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printerSettings/printerSettings1.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omments8.xml" ContentType="application/vnd.openxmlformats-officedocument.spreadsheetml.comment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Default Extension="wmf" ContentType="image/x-wmf"/>
  <Override PartName="/xl/comments6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comments4.xml" ContentType="application/vnd.openxmlformats-officedocument.spreadsheetml.comments+xml"/>
  <Override PartName="/xl/comments18.xml" ContentType="application/vnd.openxmlformats-officedocument.spreadsheetml.comments+xml"/>
  <Override PartName="/xl/comments27.xml" ContentType="application/vnd.openxmlformats-officedocument.spreadsheetml.comments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comments16.xml" ContentType="application/vnd.openxmlformats-officedocument.spreadsheetml.comments+xml"/>
  <Override PartName="/xl/comments25.xml" ContentType="application/vnd.openxmlformats-officedocument.spreadsheetml.comment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printerSettings/printerSettings6.bin" ContentType="application/vnd.openxmlformats-officedocument.spreadsheetml.printerSettings"/>
  <Override PartName="/xl/comments14.xml" ContentType="application/vnd.openxmlformats-officedocument.spreadsheetml.comments+xml"/>
  <Override PartName="/xl/comments23.xml" ContentType="application/vnd.openxmlformats-officedocument.spreadsheetml.comments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printerSettings/printerSettings4.bin" ContentType="application/vnd.openxmlformats-officedocument.spreadsheetml.printerSettings"/>
  <Override PartName="/xl/comments12.xml" ContentType="application/vnd.openxmlformats-officedocument.spreadsheetml.comments+xml"/>
  <Override PartName="/xl/comments21.xml" ContentType="application/vnd.openxmlformats-officedocument.spreadsheetml.comment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printerSettings/printerSettings2.bin" ContentType="application/vnd.openxmlformats-officedocument.spreadsheetml.printerSettings"/>
  <Override PartName="/xl/printerSettings/printerSettings3.bin" ContentType="application/vnd.openxmlformats-officedocument.spreadsheetml.printerSettings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20.xml" ContentType="application/vnd.openxmlformats-officedocument.spreadsheetml.comments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oleObject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comments9.xml" ContentType="application/vnd.openxmlformats-officedocument.spreadsheetml.comments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comments7.xml" ContentType="application/vnd.openxmlformats-officedocument.spreadsheetml.comments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comments5.xml" ContentType="application/vnd.openxmlformats-officedocument.spreadsheetml.comments+xml"/>
  <Override PartName="/xl/comments19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comments17.xml" ContentType="application/vnd.openxmlformats-officedocument.spreadsheetml.comments+xml"/>
  <Override PartName="/xl/comments26.xml" ContentType="application/vnd.openxmlformats-officedocument.spreadsheetml.comments+xml"/>
  <Default Extension="vml" ContentType="application/vnd.openxmlformats-officedocument.vmlDrawing"/>
  <Override PartName="/xl/comments1.xml" ContentType="application/vnd.openxmlformats-officedocument.spreadsheetml.comments+xml"/>
  <Override PartName="/xl/comments15.xml" ContentType="application/vnd.openxmlformats-officedocument.spreadsheetml.comments+xml"/>
  <Override PartName="/xl/comments24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printerSettings/printerSettings5.bin" ContentType="application/vnd.openxmlformats-officedocument.spreadsheetml.printerSettings"/>
  <Override PartName="/xl/comments13.xml" ContentType="application/vnd.openxmlformats-officedocument.spreadsheetml.comments+xml"/>
  <Override PartName="/xl/comments22.xml" ContentType="application/vnd.openxmlformats-officedocument.spreadsheetml.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45" windowWidth="20115" windowHeight="7590" tabRatio="771" activeTab="3"/>
  </bookViews>
  <sheets>
    <sheet name="Appendix 1" sheetId="29" r:id="rId1"/>
    <sheet name="Formula" sheetId="38" r:id="rId2"/>
    <sheet name="Graphics" sheetId="32" r:id="rId3"/>
    <sheet name="Czech Republic" sheetId="2" r:id="rId4"/>
    <sheet name="Czech Statistical Office Data" sheetId="35" r:id="rId5"/>
    <sheet name="HIIT or VIIT" sheetId="37" r:id="rId6"/>
    <sheet name="CZ SITC exp World" sheetId="36" r:id="rId7"/>
    <sheet name="World Trade" sheetId="27" r:id="rId8"/>
    <sheet name="Appendix 2" sheetId="9" state="hidden" r:id="rId9"/>
    <sheet name="Appendix 3" sheetId="31" state="hidden" r:id="rId10"/>
    <sheet name="CEECs SITC 0-9" sheetId="28" state="hidden" r:id="rId11"/>
    <sheet name="EU15" sheetId="25" r:id="rId12"/>
    <sheet name="EU27-World" sheetId="26" r:id="rId13"/>
    <sheet name="Estland" sheetId="1" r:id="rId14"/>
    <sheet name="Ungarn" sheetId="3" r:id="rId15"/>
    <sheet name="Litauen" sheetId="4" r:id="rId16"/>
    <sheet name="Letland" sheetId="5" r:id="rId17"/>
    <sheet name="Polen" sheetId="6" r:id="rId18"/>
    <sheet name="Slovakiet" sheetId="7" r:id="rId19"/>
    <sheet name="Slovenien" sheetId="8" r:id="rId20"/>
    <sheet name="End of CEECs" sheetId="33" r:id="rId21"/>
    <sheet name="Danmark" sheetId="10" r:id="rId22"/>
    <sheet name="Sverige" sheetId="11" r:id="rId23"/>
    <sheet name="Finland" sheetId="12" r:id="rId24"/>
    <sheet name="Tyskland" sheetId="13" r:id="rId25"/>
    <sheet name="Luxemborg" sheetId="14" r:id="rId26"/>
    <sheet name="Holland" sheetId="15" r:id="rId27"/>
    <sheet name="Belgien" sheetId="16" r:id="rId28"/>
    <sheet name="Østrig" sheetId="17" r:id="rId29"/>
    <sheet name="Irland" sheetId="18" r:id="rId30"/>
    <sheet name="Storbritanien" sheetId="19" r:id="rId31"/>
    <sheet name="Portugal" sheetId="20" r:id="rId32"/>
    <sheet name="Spanien" sheetId="21" r:id="rId33"/>
    <sheet name="Frankrig" sheetId="22" r:id="rId34"/>
    <sheet name="Italien" sheetId="23" r:id="rId35"/>
    <sheet name="Grækenland" sheetId="24" r:id="rId36"/>
    <sheet name="End of EU15" sheetId="34" r:id="rId37"/>
  </sheets>
  <externalReferences>
    <externalReference r:id="rId38"/>
  </externalReferences>
  <definedNames>
    <definedName name="_xlnm._FilterDatabase" localSheetId="4" hidden="1">'Czech Statistical Office Data'!$A$2:$X$263</definedName>
    <definedName name="_xlnm._FilterDatabase" localSheetId="5" hidden="1">'HIIT or VIIT'!$F$7:$F$260</definedName>
  </definedNames>
  <calcPr calcId="125725"/>
</workbook>
</file>

<file path=xl/calcChain.xml><?xml version="1.0" encoding="utf-8"?>
<calcChain xmlns="http://schemas.openxmlformats.org/spreadsheetml/2006/main">
  <c r="H119" i="32"/>
  <c r="E119"/>
  <c r="AW80" i="2"/>
  <c r="AX98"/>
  <c r="U35" i="37"/>
  <c r="AS268" i="2"/>
  <c r="AS269"/>
  <c r="AS270"/>
  <c r="AS271"/>
  <c r="AS272"/>
  <c r="AS273"/>
  <c r="AS274"/>
  <c r="AS275"/>
  <c r="AS276"/>
  <c r="AS277"/>
  <c r="AS278"/>
  <c r="AS279"/>
  <c r="AS280"/>
  <c r="AS281"/>
  <c r="AS282"/>
  <c r="AS283"/>
  <c r="AS284"/>
  <c r="AS285"/>
  <c r="AS286"/>
  <c r="AS287"/>
  <c r="AS288"/>
  <c r="AS289"/>
  <c r="AS290"/>
  <c r="AS291"/>
  <c r="AS292"/>
  <c r="AS293"/>
  <c r="AS294"/>
  <c r="AS295"/>
  <c r="AS296"/>
  <c r="AS297"/>
  <c r="AS267"/>
  <c r="AS218"/>
  <c r="AS219"/>
  <c r="AS220"/>
  <c r="AS221"/>
  <c r="AS222"/>
  <c r="AS223"/>
  <c r="AS224"/>
  <c r="AS225"/>
  <c r="AS226"/>
  <c r="AS227"/>
  <c r="AS228"/>
  <c r="AS229"/>
  <c r="AS230"/>
  <c r="AS231"/>
  <c r="AS232"/>
  <c r="AS233"/>
  <c r="AS234"/>
  <c r="AS235"/>
  <c r="AS236"/>
  <c r="AS237"/>
  <c r="AS238"/>
  <c r="AS239"/>
  <c r="AS240"/>
  <c r="AS241"/>
  <c r="AS242"/>
  <c r="AS243"/>
  <c r="AS244"/>
  <c r="AS245"/>
  <c r="AS246"/>
  <c r="AS247"/>
  <c r="AS248"/>
  <c r="AS249"/>
  <c r="AS250"/>
  <c r="AS251"/>
  <c r="AS252"/>
  <c r="AS253"/>
  <c r="AS254"/>
  <c r="AS255"/>
  <c r="AS256"/>
  <c r="AS257"/>
  <c r="AS258"/>
  <c r="AS259"/>
  <c r="AS260"/>
  <c r="AS261"/>
  <c r="AS262"/>
  <c r="AS263"/>
  <c r="AS264"/>
  <c r="AS265"/>
  <c r="AS266"/>
  <c r="AS217"/>
  <c r="AS166"/>
  <c r="AS167"/>
  <c r="AS168"/>
  <c r="AS169"/>
  <c r="AS170"/>
  <c r="AS171"/>
  <c r="AS172"/>
  <c r="AS173"/>
  <c r="AS174"/>
  <c r="AS175"/>
  <c r="AS176"/>
  <c r="AS177"/>
  <c r="AS178"/>
  <c r="AS179"/>
  <c r="AS180"/>
  <c r="AS181"/>
  <c r="AS182"/>
  <c r="AS183"/>
  <c r="AS184"/>
  <c r="AS185"/>
  <c r="AS186"/>
  <c r="AS187"/>
  <c r="AS188"/>
  <c r="AS189"/>
  <c r="AS190"/>
  <c r="AS191"/>
  <c r="AS192"/>
  <c r="AS193"/>
  <c r="AS194"/>
  <c r="AS195"/>
  <c r="AS196"/>
  <c r="AS197"/>
  <c r="AS198"/>
  <c r="AS199"/>
  <c r="AS200"/>
  <c r="AS201"/>
  <c r="AS202"/>
  <c r="AS203"/>
  <c r="AS204"/>
  <c r="AS205"/>
  <c r="AS206"/>
  <c r="AS207"/>
  <c r="AS208"/>
  <c r="AS209"/>
  <c r="AS210"/>
  <c r="AS211"/>
  <c r="AS212"/>
  <c r="AS213"/>
  <c r="AS214"/>
  <c r="AS215"/>
  <c r="AS216"/>
  <c r="AS165"/>
  <c r="AS133"/>
  <c r="AS134"/>
  <c r="AS135"/>
  <c r="AS136"/>
  <c r="AS137"/>
  <c r="AS138"/>
  <c r="AS139"/>
  <c r="AS140"/>
  <c r="AS141"/>
  <c r="AS142"/>
  <c r="AS143"/>
  <c r="AS144"/>
  <c r="AS145"/>
  <c r="AS146"/>
  <c r="AS147"/>
  <c r="AS148"/>
  <c r="AS149"/>
  <c r="AS150"/>
  <c r="AS151"/>
  <c r="AS152"/>
  <c r="AS153"/>
  <c r="AS154"/>
  <c r="AS155"/>
  <c r="AS156"/>
  <c r="AS157"/>
  <c r="AS158"/>
  <c r="AS159"/>
  <c r="AS160"/>
  <c r="AS161"/>
  <c r="AS162"/>
  <c r="AS163"/>
  <c r="AS164"/>
  <c r="AS132"/>
  <c r="AS129"/>
  <c r="AS130"/>
  <c r="AS131"/>
  <c r="AS128"/>
  <c r="AS119"/>
  <c r="AS120"/>
  <c r="AS121"/>
  <c r="AS122"/>
  <c r="AS123"/>
  <c r="AS124"/>
  <c r="AS125"/>
  <c r="AS126"/>
  <c r="AS127"/>
  <c r="AS118"/>
  <c r="AS117"/>
  <c r="AS85"/>
  <c r="AS86"/>
  <c r="AS87"/>
  <c r="AS88"/>
  <c r="AS89"/>
  <c r="AS90"/>
  <c r="AS91"/>
  <c r="AS92"/>
  <c r="AS93"/>
  <c r="AS94"/>
  <c r="AS95"/>
  <c r="AS96"/>
  <c r="AS97"/>
  <c r="AS98"/>
  <c r="AS99"/>
  <c r="AS100"/>
  <c r="AS101"/>
  <c r="AS102"/>
  <c r="AS103"/>
  <c r="AS104"/>
  <c r="AS105"/>
  <c r="AS106"/>
  <c r="AS107"/>
  <c r="AS108"/>
  <c r="AS109"/>
  <c r="AS110"/>
  <c r="AS111"/>
  <c r="AS113"/>
  <c r="AS114"/>
  <c r="AS115"/>
  <c r="AS116"/>
  <c r="AS84"/>
  <c r="AS81"/>
  <c r="AS82"/>
  <c r="AS83"/>
  <c r="AS80"/>
  <c r="AS45"/>
  <c r="AS46"/>
  <c r="AS47"/>
  <c r="AS48"/>
  <c r="AS49"/>
  <c r="AS50"/>
  <c r="AS51"/>
  <c r="AS52"/>
  <c r="AS53"/>
  <c r="AS54"/>
  <c r="AS55"/>
  <c r="AS56"/>
  <c r="AS57"/>
  <c r="AS58"/>
  <c r="AS59"/>
  <c r="AS60"/>
  <c r="AS61"/>
  <c r="AS62"/>
  <c r="AS63"/>
  <c r="AS64"/>
  <c r="AS65"/>
  <c r="AS66"/>
  <c r="AS67"/>
  <c r="AS68"/>
  <c r="AS69"/>
  <c r="AS70"/>
  <c r="AS71"/>
  <c r="AS72"/>
  <c r="AS73"/>
  <c r="AS74"/>
  <c r="AS75"/>
  <c r="AS76"/>
  <c r="AS77"/>
  <c r="AS78"/>
  <c r="AS79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99"/>
  <c r="AR100"/>
  <c r="AR101"/>
  <c r="AR102"/>
  <c r="AR103"/>
  <c r="AR104"/>
  <c r="AR105"/>
  <c r="AR106"/>
  <c r="AR107"/>
  <c r="AR108"/>
  <c r="AR109"/>
  <c r="AR110"/>
  <c r="AR111"/>
  <c r="AR113"/>
  <c r="AR114"/>
  <c r="AR115"/>
  <c r="AR116"/>
  <c r="AR117"/>
  <c r="AR118"/>
  <c r="AR119"/>
  <c r="AR120"/>
  <c r="AR121"/>
  <c r="AR122"/>
  <c r="AR123"/>
  <c r="AR124"/>
  <c r="AR125"/>
  <c r="AR126"/>
  <c r="AR127"/>
  <c r="AR128"/>
  <c r="AR129"/>
  <c r="AR130"/>
  <c r="AR131"/>
  <c r="AR132"/>
  <c r="AR133"/>
  <c r="AR134"/>
  <c r="AR135"/>
  <c r="AR136"/>
  <c r="AR137"/>
  <c r="AR138"/>
  <c r="AR139"/>
  <c r="AR140"/>
  <c r="AR141"/>
  <c r="AR142"/>
  <c r="AR143"/>
  <c r="AR144"/>
  <c r="AR145"/>
  <c r="AR146"/>
  <c r="AR147"/>
  <c r="AR148"/>
  <c r="AR149"/>
  <c r="AR150"/>
  <c r="AR151"/>
  <c r="AR152"/>
  <c r="AR153"/>
  <c r="AR154"/>
  <c r="AR155"/>
  <c r="AR156"/>
  <c r="AR157"/>
  <c r="AR158"/>
  <c r="AR159"/>
  <c r="AR160"/>
  <c r="AR161"/>
  <c r="AR162"/>
  <c r="AR163"/>
  <c r="AR164"/>
  <c r="AR165"/>
  <c r="AR166"/>
  <c r="AR167"/>
  <c r="AR168"/>
  <c r="AR169"/>
  <c r="AR170"/>
  <c r="AR171"/>
  <c r="AR172"/>
  <c r="AR173"/>
  <c r="AR174"/>
  <c r="AR175"/>
  <c r="AR176"/>
  <c r="AR177"/>
  <c r="AR178"/>
  <c r="AR179"/>
  <c r="AR180"/>
  <c r="AR181"/>
  <c r="AR182"/>
  <c r="AR183"/>
  <c r="AR184"/>
  <c r="AR185"/>
  <c r="AR186"/>
  <c r="AR187"/>
  <c r="AR188"/>
  <c r="AR189"/>
  <c r="AR190"/>
  <c r="AR191"/>
  <c r="AR192"/>
  <c r="AR193"/>
  <c r="AR194"/>
  <c r="AR195"/>
  <c r="AR196"/>
  <c r="AR197"/>
  <c r="AR198"/>
  <c r="AR199"/>
  <c r="AR200"/>
  <c r="AR201"/>
  <c r="AR202"/>
  <c r="AR203"/>
  <c r="AR204"/>
  <c r="AR205"/>
  <c r="AR206"/>
  <c r="AR207"/>
  <c r="AR208"/>
  <c r="AR209"/>
  <c r="AR210"/>
  <c r="AR211"/>
  <c r="AR212"/>
  <c r="AR213"/>
  <c r="AR214"/>
  <c r="AR215"/>
  <c r="AR216"/>
  <c r="AR217"/>
  <c r="AR218"/>
  <c r="AR219"/>
  <c r="AR220"/>
  <c r="AR221"/>
  <c r="AR222"/>
  <c r="AR223"/>
  <c r="AR224"/>
  <c r="AR225"/>
  <c r="AR226"/>
  <c r="AR227"/>
  <c r="AR228"/>
  <c r="AR229"/>
  <c r="AR230"/>
  <c r="AR231"/>
  <c r="AR232"/>
  <c r="AR233"/>
  <c r="AR234"/>
  <c r="AR235"/>
  <c r="AR236"/>
  <c r="AR237"/>
  <c r="AR238"/>
  <c r="AR239"/>
  <c r="AR240"/>
  <c r="AR241"/>
  <c r="AR242"/>
  <c r="AR243"/>
  <c r="AR244"/>
  <c r="AR245"/>
  <c r="AR246"/>
  <c r="AR247"/>
  <c r="AR248"/>
  <c r="AR249"/>
  <c r="AR250"/>
  <c r="AR251"/>
  <c r="AR252"/>
  <c r="AR253"/>
  <c r="AR254"/>
  <c r="AR255"/>
  <c r="AR256"/>
  <c r="AR257"/>
  <c r="AR258"/>
  <c r="AR259"/>
  <c r="AR260"/>
  <c r="AR261"/>
  <c r="AR262"/>
  <c r="AR263"/>
  <c r="AR264"/>
  <c r="AR265"/>
  <c r="AR266"/>
  <c r="AR267"/>
  <c r="AR268"/>
  <c r="AR269"/>
  <c r="AR270"/>
  <c r="AR271"/>
  <c r="AR272"/>
  <c r="AR273"/>
  <c r="AR274"/>
  <c r="AR275"/>
  <c r="AR276"/>
  <c r="AR277"/>
  <c r="AR278"/>
  <c r="AR279"/>
  <c r="AR280"/>
  <c r="AR281"/>
  <c r="AR282"/>
  <c r="AR283"/>
  <c r="AR284"/>
  <c r="AR285"/>
  <c r="AR286"/>
  <c r="AR287"/>
  <c r="AR288"/>
  <c r="AR289"/>
  <c r="AR290"/>
  <c r="AR291"/>
  <c r="AR292"/>
  <c r="AR293"/>
  <c r="AR294"/>
  <c r="AR295"/>
  <c r="AR296"/>
  <c r="AR297"/>
  <c r="AR298"/>
  <c r="AO44"/>
  <c r="AM268"/>
  <c r="AM269"/>
  <c r="AM270"/>
  <c r="AM271"/>
  <c r="AM272"/>
  <c r="AM273"/>
  <c r="AM274"/>
  <c r="AM275"/>
  <c r="AM276"/>
  <c r="AM277"/>
  <c r="AM278"/>
  <c r="AM279"/>
  <c r="AM280"/>
  <c r="AM281"/>
  <c r="AM282"/>
  <c r="AM283"/>
  <c r="AM284"/>
  <c r="AM285"/>
  <c r="AM286"/>
  <c r="AM287"/>
  <c r="AM288"/>
  <c r="AM289"/>
  <c r="AM290"/>
  <c r="AM291"/>
  <c r="AM292"/>
  <c r="AM293"/>
  <c r="AM294"/>
  <c r="AM295"/>
  <c r="AM296"/>
  <c r="AM297"/>
  <c r="AM267"/>
  <c r="AM218"/>
  <c r="AM219"/>
  <c r="AM220"/>
  <c r="AM221"/>
  <c r="AM222"/>
  <c r="AM223"/>
  <c r="AM224"/>
  <c r="AM225"/>
  <c r="AM226"/>
  <c r="AM227"/>
  <c r="AM228"/>
  <c r="AM229"/>
  <c r="AM230"/>
  <c r="AM231"/>
  <c r="AM232"/>
  <c r="AM233"/>
  <c r="AM234"/>
  <c r="AM235"/>
  <c r="AM236"/>
  <c r="AM237"/>
  <c r="AM238"/>
  <c r="AM239"/>
  <c r="AM240"/>
  <c r="AM241"/>
  <c r="AM242"/>
  <c r="AM243"/>
  <c r="AM244"/>
  <c r="AM245"/>
  <c r="AM246"/>
  <c r="AM247"/>
  <c r="AM248"/>
  <c r="AM249"/>
  <c r="AM250"/>
  <c r="AM251"/>
  <c r="AM252"/>
  <c r="AM253"/>
  <c r="AM254"/>
  <c r="AM255"/>
  <c r="AM256"/>
  <c r="AM257"/>
  <c r="AM258"/>
  <c r="AM259"/>
  <c r="AM260"/>
  <c r="AM261"/>
  <c r="AM262"/>
  <c r="AM263"/>
  <c r="AM264"/>
  <c r="AM265"/>
  <c r="AM266"/>
  <c r="AM217"/>
  <c r="AM166"/>
  <c r="AM167"/>
  <c r="AM168"/>
  <c r="AM169"/>
  <c r="AM170"/>
  <c r="AM171"/>
  <c r="AM172"/>
  <c r="AM173"/>
  <c r="AM174"/>
  <c r="AM175"/>
  <c r="AM176"/>
  <c r="AM177"/>
  <c r="AM178"/>
  <c r="AM179"/>
  <c r="AM180"/>
  <c r="AM181"/>
  <c r="AM182"/>
  <c r="AM183"/>
  <c r="AM184"/>
  <c r="AM185"/>
  <c r="AM186"/>
  <c r="AM187"/>
  <c r="AM188"/>
  <c r="AM189"/>
  <c r="AM190"/>
  <c r="AM191"/>
  <c r="AM192"/>
  <c r="AM193"/>
  <c r="AM194"/>
  <c r="AM195"/>
  <c r="AM196"/>
  <c r="AM197"/>
  <c r="AM198"/>
  <c r="AM199"/>
  <c r="AM200"/>
  <c r="AM201"/>
  <c r="AM202"/>
  <c r="AM203"/>
  <c r="AM204"/>
  <c r="AM205"/>
  <c r="AM206"/>
  <c r="AM207"/>
  <c r="AM208"/>
  <c r="AM209"/>
  <c r="AM210"/>
  <c r="AM211"/>
  <c r="AM212"/>
  <c r="AM213"/>
  <c r="AM214"/>
  <c r="AM215"/>
  <c r="AM216"/>
  <c r="AM165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160"/>
  <c r="AM161"/>
  <c r="AM162"/>
  <c r="AM163"/>
  <c r="AM164"/>
  <c r="AM132"/>
  <c r="AM129"/>
  <c r="AM130"/>
  <c r="AM131"/>
  <c r="AM128"/>
  <c r="AM119"/>
  <c r="AM120"/>
  <c r="AM121"/>
  <c r="AM122"/>
  <c r="AM123"/>
  <c r="AM124"/>
  <c r="AM125"/>
  <c r="AM126"/>
  <c r="AM127"/>
  <c r="AM118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84"/>
  <c r="AM81"/>
  <c r="AM82"/>
  <c r="AM83"/>
  <c r="AM80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L45"/>
  <c r="AL46"/>
  <c r="AL47"/>
  <c r="AL48"/>
  <c r="AL49"/>
  <c r="AL50"/>
  <c r="AL51"/>
  <c r="AL52"/>
  <c r="AL53"/>
  <c r="AL54"/>
  <c r="AL55"/>
  <c r="AL56"/>
  <c r="AL57"/>
  <c r="AL58"/>
  <c r="AL59"/>
  <c r="AL60"/>
  <c r="AL61"/>
  <c r="AL62"/>
  <c r="AL63"/>
  <c r="AL64"/>
  <c r="AL65"/>
  <c r="AL66"/>
  <c r="AL67"/>
  <c r="AL68"/>
  <c r="AL69"/>
  <c r="AL70"/>
  <c r="AL71"/>
  <c r="AL72"/>
  <c r="AL73"/>
  <c r="AL74"/>
  <c r="AL75"/>
  <c r="AL76"/>
  <c r="AL77"/>
  <c r="AL78"/>
  <c r="AL79"/>
  <c r="AL80"/>
  <c r="AL81"/>
  <c r="AL82"/>
  <c r="AL83"/>
  <c r="AL84"/>
  <c r="AL85"/>
  <c r="AL86"/>
  <c r="AL87"/>
  <c r="AL88"/>
  <c r="AL89"/>
  <c r="AL90"/>
  <c r="AL91"/>
  <c r="AL92"/>
  <c r="AL93"/>
  <c r="AL94"/>
  <c r="AL95"/>
  <c r="AL96"/>
  <c r="AL97"/>
  <c r="AL98"/>
  <c r="AL99"/>
  <c r="AL100"/>
  <c r="AL101"/>
  <c r="AL102"/>
  <c r="AL103"/>
  <c r="AL104"/>
  <c r="AL105"/>
  <c r="AL106"/>
  <c r="AL107"/>
  <c r="AL108"/>
  <c r="AL109"/>
  <c r="AL110"/>
  <c r="AL111"/>
  <c r="AL113"/>
  <c r="AL114"/>
  <c r="AL115"/>
  <c r="AL116"/>
  <c r="AL117"/>
  <c r="AL118"/>
  <c r="AL119"/>
  <c r="AL120"/>
  <c r="AL121"/>
  <c r="AL122"/>
  <c r="AL123"/>
  <c r="AL124"/>
  <c r="AL125"/>
  <c r="AL126"/>
  <c r="AL127"/>
  <c r="AL128"/>
  <c r="AL129"/>
  <c r="AL130"/>
  <c r="AL131"/>
  <c r="AL132"/>
  <c r="AL133"/>
  <c r="AL134"/>
  <c r="AL135"/>
  <c r="AL136"/>
  <c r="AL137"/>
  <c r="AL138"/>
  <c r="AL139"/>
  <c r="AL140"/>
  <c r="AL141"/>
  <c r="AL142"/>
  <c r="AL143"/>
  <c r="AL144"/>
  <c r="AL145"/>
  <c r="AL146"/>
  <c r="AL147"/>
  <c r="AL148"/>
  <c r="AL149"/>
  <c r="AL150"/>
  <c r="AL151"/>
  <c r="AL152"/>
  <c r="AL153"/>
  <c r="AL154"/>
  <c r="AL155"/>
  <c r="AL156"/>
  <c r="AL157"/>
  <c r="AL158"/>
  <c r="AL159"/>
  <c r="AL160"/>
  <c r="AL161"/>
  <c r="AL162"/>
  <c r="AL163"/>
  <c r="AL164"/>
  <c r="AL165"/>
  <c r="AL166"/>
  <c r="AL167"/>
  <c r="AL168"/>
  <c r="AL169"/>
  <c r="AL170"/>
  <c r="AL171"/>
  <c r="AL172"/>
  <c r="AL173"/>
  <c r="AL174"/>
  <c r="AL175"/>
  <c r="AL176"/>
  <c r="AL177"/>
  <c r="AL178"/>
  <c r="AL179"/>
  <c r="AL180"/>
  <c r="AL181"/>
  <c r="AL182"/>
  <c r="AL183"/>
  <c r="AL184"/>
  <c r="AL185"/>
  <c r="AL186"/>
  <c r="AL187"/>
  <c r="AL188"/>
  <c r="AL189"/>
  <c r="AL190"/>
  <c r="AL191"/>
  <c r="AL192"/>
  <c r="AL193"/>
  <c r="AL194"/>
  <c r="AL195"/>
  <c r="AL196"/>
  <c r="AL197"/>
  <c r="AL198"/>
  <c r="AL199"/>
  <c r="AL200"/>
  <c r="AL201"/>
  <c r="AL202"/>
  <c r="AL203"/>
  <c r="AL204"/>
  <c r="AL205"/>
  <c r="AL206"/>
  <c r="AL207"/>
  <c r="AL208"/>
  <c r="AL209"/>
  <c r="AL210"/>
  <c r="AL211"/>
  <c r="AL212"/>
  <c r="AL213"/>
  <c r="AL214"/>
  <c r="AL215"/>
  <c r="AL216"/>
  <c r="AL217"/>
  <c r="AL218"/>
  <c r="AL219"/>
  <c r="AL220"/>
  <c r="AL221"/>
  <c r="AL222"/>
  <c r="AL223"/>
  <c r="AL224"/>
  <c r="AL225"/>
  <c r="AL226"/>
  <c r="AL227"/>
  <c r="AL228"/>
  <c r="AL229"/>
  <c r="AL230"/>
  <c r="AL231"/>
  <c r="AL232"/>
  <c r="AL233"/>
  <c r="AL234"/>
  <c r="AL235"/>
  <c r="AL236"/>
  <c r="AL237"/>
  <c r="AL238"/>
  <c r="AL239"/>
  <c r="AL240"/>
  <c r="AL241"/>
  <c r="AL242"/>
  <c r="AL243"/>
  <c r="AL244"/>
  <c r="AL245"/>
  <c r="AL246"/>
  <c r="AL247"/>
  <c r="AL248"/>
  <c r="AL249"/>
  <c r="AL250"/>
  <c r="AL251"/>
  <c r="AL252"/>
  <c r="AL253"/>
  <c r="AL254"/>
  <c r="AL255"/>
  <c r="AL256"/>
  <c r="AL257"/>
  <c r="AL258"/>
  <c r="AL259"/>
  <c r="AL260"/>
  <c r="AL261"/>
  <c r="AL262"/>
  <c r="AL263"/>
  <c r="AL264"/>
  <c r="AL265"/>
  <c r="AL266"/>
  <c r="AL267"/>
  <c r="AL268"/>
  <c r="AL269"/>
  <c r="AL270"/>
  <c r="AL271"/>
  <c r="AL272"/>
  <c r="AL273"/>
  <c r="AL274"/>
  <c r="AL275"/>
  <c r="AL276"/>
  <c r="AL277"/>
  <c r="AL278"/>
  <c r="AL279"/>
  <c r="AL280"/>
  <c r="AL281"/>
  <c r="AL282"/>
  <c r="AL283"/>
  <c r="AL284"/>
  <c r="AL285"/>
  <c r="AL286"/>
  <c r="AL287"/>
  <c r="AL288"/>
  <c r="AL289"/>
  <c r="AL290"/>
  <c r="AL291"/>
  <c r="AL292"/>
  <c r="AL293"/>
  <c r="AL294"/>
  <c r="AL295"/>
  <c r="AL296"/>
  <c r="AL297"/>
  <c r="AL298"/>
  <c r="AL44"/>
  <c r="AI44"/>
  <c r="AG268"/>
  <c r="AG269"/>
  <c r="AG270"/>
  <c r="AG271"/>
  <c r="AG272"/>
  <c r="AG273"/>
  <c r="AG274"/>
  <c r="AG275"/>
  <c r="AG276"/>
  <c r="AG277"/>
  <c r="AG278"/>
  <c r="AG279"/>
  <c r="AG280"/>
  <c r="AG281"/>
  <c r="AG282"/>
  <c r="AG283"/>
  <c r="AG284"/>
  <c r="AG285"/>
  <c r="AG286"/>
  <c r="AG287"/>
  <c r="AG288"/>
  <c r="AG289"/>
  <c r="AG290"/>
  <c r="AG291"/>
  <c r="AG292"/>
  <c r="AG293"/>
  <c r="AG294"/>
  <c r="AG295"/>
  <c r="AG296"/>
  <c r="AG297"/>
  <c r="AG267"/>
  <c r="AG218"/>
  <c r="AG219"/>
  <c r="AG220"/>
  <c r="AG221"/>
  <c r="AG222"/>
  <c r="AG223"/>
  <c r="AG224"/>
  <c r="AG225"/>
  <c r="AG226"/>
  <c r="AG227"/>
  <c r="AG228"/>
  <c r="AG229"/>
  <c r="AG230"/>
  <c r="AG231"/>
  <c r="AG232"/>
  <c r="AG233"/>
  <c r="AG234"/>
  <c r="AG235"/>
  <c r="AG236"/>
  <c r="AG237"/>
  <c r="AG238"/>
  <c r="AG239"/>
  <c r="AG240"/>
  <c r="AG241"/>
  <c r="AG242"/>
  <c r="AG243"/>
  <c r="AG244"/>
  <c r="AG245"/>
  <c r="AG246"/>
  <c r="AG247"/>
  <c r="AG248"/>
  <c r="AG249"/>
  <c r="AG250"/>
  <c r="AG251"/>
  <c r="AG252"/>
  <c r="AG253"/>
  <c r="AG254"/>
  <c r="AG255"/>
  <c r="AG256"/>
  <c r="AG257"/>
  <c r="AG258"/>
  <c r="AG259"/>
  <c r="AG260"/>
  <c r="AG261"/>
  <c r="AG262"/>
  <c r="AG263"/>
  <c r="AG264"/>
  <c r="AG265"/>
  <c r="AG266"/>
  <c r="AG217"/>
  <c r="AG166"/>
  <c r="AG167"/>
  <c r="AG168"/>
  <c r="AG169"/>
  <c r="AG170"/>
  <c r="AG171"/>
  <c r="AG172"/>
  <c r="AG173"/>
  <c r="AG174"/>
  <c r="AG175"/>
  <c r="AG176"/>
  <c r="AG177"/>
  <c r="AG178"/>
  <c r="AG179"/>
  <c r="AG180"/>
  <c r="AG181"/>
  <c r="AG182"/>
  <c r="AG183"/>
  <c r="AG184"/>
  <c r="AG185"/>
  <c r="AG186"/>
  <c r="AG187"/>
  <c r="AG188"/>
  <c r="AG189"/>
  <c r="AG190"/>
  <c r="AG191"/>
  <c r="AG192"/>
  <c r="AG193"/>
  <c r="AG194"/>
  <c r="AG195"/>
  <c r="AG196"/>
  <c r="AG197"/>
  <c r="AG198"/>
  <c r="AG199"/>
  <c r="AG200"/>
  <c r="AG201"/>
  <c r="AG202"/>
  <c r="AG203"/>
  <c r="AG204"/>
  <c r="AG205"/>
  <c r="AG206"/>
  <c r="AG207"/>
  <c r="AG208"/>
  <c r="AG209"/>
  <c r="AG210"/>
  <c r="AG211"/>
  <c r="AG212"/>
  <c r="AG213"/>
  <c r="AG214"/>
  <c r="AG215"/>
  <c r="AG216"/>
  <c r="AG165"/>
  <c r="AG133"/>
  <c r="AG134"/>
  <c r="AG135"/>
  <c r="AG136"/>
  <c r="AG137"/>
  <c r="AG138"/>
  <c r="AG139"/>
  <c r="AG140"/>
  <c r="AG141"/>
  <c r="AG142"/>
  <c r="AG143"/>
  <c r="AG144"/>
  <c r="AG145"/>
  <c r="AG146"/>
  <c r="AG147"/>
  <c r="AG148"/>
  <c r="AG149"/>
  <c r="AG150"/>
  <c r="AG151"/>
  <c r="AG152"/>
  <c r="AG153"/>
  <c r="AG154"/>
  <c r="AG155"/>
  <c r="AG156"/>
  <c r="AG157"/>
  <c r="AG158"/>
  <c r="AG159"/>
  <c r="AG160"/>
  <c r="AG161"/>
  <c r="AG162"/>
  <c r="AG163"/>
  <c r="AG164"/>
  <c r="AG132"/>
  <c r="AG129"/>
  <c r="AG130"/>
  <c r="AG131"/>
  <c r="AG128"/>
  <c r="AG119"/>
  <c r="AG120"/>
  <c r="AG121"/>
  <c r="AG122"/>
  <c r="AG123"/>
  <c r="AG124"/>
  <c r="AG125"/>
  <c r="AG126"/>
  <c r="AG127"/>
  <c r="AG118"/>
  <c r="AG85"/>
  <c r="AG86"/>
  <c r="AG87"/>
  <c r="AG88"/>
  <c r="AG89"/>
  <c r="AG90"/>
  <c r="AG91"/>
  <c r="AG92"/>
  <c r="AG93"/>
  <c r="AG94"/>
  <c r="AG95"/>
  <c r="AG96"/>
  <c r="AG97"/>
  <c r="AG98"/>
  <c r="AG99"/>
  <c r="AG100"/>
  <c r="AG101"/>
  <c r="AG102"/>
  <c r="AG103"/>
  <c r="AG104"/>
  <c r="AG105"/>
  <c r="AG106"/>
  <c r="AG107"/>
  <c r="AG108"/>
  <c r="AG109"/>
  <c r="AG110"/>
  <c r="AG111"/>
  <c r="AG113"/>
  <c r="AG114"/>
  <c r="AG115"/>
  <c r="AG116"/>
  <c r="AG117"/>
  <c r="AG84"/>
  <c r="AG81"/>
  <c r="AG82"/>
  <c r="AG83"/>
  <c r="AG80"/>
  <c r="AG45"/>
  <c r="AG46"/>
  <c r="AG47"/>
  <c r="AG48"/>
  <c r="AG49"/>
  <c r="AG50"/>
  <c r="AG51"/>
  <c r="AG52"/>
  <c r="AG53"/>
  <c r="AG54"/>
  <c r="AG55"/>
  <c r="AG56"/>
  <c r="AG57"/>
  <c r="AG58"/>
  <c r="AG59"/>
  <c r="AG60"/>
  <c r="AG61"/>
  <c r="AG62"/>
  <c r="AG63"/>
  <c r="AG64"/>
  <c r="AG65"/>
  <c r="AG66"/>
  <c r="AG67"/>
  <c r="AG68"/>
  <c r="AG69"/>
  <c r="AG70"/>
  <c r="AG71"/>
  <c r="AG72"/>
  <c r="AG73"/>
  <c r="AG74"/>
  <c r="AG75"/>
  <c r="AG76"/>
  <c r="AG77"/>
  <c r="AG78"/>
  <c r="AG79"/>
  <c r="AF298"/>
  <c r="AF297"/>
  <c r="AF296"/>
  <c r="AF295"/>
  <c r="AF294"/>
  <c r="AF293"/>
  <c r="AF292"/>
  <c r="AF291"/>
  <c r="AF290"/>
  <c r="AF289"/>
  <c r="AF288"/>
  <c r="AF287"/>
  <c r="AF286"/>
  <c r="AF285"/>
  <c r="AF284"/>
  <c r="AF283"/>
  <c r="AF282"/>
  <c r="AF281"/>
  <c r="AF280"/>
  <c r="AF279"/>
  <c r="AF278"/>
  <c r="AF277"/>
  <c r="AF276"/>
  <c r="AF275"/>
  <c r="AF274"/>
  <c r="AF273"/>
  <c r="AF272"/>
  <c r="AF271"/>
  <c r="AF270"/>
  <c r="AF269"/>
  <c r="AF268"/>
  <c r="AF267"/>
  <c r="AF266"/>
  <c r="AF265"/>
  <c r="AF264"/>
  <c r="AF263"/>
  <c r="AF262"/>
  <c r="AF261"/>
  <c r="AF260"/>
  <c r="AF259"/>
  <c r="AF258"/>
  <c r="AF257"/>
  <c r="AF256"/>
  <c r="AF255"/>
  <c r="AF254"/>
  <c r="AF253"/>
  <c r="AF252"/>
  <c r="AF251"/>
  <c r="AF250"/>
  <c r="AF249"/>
  <c r="AF248"/>
  <c r="AF247"/>
  <c r="AF246"/>
  <c r="AF245"/>
  <c r="AF244"/>
  <c r="AF243"/>
  <c r="AF242"/>
  <c r="AF241"/>
  <c r="AF240"/>
  <c r="AF239"/>
  <c r="AF238"/>
  <c r="AF237"/>
  <c r="AF236"/>
  <c r="AF235"/>
  <c r="AF234"/>
  <c r="AF233"/>
  <c r="AF232"/>
  <c r="AF231"/>
  <c r="AF230"/>
  <c r="AF229"/>
  <c r="AF228"/>
  <c r="AF227"/>
  <c r="AF226"/>
  <c r="AF225"/>
  <c r="AF224"/>
  <c r="AF223"/>
  <c r="AF222"/>
  <c r="AF221"/>
  <c r="AF220"/>
  <c r="AF219"/>
  <c r="AF218"/>
  <c r="AF217"/>
  <c r="AF216"/>
  <c r="AF215"/>
  <c r="AF214"/>
  <c r="AF213"/>
  <c r="AF212"/>
  <c r="AF211"/>
  <c r="AF210"/>
  <c r="AF209"/>
  <c r="AF208"/>
  <c r="AF207"/>
  <c r="AF206"/>
  <c r="AF205"/>
  <c r="AF204"/>
  <c r="AF203"/>
  <c r="AF202"/>
  <c r="AF201"/>
  <c r="AF200"/>
  <c r="AF199"/>
  <c r="AF198"/>
  <c r="AF197"/>
  <c r="AF196"/>
  <c r="AF195"/>
  <c r="AF194"/>
  <c r="AF193"/>
  <c r="AF192"/>
  <c r="AF191"/>
  <c r="AF190"/>
  <c r="AF189"/>
  <c r="AF188"/>
  <c r="AF187"/>
  <c r="AF186"/>
  <c r="AF185"/>
  <c r="AF184"/>
  <c r="AF183"/>
  <c r="AF182"/>
  <c r="AF181"/>
  <c r="AF180"/>
  <c r="AF179"/>
  <c r="AF178"/>
  <c r="AF177"/>
  <c r="AF176"/>
  <c r="AF175"/>
  <c r="AF174"/>
  <c r="AF173"/>
  <c r="AF172"/>
  <c r="AF171"/>
  <c r="AF170"/>
  <c r="AF169"/>
  <c r="AF168"/>
  <c r="AF167"/>
  <c r="AF166"/>
  <c r="AF165"/>
  <c r="AF164"/>
  <c r="AF163"/>
  <c r="AF162"/>
  <c r="AF161"/>
  <c r="AF160"/>
  <c r="AF159"/>
  <c r="AF158"/>
  <c r="AF157"/>
  <c r="AF156"/>
  <c r="AF155"/>
  <c r="AF154"/>
  <c r="AF153"/>
  <c r="AF152"/>
  <c r="AF151"/>
  <c r="AF150"/>
  <c r="AF149"/>
  <c r="AF148"/>
  <c r="AF147"/>
  <c r="AF146"/>
  <c r="AF145"/>
  <c r="AF144"/>
  <c r="AF143"/>
  <c r="AF142"/>
  <c r="AF141"/>
  <c r="AF140"/>
  <c r="AF139"/>
  <c r="AF138"/>
  <c r="AF137"/>
  <c r="AF136"/>
  <c r="AF135"/>
  <c r="AF134"/>
  <c r="AF133"/>
  <c r="AF132"/>
  <c r="AF131"/>
  <c r="AF130"/>
  <c r="AF129"/>
  <c r="AF128"/>
  <c r="AF127"/>
  <c r="AF126"/>
  <c r="AF125"/>
  <c r="AF124"/>
  <c r="AF123"/>
  <c r="AF122"/>
  <c r="AF121"/>
  <c r="AF120"/>
  <c r="AF119"/>
  <c r="AF118"/>
  <c r="AF117"/>
  <c r="AF116"/>
  <c r="AF115"/>
  <c r="AF114"/>
  <c r="AF113"/>
  <c r="AF111"/>
  <c r="AF110"/>
  <c r="AF109"/>
  <c r="AF108"/>
  <c r="AF107"/>
  <c r="AF106"/>
  <c r="AF105"/>
  <c r="AF104"/>
  <c r="AF103"/>
  <c r="AF102"/>
  <c r="AF101"/>
  <c r="AF100"/>
  <c r="AF99"/>
  <c r="AF98"/>
  <c r="AF97"/>
  <c r="AF96"/>
  <c r="AF95"/>
  <c r="AF94"/>
  <c r="AF93"/>
  <c r="AF92"/>
  <c r="AF91"/>
  <c r="AF90"/>
  <c r="AF89"/>
  <c r="AF88"/>
  <c r="AF87"/>
  <c r="AF86"/>
  <c r="AF85"/>
  <c r="AF84"/>
  <c r="AF83"/>
  <c r="AF82"/>
  <c r="AF81"/>
  <c r="AF80"/>
  <c r="AF79"/>
  <c r="AF78"/>
  <c r="AF77"/>
  <c r="AF76"/>
  <c r="AF75"/>
  <c r="AF74"/>
  <c r="AF73"/>
  <c r="AF72"/>
  <c r="AF71"/>
  <c r="AF70"/>
  <c r="AF69"/>
  <c r="AF68"/>
  <c r="AF67"/>
  <c r="AF66"/>
  <c r="AF65"/>
  <c r="AF64"/>
  <c r="AF63"/>
  <c r="AF62"/>
  <c r="AF61"/>
  <c r="AF60"/>
  <c r="AF59"/>
  <c r="AF58"/>
  <c r="AF57"/>
  <c r="AF56"/>
  <c r="AF55"/>
  <c r="AF54"/>
  <c r="AF53"/>
  <c r="AF52"/>
  <c r="AF51"/>
  <c r="AF50"/>
  <c r="AF49"/>
  <c r="AF48"/>
  <c r="AF47"/>
  <c r="AF46"/>
  <c r="AF45"/>
  <c r="AG298"/>
  <c r="AI45"/>
  <c r="AM298"/>
  <c r="AS298"/>
  <c r="AY10"/>
  <c r="AT261"/>
  <c r="AP44"/>
  <c r="AP127"/>
  <c r="AS44"/>
  <c r="AR44"/>
  <c r="AM44"/>
  <c r="AG44"/>
  <c r="AF44"/>
  <c r="AN63"/>
  <c r="S39" i="37"/>
  <c r="Q39"/>
  <c r="S34"/>
  <c r="R34"/>
  <c r="Q34"/>
  <c r="Q35" s="1"/>
  <c r="P34"/>
  <c r="P35" s="1"/>
  <c r="W34"/>
  <c r="V34"/>
  <c r="V35" s="1"/>
  <c r="M47"/>
  <c r="M7"/>
  <c r="D7"/>
  <c r="L260" i="35"/>
  <c r="Q224"/>
  <c r="C536"/>
  <c r="U536"/>
  <c r="O536"/>
  <c r="I536"/>
  <c r="C263"/>
  <c r="I263"/>
  <c r="U267"/>
  <c r="O267"/>
  <c r="U39" i="37"/>
  <c r="I266"/>
  <c r="W88" i="35"/>
  <c r="X77"/>
  <c r="F7"/>
  <c r="W39" i="37"/>
  <c r="L266"/>
  <c r="F264"/>
  <c r="U34"/>
  <c r="T34"/>
  <c r="C264"/>
  <c r="D231"/>
  <c r="D181"/>
  <c r="D129"/>
  <c r="D96"/>
  <c r="D92"/>
  <c r="D81"/>
  <c r="D47"/>
  <c r="D43"/>
  <c r="W277" i="35"/>
  <c r="W278"/>
  <c r="W279"/>
  <c r="W280"/>
  <c r="W281"/>
  <c r="W282"/>
  <c r="W283"/>
  <c r="W284"/>
  <c r="W285"/>
  <c r="W286"/>
  <c r="W287"/>
  <c r="W288"/>
  <c r="W289"/>
  <c r="W290"/>
  <c r="W291"/>
  <c r="W292"/>
  <c r="W293"/>
  <c r="W294"/>
  <c r="W295"/>
  <c r="W296"/>
  <c r="W297"/>
  <c r="W298"/>
  <c r="W299"/>
  <c r="W300"/>
  <c r="W301"/>
  <c r="W302"/>
  <c r="W303"/>
  <c r="W304"/>
  <c r="W305"/>
  <c r="W306"/>
  <c r="W307"/>
  <c r="W308"/>
  <c r="W309"/>
  <c r="W310"/>
  <c r="W311"/>
  <c r="W312"/>
  <c r="W313"/>
  <c r="W314"/>
  <c r="W315"/>
  <c r="W316"/>
  <c r="W317"/>
  <c r="W318"/>
  <c r="W319"/>
  <c r="W320"/>
  <c r="W321"/>
  <c r="W322"/>
  <c r="W323"/>
  <c r="W324"/>
  <c r="W325"/>
  <c r="W326"/>
  <c r="W327"/>
  <c r="W328"/>
  <c r="W329"/>
  <c r="W330"/>
  <c r="W331"/>
  <c r="W332"/>
  <c r="W333"/>
  <c r="W334"/>
  <c r="W335"/>
  <c r="W336"/>
  <c r="W337"/>
  <c r="W338"/>
  <c r="W339"/>
  <c r="W340"/>
  <c r="W341"/>
  <c r="W342"/>
  <c r="W343"/>
  <c r="W344"/>
  <c r="W345"/>
  <c r="W346"/>
  <c r="W347"/>
  <c r="W348"/>
  <c r="W349"/>
  <c r="W350"/>
  <c r="W351"/>
  <c r="W352"/>
  <c r="W353"/>
  <c r="W354"/>
  <c r="W355"/>
  <c r="W356"/>
  <c r="W357"/>
  <c r="W358"/>
  <c r="W359"/>
  <c r="W360"/>
  <c r="W361"/>
  <c r="W362"/>
  <c r="W363"/>
  <c r="W364"/>
  <c r="W365"/>
  <c r="W366"/>
  <c r="W367"/>
  <c r="W368"/>
  <c r="W369"/>
  <c r="W370"/>
  <c r="W371"/>
  <c r="W372"/>
  <c r="W373"/>
  <c r="W374"/>
  <c r="W375"/>
  <c r="W376"/>
  <c r="W377"/>
  <c r="W378"/>
  <c r="W379"/>
  <c r="W380"/>
  <c r="W381"/>
  <c r="W382"/>
  <c r="W383"/>
  <c r="W384"/>
  <c r="W385"/>
  <c r="W386"/>
  <c r="W387"/>
  <c r="W388"/>
  <c r="W389"/>
  <c r="W390"/>
  <c r="W391"/>
  <c r="W392"/>
  <c r="W393"/>
  <c r="W394"/>
  <c r="W395"/>
  <c r="W396"/>
  <c r="W397"/>
  <c r="W398"/>
  <c r="W399"/>
  <c r="W400"/>
  <c r="W401"/>
  <c r="W402"/>
  <c r="W403"/>
  <c r="W404"/>
  <c r="W405"/>
  <c r="W406"/>
  <c r="W407"/>
  <c r="W408"/>
  <c r="W409"/>
  <c r="W410"/>
  <c r="W411"/>
  <c r="W412"/>
  <c r="W413"/>
  <c r="W414"/>
  <c r="W415"/>
  <c r="W416"/>
  <c r="W417"/>
  <c r="W418"/>
  <c r="W419"/>
  <c r="W420"/>
  <c r="W421"/>
  <c r="W422"/>
  <c r="W423"/>
  <c r="W424"/>
  <c r="W425"/>
  <c r="W426"/>
  <c r="W427"/>
  <c r="W428"/>
  <c r="W429"/>
  <c r="W430"/>
  <c r="W431"/>
  <c r="W432"/>
  <c r="W433"/>
  <c r="W434"/>
  <c r="W435"/>
  <c r="W436"/>
  <c r="W437"/>
  <c r="W438"/>
  <c r="W439"/>
  <c r="W440"/>
  <c r="W441"/>
  <c r="W442"/>
  <c r="W443"/>
  <c r="W444"/>
  <c r="W445"/>
  <c r="W446"/>
  <c r="W447"/>
  <c r="W448"/>
  <c r="W449"/>
  <c r="W450"/>
  <c r="W451"/>
  <c r="W452"/>
  <c r="W453"/>
  <c r="W454"/>
  <c r="W455"/>
  <c r="W456"/>
  <c r="W457"/>
  <c r="W458"/>
  <c r="W459"/>
  <c r="W460"/>
  <c r="W461"/>
  <c r="W462"/>
  <c r="W463"/>
  <c r="W464"/>
  <c r="W465"/>
  <c r="W466"/>
  <c r="W467"/>
  <c r="W468"/>
  <c r="W469"/>
  <c r="W470"/>
  <c r="W471"/>
  <c r="W472"/>
  <c r="W473"/>
  <c r="W474"/>
  <c r="W475"/>
  <c r="W476"/>
  <c r="W477"/>
  <c r="W478"/>
  <c r="W479"/>
  <c r="W480"/>
  <c r="W481"/>
  <c r="W482"/>
  <c r="W483"/>
  <c r="W484"/>
  <c r="W485"/>
  <c r="W486"/>
  <c r="W487"/>
  <c r="W488"/>
  <c r="W489"/>
  <c r="W490"/>
  <c r="W491"/>
  <c r="W492"/>
  <c r="W493"/>
  <c r="W494"/>
  <c r="W495"/>
  <c r="W496"/>
  <c r="W497"/>
  <c r="W498"/>
  <c r="W499"/>
  <c r="W500"/>
  <c r="W501"/>
  <c r="W502"/>
  <c r="W503"/>
  <c r="W504"/>
  <c r="W505"/>
  <c r="W506"/>
  <c r="W507"/>
  <c r="W508"/>
  <c r="W509"/>
  <c r="W510"/>
  <c r="W511"/>
  <c r="W512"/>
  <c r="W513"/>
  <c r="W514"/>
  <c r="W515"/>
  <c r="W516"/>
  <c r="W517"/>
  <c r="W518"/>
  <c r="W519"/>
  <c r="W520"/>
  <c r="W521"/>
  <c r="W522"/>
  <c r="W523"/>
  <c r="W524"/>
  <c r="W525"/>
  <c r="W526"/>
  <c r="W527"/>
  <c r="W528"/>
  <c r="W529"/>
  <c r="W530"/>
  <c r="W531"/>
  <c r="W276"/>
  <c r="Q277"/>
  <c r="Q278"/>
  <c r="Q279"/>
  <c r="Q280"/>
  <c r="Q281"/>
  <c r="Q282"/>
  <c r="Q283"/>
  <c r="Q284"/>
  <c r="Q285"/>
  <c r="Q286"/>
  <c r="Q287"/>
  <c r="Q288"/>
  <c r="Q289"/>
  <c r="Q290"/>
  <c r="Q291"/>
  <c r="Q292"/>
  <c r="Q293"/>
  <c r="Q294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313"/>
  <c r="Q314"/>
  <c r="Q315"/>
  <c r="Q316"/>
  <c r="Q317"/>
  <c r="Q318"/>
  <c r="Q319"/>
  <c r="Q320"/>
  <c r="Q321"/>
  <c r="Q322"/>
  <c r="Q323"/>
  <c r="Q324"/>
  <c r="Q325"/>
  <c r="Q326"/>
  <c r="Q327"/>
  <c r="Q328"/>
  <c r="Q329"/>
  <c r="Q330"/>
  <c r="Q331"/>
  <c r="Q332"/>
  <c r="Q333"/>
  <c r="Q334"/>
  <c r="Q335"/>
  <c r="Q336"/>
  <c r="Q337"/>
  <c r="Q338"/>
  <c r="Q339"/>
  <c r="Q340"/>
  <c r="Q341"/>
  <c r="Q342"/>
  <c r="Q343"/>
  <c r="Q344"/>
  <c r="Q345"/>
  <c r="Q346"/>
  <c r="Q347"/>
  <c r="Q348"/>
  <c r="Q349"/>
  <c r="Q350"/>
  <c r="Q351"/>
  <c r="Q352"/>
  <c r="Q353"/>
  <c r="Q354"/>
  <c r="Q355"/>
  <c r="Q356"/>
  <c r="Q357"/>
  <c r="Q358"/>
  <c r="Q359"/>
  <c r="Q360"/>
  <c r="Q361"/>
  <c r="Q362"/>
  <c r="Q363"/>
  <c r="Q364"/>
  <c r="Q365"/>
  <c r="Q366"/>
  <c r="Q367"/>
  <c r="Q368"/>
  <c r="Q369"/>
  <c r="Q370"/>
  <c r="Q371"/>
  <c r="Q372"/>
  <c r="Q373"/>
  <c r="Q374"/>
  <c r="Q375"/>
  <c r="Q376"/>
  <c r="Q377"/>
  <c r="Q378"/>
  <c r="Q379"/>
  <c r="Q380"/>
  <c r="Q381"/>
  <c r="Q382"/>
  <c r="Q383"/>
  <c r="Q384"/>
  <c r="Q385"/>
  <c r="Q386"/>
  <c r="Q387"/>
  <c r="Q388"/>
  <c r="Q389"/>
  <c r="Q390"/>
  <c r="Q391"/>
  <c r="Q392"/>
  <c r="Q393"/>
  <c r="Q394"/>
  <c r="Q395"/>
  <c r="Q396"/>
  <c r="Q397"/>
  <c r="Q398"/>
  <c r="Q399"/>
  <c r="Q400"/>
  <c r="Q401"/>
  <c r="Q402"/>
  <c r="Q403"/>
  <c r="Q404"/>
  <c r="Q405"/>
  <c r="Q406"/>
  <c r="Q407"/>
  <c r="Q408"/>
  <c r="Q409"/>
  <c r="Q410"/>
  <c r="Q411"/>
  <c r="Q412"/>
  <c r="Q413"/>
  <c r="Q414"/>
  <c r="Q415"/>
  <c r="Q416"/>
  <c r="Q417"/>
  <c r="Q418"/>
  <c r="Q419"/>
  <c r="Q420"/>
  <c r="Q421"/>
  <c r="Q422"/>
  <c r="Q423"/>
  <c r="Q424"/>
  <c r="Q425"/>
  <c r="Q426"/>
  <c r="Q427"/>
  <c r="Q428"/>
  <c r="Q429"/>
  <c r="Q430"/>
  <c r="Q431"/>
  <c r="Q432"/>
  <c r="Q433"/>
  <c r="Q434"/>
  <c r="Q435"/>
  <c r="Q436"/>
  <c r="Q437"/>
  <c r="Q438"/>
  <c r="Q439"/>
  <c r="Q440"/>
  <c r="Q441"/>
  <c r="Q442"/>
  <c r="Q443"/>
  <c r="Q444"/>
  <c r="Q445"/>
  <c r="Q446"/>
  <c r="Q447"/>
  <c r="Q448"/>
  <c r="Q449"/>
  <c r="Q450"/>
  <c r="Q451"/>
  <c r="Q452"/>
  <c r="Q453"/>
  <c r="Q454"/>
  <c r="Q455"/>
  <c r="Q456"/>
  <c r="Q457"/>
  <c r="Q458"/>
  <c r="Q459"/>
  <c r="Q460"/>
  <c r="Q461"/>
  <c r="Q462"/>
  <c r="Q463"/>
  <c r="Q464"/>
  <c r="Q465"/>
  <c r="Q466"/>
  <c r="Q467"/>
  <c r="Q468"/>
  <c r="Q469"/>
  <c r="Q470"/>
  <c r="Q471"/>
  <c r="Q472"/>
  <c r="Q473"/>
  <c r="Q474"/>
  <c r="Q475"/>
  <c r="Q476"/>
  <c r="Q477"/>
  <c r="Q478"/>
  <c r="Q479"/>
  <c r="Q480"/>
  <c r="Q481"/>
  <c r="Q482"/>
  <c r="Q483"/>
  <c r="Q484"/>
  <c r="Q485"/>
  <c r="Q486"/>
  <c r="Q487"/>
  <c r="Q488"/>
  <c r="Q489"/>
  <c r="Q490"/>
  <c r="Q491"/>
  <c r="Q492"/>
  <c r="Q493"/>
  <c r="Q494"/>
  <c r="Q495"/>
  <c r="Q496"/>
  <c r="Q497"/>
  <c r="Q498"/>
  <c r="Q499"/>
  <c r="Q500"/>
  <c r="Q501"/>
  <c r="Q502"/>
  <c r="Q503"/>
  <c r="Q504"/>
  <c r="Q505"/>
  <c r="Q506"/>
  <c r="Q507"/>
  <c r="Q508"/>
  <c r="Q509"/>
  <c r="Q510"/>
  <c r="Q511"/>
  <c r="Q512"/>
  <c r="Q513"/>
  <c r="Q514"/>
  <c r="Q515"/>
  <c r="Q516"/>
  <c r="Q517"/>
  <c r="Q518"/>
  <c r="Q519"/>
  <c r="Q520"/>
  <c r="Q521"/>
  <c r="Q522"/>
  <c r="Q523"/>
  <c r="Q524"/>
  <c r="Q525"/>
  <c r="Q526"/>
  <c r="Q527"/>
  <c r="Q528"/>
  <c r="Q529"/>
  <c r="Q530"/>
  <c r="Q531"/>
  <c r="Q532"/>
  <c r="Q276"/>
  <c r="K278"/>
  <c r="K279"/>
  <c r="K280"/>
  <c r="K281"/>
  <c r="K282"/>
  <c r="K283"/>
  <c r="K284"/>
  <c r="K285"/>
  <c r="K286"/>
  <c r="K287"/>
  <c r="K288"/>
  <c r="K289"/>
  <c r="K290"/>
  <c r="K291"/>
  <c r="K292"/>
  <c r="K293"/>
  <c r="K294"/>
  <c r="K295"/>
  <c r="K296"/>
  <c r="K297"/>
  <c r="K298"/>
  <c r="K299"/>
  <c r="K300"/>
  <c r="K301"/>
  <c r="K302"/>
  <c r="K303"/>
  <c r="K304"/>
  <c r="K305"/>
  <c r="K306"/>
  <c r="K307"/>
  <c r="K308"/>
  <c r="K309"/>
  <c r="K310"/>
  <c r="K311"/>
  <c r="K312"/>
  <c r="K313"/>
  <c r="K314"/>
  <c r="K315"/>
  <c r="K316"/>
  <c r="K317"/>
  <c r="K318"/>
  <c r="K319"/>
  <c r="K320"/>
  <c r="K321"/>
  <c r="K322"/>
  <c r="K323"/>
  <c r="K324"/>
  <c r="K325"/>
  <c r="K326"/>
  <c r="K327"/>
  <c r="K328"/>
  <c r="K329"/>
  <c r="K330"/>
  <c r="K331"/>
  <c r="K332"/>
  <c r="K333"/>
  <c r="K334"/>
  <c r="K335"/>
  <c r="K336"/>
  <c r="K337"/>
  <c r="K338"/>
  <c r="K339"/>
  <c r="K340"/>
  <c r="K341"/>
  <c r="K342"/>
  <c r="K343"/>
  <c r="K344"/>
  <c r="K345"/>
  <c r="K346"/>
  <c r="K347"/>
  <c r="K348"/>
  <c r="K349"/>
  <c r="K350"/>
  <c r="K351"/>
  <c r="K352"/>
  <c r="K353"/>
  <c r="K354"/>
  <c r="K355"/>
  <c r="K356"/>
  <c r="K357"/>
  <c r="K358"/>
  <c r="K359"/>
  <c r="K360"/>
  <c r="K361"/>
  <c r="K362"/>
  <c r="K363"/>
  <c r="K364"/>
  <c r="K365"/>
  <c r="K366"/>
  <c r="K367"/>
  <c r="K368"/>
  <c r="K369"/>
  <c r="K370"/>
  <c r="K371"/>
  <c r="K372"/>
  <c r="K373"/>
  <c r="K374"/>
  <c r="K375"/>
  <c r="K376"/>
  <c r="K377"/>
  <c r="K378"/>
  <c r="K379"/>
  <c r="K380"/>
  <c r="K381"/>
  <c r="K382"/>
  <c r="K383"/>
  <c r="K384"/>
  <c r="K385"/>
  <c r="K386"/>
  <c r="K387"/>
  <c r="K388"/>
  <c r="K389"/>
  <c r="K390"/>
  <c r="K391"/>
  <c r="K392"/>
  <c r="K393"/>
  <c r="K394"/>
  <c r="K395"/>
  <c r="K396"/>
  <c r="K397"/>
  <c r="K398"/>
  <c r="K399"/>
  <c r="K400"/>
  <c r="K401"/>
  <c r="K402"/>
  <c r="K403"/>
  <c r="K404"/>
  <c r="K405"/>
  <c r="K406"/>
  <c r="K407"/>
  <c r="K408"/>
  <c r="K409"/>
  <c r="K410"/>
  <c r="K411"/>
  <c r="K412"/>
  <c r="K413"/>
  <c r="K414"/>
  <c r="K415"/>
  <c r="K416"/>
  <c r="K417"/>
  <c r="K418"/>
  <c r="K419"/>
  <c r="K420"/>
  <c r="K421"/>
  <c r="K422"/>
  <c r="K423"/>
  <c r="K424"/>
  <c r="K425"/>
  <c r="K426"/>
  <c r="K427"/>
  <c r="K428"/>
  <c r="K429"/>
  <c r="K430"/>
  <c r="K431"/>
  <c r="K432"/>
  <c r="K433"/>
  <c r="K434"/>
  <c r="K435"/>
  <c r="K436"/>
  <c r="K437"/>
  <c r="K438"/>
  <c r="K439"/>
  <c r="K440"/>
  <c r="K441"/>
  <c r="K442"/>
  <c r="K443"/>
  <c r="K444"/>
  <c r="K445"/>
  <c r="K446"/>
  <c r="K447"/>
  <c r="K448"/>
  <c r="K449"/>
  <c r="K450"/>
  <c r="K451"/>
  <c r="K452"/>
  <c r="K453"/>
  <c r="K454"/>
  <c r="K455"/>
  <c r="K456"/>
  <c r="K457"/>
  <c r="K458"/>
  <c r="K459"/>
  <c r="K460"/>
  <c r="K461"/>
  <c r="K462"/>
  <c r="K463"/>
  <c r="K464"/>
  <c r="K465"/>
  <c r="K466"/>
  <c r="K467"/>
  <c r="K468"/>
  <c r="K469"/>
  <c r="K470"/>
  <c r="K471"/>
  <c r="K472"/>
  <c r="K473"/>
  <c r="K474"/>
  <c r="K475"/>
  <c r="K476"/>
  <c r="K477"/>
  <c r="K478"/>
  <c r="K479"/>
  <c r="K480"/>
  <c r="K481"/>
  <c r="K482"/>
  <c r="K483"/>
  <c r="K484"/>
  <c r="K485"/>
  <c r="K486"/>
  <c r="K487"/>
  <c r="K488"/>
  <c r="K489"/>
  <c r="K490"/>
  <c r="K491"/>
  <c r="K492"/>
  <c r="K493"/>
  <c r="K494"/>
  <c r="K495"/>
  <c r="K496"/>
  <c r="K497"/>
  <c r="K498"/>
  <c r="K499"/>
  <c r="K500"/>
  <c r="K501"/>
  <c r="K502"/>
  <c r="K503"/>
  <c r="K504"/>
  <c r="K505"/>
  <c r="K506"/>
  <c r="K507"/>
  <c r="K508"/>
  <c r="K509"/>
  <c r="K510"/>
  <c r="K511"/>
  <c r="K512"/>
  <c r="K513"/>
  <c r="K514"/>
  <c r="K515"/>
  <c r="K516"/>
  <c r="K517"/>
  <c r="K518"/>
  <c r="K519"/>
  <c r="K520"/>
  <c r="K521"/>
  <c r="K522"/>
  <c r="K523"/>
  <c r="K524"/>
  <c r="K525"/>
  <c r="K526"/>
  <c r="K527"/>
  <c r="K528"/>
  <c r="K529"/>
  <c r="K277"/>
  <c r="K276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473"/>
  <c r="E474"/>
  <c r="E475"/>
  <c r="E476"/>
  <c r="E477"/>
  <c r="E478"/>
  <c r="E479"/>
  <c r="E480"/>
  <c r="E481"/>
  <c r="E482"/>
  <c r="E483"/>
  <c r="E484"/>
  <c r="E485"/>
  <c r="E486"/>
  <c r="E487"/>
  <c r="E488"/>
  <c r="E489"/>
  <c r="E490"/>
  <c r="E491"/>
  <c r="E492"/>
  <c r="E493"/>
  <c r="E494"/>
  <c r="E495"/>
  <c r="E496"/>
  <c r="E497"/>
  <c r="E498"/>
  <c r="E499"/>
  <c r="E500"/>
  <c r="E501"/>
  <c r="E502"/>
  <c r="E503"/>
  <c r="E504"/>
  <c r="E505"/>
  <c r="E506"/>
  <c r="E507"/>
  <c r="E508"/>
  <c r="E509"/>
  <c r="E510"/>
  <c r="E511"/>
  <c r="E512"/>
  <c r="E513"/>
  <c r="E514"/>
  <c r="E515"/>
  <c r="E516"/>
  <c r="E517"/>
  <c r="E518"/>
  <c r="E519"/>
  <c r="E520"/>
  <c r="E521"/>
  <c r="E522"/>
  <c r="E523"/>
  <c r="E524"/>
  <c r="E525"/>
  <c r="E526"/>
  <c r="E527"/>
  <c r="E528"/>
  <c r="E529"/>
  <c r="E530"/>
  <c r="E531"/>
  <c r="E277"/>
  <c r="E276"/>
  <c r="W9"/>
  <c r="X9" s="1"/>
  <c r="W10"/>
  <c r="X10" s="1"/>
  <c r="W11"/>
  <c r="X11" s="1"/>
  <c r="W12"/>
  <c r="X12" s="1"/>
  <c r="W13"/>
  <c r="X13" s="1"/>
  <c r="W14"/>
  <c r="X14" s="1"/>
  <c r="W15"/>
  <c r="X15" s="1"/>
  <c r="W16"/>
  <c r="X16" s="1"/>
  <c r="W17"/>
  <c r="X17" s="1"/>
  <c r="W18"/>
  <c r="X18" s="1"/>
  <c r="W19"/>
  <c r="X19" s="1"/>
  <c r="W20"/>
  <c r="X20" s="1"/>
  <c r="W21"/>
  <c r="X21" s="1"/>
  <c r="W22"/>
  <c r="X22" s="1"/>
  <c r="W23"/>
  <c r="X23" s="1"/>
  <c r="W24"/>
  <c r="X24" s="1"/>
  <c r="W25"/>
  <c r="X25" s="1"/>
  <c r="W26"/>
  <c r="X26" s="1"/>
  <c r="W27"/>
  <c r="X27" s="1"/>
  <c r="W28"/>
  <c r="X28" s="1"/>
  <c r="W29"/>
  <c r="X29" s="1"/>
  <c r="W30"/>
  <c r="X30" s="1"/>
  <c r="W31"/>
  <c r="X31" s="1"/>
  <c r="W32"/>
  <c r="X32" s="1"/>
  <c r="W33"/>
  <c r="X33" s="1"/>
  <c r="W34"/>
  <c r="X34" s="1"/>
  <c r="W35"/>
  <c r="X35" s="1"/>
  <c r="W36"/>
  <c r="X36" s="1"/>
  <c r="W37"/>
  <c r="X37" s="1"/>
  <c r="W38"/>
  <c r="X38" s="1"/>
  <c r="W39"/>
  <c r="X39" s="1"/>
  <c r="W40"/>
  <c r="X40" s="1"/>
  <c r="W41"/>
  <c r="X41" s="1"/>
  <c r="W42"/>
  <c r="X42" s="1"/>
  <c r="W43"/>
  <c r="X43" s="1"/>
  <c r="W44"/>
  <c r="X44" s="1"/>
  <c r="W45"/>
  <c r="X45" s="1"/>
  <c r="W46"/>
  <c r="X46" s="1"/>
  <c r="W47"/>
  <c r="X47" s="1"/>
  <c r="W48"/>
  <c r="X48" s="1"/>
  <c r="W49"/>
  <c r="X49" s="1"/>
  <c r="W50"/>
  <c r="X50" s="1"/>
  <c r="W51"/>
  <c r="X51" s="1"/>
  <c r="W52"/>
  <c r="X52" s="1"/>
  <c r="W53"/>
  <c r="X53" s="1"/>
  <c r="W54"/>
  <c r="X54" s="1"/>
  <c r="W55"/>
  <c r="X55" s="1"/>
  <c r="W56"/>
  <c r="X56" s="1"/>
  <c r="W57"/>
  <c r="X57" s="1"/>
  <c r="W58"/>
  <c r="X58" s="1"/>
  <c r="W59"/>
  <c r="X59" s="1"/>
  <c r="W60"/>
  <c r="X60" s="1"/>
  <c r="W61"/>
  <c r="X61" s="1"/>
  <c r="W62"/>
  <c r="X62" s="1"/>
  <c r="W63"/>
  <c r="X63" s="1"/>
  <c r="W64"/>
  <c r="X64" s="1"/>
  <c r="W65"/>
  <c r="X65" s="1"/>
  <c r="W66"/>
  <c r="X66" s="1"/>
  <c r="W67"/>
  <c r="X67" s="1"/>
  <c r="W68"/>
  <c r="X68" s="1"/>
  <c r="W69"/>
  <c r="X69" s="1"/>
  <c r="W70"/>
  <c r="X70" s="1"/>
  <c r="W71"/>
  <c r="X71" s="1"/>
  <c r="W72"/>
  <c r="X72" s="1"/>
  <c r="W73"/>
  <c r="X73" s="1"/>
  <c r="W74"/>
  <c r="X74" s="1"/>
  <c r="W75"/>
  <c r="X75" s="1"/>
  <c r="W76"/>
  <c r="X76" s="1"/>
  <c r="W77"/>
  <c r="W78"/>
  <c r="X78" s="1"/>
  <c r="W79"/>
  <c r="X79" s="1"/>
  <c r="W80"/>
  <c r="X80" s="1"/>
  <c r="W81"/>
  <c r="X81" s="1"/>
  <c r="W82"/>
  <c r="X82" s="1"/>
  <c r="W83"/>
  <c r="X83" s="1"/>
  <c r="W84"/>
  <c r="X84" s="1"/>
  <c r="W85"/>
  <c r="X85" s="1"/>
  <c r="W86"/>
  <c r="X86" s="1"/>
  <c r="W87"/>
  <c r="X87" s="1"/>
  <c r="X88"/>
  <c r="W89"/>
  <c r="X89" s="1"/>
  <c r="W90"/>
  <c r="X90" s="1"/>
  <c r="W91"/>
  <c r="X91" s="1"/>
  <c r="W92"/>
  <c r="X92" s="1"/>
  <c r="W93"/>
  <c r="X93" s="1"/>
  <c r="W94"/>
  <c r="X94" s="1"/>
  <c r="W95"/>
  <c r="X95" s="1"/>
  <c r="W96"/>
  <c r="X96" s="1"/>
  <c r="W97"/>
  <c r="X97" s="1"/>
  <c r="W98"/>
  <c r="X98" s="1"/>
  <c r="W99"/>
  <c r="X99" s="1"/>
  <c r="W100"/>
  <c r="X100" s="1"/>
  <c r="W101"/>
  <c r="X101" s="1"/>
  <c r="W102"/>
  <c r="X102" s="1"/>
  <c r="W103"/>
  <c r="X103" s="1"/>
  <c r="W104"/>
  <c r="X104" s="1"/>
  <c r="W105"/>
  <c r="X105" s="1"/>
  <c r="W106"/>
  <c r="X106" s="1"/>
  <c r="W107"/>
  <c r="X107" s="1"/>
  <c r="W108"/>
  <c r="X108" s="1"/>
  <c r="W109"/>
  <c r="X109" s="1"/>
  <c r="W110"/>
  <c r="X110" s="1"/>
  <c r="W111"/>
  <c r="X111" s="1"/>
  <c r="W112"/>
  <c r="X112" s="1"/>
  <c r="W113"/>
  <c r="X113" s="1"/>
  <c r="W114"/>
  <c r="X114" s="1"/>
  <c r="W115"/>
  <c r="X115" s="1"/>
  <c r="W116"/>
  <c r="X116" s="1"/>
  <c r="W117"/>
  <c r="X117" s="1"/>
  <c r="W118"/>
  <c r="X118" s="1"/>
  <c r="W119"/>
  <c r="X119" s="1"/>
  <c r="W120"/>
  <c r="X120" s="1"/>
  <c r="W121"/>
  <c r="X121" s="1"/>
  <c r="W122"/>
  <c r="X122" s="1"/>
  <c r="W123"/>
  <c r="X123" s="1"/>
  <c r="W124"/>
  <c r="X124" s="1"/>
  <c r="W125"/>
  <c r="X125" s="1"/>
  <c r="W126"/>
  <c r="X126" s="1"/>
  <c r="W127"/>
  <c r="X127" s="1"/>
  <c r="W128"/>
  <c r="X128" s="1"/>
  <c r="W129"/>
  <c r="X129" s="1"/>
  <c r="W130"/>
  <c r="X130" s="1"/>
  <c r="W131"/>
  <c r="X131" s="1"/>
  <c r="W132"/>
  <c r="X132" s="1"/>
  <c r="W133"/>
  <c r="X133" s="1"/>
  <c r="W134"/>
  <c r="X134" s="1"/>
  <c r="W135"/>
  <c r="X135" s="1"/>
  <c r="W136"/>
  <c r="X136" s="1"/>
  <c r="W137"/>
  <c r="X137" s="1"/>
  <c r="W138"/>
  <c r="X138" s="1"/>
  <c r="W139"/>
  <c r="X139" s="1"/>
  <c r="W140"/>
  <c r="X140" s="1"/>
  <c r="W141"/>
  <c r="X141" s="1"/>
  <c r="W142"/>
  <c r="X142" s="1"/>
  <c r="W143"/>
  <c r="X143" s="1"/>
  <c r="W144"/>
  <c r="X144" s="1"/>
  <c r="W145"/>
  <c r="X145" s="1"/>
  <c r="W146"/>
  <c r="X146" s="1"/>
  <c r="W147"/>
  <c r="X147" s="1"/>
  <c r="W148"/>
  <c r="X148" s="1"/>
  <c r="W149"/>
  <c r="X149" s="1"/>
  <c r="W150"/>
  <c r="X150" s="1"/>
  <c r="W151"/>
  <c r="X151" s="1"/>
  <c r="W152"/>
  <c r="X152" s="1"/>
  <c r="W153"/>
  <c r="X153" s="1"/>
  <c r="W154"/>
  <c r="X154" s="1"/>
  <c r="W155"/>
  <c r="X155" s="1"/>
  <c r="W156"/>
  <c r="X156" s="1"/>
  <c r="W157"/>
  <c r="X157" s="1"/>
  <c r="W158"/>
  <c r="X158" s="1"/>
  <c r="W159"/>
  <c r="X159" s="1"/>
  <c r="W160"/>
  <c r="X160" s="1"/>
  <c r="W161"/>
  <c r="X161" s="1"/>
  <c r="W162"/>
  <c r="X162" s="1"/>
  <c r="W163"/>
  <c r="X163" s="1"/>
  <c r="W164"/>
  <c r="X164" s="1"/>
  <c r="W165"/>
  <c r="X165" s="1"/>
  <c r="W166"/>
  <c r="X166" s="1"/>
  <c r="W167"/>
  <c r="X167" s="1"/>
  <c r="W168"/>
  <c r="X168" s="1"/>
  <c r="W169"/>
  <c r="X169" s="1"/>
  <c r="W170"/>
  <c r="X170" s="1"/>
  <c r="W171"/>
  <c r="X171" s="1"/>
  <c r="W172"/>
  <c r="X172" s="1"/>
  <c r="W173"/>
  <c r="X173" s="1"/>
  <c r="W174"/>
  <c r="X174" s="1"/>
  <c r="W175"/>
  <c r="X175" s="1"/>
  <c r="W176"/>
  <c r="X176" s="1"/>
  <c r="W177"/>
  <c r="X177" s="1"/>
  <c r="W178"/>
  <c r="X178" s="1"/>
  <c r="W179"/>
  <c r="X179" s="1"/>
  <c r="W180"/>
  <c r="X180" s="1"/>
  <c r="W181"/>
  <c r="X181" s="1"/>
  <c r="W182"/>
  <c r="X182" s="1"/>
  <c r="W183"/>
  <c r="X183" s="1"/>
  <c r="W184"/>
  <c r="X184" s="1"/>
  <c r="W185"/>
  <c r="X185" s="1"/>
  <c r="W186"/>
  <c r="X186" s="1"/>
  <c r="W187"/>
  <c r="X187" s="1"/>
  <c r="W188"/>
  <c r="X188" s="1"/>
  <c r="W189"/>
  <c r="X189" s="1"/>
  <c r="W190"/>
  <c r="X190" s="1"/>
  <c r="W191"/>
  <c r="X191" s="1"/>
  <c r="W192"/>
  <c r="X192" s="1"/>
  <c r="W193"/>
  <c r="X193" s="1"/>
  <c r="W194"/>
  <c r="X194" s="1"/>
  <c r="W195"/>
  <c r="X195" s="1"/>
  <c r="W196"/>
  <c r="X196" s="1"/>
  <c r="W197"/>
  <c r="X197" s="1"/>
  <c r="W198"/>
  <c r="X198" s="1"/>
  <c r="W199"/>
  <c r="X199" s="1"/>
  <c r="W200"/>
  <c r="X200" s="1"/>
  <c r="W201"/>
  <c r="X201" s="1"/>
  <c r="W202"/>
  <c r="X202" s="1"/>
  <c r="W203"/>
  <c r="X203" s="1"/>
  <c r="W204"/>
  <c r="X204" s="1"/>
  <c r="W205"/>
  <c r="X205" s="1"/>
  <c r="W206"/>
  <c r="X206" s="1"/>
  <c r="W207"/>
  <c r="X207" s="1"/>
  <c r="W208"/>
  <c r="X208" s="1"/>
  <c r="W209"/>
  <c r="X209" s="1"/>
  <c r="W210"/>
  <c r="X210" s="1"/>
  <c r="W211"/>
  <c r="X211" s="1"/>
  <c r="W212"/>
  <c r="X212" s="1"/>
  <c r="W213"/>
  <c r="X213" s="1"/>
  <c r="W214"/>
  <c r="X214" s="1"/>
  <c r="W215"/>
  <c r="X215" s="1"/>
  <c r="W216"/>
  <c r="X216" s="1"/>
  <c r="W217"/>
  <c r="X217" s="1"/>
  <c r="W218"/>
  <c r="X218" s="1"/>
  <c r="W219"/>
  <c r="X219" s="1"/>
  <c r="W220"/>
  <c r="X220" s="1"/>
  <c r="W221"/>
  <c r="X221" s="1"/>
  <c r="W222"/>
  <c r="X222" s="1"/>
  <c r="W223"/>
  <c r="X223" s="1"/>
  <c r="W224"/>
  <c r="X224" s="1"/>
  <c r="W225"/>
  <c r="X225" s="1"/>
  <c r="W226"/>
  <c r="X226" s="1"/>
  <c r="W227"/>
  <c r="X227" s="1"/>
  <c r="W228"/>
  <c r="X228" s="1"/>
  <c r="W229"/>
  <c r="X229" s="1"/>
  <c r="W230"/>
  <c r="X230" s="1"/>
  <c r="W231"/>
  <c r="X231" s="1"/>
  <c r="W232"/>
  <c r="X232" s="1"/>
  <c r="W233"/>
  <c r="X233" s="1"/>
  <c r="W234"/>
  <c r="X234" s="1"/>
  <c r="W235"/>
  <c r="X235" s="1"/>
  <c r="W236"/>
  <c r="X236" s="1"/>
  <c r="W237"/>
  <c r="X237" s="1"/>
  <c r="W238"/>
  <c r="X238" s="1"/>
  <c r="W239"/>
  <c r="X239" s="1"/>
  <c r="W240"/>
  <c r="X240" s="1"/>
  <c r="W241"/>
  <c r="X241" s="1"/>
  <c r="W242"/>
  <c r="X242" s="1"/>
  <c r="W243"/>
  <c r="X243" s="1"/>
  <c r="W244"/>
  <c r="X244" s="1"/>
  <c r="W245"/>
  <c r="X245" s="1"/>
  <c r="W246"/>
  <c r="X246" s="1"/>
  <c r="W247"/>
  <c r="X247" s="1"/>
  <c r="W248"/>
  <c r="X248" s="1"/>
  <c r="W249"/>
  <c r="X249" s="1"/>
  <c r="W250"/>
  <c r="X250" s="1"/>
  <c r="W251"/>
  <c r="X251" s="1"/>
  <c r="W252"/>
  <c r="X252" s="1"/>
  <c r="W253"/>
  <c r="X253" s="1"/>
  <c r="W254"/>
  <c r="X254" s="1"/>
  <c r="W255"/>
  <c r="X255" s="1"/>
  <c r="W256"/>
  <c r="X256" s="1"/>
  <c r="W257"/>
  <c r="X257" s="1"/>
  <c r="W258"/>
  <c r="X258" s="1"/>
  <c r="W259"/>
  <c r="X259" s="1"/>
  <c r="W260"/>
  <c r="X260" s="1"/>
  <c r="W261"/>
  <c r="X261" s="1"/>
  <c r="W262"/>
  <c r="X262" s="1"/>
  <c r="W8"/>
  <c r="X8" s="1"/>
  <c r="W7"/>
  <c r="X7" s="1"/>
  <c r="Q9"/>
  <c r="R9" s="1"/>
  <c r="Q10"/>
  <c r="R10" s="1"/>
  <c r="Q11"/>
  <c r="R11" s="1"/>
  <c r="Q12"/>
  <c r="R12" s="1"/>
  <c r="Q13"/>
  <c r="R13" s="1"/>
  <c r="Q14"/>
  <c r="R14" s="1"/>
  <c r="Q15"/>
  <c r="R15" s="1"/>
  <c r="Q16"/>
  <c r="R16" s="1"/>
  <c r="Q17"/>
  <c r="R17" s="1"/>
  <c r="Q18"/>
  <c r="R18" s="1"/>
  <c r="Q19"/>
  <c r="R19" s="1"/>
  <c r="Q20"/>
  <c r="R20" s="1"/>
  <c r="Q21"/>
  <c r="R21" s="1"/>
  <c r="Q22"/>
  <c r="R22" s="1"/>
  <c r="Q23"/>
  <c r="R23" s="1"/>
  <c r="Q24"/>
  <c r="R24" s="1"/>
  <c r="Q25"/>
  <c r="R25" s="1"/>
  <c r="Q26"/>
  <c r="R26" s="1"/>
  <c r="Q27"/>
  <c r="R27" s="1"/>
  <c r="Q28"/>
  <c r="R28" s="1"/>
  <c r="Q29"/>
  <c r="R29" s="1"/>
  <c r="Q30"/>
  <c r="R30" s="1"/>
  <c r="Q31"/>
  <c r="R31" s="1"/>
  <c r="Q32"/>
  <c r="R32" s="1"/>
  <c r="Q33"/>
  <c r="R33" s="1"/>
  <c r="Q34"/>
  <c r="R34" s="1"/>
  <c r="Q35"/>
  <c r="R35" s="1"/>
  <c r="Q36"/>
  <c r="R36" s="1"/>
  <c r="Q37"/>
  <c r="R37" s="1"/>
  <c r="Q38"/>
  <c r="R38" s="1"/>
  <c r="Q39"/>
  <c r="R39" s="1"/>
  <c r="Q40"/>
  <c r="R40" s="1"/>
  <c r="Q41"/>
  <c r="R41" s="1"/>
  <c r="Q42"/>
  <c r="R42" s="1"/>
  <c r="Q43"/>
  <c r="R43" s="1"/>
  <c r="Q44"/>
  <c r="R44" s="1"/>
  <c r="Q45"/>
  <c r="R45" s="1"/>
  <c r="Q46"/>
  <c r="R46" s="1"/>
  <c r="Q47"/>
  <c r="R47" s="1"/>
  <c r="Q48"/>
  <c r="R48" s="1"/>
  <c r="Q49"/>
  <c r="R49" s="1"/>
  <c r="Q50"/>
  <c r="R50" s="1"/>
  <c r="Q51"/>
  <c r="R51" s="1"/>
  <c r="Q52"/>
  <c r="R52" s="1"/>
  <c r="Q53"/>
  <c r="R53" s="1"/>
  <c r="Q54"/>
  <c r="R54" s="1"/>
  <c r="Q55"/>
  <c r="R55" s="1"/>
  <c r="Q56"/>
  <c r="R56" s="1"/>
  <c r="Q57"/>
  <c r="R57" s="1"/>
  <c r="Q58"/>
  <c r="R58" s="1"/>
  <c r="Q59"/>
  <c r="R59" s="1"/>
  <c r="Q60"/>
  <c r="R60" s="1"/>
  <c r="Q61"/>
  <c r="R61" s="1"/>
  <c r="Q62"/>
  <c r="R62" s="1"/>
  <c r="Q63"/>
  <c r="R63" s="1"/>
  <c r="Q64"/>
  <c r="R64" s="1"/>
  <c r="Q65"/>
  <c r="R65" s="1"/>
  <c r="Q66"/>
  <c r="R66" s="1"/>
  <c r="Q67"/>
  <c r="R67" s="1"/>
  <c r="Q68"/>
  <c r="R68" s="1"/>
  <c r="Q69"/>
  <c r="R69" s="1"/>
  <c r="Q70"/>
  <c r="R70" s="1"/>
  <c r="Q71"/>
  <c r="R71" s="1"/>
  <c r="Q72"/>
  <c r="R72" s="1"/>
  <c r="Q73"/>
  <c r="R73" s="1"/>
  <c r="Q74"/>
  <c r="R74" s="1"/>
  <c r="Q75"/>
  <c r="R75" s="1"/>
  <c r="Q76"/>
  <c r="R76" s="1"/>
  <c r="Q77"/>
  <c r="R77" s="1"/>
  <c r="Q78"/>
  <c r="R78" s="1"/>
  <c r="Q79"/>
  <c r="R79" s="1"/>
  <c r="Q80"/>
  <c r="R80" s="1"/>
  <c r="Q81"/>
  <c r="R81" s="1"/>
  <c r="Q82"/>
  <c r="R82" s="1"/>
  <c r="Q83"/>
  <c r="R83" s="1"/>
  <c r="Q84"/>
  <c r="R84" s="1"/>
  <c r="Q85"/>
  <c r="R85" s="1"/>
  <c r="Q86"/>
  <c r="R86" s="1"/>
  <c r="Q87"/>
  <c r="R87" s="1"/>
  <c r="Q88"/>
  <c r="R88" s="1"/>
  <c r="Q89"/>
  <c r="R89" s="1"/>
  <c r="Q90"/>
  <c r="R90" s="1"/>
  <c r="Q91"/>
  <c r="R91" s="1"/>
  <c r="Q92"/>
  <c r="R92" s="1"/>
  <c r="Q93"/>
  <c r="R93" s="1"/>
  <c r="Q94"/>
  <c r="R94" s="1"/>
  <c r="Q95"/>
  <c r="R95" s="1"/>
  <c r="Q96"/>
  <c r="R96" s="1"/>
  <c r="Q97"/>
  <c r="R97" s="1"/>
  <c r="Q98"/>
  <c r="R98" s="1"/>
  <c r="Q99"/>
  <c r="R99" s="1"/>
  <c r="Q100"/>
  <c r="R100" s="1"/>
  <c r="Q101"/>
  <c r="R101" s="1"/>
  <c r="Q102"/>
  <c r="R102" s="1"/>
  <c r="Q103"/>
  <c r="R103" s="1"/>
  <c r="Q104"/>
  <c r="R104" s="1"/>
  <c r="Q105"/>
  <c r="R105" s="1"/>
  <c r="Q106"/>
  <c r="R106" s="1"/>
  <c r="Q107"/>
  <c r="R107" s="1"/>
  <c r="Q108"/>
  <c r="R108" s="1"/>
  <c r="Q109"/>
  <c r="R109" s="1"/>
  <c r="Q110"/>
  <c r="R110" s="1"/>
  <c r="Q111"/>
  <c r="R111" s="1"/>
  <c r="Q112"/>
  <c r="R112" s="1"/>
  <c r="Q113"/>
  <c r="R113" s="1"/>
  <c r="Q114"/>
  <c r="R114" s="1"/>
  <c r="Q115"/>
  <c r="R115" s="1"/>
  <c r="Q116"/>
  <c r="R116" s="1"/>
  <c r="Q117"/>
  <c r="R117" s="1"/>
  <c r="Q118"/>
  <c r="R118" s="1"/>
  <c r="Q119"/>
  <c r="R119" s="1"/>
  <c r="Q120"/>
  <c r="R120" s="1"/>
  <c r="Q121"/>
  <c r="R121" s="1"/>
  <c r="Q122"/>
  <c r="R122" s="1"/>
  <c r="Q123"/>
  <c r="R123" s="1"/>
  <c r="Q124"/>
  <c r="R124" s="1"/>
  <c r="Q125"/>
  <c r="R125" s="1"/>
  <c r="Q126"/>
  <c r="R126" s="1"/>
  <c r="Q127"/>
  <c r="R127" s="1"/>
  <c r="Q128"/>
  <c r="R128" s="1"/>
  <c r="Q129"/>
  <c r="R129" s="1"/>
  <c r="Q130"/>
  <c r="R130" s="1"/>
  <c r="Q131"/>
  <c r="R131" s="1"/>
  <c r="Q132"/>
  <c r="R132" s="1"/>
  <c r="Q133"/>
  <c r="R133" s="1"/>
  <c r="Q134"/>
  <c r="R134" s="1"/>
  <c r="Q135"/>
  <c r="R135" s="1"/>
  <c r="Q136"/>
  <c r="R136" s="1"/>
  <c r="Q137"/>
  <c r="R137" s="1"/>
  <c r="Q138"/>
  <c r="R138" s="1"/>
  <c r="Q139"/>
  <c r="R139" s="1"/>
  <c r="Q140"/>
  <c r="R140" s="1"/>
  <c r="Q141"/>
  <c r="R141" s="1"/>
  <c r="Q142"/>
  <c r="R142" s="1"/>
  <c r="Q143"/>
  <c r="R143" s="1"/>
  <c r="Q144"/>
  <c r="R144" s="1"/>
  <c r="Q145"/>
  <c r="R145" s="1"/>
  <c r="Q146"/>
  <c r="R146" s="1"/>
  <c r="Q147"/>
  <c r="R147" s="1"/>
  <c r="Q148"/>
  <c r="R148" s="1"/>
  <c r="Q149"/>
  <c r="R149" s="1"/>
  <c r="Q150"/>
  <c r="R150" s="1"/>
  <c r="Q151"/>
  <c r="R151" s="1"/>
  <c r="Q152"/>
  <c r="R152" s="1"/>
  <c r="Q153"/>
  <c r="R153" s="1"/>
  <c r="Q154"/>
  <c r="R154" s="1"/>
  <c r="Q155"/>
  <c r="R155" s="1"/>
  <c r="Q156"/>
  <c r="R156" s="1"/>
  <c r="Q157"/>
  <c r="R157" s="1"/>
  <c r="Q158"/>
  <c r="R158" s="1"/>
  <c r="Q159"/>
  <c r="R159" s="1"/>
  <c r="Q160"/>
  <c r="R160" s="1"/>
  <c r="Q161"/>
  <c r="R161" s="1"/>
  <c r="Q162"/>
  <c r="R162" s="1"/>
  <c r="Q163"/>
  <c r="R163" s="1"/>
  <c r="Q164"/>
  <c r="R164" s="1"/>
  <c r="Q165"/>
  <c r="R165" s="1"/>
  <c r="Q166"/>
  <c r="R166" s="1"/>
  <c r="Q167"/>
  <c r="R167" s="1"/>
  <c r="Q168"/>
  <c r="R168" s="1"/>
  <c r="Q169"/>
  <c r="R169" s="1"/>
  <c r="Q170"/>
  <c r="R170" s="1"/>
  <c r="Q171"/>
  <c r="R171" s="1"/>
  <c r="Q172"/>
  <c r="R172" s="1"/>
  <c r="Q173"/>
  <c r="R173" s="1"/>
  <c r="Q174"/>
  <c r="R174" s="1"/>
  <c r="Q175"/>
  <c r="R175" s="1"/>
  <c r="Q176"/>
  <c r="R176" s="1"/>
  <c r="Q177"/>
  <c r="R177" s="1"/>
  <c r="Q178"/>
  <c r="R178" s="1"/>
  <c r="Q179"/>
  <c r="R179" s="1"/>
  <c r="Q180"/>
  <c r="R180" s="1"/>
  <c r="Q181"/>
  <c r="R181" s="1"/>
  <c r="Q182"/>
  <c r="R182" s="1"/>
  <c r="Q183"/>
  <c r="R183" s="1"/>
  <c r="Q184"/>
  <c r="R184" s="1"/>
  <c r="Q185"/>
  <c r="R185" s="1"/>
  <c r="Q186"/>
  <c r="R186" s="1"/>
  <c r="Q187"/>
  <c r="R187" s="1"/>
  <c r="Q188"/>
  <c r="R188" s="1"/>
  <c r="Q189"/>
  <c r="R189" s="1"/>
  <c r="Q190"/>
  <c r="R190" s="1"/>
  <c r="Q191"/>
  <c r="R191" s="1"/>
  <c r="Q192"/>
  <c r="R192" s="1"/>
  <c r="Q193"/>
  <c r="R193" s="1"/>
  <c r="Q194"/>
  <c r="R194" s="1"/>
  <c r="Q195"/>
  <c r="R195" s="1"/>
  <c r="Q196"/>
  <c r="R196" s="1"/>
  <c r="Q197"/>
  <c r="R197" s="1"/>
  <c r="Q198"/>
  <c r="R198" s="1"/>
  <c r="Q199"/>
  <c r="R199" s="1"/>
  <c r="Q200"/>
  <c r="R200" s="1"/>
  <c r="Q201"/>
  <c r="R201" s="1"/>
  <c r="Q202"/>
  <c r="R202" s="1"/>
  <c r="Q203"/>
  <c r="R203" s="1"/>
  <c r="Q204"/>
  <c r="R204" s="1"/>
  <c r="Q205"/>
  <c r="R205" s="1"/>
  <c r="Q206"/>
  <c r="R206" s="1"/>
  <c r="Q207"/>
  <c r="R207" s="1"/>
  <c r="Q208"/>
  <c r="R208" s="1"/>
  <c r="Q209"/>
  <c r="R209" s="1"/>
  <c r="Q210"/>
  <c r="R210" s="1"/>
  <c r="Q211"/>
  <c r="R211" s="1"/>
  <c r="Q212"/>
  <c r="R212" s="1"/>
  <c r="Q213"/>
  <c r="R213" s="1"/>
  <c r="Q214"/>
  <c r="R214" s="1"/>
  <c r="Q215"/>
  <c r="R215" s="1"/>
  <c r="Q216"/>
  <c r="R216" s="1"/>
  <c r="Q217"/>
  <c r="R217" s="1"/>
  <c r="Q218"/>
  <c r="R218" s="1"/>
  <c r="Q219"/>
  <c r="R219" s="1"/>
  <c r="Q220"/>
  <c r="R220" s="1"/>
  <c r="Q221"/>
  <c r="R221" s="1"/>
  <c r="Q222"/>
  <c r="R222" s="1"/>
  <c r="Q223"/>
  <c r="R223" s="1"/>
  <c r="R224"/>
  <c r="Q225"/>
  <c r="R225" s="1"/>
  <c r="Q226"/>
  <c r="R226" s="1"/>
  <c r="Q227"/>
  <c r="R227" s="1"/>
  <c r="Q228"/>
  <c r="R228" s="1"/>
  <c r="Q229"/>
  <c r="R229" s="1"/>
  <c r="Q230"/>
  <c r="R230" s="1"/>
  <c r="Q231"/>
  <c r="R231" s="1"/>
  <c r="Q232"/>
  <c r="R232" s="1"/>
  <c r="Q233"/>
  <c r="R233" s="1"/>
  <c r="Q234"/>
  <c r="R234" s="1"/>
  <c r="Q235"/>
  <c r="R235" s="1"/>
  <c r="Q236"/>
  <c r="R236" s="1"/>
  <c r="Q237"/>
  <c r="R237" s="1"/>
  <c r="Q238"/>
  <c r="R238" s="1"/>
  <c r="Q239"/>
  <c r="R239" s="1"/>
  <c r="Q240"/>
  <c r="R240" s="1"/>
  <c r="Q241"/>
  <c r="R241" s="1"/>
  <c r="Q242"/>
  <c r="R242" s="1"/>
  <c r="Q243"/>
  <c r="R243" s="1"/>
  <c r="Q244"/>
  <c r="R244" s="1"/>
  <c r="Q245"/>
  <c r="R245" s="1"/>
  <c r="Q246"/>
  <c r="R246" s="1"/>
  <c r="Q247"/>
  <c r="R247" s="1"/>
  <c r="Q248"/>
  <c r="R248" s="1"/>
  <c r="Q249"/>
  <c r="R249" s="1"/>
  <c r="Q250"/>
  <c r="R250" s="1"/>
  <c r="Q251"/>
  <c r="R251" s="1"/>
  <c r="Q252"/>
  <c r="R252" s="1"/>
  <c r="Q253"/>
  <c r="R253" s="1"/>
  <c r="Q254"/>
  <c r="R254" s="1"/>
  <c r="Q255"/>
  <c r="R255" s="1"/>
  <c r="Q256"/>
  <c r="R256" s="1"/>
  <c r="Q257"/>
  <c r="R257" s="1"/>
  <c r="Q258"/>
  <c r="R258" s="1"/>
  <c r="Q259"/>
  <c r="R259" s="1"/>
  <c r="Q260"/>
  <c r="R260" s="1"/>
  <c r="Q261"/>
  <c r="R261" s="1"/>
  <c r="Q262"/>
  <c r="R262" s="1"/>
  <c r="Q263"/>
  <c r="R263" s="1"/>
  <c r="Q8"/>
  <c r="R8" s="1"/>
  <c r="Q7"/>
  <c r="R7" s="1"/>
  <c r="K9"/>
  <c r="L9" s="1"/>
  <c r="K10"/>
  <c r="L10" s="1"/>
  <c r="K11"/>
  <c r="L11" s="1"/>
  <c r="K12"/>
  <c r="L12" s="1"/>
  <c r="K13"/>
  <c r="L13" s="1"/>
  <c r="K14"/>
  <c r="L14" s="1"/>
  <c r="K15"/>
  <c r="L15" s="1"/>
  <c r="K16"/>
  <c r="L16" s="1"/>
  <c r="K17"/>
  <c r="L17" s="1"/>
  <c r="K18"/>
  <c r="L18" s="1"/>
  <c r="K19"/>
  <c r="L19" s="1"/>
  <c r="K20"/>
  <c r="L20" s="1"/>
  <c r="K21"/>
  <c r="L21" s="1"/>
  <c r="K22"/>
  <c r="L22" s="1"/>
  <c r="K23"/>
  <c r="L23" s="1"/>
  <c r="K24"/>
  <c r="L24" s="1"/>
  <c r="K25"/>
  <c r="L25" s="1"/>
  <c r="K26"/>
  <c r="L26" s="1"/>
  <c r="K27"/>
  <c r="L27" s="1"/>
  <c r="K28"/>
  <c r="L28" s="1"/>
  <c r="K29"/>
  <c r="L29" s="1"/>
  <c r="K30"/>
  <c r="L30" s="1"/>
  <c r="K31"/>
  <c r="L31" s="1"/>
  <c r="K32"/>
  <c r="L32" s="1"/>
  <c r="K33"/>
  <c r="L33" s="1"/>
  <c r="K34"/>
  <c r="L34" s="1"/>
  <c r="K35"/>
  <c r="L35" s="1"/>
  <c r="K36"/>
  <c r="L36" s="1"/>
  <c r="K37"/>
  <c r="L37" s="1"/>
  <c r="K38"/>
  <c r="L38" s="1"/>
  <c r="K39"/>
  <c r="L39" s="1"/>
  <c r="K40"/>
  <c r="L40" s="1"/>
  <c r="K41"/>
  <c r="L41" s="1"/>
  <c r="K42"/>
  <c r="L42" s="1"/>
  <c r="K43"/>
  <c r="L43" s="1"/>
  <c r="K44"/>
  <c r="L44" s="1"/>
  <c r="K45"/>
  <c r="L45" s="1"/>
  <c r="K46"/>
  <c r="L46" s="1"/>
  <c r="K47"/>
  <c r="L47" s="1"/>
  <c r="K48"/>
  <c r="L48" s="1"/>
  <c r="K49"/>
  <c r="L49" s="1"/>
  <c r="K50"/>
  <c r="L50" s="1"/>
  <c r="K51"/>
  <c r="L51" s="1"/>
  <c r="K52"/>
  <c r="L52" s="1"/>
  <c r="K53"/>
  <c r="L53" s="1"/>
  <c r="K54"/>
  <c r="L54" s="1"/>
  <c r="K55"/>
  <c r="L55" s="1"/>
  <c r="K56"/>
  <c r="L56" s="1"/>
  <c r="K57"/>
  <c r="L57" s="1"/>
  <c r="K58"/>
  <c r="L58" s="1"/>
  <c r="K59"/>
  <c r="L59" s="1"/>
  <c r="K60"/>
  <c r="L60" s="1"/>
  <c r="K61"/>
  <c r="L61" s="1"/>
  <c r="K62"/>
  <c r="L62" s="1"/>
  <c r="K63"/>
  <c r="L63" s="1"/>
  <c r="K64"/>
  <c r="L64" s="1"/>
  <c r="K65"/>
  <c r="L65" s="1"/>
  <c r="K66"/>
  <c r="L66" s="1"/>
  <c r="K67"/>
  <c r="L67" s="1"/>
  <c r="K68"/>
  <c r="L68" s="1"/>
  <c r="K69"/>
  <c r="L69" s="1"/>
  <c r="K70"/>
  <c r="L70" s="1"/>
  <c r="K71"/>
  <c r="L71" s="1"/>
  <c r="K72"/>
  <c r="L72" s="1"/>
  <c r="K73"/>
  <c r="L73" s="1"/>
  <c r="K74"/>
  <c r="L74" s="1"/>
  <c r="K75"/>
  <c r="L75" s="1"/>
  <c r="K76"/>
  <c r="L76" s="1"/>
  <c r="K77"/>
  <c r="L77" s="1"/>
  <c r="K78"/>
  <c r="L78" s="1"/>
  <c r="K79"/>
  <c r="L79" s="1"/>
  <c r="K80"/>
  <c r="L80" s="1"/>
  <c r="K81"/>
  <c r="L81" s="1"/>
  <c r="K82"/>
  <c r="L82" s="1"/>
  <c r="K83"/>
  <c r="L83" s="1"/>
  <c r="K84"/>
  <c r="L84" s="1"/>
  <c r="K85"/>
  <c r="L85" s="1"/>
  <c r="K86"/>
  <c r="L86" s="1"/>
  <c r="K87"/>
  <c r="L87" s="1"/>
  <c r="K88"/>
  <c r="L88" s="1"/>
  <c r="K89"/>
  <c r="L89" s="1"/>
  <c r="K90"/>
  <c r="L90" s="1"/>
  <c r="K91"/>
  <c r="L91" s="1"/>
  <c r="K92"/>
  <c r="L92" s="1"/>
  <c r="K93"/>
  <c r="L93" s="1"/>
  <c r="K94"/>
  <c r="L94" s="1"/>
  <c r="K95"/>
  <c r="L95" s="1"/>
  <c r="K96"/>
  <c r="L96" s="1"/>
  <c r="K97"/>
  <c r="L97" s="1"/>
  <c r="K98"/>
  <c r="L98" s="1"/>
  <c r="K99"/>
  <c r="L99" s="1"/>
  <c r="K100"/>
  <c r="L100" s="1"/>
  <c r="K101"/>
  <c r="L101" s="1"/>
  <c r="K102"/>
  <c r="L102" s="1"/>
  <c r="K103"/>
  <c r="L103" s="1"/>
  <c r="K104"/>
  <c r="L104" s="1"/>
  <c r="K105"/>
  <c r="L105" s="1"/>
  <c r="K106"/>
  <c r="L106" s="1"/>
  <c r="K107"/>
  <c r="L107" s="1"/>
  <c r="K108"/>
  <c r="L108" s="1"/>
  <c r="K109"/>
  <c r="L109" s="1"/>
  <c r="K110"/>
  <c r="L110" s="1"/>
  <c r="K111"/>
  <c r="L111" s="1"/>
  <c r="K112"/>
  <c r="L112" s="1"/>
  <c r="K113"/>
  <c r="L113" s="1"/>
  <c r="K114"/>
  <c r="L114" s="1"/>
  <c r="K115"/>
  <c r="L115" s="1"/>
  <c r="K116"/>
  <c r="L116" s="1"/>
  <c r="K117"/>
  <c r="L117" s="1"/>
  <c r="K118"/>
  <c r="L118" s="1"/>
  <c r="K119"/>
  <c r="L119" s="1"/>
  <c r="K120"/>
  <c r="L120" s="1"/>
  <c r="K121"/>
  <c r="L121" s="1"/>
  <c r="K122"/>
  <c r="L122" s="1"/>
  <c r="K123"/>
  <c r="L123" s="1"/>
  <c r="K124"/>
  <c r="L124" s="1"/>
  <c r="K125"/>
  <c r="L125" s="1"/>
  <c r="K126"/>
  <c r="L126" s="1"/>
  <c r="K127"/>
  <c r="L127" s="1"/>
  <c r="K128"/>
  <c r="L128" s="1"/>
  <c r="K129"/>
  <c r="L129" s="1"/>
  <c r="K130"/>
  <c r="L130" s="1"/>
  <c r="K131"/>
  <c r="L131" s="1"/>
  <c r="K132"/>
  <c r="L132" s="1"/>
  <c r="K133"/>
  <c r="L133" s="1"/>
  <c r="K134"/>
  <c r="L134" s="1"/>
  <c r="K135"/>
  <c r="L135" s="1"/>
  <c r="K136"/>
  <c r="L136" s="1"/>
  <c r="K137"/>
  <c r="L137" s="1"/>
  <c r="K138"/>
  <c r="L138" s="1"/>
  <c r="K139"/>
  <c r="L139" s="1"/>
  <c r="K140"/>
  <c r="L140" s="1"/>
  <c r="K141"/>
  <c r="L141" s="1"/>
  <c r="K142"/>
  <c r="L142" s="1"/>
  <c r="K143"/>
  <c r="L143" s="1"/>
  <c r="K144"/>
  <c r="L144" s="1"/>
  <c r="K145"/>
  <c r="L145" s="1"/>
  <c r="K146"/>
  <c r="L146" s="1"/>
  <c r="K147"/>
  <c r="L147" s="1"/>
  <c r="K148"/>
  <c r="L148" s="1"/>
  <c r="K149"/>
  <c r="L149" s="1"/>
  <c r="K150"/>
  <c r="L150" s="1"/>
  <c r="K151"/>
  <c r="L151" s="1"/>
  <c r="K152"/>
  <c r="L152" s="1"/>
  <c r="K153"/>
  <c r="L153" s="1"/>
  <c r="K154"/>
  <c r="L154" s="1"/>
  <c r="K155"/>
  <c r="L155" s="1"/>
  <c r="K156"/>
  <c r="L156" s="1"/>
  <c r="K157"/>
  <c r="L157" s="1"/>
  <c r="K158"/>
  <c r="L158" s="1"/>
  <c r="K159"/>
  <c r="L159" s="1"/>
  <c r="K160"/>
  <c r="L160" s="1"/>
  <c r="K161"/>
  <c r="L161" s="1"/>
  <c r="K162"/>
  <c r="L162" s="1"/>
  <c r="K163"/>
  <c r="L163" s="1"/>
  <c r="K164"/>
  <c r="L164" s="1"/>
  <c r="K165"/>
  <c r="L165" s="1"/>
  <c r="K166"/>
  <c r="L166" s="1"/>
  <c r="K167"/>
  <c r="L167" s="1"/>
  <c r="K168"/>
  <c r="L168" s="1"/>
  <c r="K169"/>
  <c r="L169" s="1"/>
  <c r="K170"/>
  <c r="L170" s="1"/>
  <c r="K171"/>
  <c r="L171" s="1"/>
  <c r="K172"/>
  <c r="L172" s="1"/>
  <c r="K173"/>
  <c r="L173" s="1"/>
  <c r="K174"/>
  <c r="L174" s="1"/>
  <c r="K175"/>
  <c r="L175" s="1"/>
  <c r="K176"/>
  <c r="L176" s="1"/>
  <c r="K177"/>
  <c r="L177" s="1"/>
  <c r="K178"/>
  <c r="L178" s="1"/>
  <c r="K179"/>
  <c r="L179" s="1"/>
  <c r="K180"/>
  <c r="L180" s="1"/>
  <c r="K181"/>
  <c r="L181" s="1"/>
  <c r="K182"/>
  <c r="L182" s="1"/>
  <c r="K183"/>
  <c r="L183" s="1"/>
  <c r="K184"/>
  <c r="L184" s="1"/>
  <c r="K185"/>
  <c r="L185" s="1"/>
  <c r="K186"/>
  <c r="L186" s="1"/>
  <c r="K187"/>
  <c r="L187" s="1"/>
  <c r="K188"/>
  <c r="L188" s="1"/>
  <c r="K189"/>
  <c r="L189" s="1"/>
  <c r="K190"/>
  <c r="L190" s="1"/>
  <c r="K191"/>
  <c r="L191" s="1"/>
  <c r="K192"/>
  <c r="L192" s="1"/>
  <c r="K193"/>
  <c r="L193" s="1"/>
  <c r="K194"/>
  <c r="L194" s="1"/>
  <c r="K195"/>
  <c r="L195" s="1"/>
  <c r="K196"/>
  <c r="L196" s="1"/>
  <c r="K197"/>
  <c r="L197" s="1"/>
  <c r="K198"/>
  <c r="L198" s="1"/>
  <c r="K199"/>
  <c r="L199" s="1"/>
  <c r="K200"/>
  <c r="L200" s="1"/>
  <c r="K201"/>
  <c r="L201" s="1"/>
  <c r="K202"/>
  <c r="L202" s="1"/>
  <c r="K203"/>
  <c r="L203" s="1"/>
  <c r="K204"/>
  <c r="L204" s="1"/>
  <c r="K205"/>
  <c r="L205" s="1"/>
  <c r="K206"/>
  <c r="L206" s="1"/>
  <c r="K207"/>
  <c r="L207" s="1"/>
  <c r="K208"/>
  <c r="L208" s="1"/>
  <c r="K209"/>
  <c r="L209" s="1"/>
  <c r="K210"/>
  <c r="L210" s="1"/>
  <c r="K211"/>
  <c r="L211" s="1"/>
  <c r="K212"/>
  <c r="L212" s="1"/>
  <c r="K213"/>
  <c r="L213" s="1"/>
  <c r="K214"/>
  <c r="L214" s="1"/>
  <c r="K215"/>
  <c r="L215" s="1"/>
  <c r="K216"/>
  <c r="L216" s="1"/>
  <c r="K217"/>
  <c r="L217" s="1"/>
  <c r="K218"/>
  <c r="L218" s="1"/>
  <c r="K219"/>
  <c r="L219" s="1"/>
  <c r="K220"/>
  <c r="L220" s="1"/>
  <c r="K221"/>
  <c r="L221" s="1"/>
  <c r="K222"/>
  <c r="L222" s="1"/>
  <c r="K223"/>
  <c r="L223" s="1"/>
  <c r="K224"/>
  <c r="L224" s="1"/>
  <c r="K225"/>
  <c r="L225" s="1"/>
  <c r="K226"/>
  <c r="L226" s="1"/>
  <c r="K227"/>
  <c r="L227" s="1"/>
  <c r="K228"/>
  <c r="L228" s="1"/>
  <c r="K229"/>
  <c r="L229" s="1"/>
  <c r="K230"/>
  <c r="L230" s="1"/>
  <c r="K231"/>
  <c r="L231" s="1"/>
  <c r="K232"/>
  <c r="L232" s="1"/>
  <c r="K233"/>
  <c r="L233" s="1"/>
  <c r="K234"/>
  <c r="L234" s="1"/>
  <c r="K235"/>
  <c r="L235" s="1"/>
  <c r="K236"/>
  <c r="L236" s="1"/>
  <c r="K237"/>
  <c r="L237" s="1"/>
  <c r="K238"/>
  <c r="L238" s="1"/>
  <c r="K239"/>
  <c r="L239" s="1"/>
  <c r="K240"/>
  <c r="L240" s="1"/>
  <c r="K241"/>
  <c r="L241" s="1"/>
  <c r="K242"/>
  <c r="L242" s="1"/>
  <c r="K243"/>
  <c r="L243" s="1"/>
  <c r="K244"/>
  <c r="L244" s="1"/>
  <c r="K245"/>
  <c r="L245" s="1"/>
  <c r="K246"/>
  <c r="L246" s="1"/>
  <c r="K247"/>
  <c r="L247" s="1"/>
  <c r="K248"/>
  <c r="L248" s="1"/>
  <c r="K249"/>
  <c r="L249" s="1"/>
  <c r="K250"/>
  <c r="L250" s="1"/>
  <c r="K251"/>
  <c r="L251" s="1"/>
  <c r="K252"/>
  <c r="L252" s="1"/>
  <c r="K253"/>
  <c r="L253" s="1"/>
  <c r="K254"/>
  <c r="L254" s="1"/>
  <c r="K255"/>
  <c r="L255" s="1"/>
  <c r="K256"/>
  <c r="L256" s="1"/>
  <c r="K257"/>
  <c r="L257" s="1"/>
  <c r="K258"/>
  <c r="L258" s="1"/>
  <c r="K259"/>
  <c r="L259" s="1"/>
  <c r="K260"/>
  <c r="K8"/>
  <c r="L8" s="1"/>
  <c r="K7"/>
  <c r="L7" s="1"/>
  <c r="E9"/>
  <c r="F9" s="1"/>
  <c r="E10"/>
  <c r="F10" s="1"/>
  <c r="E11"/>
  <c r="F11" s="1"/>
  <c r="E12"/>
  <c r="F12" s="1"/>
  <c r="E13"/>
  <c r="F13" s="1"/>
  <c r="E14"/>
  <c r="F14" s="1"/>
  <c r="E15"/>
  <c r="F15" s="1"/>
  <c r="E16"/>
  <c r="F16" s="1"/>
  <c r="E17"/>
  <c r="F17" s="1"/>
  <c r="E18"/>
  <c r="F18" s="1"/>
  <c r="E19"/>
  <c r="F19" s="1"/>
  <c r="E20"/>
  <c r="F20" s="1"/>
  <c r="E21"/>
  <c r="F21" s="1"/>
  <c r="E22"/>
  <c r="F22" s="1"/>
  <c r="E23"/>
  <c r="F23" s="1"/>
  <c r="E24"/>
  <c r="F24" s="1"/>
  <c r="E25"/>
  <c r="F25" s="1"/>
  <c r="E26"/>
  <c r="F26" s="1"/>
  <c r="E27"/>
  <c r="F27" s="1"/>
  <c r="E28"/>
  <c r="F28" s="1"/>
  <c r="E29"/>
  <c r="F29" s="1"/>
  <c r="E30"/>
  <c r="F30" s="1"/>
  <c r="E31"/>
  <c r="F31" s="1"/>
  <c r="E32"/>
  <c r="F32" s="1"/>
  <c r="E33"/>
  <c r="F33" s="1"/>
  <c r="E34"/>
  <c r="F34" s="1"/>
  <c r="E35"/>
  <c r="F35" s="1"/>
  <c r="E36"/>
  <c r="F36" s="1"/>
  <c r="E37"/>
  <c r="F37" s="1"/>
  <c r="E38"/>
  <c r="F38" s="1"/>
  <c r="E39"/>
  <c r="F39" s="1"/>
  <c r="E40"/>
  <c r="F40" s="1"/>
  <c r="E41"/>
  <c r="F41" s="1"/>
  <c r="E42"/>
  <c r="F42" s="1"/>
  <c r="E43"/>
  <c r="F43" s="1"/>
  <c r="E44"/>
  <c r="F44" s="1"/>
  <c r="E45"/>
  <c r="F45" s="1"/>
  <c r="E46"/>
  <c r="F46" s="1"/>
  <c r="E47"/>
  <c r="F47" s="1"/>
  <c r="E48"/>
  <c r="F48" s="1"/>
  <c r="E49"/>
  <c r="F49" s="1"/>
  <c r="E50"/>
  <c r="F50" s="1"/>
  <c r="E51"/>
  <c r="F51" s="1"/>
  <c r="E52"/>
  <c r="F52" s="1"/>
  <c r="E53"/>
  <c r="F53" s="1"/>
  <c r="E54"/>
  <c r="F54" s="1"/>
  <c r="E55"/>
  <c r="F55" s="1"/>
  <c r="E56"/>
  <c r="F56" s="1"/>
  <c r="E57"/>
  <c r="F57" s="1"/>
  <c r="E58"/>
  <c r="F58" s="1"/>
  <c r="E59"/>
  <c r="F59" s="1"/>
  <c r="E60"/>
  <c r="F60" s="1"/>
  <c r="E61"/>
  <c r="F61" s="1"/>
  <c r="E62"/>
  <c r="F62" s="1"/>
  <c r="E63"/>
  <c r="F63" s="1"/>
  <c r="E64"/>
  <c r="F64" s="1"/>
  <c r="E65"/>
  <c r="F65" s="1"/>
  <c r="E66"/>
  <c r="F66" s="1"/>
  <c r="E67"/>
  <c r="F67" s="1"/>
  <c r="E68"/>
  <c r="F68" s="1"/>
  <c r="E69"/>
  <c r="F69" s="1"/>
  <c r="E70"/>
  <c r="F70" s="1"/>
  <c r="E71"/>
  <c r="F71" s="1"/>
  <c r="E72"/>
  <c r="F72" s="1"/>
  <c r="E73"/>
  <c r="F73" s="1"/>
  <c r="E74"/>
  <c r="F74" s="1"/>
  <c r="E75"/>
  <c r="F75" s="1"/>
  <c r="E76"/>
  <c r="F76" s="1"/>
  <c r="E77"/>
  <c r="F77" s="1"/>
  <c r="E78"/>
  <c r="F78" s="1"/>
  <c r="E79"/>
  <c r="F79" s="1"/>
  <c r="E80"/>
  <c r="F80" s="1"/>
  <c r="E81"/>
  <c r="F81" s="1"/>
  <c r="E82"/>
  <c r="F82" s="1"/>
  <c r="E83"/>
  <c r="F83" s="1"/>
  <c r="E84"/>
  <c r="F84" s="1"/>
  <c r="E85"/>
  <c r="F85" s="1"/>
  <c r="E86"/>
  <c r="F86" s="1"/>
  <c r="E87"/>
  <c r="F87" s="1"/>
  <c r="E88"/>
  <c r="F88" s="1"/>
  <c r="E89"/>
  <c r="F89" s="1"/>
  <c r="E90"/>
  <c r="F90" s="1"/>
  <c r="E91"/>
  <c r="F91" s="1"/>
  <c r="E92"/>
  <c r="F92" s="1"/>
  <c r="E93"/>
  <c r="F93" s="1"/>
  <c r="E94"/>
  <c r="F94" s="1"/>
  <c r="E95"/>
  <c r="F95" s="1"/>
  <c r="E96"/>
  <c r="F96" s="1"/>
  <c r="E97"/>
  <c r="F97" s="1"/>
  <c r="E98"/>
  <c r="F98" s="1"/>
  <c r="E99"/>
  <c r="F99" s="1"/>
  <c r="E100"/>
  <c r="F100" s="1"/>
  <c r="E101"/>
  <c r="F101" s="1"/>
  <c r="E102"/>
  <c r="F102" s="1"/>
  <c r="E103"/>
  <c r="F103" s="1"/>
  <c r="E104"/>
  <c r="F104" s="1"/>
  <c r="E105"/>
  <c r="F105" s="1"/>
  <c r="E106"/>
  <c r="F106" s="1"/>
  <c r="E107"/>
  <c r="F107" s="1"/>
  <c r="E108"/>
  <c r="F108" s="1"/>
  <c r="E109"/>
  <c r="F109" s="1"/>
  <c r="E110"/>
  <c r="F110" s="1"/>
  <c r="E111"/>
  <c r="F111" s="1"/>
  <c r="E112"/>
  <c r="F112" s="1"/>
  <c r="E113"/>
  <c r="F113" s="1"/>
  <c r="E114"/>
  <c r="F114" s="1"/>
  <c r="E115"/>
  <c r="F115" s="1"/>
  <c r="E116"/>
  <c r="F116" s="1"/>
  <c r="E117"/>
  <c r="F117" s="1"/>
  <c r="E118"/>
  <c r="F118" s="1"/>
  <c r="E119"/>
  <c r="F119" s="1"/>
  <c r="E120"/>
  <c r="F120" s="1"/>
  <c r="E121"/>
  <c r="F121" s="1"/>
  <c r="E122"/>
  <c r="F122" s="1"/>
  <c r="E123"/>
  <c r="F123" s="1"/>
  <c r="E124"/>
  <c r="F124" s="1"/>
  <c r="E125"/>
  <c r="F125" s="1"/>
  <c r="E126"/>
  <c r="F126" s="1"/>
  <c r="E127"/>
  <c r="F127" s="1"/>
  <c r="E128"/>
  <c r="F128" s="1"/>
  <c r="E129"/>
  <c r="F129" s="1"/>
  <c r="E130"/>
  <c r="F130" s="1"/>
  <c r="E131"/>
  <c r="F131" s="1"/>
  <c r="E132"/>
  <c r="F132" s="1"/>
  <c r="E133"/>
  <c r="F133" s="1"/>
  <c r="E134"/>
  <c r="F134" s="1"/>
  <c r="E135"/>
  <c r="F135" s="1"/>
  <c r="E136"/>
  <c r="F136" s="1"/>
  <c r="E137"/>
  <c r="F137" s="1"/>
  <c r="E138"/>
  <c r="F138" s="1"/>
  <c r="E139"/>
  <c r="F139" s="1"/>
  <c r="E140"/>
  <c r="F140" s="1"/>
  <c r="E141"/>
  <c r="F141" s="1"/>
  <c r="E142"/>
  <c r="F142" s="1"/>
  <c r="E143"/>
  <c r="F143" s="1"/>
  <c r="E144"/>
  <c r="F144" s="1"/>
  <c r="E145"/>
  <c r="F145" s="1"/>
  <c r="E146"/>
  <c r="F146" s="1"/>
  <c r="E147"/>
  <c r="F147" s="1"/>
  <c r="E148"/>
  <c r="F148" s="1"/>
  <c r="E149"/>
  <c r="F149" s="1"/>
  <c r="E150"/>
  <c r="F150" s="1"/>
  <c r="E151"/>
  <c r="F151" s="1"/>
  <c r="E152"/>
  <c r="F152" s="1"/>
  <c r="E153"/>
  <c r="F153" s="1"/>
  <c r="E154"/>
  <c r="F154" s="1"/>
  <c r="E155"/>
  <c r="F155" s="1"/>
  <c r="E156"/>
  <c r="F156" s="1"/>
  <c r="E157"/>
  <c r="F157" s="1"/>
  <c r="E158"/>
  <c r="F158" s="1"/>
  <c r="E159"/>
  <c r="F159" s="1"/>
  <c r="E160"/>
  <c r="F160" s="1"/>
  <c r="E161"/>
  <c r="F161" s="1"/>
  <c r="E162"/>
  <c r="F162" s="1"/>
  <c r="E163"/>
  <c r="F163" s="1"/>
  <c r="E164"/>
  <c r="F164" s="1"/>
  <c r="E165"/>
  <c r="F165" s="1"/>
  <c r="E166"/>
  <c r="F166" s="1"/>
  <c r="E167"/>
  <c r="F167" s="1"/>
  <c r="E168"/>
  <c r="F168" s="1"/>
  <c r="E169"/>
  <c r="F169" s="1"/>
  <c r="E170"/>
  <c r="F170" s="1"/>
  <c r="E171"/>
  <c r="F171" s="1"/>
  <c r="E172"/>
  <c r="F172" s="1"/>
  <c r="E173"/>
  <c r="F173" s="1"/>
  <c r="E174"/>
  <c r="F174" s="1"/>
  <c r="E175"/>
  <c r="F175" s="1"/>
  <c r="E176"/>
  <c r="F176" s="1"/>
  <c r="E177"/>
  <c r="F177" s="1"/>
  <c r="E178"/>
  <c r="F178" s="1"/>
  <c r="E179"/>
  <c r="F179" s="1"/>
  <c r="E180"/>
  <c r="F180" s="1"/>
  <c r="E181"/>
  <c r="F181" s="1"/>
  <c r="E182"/>
  <c r="F182" s="1"/>
  <c r="E183"/>
  <c r="F183" s="1"/>
  <c r="E184"/>
  <c r="F184" s="1"/>
  <c r="E185"/>
  <c r="F185" s="1"/>
  <c r="E186"/>
  <c r="F186" s="1"/>
  <c r="E187"/>
  <c r="F187" s="1"/>
  <c r="E188"/>
  <c r="F188" s="1"/>
  <c r="E189"/>
  <c r="F189" s="1"/>
  <c r="E190"/>
  <c r="F190" s="1"/>
  <c r="E191"/>
  <c r="F191" s="1"/>
  <c r="E192"/>
  <c r="F192" s="1"/>
  <c r="E193"/>
  <c r="F193" s="1"/>
  <c r="E194"/>
  <c r="F194" s="1"/>
  <c r="E195"/>
  <c r="F195" s="1"/>
  <c r="E196"/>
  <c r="F196" s="1"/>
  <c r="E197"/>
  <c r="F197" s="1"/>
  <c r="E198"/>
  <c r="F198" s="1"/>
  <c r="E199"/>
  <c r="F199" s="1"/>
  <c r="E200"/>
  <c r="F200" s="1"/>
  <c r="E201"/>
  <c r="F201" s="1"/>
  <c r="E202"/>
  <c r="F202" s="1"/>
  <c r="E203"/>
  <c r="F203" s="1"/>
  <c r="E204"/>
  <c r="F204" s="1"/>
  <c r="E205"/>
  <c r="F205" s="1"/>
  <c r="E206"/>
  <c r="F206" s="1"/>
  <c r="E207"/>
  <c r="F207" s="1"/>
  <c r="E208"/>
  <c r="F208" s="1"/>
  <c r="E209"/>
  <c r="F209" s="1"/>
  <c r="E210"/>
  <c r="F210" s="1"/>
  <c r="E211"/>
  <c r="F211" s="1"/>
  <c r="E212"/>
  <c r="F212" s="1"/>
  <c r="E213"/>
  <c r="F213" s="1"/>
  <c r="E214"/>
  <c r="F214" s="1"/>
  <c r="E215"/>
  <c r="F215" s="1"/>
  <c r="E216"/>
  <c r="F216" s="1"/>
  <c r="E217"/>
  <c r="F217" s="1"/>
  <c r="E218"/>
  <c r="F218" s="1"/>
  <c r="E219"/>
  <c r="F219" s="1"/>
  <c r="E220"/>
  <c r="F220" s="1"/>
  <c r="E221"/>
  <c r="F221" s="1"/>
  <c r="E222"/>
  <c r="F222" s="1"/>
  <c r="E223"/>
  <c r="F223" s="1"/>
  <c r="E224"/>
  <c r="F224" s="1"/>
  <c r="E225"/>
  <c r="F225" s="1"/>
  <c r="E226"/>
  <c r="F226" s="1"/>
  <c r="E227"/>
  <c r="F227" s="1"/>
  <c r="E228"/>
  <c r="F228" s="1"/>
  <c r="E229"/>
  <c r="F229" s="1"/>
  <c r="E230"/>
  <c r="F230" s="1"/>
  <c r="E231"/>
  <c r="F231" s="1"/>
  <c r="E232"/>
  <c r="F232" s="1"/>
  <c r="E233"/>
  <c r="F233" s="1"/>
  <c r="E234"/>
  <c r="F234" s="1"/>
  <c r="E235"/>
  <c r="F235" s="1"/>
  <c r="E236"/>
  <c r="F236" s="1"/>
  <c r="E237"/>
  <c r="F237" s="1"/>
  <c r="E238"/>
  <c r="F238" s="1"/>
  <c r="E239"/>
  <c r="F239" s="1"/>
  <c r="E240"/>
  <c r="F240" s="1"/>
  <c r="E241"/>
  <c r="F241" s="1"/>
  <c r="E242"/>
  <c r="F242" s="1"/>
  <c r="E243"/>
  <c r="F243" s="1"/>
  <c r="E244"/>
  <c r="F244" s="1"/>
  <c r="E245"/>
  <c r="F245" s="1"/>
  <c r="E246"/>
  <c r="F246" s="1"/>
  <c r="E247"/>
  <c r="F247" s="1"/>
  <c r="E248"/>
  <c r="F248" s="1"/>
  <c r="E249"/>
  <c r="F249" s="1"/>
  <c r="E250"/>
  <c r="F250" s="1"/>
  <c r="E251"/>
  <c r="F251" s="1"/>
  <c r="E252"/>
  <c r="F252" s="1"/>
  <c r="E253"/>
  <c r="F253" s="1"/>
  <c r="E254"/>
  <c r="F254" s="1"/>
  <c r="E255"/>
  <c r="F255" s="1"/>
  <c r="E256"/>
  <c r="F256" s="1"/>
  <c r="E257"/>
  <c r="F257" s="1"/>
  <c r="E258"/>
  <c r="F258" s="1"/>
  <c r="E259"/>
  <c r="F259" s="1"/>
  <c r="E260"/>
  <c r="F260" s="1"/>
  <c r="E261"/>
  <c r="F261" s="1"/>
  <c r="E8"/>
  <c r="F8" s="1"/>
  <c r="E7"/>
  <c r="M34" i="36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AZ16" i="2"/>
  <c r="BA16"/>
  <c r="BB16"/>
  <c r="BC16"/>
  <c r="BD16"/>
  <c r="BE16"/>
  <c r="BF16"/>
  <c r="BG16"/>
  <c r="BH16"/>
  <c r="BI16"/>
  <c r="BJ16"/>
  <c r="BK16"/>
  <c r="BL16"/>
  <c r="BM16"/>
  <c r="BN16"/>
  <c r="BO16"/>
  <c r="BP16"/>
  <c r="BQ16"/>
  <c r="AZ14"/>
  <c r="BA14"/>
  <c r="BB14"/>
  <c r="BC14"/>
  <c r="BD14"/>
  <c r="BE14"/>
  <c r="BF14"/>
  <c r="BG14"/>
  <c r="BH14"/>
  <c r="BI14"/>
  <c r="BJ14"/>
  <c r="BK14"/>
  <c r="BL14"/>
  <c r="BM14"/>
  <c r="BN14"/>
  <c r="BO14"/>
  <c r="BP14"/>
  <c r="BQ14"/>
  <c r="AZ12"/>
  <c r="BA12"/>
  <c r="BB12"/>
  <c r="BC12"/>
  <c r="BD12"/>
  <c r="BE12"/>
  <c r="BF12"/>
  <c r="BG12"/>
  <c r="BH12"/>
  <c r="BI12"/>
  <c r="BJ12"/>
  <c r="BK12"/>
  <c r="BL12"/>
  <c r="BM12"/>
  <c r="BN12"/>
  <c r="BO12"/>
  <c r="BP12"/>
  <c r="BQ12"/>
  <c r="AY16"/>
  <c r="AY14"/>
  <c r="AY12"/>
  <c r="AZ10"/>
  <c r="BA10"/>
  <c r="BB10"/>
  <c r="BC10"/>
  <c r="BD10"/>
  <c r="BE10"/>
  <c r="BF10"/>
  <c r="BG10"/>
  <c r="BH10"/>
  <c r="BI10"/>
  <c r="BJ10"/>
  <c r="BK10"/>
  <c r="BL10"/>
  <c r="BM10"/>
  <c r="BN10"/>
  <c r="BO10"/>
  <c r="BP10"/>
  <c r="BQ10"/>
  <c r="AX10"/>
  <c r="AX12"/>
  <c r="AX14"/>
  <c r="AX16"/>
  <c r="AY8"/>
  <c r="AX8"/>
  <c r="B16" i="31"/>
  <c r="Z31" i="32"/>
  <c r="Z33" s="1"/>
  <c r="Y31"/>
  <c r="Y33" s="1"/>
  <c r="X31"/>
  <c r="W31"/>
  <c r="V31"/>
  <c r="V33" s="1"/>
  <c r="U31"/>
  <c r="U33" s="1"/>
  <c r="T31"/>
  <c r="S31"/>
  <c r="R31"/>
  <c r="R33" s="1"/>
  <c r="Q31"/>
  <c r="Q33" s="1"/>
  <c r="Z19"/>
  <c r="Y19"/>
  <c r="X19"/>
  <c r="X33" s="1"/>
  <c r="W19"/>
  <c r="W33" s="1"/>
  <c r="V19"/>
  <c r="U19"/>
  <c r="T19"/>
  <c r="T33" s="1"/>
  <c r="S19"/>
  <c r="S33" s="1"/>
  <c r="R19"/>
  <c r="Q19"/>
  <c r="P101" i="28"/>
  <c r="BB106" i="2"/>
  <c r="BB104"/>
  <c r="BB102"/>
  <c r="BB100"/>
  <c r="BB98"/>
  <c r="BA106"/>
  <c r="BA104"/>
  <c r="BA102"/>
  <c r="BA100"/>
  <c r="BA98"/>
  <c r="AZ106"/>
  <c r="AZ104"/>
  <c r="AZ102"/>
  <c r="AZ100"/>
  <c r="AY106"/>
  <c r="AY104"/>
  <c r="AY102"/>
  <c r="AY100"/>
  <c r="AY98"/>
  <c r="AX106"/>
  <c r="AX104"/>
  <c r="AX102"/>
  <c r="AX100"/>
  <c r="BC88"/>
  <c r="BC87"/>
  <c r="BC86"/>
  <c r="BC85"/>
  <c r="BC84"/>
  <c r="BC83"/>
  <c r="BC82"/>
  <c r="BC80"/>
  <c r="BC81"/>
  <c r="BB88"/>
  <c r="BB87"/>
  <c r="BB86"/>
  <c r="BB85"/>
  <c r="BB84"/>
  <c r="BB82"/>
  <c r="BB81"/>
  <c r="BA87"/>
  <c r="BD49"/>
  <c r="BA88"/>
  <c r="BA86"/>
  <c r="BA85"/>
  <c r="BA84"/>
  <c r="BA83"/>
  <c r="BA82"/>
  <c r="BA81"/>
  <c r="BA80"/>
  <c r="AZ88"/>
  <c r="AZ87"/>
  <c r="AZ86"/>
  <c r="AZ85"/>
  <c r="AZ84"/>
  <c r="AZ83"/>
  <c r="AZ82"/>
  <c r="AZ81"/>
  <c r="AY88"/>
  <c r="AY87"/>
  <c r="AY86"/>
  <c r="AY85"/>
  <c r="AY84"/>
  <c r="AY83"/>
  <c r="AY82"/>
  <c r="AY81"/>
  <c r="AY80"/>
  <c r="AW88"/>
  <c r="BE70"/>
  <c r="AW87"/>
  <c r="AW86"/>
  <c r="AW85"/>
  <c r="AW84"/>
  <c r="AW83"/>
  <c r="AW82"/>
  <c r="AW81"/>
  <c r="AY70"/>
  <c r="AW56"/>
  <c r="AW53"/>
  <c r="AJ297"/>
  <c r="AJ298"/>
  <c r="AP297"/>
  <c r="AP298"/>
  <c r="AN298"/>
  <c r="AP112"/>
  <c r="AZ8"/>
  <c r="BA8"/>
  <c r="BB8"/>
  <c r="BC8"/>
  <c r="BD8"/>
  <c r="BE8"/>
  <c r="BF8"/>
  <c r="BG8"/>
  <c r="BJ8"/>
  <c r="BK8"/>
  <c r="BL8"/>
  <c r="BM8"/>
  <c r="BN8"/>
  <c r="BO8"/>
  <c r="BP8"/>
  <c r="BQ8"/>
  <c r="AK107"/>
  <c r="C16" i="31"/>
  <c r="AH3" i="2"/>
  <c r="AX39"/>
  <c r="AW39"/>
  <c r="AW42"/>
  <c r="AY28"/>
  <c r="AZ28"/>
  <c r="BA28"/>
  <c r="BB28"/>
  <c r="BC28"/>
  <c r="BD28"/>
  <c r="BE28"/>
  <c r="BF28"/>
  <c r="BG28"/>
  <c r="BJ28"/>
  <c r="BK28"/>
  <c r="BL28"/>
  <c r="BM28"/>
  <c r="BN28"/>
  <c r="BO28"/>
  <c r="BP28"/>
  <c r="BQ28"/>
  <c r="AX28"/>
  <c r="AY30"/>
  <c r="AZ30"/>
  <c r="BA30"/>
  <c r="BB30"/>
  <c r="BC30"/>
  <c r="BD30"/>
  <c r="BE30"/>
  <c r="BF30"/>
  <c r="BG30"/>
  <c r="BJ30"/>
  <c r="BK30"/>
  <c r="BL30"/>
  <c r="BM30"/>
  <c r="BN30"/>
  <c r="BO30"/>
  <c r="BP30"/>
  <c r="BQ30"/>
  <c r="AY26"/>
  <c r="AZ26"/>
  <c r="BA26"/>
  <c r="BB26"/>
  <c r="BC26"/>
  <c r="BD26"/>
  <c r="BE26"/>
  <c r="BF26"/>
  <c r="BG26"/>
  <c r="BJ26"/>
  <c r="BK26"/>
  <c r="BL26"/>
  <c r="BM26"/>
  <c r="BN26"/>
  <c r="BO26"/>
  <c r="BP26"/>
  <c r="BQ26"/>
  <c r="AY24"/>
  <c r="AZ24"/>
  <c r="BA24"/>
  <c r="BB24"/>
  <c r="BC24"/>
  <c r="BD24"/>
  <c r="BE24"/>
  <c r="BF24"/>
  <c r="BG24"/>
  <c r="BJ24"/>
  <c r="BK24"/>
  <c r="BL24"/>
  <c r="BM24"/>
  <c r="BN24"/>
  <c r="BO24"/>
  <c r="BP24"/>
  <c r="BQ24"/>
  <c r="AY22"/>
  <c r="AZ22"/>
  <c r="BA22"/>
  <c r="BB22"/>
  <c r="BC22"/>
  <c r="BD22"/>
  <c r="BE22"/>
  <c r="BF22"/>
  <c r="BG22"/>
  <c r="BJ22"/>
  <c r="BK22"/>
  <c r="BL22"/>
  <c r="BM22"/>
  <c r="BN22"/>
  <c r="BO22"/>
  <c r="BP22"/>
  <c r="BQ22"/>
  <c r="AX26"/>
  <c r="AX30"/>
  <c r="AX24"/>
  <c r="AX22"/>
  <c r="B9" i="9"/>
  <c r="Z17" i="27"/>
  <c r="AA17"/>
  <c r="AB17"/>
  <c r="AC17"/>
  <c r="Z15"/>
  <c r="AA15"/>
  <c r="AB15"/>
  <c r="AC15"/>
  <c r="Z13"/>
  <c r="AA13"/>
  <c r="AB13"/>
  <c r="AC13"/>
  <c r="Z11"/>
  <c r="AA11"/>
  <c r="AB11"/>
  <c r="AC11"/>
  <c r="Z9"/>
  <c r="AA9"/>
  <c r="AB9"/>
  <c r="AC9"/>
  <c r="Z7"/>
  <c r="AA7"/>
  <c r="AB7"/>
  <c r="AC7"/>
  <c r="Y17"/>
  <c r="Y15"/>
  <c r="Y13"/>
  <c r="Y11"/>
  <c r="Y9"/>
  <c r="Y7"/>
  <c r="AO17"/>
  <c r="AP17"/>
  <c r="AQ17"/>
  <c r="AR17"/>
  <c r="AO15"/>
  <c r="AP15"/>
  <c r="AQ15"/>
  <c r="AR15"/>
  <c r="AO13"/>
  <c r="AP13"/>
  <c r="AQ13"/>
  <c r="AR13"/>
  <c r="AO11"/>
  <c r="AP11"/>
  <c r="AQ11"/>
  <c r="AR11"/>
  <c r="AO9"/>
  <c r="AP9"/>
  <c r="AQ9"/>
  <c r="AR9"/>
  <c r="AO7"/>
  <c r="AP7"/>
  <c r="AQ7"/>
  <c r="AR7"/>
  <c r="AN15"/>
  <c r="AM15"/>
  <c r="AL15"/>
  <c r="AK15"/>
  <c r="AJ15"/>
  <c r="AI15"/>
  <c r="AN13"/>
  <c r="AM13"/>
  <c r="AL13"/>
  <c r="AK13"/>
  <c r="AJ13"/>
  <c r="AI13"/>
  <c r="AN11"/>
  <c r="AM11"/>
  <c r="AL11"/>
  <c r="AK11"/>
  <c r="AJ11"/>
  <c r="AI11"/>
  <c r="AN9"/>
  <c r="AM9"/>
  <c r="AL9"/>
  <c r="AK9"/>
  <c r="AJ9"/>
  <c r="AI9"/>
  <c r="AN7"/>
  <c r="AN17" s="1"/>
  <c r="AM7"/>
  <c r="AM17" s="1"/>
  <c r="AL7"/>
  <c r="AL17" s="1"/>
  <c r="AK7"/>
  <c r="AK17" s="1"/>
  <c r="AJ7"/>
  <c r="AJ17" s="1"/>
  <c r="AI7"/>
  <c r="AI17" s="1"/>
  <c r="AD7"/>
  <c r="AS36" i="2"/>
  <c r="AT36"/>
  <c r="AU36"/>
  <c r="AR36"/>
  <c r="AS17"/>
  <c r="AT17"/>
  <c r="AU17"/>
  <c r="AR17"/>
  <c r="AC17"/>
  <c r="AD17"/>
  <c r="AE17"/>
  <c r="AF17"/>
  <c r="AB17"/>
  <c r="AC36"/>
  <c r="AD36"/>
  <c r="AE36"/>
  <c r="AF36"/>
  <c r="AB36"/>
  <c r="AH44"/>
  <c r="BE39"/>
  <c r="BD39"/>
  <c r="BC39"/>
  <c r="BB39"/>
  <c r="BA39"/>
  <c r="AZ39"/>
  <c r="AY39"/>
  <c r="BE38"/>
  <c r="BD38"/>
  <c r="BC38"/>
  <c r="BB38"/>
  <c r="BA38"/>
  <c r="AZ38"/>
  <c r="AY38"/>
  <c r="AX38"/>
  <c r="AW38"/>
  <c r="BA42"/>
  <c r="AK44"/>
  <c r="AQ44"/>
  <c r="AP292"/>
  <c r="AP268"/>
  <c r="AP269"/>
  <c r="AP270"/>
  <c r="AP271"/>
  <c r="AP272"/>
  <c r="AP273"/>
  <c r="AP274"/>
  <c r="AP275"/>
  <c r="AP276"/>
  <c r="AP277"/>
  <c r="AP278"/>
  <c r="AP279"/>
  <c r="AP280"/>
  <c r="AP281"/>
  <c r="AP282"/>
  <c r="AP283"/>
  <c r="AP284"/>
  <c r="AP285"/>
  <c r="AP286"/>
  <c r="AP287"/>
  <c r="AP288"/>
  <c r="AP289"/>
  <c r="AP290"/>
  <c r="AP291"/>
  <c r="AP293"/>
  <c r="AP294"/>
  <c r="AP295"/>
  <c r="AP296"/>
  <c r="AP267"/>
  <c r="AP218"/>
  <c r="AP219"/>
  <c r="AP220"/>
  <c r="AP221"/>
  <c r="AP222"/>
  <c r="AP223"/>
  <c r="AP224"/>
  <c r="AP225"/>
  <c r="AP226"/>
  <c r="AP227"/>
  <c r="AP228"/>
  <c r="AP229"/>
  <c r="AP230"/>
  <c r="AP231"/>
  <c r="AP232"/>
  <c r="AP233"/>
  <c r="AP234"/>
  <c r="AP235"/>
  <c r="AP236"/>
  <c r="AP237"/>
  <c r="AP238"/>
  <c r="AP239"/>
  <c r="AP240"/>
  <c r="AP241"/>
  <c r="AP242"/>
  <c r="AP243"/>
  <c r="AP244"/>
  <c r="AP245"/>
  <c r="AP246"/>
  <c r="AP247"/>
  <c r="AP248"/>
  <c r="AP249"/>
  <c r="AP250"/>
  <c r="AP251"/>
  <c r="AP252"/>
  <c r="AP253"/>
  <c r="AP254"/>
  <c r="AP255"/>
  <c r="AP256"/>
  <c r="AP257"/>
  <c r="AP258"/>
  <c r="AP259"/>
  <c r="AP260"/>
  <c r="AP261"/>
  <c r="AP262"/>
  <c r="AP263"/>
  <c r="AP264"/>
  <c r="AP265"/>
  <c r="AP266"/>
  <c r="AP217"/>
  <c r="AP166"/>
  <c r="AP167"/>
  <c r="AP168"/>
  <c r="AP169"/>
  <c r="AP170"/>
  <c r="AP171"/>
  <c r="AP172"/>
  <c r="AP173"/>
  <c r="AP174"/>
  <c r="AP175"/>
  <c r="AP176"/>
  <c r="AP177"/>
  <c r="AP178"/>
  <c r="AP179"/>
  <c r="AP180"/>
  <c r="AP181"/>
  <c r="AP182"/>
  <c r="AP183"/>
  <c r="AP184"/>
  <c r="AP185"/>
  <c r="AP186"/>
  <c r="AP187"/>
  <c r="AP188"/>
  <c r="AP189"/>
  <c r="AP190"/>
  <c r="AP191"/>
  <c r="AP192"/>
  <c r="AP193"/>
  <c r="AP194"/>
  <c r="AP195"/>
  <c r="AP196"/>
  <c r="AP197"/>
  <c r="AP198"/>
  <c r="AP199"/>
  <c r="AP200"/>
  <c r="AP201"/>
  <c r="AP202"/>
  <c r="AP203"/>
  <c r="AP204"/>
  <c r="AP205"/>
  <c r="AP206"/>
  <c r="AP207"/>
  <c r="AP208"/>
  <c r="AP209"/>
  <c r="AP210"/>
  <c r="AP211"/>
  <c r="AP212"/>
  <c r="AP213"/>
  <c r="AP214"/>
  <c r="AP215"/>
  <c r="AP216"/>
  <c r="AP165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159"/>
  <c r="AP160"/>
  <c r="AP161"/>
  <c r="AP162"/>
  <c r="AP163"/>
  <c r="AP164"/>
  <c r="AP132"/>
  <c r="AP129"/>
  <c r="AP130"/>
  <c r="AP131"/>
  <c r="AP128"/>
  <c r="AP119"/>
  <c r="AP120"/>
  <c r="AP121"/>
  <c r="AP122"/>
  <c r="AP123"/>
  <c r="AP124"/>
  <c r="AP125"/>
  <c r="AP126"/>
  <c r="AP118"/>
  <c r="AP85"/>
  <c r="AP86"/>
  <c r="AP87"/>
  <c r="AP88"/>
  <c r="AP89"/>
  <c r="AP90"/>
  <c r="AP91"/>
  <c r="AP92"/>
  <c r="AP93"/>
  <c r="AP94"/>
  <c r="AP95"/>
  <c r="AP96"/>
  <c r="AP97"/>
  <c r="AP98"/>
  <c r="AP99"/>
  <c r="AP100"/>
  <c r="AP101"/>
  <c r="AP102"/>
  <c r="AP103"/>
  <c r="AP104"/>
  <c r="AP105"/>
  <c r="AP106"/>
  <c r="AP107"/>
  <c r="AP108"/>
  <c r="AP109"/>
  <c r="AP110"/>
  <c r="AP111"/>
  <c r="AP113"/>
  <c r="AP114"/>
  <c r="AP115"/>
  <c r="AP116"/>
  <c r="AP117"/>
  <c r="AP84"/>
  <c r="AP81"/>
  <c r="AP82"/>
  <c r="AP83"/>
  <c r="AP80"/>
  <c r="AN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J44"/>
  <c r="AN47"/>
  <c r="AJ49"/>
  <c r="AJ86"/>
  <c r="AJ72"/>
  <c r="AJ61"/>
  <c r="AJ51"/>
  <c r="BE56"/>
  <c r="BE53"/>
  <c r="BD53"/>
  <c r="BC53"/>
  <c r="BB53"/>
  <c r="BA53"/>
  <c r="AZ53"/>
  <c r="AY53"/>
  <c r="AX53"/>
  <c r="AX56" s="1"/>
  <c r="BE52"/>
  <c r="BD52"/>
  <c r="BD56" s="1"/>
  <c r="BC52"/>
  <c r="BB52"/>
  <c r="BA52"/>
  <c r="AZ52"/>
  <c r="AY52"/>
  <c r="AX52"/>
  <c r="AW52"/>
  <c r="AZ56"/>
  <c r="BA56"/>
  <c r="AX70"/>
  <c r="AZ70"/>
  <c r="BA70"/>
  <c r="BB70"/>
  <c r="BC70"/>
  <c r="BD70"/>
  <c r="AW70"/>
  <c r="AW63"/>
  <c r="BE67"/>
  <c r="BD67"/>
  <c r="BC67"/>
  <c r="BB67"/>
  <c r="BA67"/>
  <c r="AZ67"/>
  <c r="AY67"/>
  <c r="AX67"/>
  <c r="BE66"/>
  <c r="BD66"/>
  <c r="BC66"/>
  <c r="BB66"/>
  <c r="BA66"/>
  <c r="AZ66"/>
  <c r="AY66"/>
  <c r="AX66"/>
  <c r="AW67"/>
  <c r="AW66"/>
  <c r="Q36" i="37" l="1"/>
  <c r="P36"/>
  <c r="W35"/>
  <c r="T36"/>
  <c r="R35"/>
  <c r="W36"/>
  <c r="S35"/>
  <c r="S36"/>
  <c r="R36"/>
  <c r="U36"/>
  <c r="T35"/>
  <c r="V36"/>
  <c r="BE42" i="2"/>
  <c r="BD42"/>
  <c r="BB42"/>
  <c r="AZ42"/>
  <c r="AX42"/>
  <c r="BC42"/>
  <c r="AY42"/>
  <c r="AY56"/>
  <c r="BB56"/>
  <c r="BC56"/>
  <c r="AT44" l="1"/>
  <c r="AT45"/>
  <c r="AT46"/>
  <c r="AT47"/>
  <c r="AT48"/>
  <c r="AT49"/>
  <c r="AT50"/>
  <c r="AT51"/>
  <c r="AT52"/>
  <c r="AT53"/>
  <c r="AT54"/>
  <c r="AT55"/>
  <c r="AT56"/>
  <c r="AT57"/>
  <c r="AT58"/>
  <c r="AT59"/>
  <c r="AT60"/>
  <c r="AT61"/>
  <c r="AT62"/>
  <c r="AT63"/>
  <c r="AT64"/>
  <c r="AT65"/>
  <c r="AT66"/>
  <c r="AT67"/>
  <c r="AT68"/>
  <c r="AT69"/>
  <c r="AT70"/>
  <c r="AT71"/>
  <c r="AT72"/>
  <c r="AT73"/>
  <c r="AT74"/>
  <c r="AT75"/>
  <c r="AT76"/>
  <c r="AT77"/>
  <c r="AT78"/>
  <c r="AT79"/>
  <c r="AT80"/>
  <c r="AT81"/>
  <c r="AT82"/>
  <c r="AT83"/>
  <c r="AT84"/>
  <c r="AT85"/>
  <c r="AT86"/>
  <c r="AT87"/>
  <c r="AT88"/>
  <c r="AT89"/>
  <c r="AT90"/>
  <c r="AT91"/>
  <c r="AT92"/>
  <c r="AT93"/>
  <c r="AT94"/>
  <c r="AT95"/>
  <c r="AT96"/>
  <c r="AT97"/>
  <c r="AT98"/>
  <c r="AT99"/>
  <c r="AT100"/>
  <c r="AT101"/>
  <c r="AT102"/>
  <c r="AT103"/>
  <c r="AT104"/>
  <c r="AT105"/>
  <c r="AT106"/>
  <c r="AT107"/>
  <c r="AT108"/>
  <c r="AT109"/>
  <c r="AT110"/>
  <c r="AT111"/>
  <c r="AT113"/>
  <c r="AT114"/>
  <c r="AT115"/>
  <c r="AT116"/>
  <c r="AT117"/>
  <c r="AT118"/>
  <c r="AT119"/>
  <c r="AT120"/>
  <c r="AT121"/>
  <c r="AT122"/>
  <c r="AT123"/>
  <c r="AT124"/>
  <c r="AT125"/>
  <c r="AT126"/>
  <c r="AT127"/>
  <c r="AT128"/>
  <c r="AT129"/>
  <c r="AT130"/>
  <c r="AT131"/>
  <c r="AT132"/>
  <c r="AT133"/>
  <c r="AT134"/>
  <c r="AT135"/>
  <c r="AT136"/>
  <c r="AT137"/>
  <c r="AT138"/>
  <c r="AT139"/>
  <c r="AT140"/>
  <c r="AT141"/>
  <c r="AT142"/>
  <c r="AT143"/>
  <c r="AT144"/>
  <c r="AT145"/>
  <c r="AT146"/>
  <c r="AT147"/>
  <c r="AT148"/>
  <c r="AT149"/>
  <c r="AT150"/>
  <c r="AT151"/>
  <c r="AT152"/>
  <c r="AT153"/>
  <c r="AT154"/>
  <c r="AT155"/>
  <c r="AT156"/>
  <c r="AT157"/>
  <c r="AT158"/>
  <c r="AT159"/>
  <c r="AT160"/>
  <c r="AT161"/>
  <c r="AT162"/>
  <c r="AT163"/>
  <c r="AT164"/>
  <c r="AT165"/>
  <c r="AT166"/>
  <c r="AT167"/>
  <c r="AT168"/>
  <c r="AT169"/>
  <c r="AT170"/>
  <c r="AT171"/>
  <c r="AT172"/>
  <c r="AT173"/>
  <c r="AT174"/>
  <c r="AT175"/>
  <c r="AT176"/>
  <c r="AT177"/>
  <c r="AT178"/>
  <c r="AT179"/>
  <c r="AT180"/>
  <c r="AT181"/>
  <c r="AT182"/>
  <c r="AT183"/>
  <c r="AT184"/>
  <c r="AT185"/>
  <c r="AT186"/>
  <c r="AT187"/>
  <c r="AT188"/>
  <c r="AT189"/>
  <c r="AT190"/>
  <c r="AT191"/>
  <c r="AT192"/>
  <c r="AT193"/>
  <c r="AT194"/>
  <c r="AT195"/>
  <c r="AT196"/>
  <c r="AT197"/>
  <c r="AT198"/>
  <c r="AT199"/>
  <c r="AT200"/>
  <c r="AT201"/>
  <c r="AT202"/>
  <c r="AT203"/>
  <c r="AT204"/>
  <c r="AT205"/>
  <c r="AT206"/>
  <c r="AT207"/>
  <c r="AT208"/>
  <c r="AT209"/>
  <c r="AT210"/>
  <c r="AT211"/>
  <c r="AT212"/>
  <c r="AT213"/>
  <c r="AT214"/>
  <c r="AT215"/>
  <c r="AT216"/>
  <c r="AT217"/>
  <c r="AT218"/>
  <c r="AT219"/>
  <c r="AT220"/>
  <c r="AT221"/>
  <c r="AT222"/>
  <c r="AT223"/>
  <c r="AT224"/>
  <c r="AT225"/>
  <c r="AT226"/>
  <c r="AT227"/>
  <c r="AT228"/>
  <c r="AT229"/>
  <c r="AT230"/>
  <c r="AT231"/>
  <c r="AT232"/>
  <c r="AT233"/>
  <c r="AT234"/>
  <c r="AT235"/>
  <c r="AT236"/>
  <c r="AT237"/>
  <c r="AT238"/>
  <c r="AT239"/>
  <c r="AT240"/>
  <c r="AT241"/>
  <c r="AT242"/>
  <c r="AT243"/>
  <c r="AT244"/>
  <c r="AT245"/>
  <c r="AT246"/>
  <c r="AT247"/>
  <c r="AT248"/>
  <c r="AT249"/>
  <c r="AT250"/>
  <c r="AT251"/>
  <c r="AT252"/>
  <c r="AT253"/>
  <c r="AT254"/>
  <c r="AT255"/>
  <c r="AT256"/>
  <c r="AT257"/>
  <c r="AT258"/>
  <c r="AT259"/>
  <c r="AT260"/>
  <c r="AT262"/>
  <c r="AT263"/>
  <c r="AT264"/>
  <c r="AT265"/>
  <c r="AT266"/>
  <c r="AT267"/>
  <c r="AT268"/>
  <c r="AT269"/>
  <c r="AT270"/>
  <c r="AT271"/>
  <c r="AT272"/>
  <c r="AT273"/>
  <c r="AT274"/>
  <c r="AT275"/>
  <c r="AT276"/>
  <c r="AT277"/>
  <c r="AT278"/>
  <c r="AT279"/>
  <c r="AT280"/>
  <c r="AT281"/>
  <c r="AT282"/>
  <c r="AT283"/>
  <c r="AT284"/>
  <c r="AT285"/>
  <c r="AT286"/>
  <c r="AT287"/>
  <c r="AT288"/>
  <c r="AT289"/>
  <c r="AT290"/>
  <c r="AT291"/>
  <c r="AT292"/>
  <c r="AT293"/>
  <c r="AT294"/>
  <c r="AT295"/>
  <c r="AT296"/>
  <c r="AT297"/>
  <c r="AT298"/>
  <c r="AO45"/>
  <c r="AQ45"/>
  <c r="AO46"/>
  <c r="AQ46"/>
  <c r="AO47"/>
  <c r="AQ47" s="1"/>
  <c r="AO48"/>
  <c r="AQ48" s="1"/>
  <c r="AO49"/>
  <c r="AQ49"/>
  <c r="AO50"/>
  <c r="AQ50"/>
  <c r="AO51"/>
  <c r="AQ51" s="1"/>
  <c r="AO52"/>
  <c r="AQ52" s="1"/>
  <c r="AO53"/>
  <c r="AQ53"/>
  <c r="AO54"/>
  <c r="AQ54"/>
  <c r="AO55"/>
  <c r="AQ55" s="1"/>
  <c r="AO56"/>
  <c r="AQ56" s="1"/>
  <c r="AO57"/>
  <c r="AQ57"/>
  <c r="AO58"/>
  <c r="AQ58"/>
  <c r="AO59"/>
  <c r="AQ59" s="1"/>
  <c r="AO60"/>
  <c r="AQ60" s="1"/>
  <c r="AO61"/>
  <c r="AQ61"/>
  <c r="AO62"/>
  <c r="AQ62"/>
  <c r="AO63"/>
  <c r="AQ63" s="1"/>
  <c r="AO64"/>
  <c r="AQ64" s="1"/>
  <c r="AO65"/>
  <c r="AQ65"/>
  <c r="AO66"/>
  <c r="AQ66"/>
  <c r="AO67"/>
  <c r="AQ67" s="1"/>
  <c r="AO68"/>
  <c r="AQ68" s="1"/>
  <c r="AO69"/>
  <c r="AQ69"/>
  <c r="AO70"/>
  <c r="AQ70"/>
  <c r="AO71"/>
  <c r="AQ71" s="1"/>
  <c r="AO72"/>
  <c r="AQ72" s="1"/>
  <c r="AO73"/>
  <c r="AQ73"/>
  <c r="AO74"/>
  <c r="AQ74"/>
  <c r="AO75"/>
  <c r="AQ75" s="1"/>
  <c r="AO76"/>
  <c r="AQ76" s="1"/>
  <c r="AO77"/>
  <c r="AQ77"/>
  <c r="AO78"/>
  <c r="AQ78"/>
  <c r="AO79"/>
  <c r="AQ79" s="1"/>
  <c r="AO80"/>
  <c r="AQ80" s="1"/>
  <c r="AO81"/>
  <c r="AQ81"/>
  <c r="AO82"/>
  <c r="AQ82"/>
  <c r="AO83"/>
  <c r="AQ83" s="1"/>
  <c r="AO84"/>
  <c r="AQ84" s="1"/>
  <c r="AO85"/>
  <c r="AQ85"/>
  <c r="AO86"/>
  <c r="AQ86"/>
  <c r="AO87"/>
  <c r="AQ87" s="1"/>
  <c r="AO88"/>
  <c r="AQ88" s="1"/>
  <c r="AO89"/>
  <c r="AQ89"/>
  <c r="AO90"/>
  <c r="AQ90"/>
  <c r="AO91"/>
  <c r="AQ91" s="1"/>
  <c r="AO92"/>
  <c r="AQ92" s="1"/>
  <c r="AO93"/>
  <c r="AQ93"/>
  <c r="AO94"/>
  <c r="AQ94"/>
  <c r="AO95"/>
  <c r="AQ95" s="1"/>
  <c r="AO96"/>
  <c r="AQ96" s="1"/>
  <c r="AO97"/>
  <c r="AQ97"/>
  <c r="AO98"/>
  <c r="AQ98"/>
  <c r="AO99"/>
  <c r="AQ99" s="1"/>
  <c r="AO100"/>
  <c r="AQ100" s="1"/>
  <c r="AO101"/>
  <c r="AQ101"/>
  <c r="AO102"/>
  <c r="AQ102"/>
  <c r="AO103"/>
  <c r="AQ103" s="1"/>
  <c r="AO104"/>
  <c r="AQ104" s="1"/>
  <c r="AO105"/>
  <c r="AQ105"/>
  <c r="AO106"/>
  <c r="AQ106"/>
  <c r="AO107"/>
  <c r="AQ107" s="1"/>
  <c r="AO108"/>
  <c r="AQ108" s="1"/>
  <c r="AO109"/>
  <c r="AQ109"/>
  <c r="AO110"/>
  <c r="AQ110"/>
  <c r="AO111"/>
  <c r="AQ111" s="1"/>
  <c r="AQ112"/>
  <c r="AO113"/>
  <c r="AQ113"/>
  <c r="AO114"/>
  <c r="AQ114" s="1"/>
  <c r="AO115"/>
  <c r="AQ115" s="1"/>
  <c r="AO116"/>
  <c r="AQ116"/>
  <c r="AO117"/>
  <c r="AQ117"/>
  <c r="AO118"/>
  <c r="AQ118" s="1"/>
  <c r="AO119"/>
  <c r="AQ119" s="1"/>
  <c r="AO120"/>
  <c r="AQ120"/>
  <c r="AO121"/>
  <c r="AQ121"/>
  <c r="AO122"/>
  <c r="AQ122" s="1"/>
  <c r="AO123"/>
  <c r="AQ123" s="1"/>
  <c r="AO124"/>
  <c r="AQ124"/>
  <c r="AO125"/>
  <c r="AQ125"/>
  <c r="AO126"/>
  <c r="AQ126" s="1"/>
  <c r="AO127"/>
  <c r="AQ127" s="1"/>
  <c r="AO128"/>
  <c r="AQ128"/>
  <c r="AO129"/>
  <c r="AQ129"/>
  <c r="AO130"/>
  <c r="AQ130" s="1"/>
  <c r="AO131"/>
  <c r="AQ131" s="1"/>
  <c r="AO132"/>
  <c r="AQ132"/>
  <c r="AO133"/>
  <c r="AQ133"/>
  <c r="AO134"/>
  <c r="AQ134" s="1"/>
  <c r="AO135"/>
  <c r="AQ135" s="1"/>
  <c r="AO136"/>
  <c r="AQ136"/>
  <c r="AO137"/>
  <c r="AQ137"/>
  <c r="AO138"/>
  <c r="AQ138" s="1"/>
  <c r="AO139"/>
  <c r="AQ139" s="1"/>
  <c r="AO140"/>
  <c r="AQ140"/>
  <c r="AO141"/>
  <c r="AQ141"/>
  <c r="AO142"/>
  <c r="AQ142" s="1"/>
  <c r="AO143"/>
  <c r="AQ143" s="1"/>
  <c r="AO144"/>
  <c r="AQ144"/>
  <c r="AO145"/>
  <c r="AQ145"/>
  <c r="AO146"/>
  <c r="AQ146" s="1"/>
  <c r="AO147"/>
  <c r="AQ147" s="1"/>
  <c r="AO148"/>
  <c r="AQ148"/>
  <c r="AO149"/>
  <c r="AQ149"/>
  <c r="AO150"/>
  <c r="AQ150" s="1"/>
  <c r="AO151"/>
  <c r="AQ151" s="1"/>
  <c r="AO152"/>
  <c r="AQ152"/>
  <c r="AO153"/>
  <c r="AQ153"/>
  <c r="AO154"/>
  <c r="AQ154" s="1"/>
  <c r="AO155"/>
  <c r="AQ155" s="1"/>
  <c r="AO156"/>
  <c r="AQ156"/>
  <c r="AO157"/>
  <c r="AQ157"/>
  <c r="AO158"/>
  <c r="AQ158" s="1"/>
  <c r="AO159"/>
  <c r="AQ159" s="1"/>
  <c r="AO160"/>
  <c r="AQ160"/>
  <c r="AO161"/>
  <c r="AQ161"/>
  <c r="AO162"/>
  <c r="AQ162" s="1"/>
  <c r="AO163"/>
  <c r="AQ163" s="1"/>
  <c r="AO164"/>
  <c r="AQ164"/>
  <c r="AO165"/>
  <c r="AQ165"/>
  <c r="AO166"/>
  <c r="AQ166" s="1"/>
  <c r="AO167"/>
  <c r="AQ167" s="1"/>
  <c r="AO168"/>
  <c r="AQ168"/>
  <c r="AO169"/>
  <c r="AQ169"/>
  <c r="AO170"/>
  <c r="AQ170" s="1"/>
  <c r="AO171"/>
  <c r="AQ171" s="1"/>
  <c r="AO172"/>
  <c r="AQ172"/>
  <c r="AO173"/>
  <c r="AQ173"/>
  <c r="AO174"/>
  <c r="AQ174" s="1"/>
  <c r="AO175"/>
  <c r="AQ175" s="1"/>
  <c r="AO176"/>
  <c r="AQ176"/>
  <c r="AO177"/>
  <c r="AQ177"/>
  <c r="AO178"/>
  <c r="AQ178" s="1"/>
  <c r="AO179"/>
  <c r="AQ179" s="1"/>
  <c r="AO180"/>
  <c r="AQ180"/>
  <c r="AO181"/>
  <c r="AQ181"/>
  <c r="AO182"/>
  <c r="AQ182" s="1"/>
  <c r="AO183"/>
  <c r="AQ183" s="1"/>
  <c r="AO184"/>
  <c r="AQ184"/>
  <c r="AO185"/>
  <c r="AQ185"/>
  <c r="AO186"/>
  <c r="AQ186" s="1"/>
  <c r="AO187"/>
  <c r="AQ187" s="1"/>
  <c r="AO188"/>
  <c r="AQ188"/>
  <c r="AO189"/>
  <c r="AQ189"/>
  <c r="AO190"/>
  <c r="AQ190" s="1"/>
  <c r="AO191"/>
  <c r="AQ191" s="1"/>
  <c r="AO192"/>
  <c r="AQ192"/>
  <c r="AO193"/>
  <c r="AQ193"/>
  <c r="AO194"/>
  <c r="AQ194" s="1"/>
  <c r="AO195"/>
  <c r="AQ195" s="1"/>
  <c r="AO196"/>
  <c r="AQ196"/>
  <c r="AO197"/>
  <c r="AQ197"/>
  <c r="AO198"/>
  <c r="AQ198" s="1"/>
  <c r="AO199"/>
  <c r="AQ199" s="1"/>
  <c r="AO200"/>
  <c r="AQ200"/>
  <c r="AO201"/>
  <c r="AQ201"/>
  <c r="AO202"/>
  <c r="AQ202" s="1"/>
  <c r="AO203"/>
  <c r="AQ203" s="1"/>
  <c r="AO204"/>
  <c r="AQ204"/>
  <c r="AO205"/>
  <c r="AQ205"/>
  <c r="AO206"/>
  <c r="AQ206" s="1"/>
  <c r="AO207"/>
  <c r="AQ207" s="1"/>
  <c r="AO208"/>
  <c r="AQ208"/>
  <c r="AO209"/>
  <c r="AQ209"/>
  <c r="AO210"/>
  <c r="AQ210" s="1"/>
  <c r="AO211"/>
  <c r="AQ211" s="1"/>
  <c r="AO212"/>
  <c r="AQ212"/>
  <c r="AO213"/>
  <c r="AQ213"/>
  <c r="AO214"/>
  <c r="AQ214" s="1"/>
  <c r="AO215"/>
  <c r="AQ215" s="1"/>
  <c r="AO216"/>
  <c r="AQ216"/>
  <c r="AO217"/>
  <c r="AQ217"/>
  <c r="AO218"/>
  <c r="AQ218" s="1"/>
  <c r="AO219"/>
  <c r="AQ219" s="1"/>
  <c r="AO220"/>
  <c r="AQ220"/>
  <c r="AO221"/>
  <c r="AQ221"/>
  <c r="AO222"/>
  <c r="AQ222" s="1"/>
  <c r="AO223"/>
  <c r="AQ223" s="1"/>
  <c r="AO224"/>
  <c r="AQ224"/>
  <c r="AO225"/>
  <c r="AQ225"/>
  <c r="AO226"/>
  <c r="AQ226" s="1"/>
  <c r="AO227"/>
  <c r="AQ227" s="1"/>
  <c r="AO228"/>
  <c r="AQ228"/>
  <c r="AO229"/>
  <c r="AQ229"/>
  <c r="AO230"/>
  <c r="AQ230" s="1"/>
  <c r="AO231"/>
  <c r="AQ231" s="1"/>
  <c r="AO232"/>
  <c r="AQ232"/>
  <c r="AO233"/>
  <c r="AQ233"/>
  <c r="AO234"/>
  <c r="AQ234" s="1"/>
  <c r="AO235"/>
  <c r="AQ235" s="1"/>
  <c r="AO236"/>
  <c r="AQ236"/>
  <c r="AO237"/>
  <c r="AQ237"/>
  <c r="AO238"/>
  <c r="AQ238" s="1"/>
  <c r="AO239"/>
  <c r="AQ239" s="1"/>
  <c r="AO240"/>
  <c r="AQ240"/>
  <c r="AO241"/>
  <c r="AQ241"/>
  <c r="AO242"/>
  <c r="AQ242" s="1"/>
  <c r="AO243"/>
  <c r="AQ243" s="1"/>
  <c r="AO244"/>
  <c r="AQ244"/>
  <c r="AO245"/>
  <c r="AQ245"/>
  <c r="AO246"/>
  <c r="AQ246" s="1"/>
  <c r="AO247"/>
  <c r="AQ247" s="1"/>
  <c r="AO248"/>
  <c r="AQ248"/>
  <c r="AO249"/>
  <c r="AQ249"/>
  <c r="AO250"/>
  <c r="AQ250" s="1"/>
  <c r="AO251"/>
  <c r="AQ251" s="1"/>
  <c r="AO252"/>
  <c r="AQ252"/>
  <c r="AO253"/>
  <c r="AQ253"/>
  <c r="AO254"/>
  <c r="AQ254" s="1"/>
  <c r="AO255"/>
  <c r="AQ255" s="1"/>
  <c r="AO256"/>
  <c r="AQ256"/>
  <c r="AO257"/>
  <c r="AQ257"/>
  <c r="AO258"/>
  <c r="AQ258" s="1"/>
  <c r="AO259"/>
  <c r="AQ259" s="1"/>
  <c r="AO260"/>
  <c r="AQ260"/>
  <c r="AO261"/>
  <c r="AQ261"/>
  <c r="AO262"/>
  <c r="AQ262" s="1"/>
  <c r="AO263"/>
  <c r="AQ263" s="1"/>
  <c r="AO264"/>
  <c r="AQ264"/>
  <c r="AO265"/>
  <c r="AQ265"/>
  <c r="AO266"/>
  <c r="AQ266" s="1"/>
  <c r="AO267"/>
  <c r="AQ267" s="1"/>
  <c r="AO268"/>
  <c r="AQ268"/>
  <c r="AO269"/>
  <c r="AQ269"/>
  <c r="AO270"/>
  <c r="AQ270" s="1"/>
  <c r="AO271"/>
  <c r="AQ271" s="1"/>
  <c r="AO272"/>
  <c r="AQ272"/>
  <c r="AO273"/>
  <c r="AQ273"/>
  <c r="AO274"/>
  <c r="AQ274" s="1"/>
  <c r="AO275"/>
  <c r="AQ275" s="1"/>
  <c r="AO276"/>
  <c r="AQ276"/>
  <c r="AO277"/>
  <c r="AQ277"/>
  <c r="AO278"/>
  <c r="AQ278" s="1"/>
  <c r="AO279"/>
  <c r="AQ279" s="1"/>
  <c r="AO280"/>
  <c r="AQ280"/>
  <c r="AO281"/>
  <c r="AQ281"/>
  <c r="AO282"/>
  <c r="AQ282" s="1"/>
  <c r="AO283"/>
  <c r="AQ283" s="1"/>
  <c r="AO284"/>
  <c r="AQ284"/>
  <c r="AO285"/>
  <c r="AQ285"/>
  <c r="AO286"/>
  <c r="AQ286" s="1"/>
  <c r="AO287"/>
  <c r="AQ287" s="1"/>
  <c r="AO288"/>
  <c r="AQ288"/>
  <c r="AO289"/>
  <c r="AQ289"/>
  <c r="AO290"/>
  <c r="AQ290" s="1"/>
  <c r="AO291"/>
  <c r="AQ291" s="1"/>
  <c r="AO292"/>
  <c r="AQ292"/>
  <c r="AO293"/>
  <c r="AQ293"/>
  <c r="AO294"/>
  <c r="AQ294" s="1"/>
  <c r="AO295"/>
  <c r="AQ295" s="1"/>
  <c r="AO296"/>
  <c r="AQ296"/>
  <c r="AO297"/>
  <c r="AQ297"/>
  <c r="AO298"/>
  <c r="AQ298" s="1"/>
  <c r="AN45"/>
  <c r="AN46"/>
  <c r="AN48"/>
  <c r="AN49"/>
  <c r="AN50"/>
  <c r="AN51"/>
  <c r="AN52"/>
  <c r="AN53"/>
  <c r="AN54"/>
  <c r="AN55"/>
  <c r="AN56"/>
  <c r="AN57"/>
  <c r="AN58"/>
  <c r="AN59"/>
  <c r="AN60"/>
  <c r="AN61"/>
  <c r="AN62"/>
  <c r="AN64"/>
  <c r="AN65"/>
  <c r="AN66"/>
  <c r="AN67"/>
  <c r="AN68"/>
  <c r="AN69"/>
  <c r="AN70"/>
  <c r="AN71"/>
  <c r="AN72"/>
  <c r="AN73"/>
  <c r="AN74"/>
  <c r="AN75"/>
  <c r="AN76"/>
  <c r="AN77"/>
  <c r="AN78"/>
  <c r="AN79"/>
  <c r="AN80"/>
  <c r="AN81"/>
  <c r="AN82"/>
  <c r="AN83"/>
  <c r="AN84"/>
  <c r="AN85"/>
  <c r="AN86"/>
  <c r="AN87"/>
  <c r="AN88"/>
  <c r="AN89"/>
  <c r="AN90"/>
  <c r="AN91"/>
  <c r="AN92"/>
  <c r="AN93"/>
  <c r="AN94"/>
  <c r="AN95"/>
  <c r="AN96"/>
  <c r="AN97"/>
  <c r="AN98"/>
  <c r="AN99"/>
  <c r="AN100"/>
  <c r="AN101"/>
  <c r="AN102"/>
  <c r="AN103"/>
  <c r="AN104"/>
  <c r="AN105"/>
  <c r="AN106"/>
  <c r="AN107"/>
  <c r="AN108"/>
  <c r="AN109"/>
  <c r="AN110"/>
  <c r="AN111"/>
  <c r="AN112"/>
  <c r="AN113"/>
  <c r="AN114"/>
  <c r="AN115"/>
  <c r="AN116"/>
  <c r="AN117"/>
  <c r="AN118"/>
  <c r="AN119"/>
  <c r="AN120"/>
  <c r="AN121"/>
  <c r="AN122"/>
  <c r="AN123"/>
  <c r="AN124"/>
  <c r="AN125"/>
  <c r="AN126"/>
  <c r="AN127"/>
  <c r="AN128"/>
  <c r="AN129"/>
  <c r="AN130"/>
  <c r="AN131"/>
  <c r="AN132"/>
  <c r="AN133"/>
  <c r="AN134"/>
  <c r="AN135"/>
  <c r="AN136"/>
  <c r="AN137"/>
  <c r="AN138"/>
  <c r="AN139"/>
  <c r="AN140"/>
  <c r="AN141"/>
  <c r="AN142"/>
  <c r="AN143"/>
  <c r="AN144"/>
  <c r="AN145"/>
  <c r="AN146"/>
  <c r="AN147"/>
  <c r="AN148"/>
  <c r="AN149"/>
  <c r="AN150"/>
  <c r="AN151"/>
  <c r="AN152"/>
  <c r="AN153"/>
  <c r="AN154"/>
  <c r="AN155"/>
  <c r="AN156"/>
  <c r="AN157"/>
  <c r="AN158"/>
  <c r="AN159"/>
  <c r="AN160"/>
  <c r="AN161"/>
  <c r="AN162"/>
  <c r="AN163"/>
  <c r="AN164"/>
  <c r="AN165"/>
  <c r="AN166"/>
  <c r="AN167"/>
  <c r="AN168"/>
  <c r="AN169"/>
  <c r="AN170"/>
  <c r="AN171"/>
  <c r="AN172"/>
  <c r="AN173"/>
  <c r="AN174"/>
  <c r="AN175"/>
  <c r="AN176"/>
  <c r="AN177"/>
  <c r="AN178"/>
  <c r="AN179"/>
  <c r="AN180"/>
  <c r="AN181"/>
  <c r="AN182"/>
  <c r="AN183"/>
  <c r="AN184"/>
  <c r="AN185"/>
  <c r="AN186"/>
  <c r="AN187"/>
  <c r="AN188"/>
  <c r="AN189"/>
  <c r="AN190"/>
  <c r="AN191"/>
  <c r="AN192"/>
  <c r="AN193"/>
  <c r="AN194"/>
  <c r="AN195"/>
  <c r="AN196"/>
  <c r="AN197"/>
  <c r="AN198"/>
  <c r="AN199"/>
  <c r="AN200"/>
  <c r="AN201"/>
  <c r="AN202"/>
  <c r="AN203"/>
  <c r="AN204"/>
  <c r="AN205"/>
  <c r="AN206"/>
  <c r="AN207"/>
  <c r="AN208"/>
  <c r="AN209"/>
  <c r="AN210"/>
  <c r="AN211"/>
  <c r="AN212"/>
  <c r="AN213"/>
  <c r="AN214"/>
  <c r="AN215"/>
  <c r="AN216"/>
  <c r="AN217"/>
  <c r="AN218"/>
  <c r="AN219"/>
  <c r="AN220"/>
  <c r="AN221"/>
  <c r="AN222"/>
  <c r="AN223"/>
  <c r="AN224"/>
  <c r="AN225"/>
  <c r="AN226"/>
  <c r="AN227"/>
  <c r="AN228"/>
  <c r="AN229"/>
  <c r="AN230"/>
  <c r="AN231"/>
  <c r="AN232"/>
  <c r="AN233"/>
  <c r="AN234"/>
  <c r="AN235"/>
  <c r="AN236"/>
  <c r="AN237"/>
  <c r="AN238"/>
  <c r="AN239"/>
  <c r="AN240"/>
  <c r="AN241"/>
  <c r="AN242"/>
  <c r="AN243"/>
  <c r="AN244"/>
  <c r="AN245"/>
  <c r="AN246"/>
  <c r="AN247"/>
  <c r="AN248"/>
  <c r="AN249"/>
  <c r="AN250"/>
  <c r="AN251"/>
  <c r="AN252"/>
  <c r="AN253"/>
  <c r="AN254"/>
  <c r="AN255"/>
  <c r="AN256"/>
  <c r="AN257"/>
  <c r="AN258"/>
  <c r="AN259"/>
  <c r="AN260"/>
  <c r="AN261"/>
  <c r="AN262"/>
  <c r="AN263"/>
  <c r="AN264"/>
  <c r="AN265"/>
  <c r="AN266"/>
  <c r="AN267"/>
  <c r="AN268"/>
  <c r="AN269"/>
  <c r="AN270"/>
  <c r="AN271"/>
  <c r="AN272"/>
  <c r="AN273"/>
  <c r="AN274"/>
  <c r="AN275"/>
  <c r="AN276"/>
  <c r="AN277"/>
  <c r="AN278"/>
  <c r="AN279"/>
  <c r="AN280"/>
  <c r="AN281"/>
  <c r="AN282"/>
  <c r="AN283"/>
  <c r="AN284"/>
  <c r="AN285"/>
  <c r="AN286"/>
  <c r="AN287"/>
  <c r="AN288"/>
  <c r="AN289"/>
  <c r="AN290"/>
  <c r="AN291"/>
  <c r="AN292"/>
  <c r="AN293"/>
  <c r="AN294"/>
  <c r="AN295"/>
  <c r="AN296"/>
  <c r="AN297"/>
  <c r="AH298"/>
  <c r="AH297"/>
  <c r="AH296"/>
  <c r="AH295"/>
  <c r="AH294"/>
  <c r="AH293"/>
  <c r="AH292"/>
  <c r="AH291"/>
  <c r="AH290"/>
  <c r="AH289"/>
  <c r="AH288"/>
  <c r="AH287"/>
  <c r="AH286"/>
  <c r="AH285"/>
  <c r="AH284"/>
  <c r="AH283"/>
  <c r="AH282"/>
  <c r="AH281"/>
  <c r="AH280"/>
  <c r="AH279"/>
  <c r="AH278"/>
  <c r="AH277"/>
  <c r="AH276"/>
  <c r="AH275"/>
  <c r="AH274"/>
  <c r="AH273"/>
  <c r="AH272"/>
  <c r="AH271"/>
  <c r="AH270"/>
  <c r="AH269"/>
  <c r="AH268"/>
  <c r="AH267"/>
  <c r="AH266"/>
  <c r="AH265"/>
  <c r="AH264"/>
  <c r="AH263"/>
  <c r="AH262"/>
  <c r="AH261"/>
  <c r="AH260"/>
  <c r="AH259"/>
  <c r="AH258"/>
  <c r="AH257"/>
  <c r="AH256"/>
  <c r="AH255"/>
  <c r="AH254"/>
  <c r="AH253"/>
  <c r="AH252"/>
  <c r="AH251"/>
  <c r="AH250"/>
  <c r="AH249"/>
  <c r="AH248"/>
  <c r="AH247"/>
  <c r="AH246"/>
  <c r="AH245"/>
  <c r="AH244"/>
  <c r="AH243"/>
  <c r="AH242"/>
  <c r="AH241"/>
  <c r="AH240"/>
  <c r="AH239"/>
  <c r="AH238"/>
  <c r="AH237"/>
  <c r="AH236"/>
  <c r="AH235"/>
  <c r="AH234"/>
  <c r="AH233"/>
  <c r="AH232"/>
  <c r="AH231"/>
  <c r="AH230"/>
  <c r="AH229"/>
  <c r="AH228"/>
  <c r="AH227"/>
  <c r="AH226"/>
  <c r="AH225"/>
  <c r="AH224"/>
  <c r="AH223"/>
  <c r="AH222"/>
  <c r="AH221"/>
  <c r="AH220"/>
  <c r="AH219"/>
  <c r="AH218"/>
  <c r="AH217"/>
  <c r="AH216"/>
  <c r="AH215"/>
  <c r="AH214"/>
  <c r="AH213"/>
  <c r="AH212"/>
  <c r="AH211"/>
  <c r="AH210"/>
  <c r="AH209"/>
  <c r="AH208"/>
  <c r="AH207"/>
  <c r="AH206"/>
  <c r="AH205"/>
  <c r="AH204"/>
  <c r="AH203"/>
  <c r="AH202"/>
  <c r="AH201"/>
  <c r="AH200"/>
  <c r="AH199"/>
  <c r="AH198"/>
  <c r="AH197"/>
  <c r="AH196"/>
  <c r="AH195"/>
  <c r="AH194"/>
  <c r="AH193"/>
  <c r="AH192"/>
  <c r="AH191"/>
  <c r="AH190"/>
  <c r="AH189"/>
  <c r="AH188"/>
  <c r="AH187"/>
  <c r="AH186"/>
  <c r="AH185"/>
  <c r="AH184"/>
  <c r="AH183"/>
  <c r="AH182"/>
  <c r="AH181"/>
  <c r="AH180"/>
  <c r="AH179"/>
  <c r="AH178"/>
  <c r="AH177"/>
  <c r="AH176"/>
  <c r="AH175"/>
  <c r="AH174"/>
  <c r="AH173"/>
  <c r="AH172"/>
  <c r="AH171"/>
  <c r="AH170"/>
  <c r="AH169"/>
  <c r="AH168"/>
  <c r="AH167"/>
  <c r="AH166"/>
  <c r="AH165"/>
  <c r="AH164"/>
  <c r="AH163"/>
  <c r="AH162"/>
  <c r="AH161"/>
  <c r="AH160"/>
  <c r="AH159"/>
  <c r="AH158"/>
  <c r="AH157"/>
  <c r="AH156"/>
  <c r="AH155"/>
  <c r="AH154"/>
  <c r="AH153"/>
  <c r="AH152"/>
  <c r="AH151"/>
  <c r="AH150"/>
  <c r="AH149"/>
  <c r="AH148"/>
  <c r="AH147"/>
  <c r="AH146"/>
  <c r="AH145"/>
  <c r="AH144"/>
  <c r="AH143"/>
  <c r="AH142"/>
  <c r="AH141"/>
  <c r="AH140"/>
  <c r="AH139"/>
  <c r="AH138"/>
  <c r="AH137"/>
  <c r="AH136"/>
  <c r="AH135"/>
  <c r="AH134"/>
  <c r="AH133"/>
  <c r="AH132"/>
  <c r="AH131"/>
  <c r="AH130"/>
  <c r="AH129"/>
  <c r="AH128"/>
  <c r="AH127"/>
  <c r="AH126"/>
  <c r="AH125"/>
  <c r="AH124"/>
  <c r="AH123"/>
  <c r="AH122"/>
  <c r="AH121"/>
  <c r="AH120"/>
  <c r="AH119"/>
  <c r="AH118"/>
  <c r="AH117"/>
  <c r="AH116"/>
  <c r="AH115"/>
  <c r="AH114"/>
  <c r="AH113"/>
  <c r="AY69"/>
  <c r="AX82" s="1"/>
  <c r="AH111"/>
  <c r="AH109"/>
  <c r="AH108"/>
  <c r="AH107"/>
  <c r="AH106"/>
  <c r="AH105"/>
  <c r="AH104"/>
  <c r="AH103"/>
  <c r="AH102"/>
  <c r="AH101"/>
  <c r="AH100"/>
  <c r="AH99"/>
  <c r="AH98"/>
  <c r="AH97"/>
  <c r="AH96"/>
  <c r="AH95"/>
  <c r="AH94"/>
  <c r="AH93"/>
  <c r="AH92"/>
  <c r="AH91"/>
  <c r="AH90"/>
  <c r="AH89"/>
  <c r="AH88"/>
  <c r="AH87"/>
  <c r="AH86"/>
  <c r="AH85"/>
  <c r="AH84"/>
  <c r="AH83"/>
  <c r="AH82"/>
  <c r="AH81"/>
  <c r="AH80"/>
  <c r="AX69" s="1"/>
  <c r="AX81" s="1"/>
  <c r="AH79"/>
  <c r="AH78"/>
  <c r="AH77"/>
  <c r="AH76"/>
  <c r="AH75"/>
  <c r="AH74"/>
  <c r="AH73"/>
  <c r="AH72"/>
  <c r="AH71"/>
  <c r="AH70"/>
  <c r="AH69"/>
  <c r="AH68"/>
  <c r="AH67"/>
  <c r="AH66"/>
  <c r="AH65"/>
  <c r="AH64"/>
  <c r="AH63"/>
  <c r="AH62"/>
  <c r="AH61"/>
  <c r="AH60"/>
  <c r="AH59"/>
  <c r="AH58"/>
  <c r="AH57"/>
  <c r="AH56"/>
  <c r="AH55"/>
  <c r="AH54"/>
  <c r="AH53"/>
  <c r="AH52"/>
  <c r="AH51"/>
  <c r="AH50"/>
  <c r="AH49"/>
  <c r="AH48"/>
  <c r="AH47"/>
  <c r="AH46"/>
  <c r="AH45"/>
  <c r="AR25"/>
  <c r="AS25"/>
  <c r="AT25"/>
  <c r="AU25"/>
  <c r="AR27"/>
  <c r="AS27"/>
  <c r="AT27"/>
  <c r="AU27"/>
  <c r="AR29"/>
  <c r="AS29"/>
  <c r="AT29"/>
  <c r="AU29"/>
  <c r="AR31"/>
  <c r="AS31"/>
  <c r="AT31"/>
  <c r="AU31"/>
  <c r="AR33"/>
  <c r="AS33"/>
  <c r="AT33"/>
  <c r="AU33"/>
  <c r="AF33"/>
  <c r="AE33"/>
  <c r="AD33"/>
  <c r="AC33"/>
  <c r="AB33"/>
  <c r="AF31"/>
  <c r="AE31"/>
  <c r="AD31"/>
  <c r="AC31"/>
  <c r="AB31"/>
  <c r="AF29"/>
  <c r="AE29"/>
  <c r="AD29"/>
  <c r="AC29"/>
  <c r="AB29"/>
  <c r="AF27"/>
  <c r="AE27"/>
  <c r="AD27"/>
  <c r="AC27"/>
  <c r="AB27"/>
  <c r="AF25"/>
  <c r="AE25"/>
  <c r="AD25"/>
  <c r="AC25"/>
  <c r="AB25"/>
  <c r="AF15"/>
  <c r="AE15"/>
  <c r="AD15"/>
  <c r="AC15"/>
  <c r="AB15"/>
  <c r="AF13"/>
  <c r="AE13"/>
  <c r="AD13"/>
  <c r="AC13"/>
  <c r="AB13"/>
  <c r="AF11"/>
  <c r="AE11"/>
  <c r="AD11"/>
  <c r="AC11"/>
  <c r="AB11"/>
  <c r="AF9"/>
  <c r="AE9"/>
  <c r="AD9"/>
  <c r="AC9"/>
  <c r="AB9"/>
  <c r="AC7"/>
  <c r="AD7"/>
  <c r="AE7"/>
  <c r="AF7"/>
  <c r="AB7"/>
  <c r="AS7"/>
  <c r="AT7"/>
  <c r="AU7"/>
  <c r="AS9"/>
  <c r="AT9"/>
  <c r="AU9"/>
  <c r="AS11"/>
  <c r="AT11"/>
  <c r="AU11"/>
  <c r="AS13"/>
  <c r="AT13"/>
  <c r="AU13"/>
  <c r="AS15"/>
  <c r="AT15"/>
  <c r="AU15"/>
  <c r="AR7"/>
  <c r="AR9"/>
  <c r="AR11"/>
  <c r="AR13"/>
  <c r="AR15"/>
  <c r="B15" i="31"/>
  <c r="P15" i="7"/>
  <c r="AG15" i="2"/>
  <c r="P9" i="5"/>
  <c r="D31" i="31"/>
  <c r="C66"/>
  <c r="D66"/>
  <c r="E66"/>
  <c r="F66"/>
  <c r="G66"/>
  <c r="H66"/>
  <c r="I66"/>
  <c r="J66"/>
  <c r="K66"/>
  <c r="B66"/>
  <c r="C64"/>
  <c r="D64"/>
  <c r="E64"/>
  <c r="F64"/>
  <c r="G64"/>
  <c r="H64"/>
  <c r="I64"/>
  <c r="J64"/>
  <c r="K64"/>
  <c r="B64"/>
  <c r="C52"/>
  <c r="D52"/>
  <c r="E52"/>
  <c r="F52"/>
  <c r="G52"/>
  <c r="H52"/>
  <c r="I52"/>
  <c r="J52"/>
  <c r="K52"/>
  <c r="B52"/>
  <c r="W54" i="3"/>
  <c r="Y112" i="1"/>
  <c r="AD55" s="1"/>
  <c r="Y88"/>
  <c r="X298" i="8"/>
  <c r="Y298" s="1"/>
  <c r="AK55" s="1"/>
  <c r="W298"/>
  <c r="T298"/>
  <c r="W297"/>
  <c r="T297"/>
  <c r="Y296"/>
  <c r="X296"/>
  <c r="W296"/>
  <c r="T296"/>
  <c r="W295"/>
  <c r="T295"/>
  <c r="X294"/>
  <c r="Y294" s="1"/>
  <c r="W294"/>
  <c r="T294"/>
  <c r="W293"/>
  <c r="T293"/>
  <c r="Y292"/>
  <c r="X292"/>
  <c r="W292"/>
  <c r="T292"/>
  <c r="W291"/>
  <c r="T291"/>
  <c r="X290"/>
  <c r="Y290" s="1"/>
  <c r="W290"/>
  <c r="T290"/>
  <c r="Y288"/>
  <c r="X288"/>
  <c r="W288"/>
  <c r="T288"/>
  <c r="W287"/>
  <c r="T287"/>
  <c r="X286"/>
  <c r="Y286" s="1"/>
  <c r="W286"/>
  <c r="T286"/>
  <c r="W285"/>
  <c r="T285"/>
  <c r="Y284"/>
  <c r="X284"/>
  <c r="W284"/>
  <c r="T284"/>
  <c r="W283"/>
  <c r="T283"/>
  <c r="X282"/>
  <c r="Y282" s="1"/>
  <c r="W282"/>
  <c r="T282"/>
  <c r="W281"/>
  <c r="T281"/>
  <c r="Y280"/>
  <c r="X280"/>
  <c r="W280"/>
  <c r="T280"/>
  <c r="W279"/>
  <c r="T279"/>
  <c r="X278"/>
  <c r="Y278" s="1"/>
  <c r="W278"/>
  <c r="T278"/>
  <c r="W277"/>
  <c r="T277"/>
  <c r="Y276"/>
  <c r="X276"/>
  <c r="W276"/>
  <c r="T276"/>
  <c r="W275"/>
  <c r="T275"/>
  <c r="X274"/>
  <c r="Y274" s="1"/>
  <c r="W274"/>
  <c r="T274"/>
  <c r="W273"/>
  <c r="T273"/>
  <c r="Y272"/>
  <c r="X272"/>
  <c r="W272"/>
  <c r="T272"/>
  <c r="W271"/>
  <c r="T271"/>
  <c r="X270"/>
  <c r="Y270" s="1"/>
  <c r="W270"/>
  <c r="T270"/>
  <c r="W269"/>
  <c r="T269"/>
  <c r="Y268"/>
  <c r="X268"/>
  <c r="W268"/>
  <c r="T268"/>
  <c r="W267"/>
  <c r="T267"/>
  <c r="X266"/>
  <c r="Y266" s="1"/>
  <c r="W266"/>
  <c r="T266"/>
  <c r="W265"/>
  <c r="T265"/>
  <c r="W264"/>
  <c r="T264"/>
  <c r="W263"/>
  <c r="T263"/>
  <c r="X262"/>
  <c r="Y262" s="1"/>
  <c r="W262"/>
  <c r="T262"/>
  <c r="W261"/>
  <c r="T261"/>
  <c r="W260"/>
  <c r="T260"/>
  <c r="W259"/>
  <c r="T259"/>
  <c r="X258"/>
  <c r="Y258" s="1"/>
  <c r="W258"/>
  <c r="T258"/>
  <c r="W257"/>
  <c r="T257"/>
  <c r="W256"/>
  <c r="T256"/>
  <c r="W255"/>
  <c r="T255"/>
  <c r="X254"/>
  <c r="Y254" s="1"/>
  <c r="W254"/>
  <c r="T254"/>
  <c r="W253"/>
  <c r="T253"/>
  <c r="W252"/>
  <c r="T252"/>
  <c r="W251"/>
  <c r="T251"/>
  <c r="X250"/>
  <c r="Y250" s="1"/>
  <c r="W250"/>
  <c r="T250"/>
  <c r="W249"/>
  <c r="T249"/>
  <c r="W248"/>
  <c r="T248"/>
  <c r="W247"/>
  <c r="T247"/>
  <c r="X246"/>
  <c r="Y246" s="1"/>
  <c r="W246"/>
  <c r="T246"/>
  <c r="W245"/>
  <c r="T245"/>
  <c r="W244"/>
  <c r="T244"/>
  <c r="W243"/>
  <c r="T243"/>
  <c r="X242"/>
  <c r="Y242" s="1"/>
  <c r="W242"/>
  <c r="T242"/>
  <c r="W241"/>
  <c r="T241"/>
  <c r="W240"/>
  <c r="T240"/>
  <c r="W239"/>
  <c r="T239"/>
  <c r="X238"/>
  <c r="Y238" s="1"/>
  <c r="W238"/>
  <c r="T238"/>
  <c r="W237"/>
  <c r="T237"/>
  <c r="W236"/>
  <c r="T236"/>
  <c r="W235"/>
  <c r="T235"/>
  <c r="X234"/>
  <c r="Y234" s="1"/>
  <c r="W234"/>
  <c r="T234"/>
  <c r="W233"/>
  <c r="T233"/>
  <c r="W232"/>
  <c r="T232"/>
  <c r="W231"/>
  <c r="T231"/>
  <c r="X230"/>
  <c r="Y230" s="1"/>
  <c r="W230"/>
  <c r="T230"/>
  <c r="W229"/>
  <c r="T229"/>
  <c r="W228"/>
  <c r="T228"/>
  <c r="W227"/>
  <c r="T227"/>
  <c r="X226"/>
  <c r="Y226" s="1"/>
  <c r="W226"/>
  <c r="T226"/>
  <c r="W225"/>
  <c r="T225"/>
  <c r="W224"/>
  <c r="T224"/>
  <c r="W223"/>
  <c r="T223"/>
  <c r="X222"/>
  <c r="Y222" s="1"/>
  <c r="W222"/>
  <c r="T222"/>
  <c r="W221"/>
  <c r="T221"/>
  <c r="W220"/>
  <c r="T220"/>
  <c r="W219"/>
  <c r="T219"/>
  <c r="X218"/>
  <c r="Y218" s="1"/>
  <c r="W218"/>
  <c r="T218"/>
  <c r="W217"/>
  <c r="T217"/>
  <c r="W216"/>
  <c r="T216"/>
  <c r="W215"/>
  <c r="T215"/>
  <c r="X214"/>
  <c r="Y214" s="1"/>
  <c r="W214"/>
  <c r="T214"/>
  <c r="W213"/>
  <c r="T213"/>
  <c r="W212"/>
  <c r="T212"/>
  <c r="W211"/>
  <c r="T211"/>
  <c r="X210"/>
  <c r="Y210" s="1"/>
  <c r="W210"/>
  <c r="T210"/>
  <c r="W209"/>
  <c r="T209"/>
  <c r="W208"/>
  <c r="T208"/>
  <c r="W207"/>
  <c r="T207"/>
  <c r="X206"/>
  <c r="Y206" s="1"/>
  <c r="W206"/>
  <c r="T206"/>
  <c r="W205"/>
  <c r="T205"/>
  <c r="W204"/>
  <c r="T204"/>
  <c r="W203"/>
  <c r="T203"/>
  <c r="X202"/>
  <c r="Y202" s="1"/>
  <c r="W202"/>
  <c r="T202"/>
  <c r="W201"/>
  <c r="T201"/>
  <c r="W200"/>
  <c r="T200"/>
  <c r="W199"/>
  <c r="T199"/>
  <c r="X198"/>
  <c r="Y198" s="1"/>
  <c r="W198"/>
  <c r="T198"/>
  <c r="W197"/>
  <c r="T197"/>
  <c r="W196"/>
  <c r="T196"/>
  <c r="W195"/>
  <c r="T195"/>
  <c r="X194"/>
  <c r="Y194" s="1"/>
  <c r="W194"/>
  <c r="T194"/>
  <c r="W193"/>
  <c r="T193"/>
  <c r="W192"/>
  <c r="T192"/>
  <c r="W191"/>
  <c r="T191"/>
  <c r="X190"/>
  <c r="Y190" s="1"/>
  <c r="W190"/>
  <c r="T190"/>
  <c r="W189"/>
  <c r="T189"/>
  <c r="W188"/>
  <c r="T188"/>
  <c r="W187"/>
  <c r="T187"/>
  <c r="X186"/>
  <c r="Y186" s="1"/>
  <c r="W186"/>
  <c r="T186"/>
  <c r="W185"/>
  <c r="T185"/>
  <c r="W184"/>
  <c r="T184"/>
  <c r="W183"/>
  <c r="T183"/>
  <c r="X182"/>
  <c r="Y182" s="1"/>
  <c r="W182"/>
  <c r="T182"/>
  <c r="W181"/>
  <c r="T181"/>
  <c r="W180"/>
  <c r="T180"/>
  <c r="W179"/>
  <c r="T179"/>
  <c r="X178"/>
  <c r="Y178" s="1"/>
  <c r="W178"/>
  <c r="T178"/>
  <c r="W177"/>
  <c r="T177"/>
  <c r="W176"/>
  <c r="T176"/>
  <c r="W175"/>
  <c r="T175"/>
  <c r="X174"/>
  <c r="Y174" s="1"/>
  <c r="W174"/>
  <c r="T174"/>
  <c r="W173"/>
  <c r="T173"/>
  <c r="W172"/>
  <c r="T172"/>
  <c r="W171"/>
  <c r="T171"/>
  <c r="X170"/>
  <c r="Y170" s="1"/>
  <c r="W170"/>
  <c r="T170"/>
  <c r="W169"/>
  <c r="T169"/>
  <c r="W168"/>
  <c r="T168"/>
  <c r="W167"/>
  <c r="T167"/>
  <c r="X166"/>
  <c r="Y166" s="1"/>
  <c r="W166"/>
  <c r="T166"/>
  <c r="W165"/>
  <c r="T165"/>
  <c r="W164"/>
  <c r="T164"/>
  <c r="W163"/>
  <c r="T163"/>
  <c r="X162"/>
  <c r="Y162" s="1"/>
  <c r="W162"/>
  <c r="T162"/>
  <c r="W161"/>
  <c r="T161"/>
  <c r="W160"/>
  <c r="T160"/>
  <c r="W159"/>
  <c r="T159"/>
  <c r="X158"/>
  <c r="Y158" s="1"/>
  <c r="W158"/>
  <c r="T158"/>
  <c r="W157"/>
  <c r="T157"/>
  <c r="W156"/>
  <c r="T156"/>
  <c r="W155"/>
  <c r="T155"/>
  <c r="X154"/>
  <c r="Y154" s="1"/>
  <c r="W154"/>
  <c r="T154"/>
  <c r="W153"/>
  <c r="T153"/>
  <c r="W152"/>
  <c r="T152"/>
  <c r="W151"/>
  <c r="T151"/>
  <c r="X150"/>
  <c r="Y150" s="1"/>
  <c r="W150"/>
  <c r="T150"/>
  <c r="W149"/>
  <c r="T149"/>
  <c r="W148"/>
  <c r="T148"/>
  <c r="W147"/>
  <c r="T147"/>
  <c r="X146"/>
  <c r="Y146" s="1"/>
  <c r="W146"/>
  <c r="T146"/>
  <c r="W145"/>
  <c r="T145"/>
  <c r="W144"/>
  <c r="T144"/>
  <c r="W143"/>
  <c r="T143"/>
  <c r="X142"/>
  <c r="Y142" s="1"/>
  <c r="W142"/>
  <c r="T142"/>
  <c r="W141"/>
  <c r="T141"/>
  <c r="W140"/>
  <c r="T140"/>
  <c r="W139"/>
  <c r="T139"/>
  <c r="X138"/>
  <c r="Y138" s="1"/>
  <c r="W138"/>
  <c r="T138"/>
  <c r="W137"/>
  <c r="T137"/>
  <c r="W136"/>
  <c r="T136"/>
  <c r="W135"/>
  <c r="T135"/>
  <c r="X134"/>
  <c r="Y134" s="1"/>
  <c r="W134"/>
  <c r="T134"/>
  <c r="W133"/>
  <c r="T133"/>
  <c r="W132"/>
  <c r="T132"/>
  <c r="W131"/>
  <c r="Y131" s="1"/>
  <c r="T131"/>
  <c r="X130"/>
  <c r="Y130" s="1"/>
  <c r="W130"/>
  <c r="T130"/>
  <c r="X129"/>
  <c r="W129"/>
  <c r="T129"/>
  <c r="Y128"/>
  <c r="X128"/>
  <c r="W128"/>
  <c r="T128"/>
  <c r="X127"/>
  <c r="W127"/>
  <c r="T127"/>
  <c r="Y126"/>
  <c r="X126"/>
  <c r="W126"/>
  <c r="U126"/>
  <c r="T126"/>
  <c r="V126" s="1"/>
  <c r="W125"/>
  <c r="T125"/>
  <c r="W124"/>
  <c r="V124"/>
  <c r="U124"/>
  <c r="T124"/>
  <c r="X123"/>
  <c r="W123"/>
  <c r="T123"/>
  <c r="X122"/>
  <c r="Y122" s="1"/>
  <c r="W122"/>
  <c r="U122"/>
  <c r="T122"/>
  <c r="X121"/>
  <c r="W121"/>
  <c r="W120"/>
  <c r="V120"/>
  <c r="U120"/>
  <c r="T120"/>
  <c r="X119"/>
  <c r="W119"/>
  <c r="T119"/>
  <c r="Y118"/>
  <c r="X118"/>
  <c r="W118"/>
  <c r="U118"/>
  <c r="T118"/>
  <c r="W117"/>
  <c r="T117"/>
  <c r="W116"/>
  <c r="T116"/>
  <c r="W115"/>
  <c r="T115"/>
  <c r="X114"/>
  <c r="Y114" s="1"/>
  <c r="W114"/>
  <c r="T114"/>
  <c r="X113"/>
  <c r="W113"/>
  <c r="T113"/>
  <c r="W111"/>
  <c r="T111"/>
  <c r="Y110"/>
  <c r="X110"/>
  <c r="W110"/>
  <c r="T110"/>
  <c r="W109"/>
  <c r="W108"/>
  <c r="T108"/>
  <c r="W107"/>
  <c r="T107"/>
  <c r="Y106"/>
  <c r="X106"/>
  <c r="W106"/>
  <c r="T106"/>
  <c r="W105"/>
  <c r="T105"/>
  <c r="W104"/>
  <c r="T104"/>
  <c r="W103"/>
  <c r="T103"/>
  <c r="Y102"/>
  <c r="X102"/>
  <c r="W102"/>
  <c r="T102"/>
  <c r="W101"/>
  <c r="T101"/>
  <c r="W100"/>
  <c r="T100"/>
  <c r="W99"/>
  <c r="T99"/>
  <c r="Y98"/>
  <c r="X98"/>
  <c r="W98"/>
  <c r="T98"/>
  <c r="W97"/>
  <c r="T97"/>
  <c r="W96"/>
  <c r="T96"/>
  <c r="W95"/>
  <c r="T95"/>
  <c r="Y94"/>
  <c r="X94"/>
  <c r="W94"/>
  <c r="T94"/>
  <c r="W93"/>
  <c r="T93"/>
  <c r="W92"/>
  <c r="T92"/>
  <c r="W91"/>
  <c r="T91"/>
  <c r="Y90"/>
  <c r="X90"/>
  <c r="W90"/>
  <c r="T90"/>
  <c r="W89"/>
  <c r="T89"/>
  <c r="W88"/>
  <c r="T88"/>
  <c r="W87"/>
  <c r="T87"/>
  <c r="Y86"/>
  <c r="X86"/>
  <c r="W86"/>
  <c r="T86"/>
  <c r="W85"/>
  <c r="T85"/>
  <c r="W84"/>
  <c r="T84"/>
  <c r="W83"/>
  <c r="T83"/>
  <c r="W82"/>
  <c r="T82"/>
  <c r="W81"/>
  <c r="T81"/>
  <c r="W80"/>
  <c r="T80"/>
  <c r="W79"/>
  <c r="Y79" s="1"/>
  <c r="T79"/>
  <c r="Y78"/>
  <c r="X78"/>
  <c r="W78"/>
  <c r="T78"/>
  <c r="W77"/>
  <c r="T77"/>
  <c r="Y76"/>
  <c r="X76"/>
  <c r="W76"/>
  <c r="T76"/>
  <c r="W75"/>
  <c r="T75"/>
  <c r="Y74"/>
  <c r="X74"/>
  <c r="W74"/>
  <c r="T74"/>
  <c r="W73"/>
  <c r="T73"/>
  <c r="Y72"/>
  <c r="X72"/>
  <c r="W72"/>
  <c r="U72"/>
  <c r="T72"/>
  <c r="W71"/>
  <c r="U71"/>
  <c r="V71" s="1"/>
  <c r="T71"/>
  <c r="X70"/>
  <c r="W70"/>
  <c r="Y70" s="1"/>
  <c r="T70"/>
  <c r="W69"/>
  <c r="U69"/>
  <c r="V69" s="1"/>
  <c r="T69"/>
  <c r="X68"/>
  <c r="W68"/>
  <c r="Y68" s="1"/>
  <c r="T68"/>
  <c r="W67"/>
  <c r="T67"/>
  <c r="X66"/>
  <c r="W66"/>
  <c r="Y66" s="1"/>
  <c r="T66"/>
  <c r="W65"/>
  <c r="T65"/>
  <c r="X64"/>
  <c r="W64"/>
  <c r="Y64" s="1"/>
  <c r="T64"/>
  <c r="W63"/>
  <c r="T63"/>
  <c r="Y62"/>
  <c r="X62"/>
  <c r="W62"/>
  <c r="T62"/>
  <c r="W61"/>
  <c r="T61"/>
  <c r="Y60"/>
  <c r="X60"/>
  <c r="W60"/>
  <c r="T60"/>
  <c r="W59"/>
  <c r="T59"/>
  <c r="Y58"/>
  <c r="X58"/>
  <c r="W58"/>
  <c r="T58"/>
  <c r="W57"/>
  <c r="T57"/>
  <c r="AJ56"/>
  <c r="AG56"/>
  <c r="AF56"/>
  <c r="AB56"/>
  <c r="W56"/>
  <c r="T56"/>
  <c r="W55"/>
  <c r="T55"/>
  <c r="X54"/>
  <c r="W54"/>
  <c r="Y54" s="1"/>
  <c r="T54"/>
  <c r="AK53"/>
  <c r="AJ53"/>
  <c r="AI53"/>
  <c r="AH53"/>
  <c r="X216" s="1"/>
  <c r="Y216" s="1"/>
  <c r="AG53"/>
  <c r="AF53"/>
  <c r="AE53"/>
  <c r="AD53"/>
  <c r="X117" s="1"/>
  <c r="AC53"/>
  <c r="AB53"/>
  <c r="X53"/>
  <c r="W53"/>
  <c r="T53"/>
  <c r="AK52"/>
  <c r="AK56" s="1"/>
  <c r="AJ52"/>
  <c r="X297" s="1"/>
  <c r="AI52"/>
  <c r="AH52"/>
  <c r="AG52"/>
  <c r="AF52"/>
  <c r="X131" s="1"/>
  <c r="AE52"/>
  <c r="AD52"/>
  <c r="AC52"/>
  <c r="AB52"/>
  <c r="X79" s="1"/>
  <c r="X52"/>
  <c r="W52"/>
  <c r="Y52" s="1"/>
  <c r="T52"/>
  <c r="X51"/>
  <c r="W51"/>
  <c r="Y51" s="1"/>
  <c r="T51"/>
  <c r="Y50"/>
  <c r="X50"/>
  <c r="W50"/>
  <c r="T50"/>
  <c r="Y49"/>
  <c r="X49"/>
  <c r="W49"/>
  <c r="T49"/>
  <c r="AJ48"/>
  <c r="AI48"/>
  <c r="AE48"/>
  <c r="Y48"/>
  <c r="X48"/>
  <c r="W48"/>
  <c r="U48"/>
  <c r="V48" s="1"/>
  <c r="T48"/>
  <c r="Y47"/>
  <c r="X47"/>
  <c r="W47"/>
  <c r="U47"/>
  <c r="V47" s="1"/>
  <c r="T47"/>
  <c r="X46"/>
  <c r="W46"/>
  <c r="Y46" s="1"/>
  <c r="T46"/>
  <c r="AK45"/>
  <c r="AJ45"/>
  <c r="AI45"/>
  <c r="AH45"/>
  <c r="AG45"/>
  <c r="AF45"/>
  <c r="AE45"/>
  <c r="AD45"/>
  <c r="U114" s="1"/>
  <c r="AC45"/>
  <c r="AB45"/>
  <c r="X45"/>
  <c r="W45"/>
  <c r="T45"/>
  <c r="AK44"/>
  <c r="U298" s="1"/>
  <c r="AJ44"/>
  <c r="AI44"/>
  <c r="AH44"/>
  <c r="AG44"/>
  <c r="AF44"/>
  <c r="AE44"/>
  <c r="AD44"/>
  <c r="AC44"/>
  <c r="U82" s="1"/>
  <c r="AB44"/>
  <c r="X44"/>
  <c r="W44"/>
  <c r="T44"/>
  <c r="W298" i="7"/>
  <c r="T298"/>
  <c r="W297"/>
  <c r="T297"/>
  <c r="Y296"/>
  <c r="X296"/>
  <c r="W296"/>
  <c r="T296"/>
  <c r="W295"/>
  <c r="T295"/>
  <c r="Y294"/>
  <c r="X294"/>
  <c r="W294"/>
  <c r="T294"/>
  <c r="W293"/>
  <c r="T293"/>
  <c r="Y292"/>
  <c r="X292"/>
  <c r="W292"/>
  <c r="T292"/>
  <c r="W291"/>
  <c r="T291"/>
  <c r="Y290"/>
  <c r="X290"/>
  <c r="W290"/>
  <c r="T290"/>
  <c r="W289"/>
  <c r="T289"/>
  <c r="Y288"/>
  <c r="X288"/>
  <c r="W288"/>
  <c r="T288"/>
  <c r="W287"/>
  <c r="T287"/>
  <c r="Y286"/>
  <c r="X286"/>
  <c r="W286"/>
  <c r="T286"/>
  <c r="W285"/>
  <c r="T285"/>
  <c r="Y284"/>
  <c r="X284"/>
  <c r="W284"/>
  <c r="T284"/>
  <c r="W283"/>
  <c r="T283"/>
  <c r="Y282"/>
  <c r="X282"/>
  <c r="W282"/>
  <c r="T282"/>
  <c r="W281"/>
  <c r="T281"/>
  <c r="Y280"/>
  <c r="X280"/>
  <c r="W280"/>
  <c r="T280"/>
  <c r="W279"/>
  <c r="T279"/>
  <c r="Y278"/>
  <c r="X278"/>
  <c r="W278"/>
  <c r="T278"/>
  <c r="W277"/>
  <c r="T277"/>
  <c r="Y276"/>
  <c r="X276"/>
  <c r="W276"/>
  <c r="T276"/>
  <c r="W275"/>
  <c r="T275"/>
  <c r="Y274"/>
  <c r="X274"/>
  <c r="W274"/>
  <c r="T274"/>
  <c r="W273"/>
  <c r="T273"/>
  <c r="Y272"/>
  <c r="X272"/>
  <c r="W272"/>
  <c r="T272"/>
  <c r="W271"/>
  <c r="T271"/>
  <c r="Y270"/>
  <c r="X270"/>
  <c r="W270"/>
  <c r="T270"/>
  <c r="W269"/>
  <c r="T269"/>
  <c r="Y268"/>
  <c r="X268"/>
  <c r="W268"/>
  <c r="T268"/>
  <c r="W267"/>
  <c r="T267"/>
  <c r="Y266"/>
  <c r="X266"/>
  <c r="W266"/>
  <c r="T266"/>
  <c r="W265"/>
  <c r="T265"/>
  <c r="Y264"/>
  <c r="X264"/>
  <c r="W264"/>
  <c r="T264"/>
  <c r="W263"/>
  <c r="T263"/>
  <c r="Y262"/>
  <c r="X262"/>
  <c r="W262"/>
  <c r="T262"/>
  <c r="W261"/>
  <c r="T261"/>
  <c r="Y260"/>
  <c r="X260"/>
  <c r="W260"/>
  <c r="T260"/>
  <c r="W259"/>
  <c r="T259"/>
  <c r="Y258"/>
  <c r="X258"/>
  <c r="W258"/>
  <c r="T258"/>
  <c r="W257"/>
  <c r="T257"/>
  <c r="Y256"/>
  <c r="X256"/>
  <c r="W256"/>
  <c r="T256"/>
  <c r="W255"/>
  <c r="T255"/>
  <c r="Y254"/>
  <c r="X254"/>
  <c r="W254"/>
  <c r="T254"/>
  <c r="W253"/>
  <c r="T253"/>
  <c r="Y252"/>
  <c r="X252"/>
  <c r="W252"/>
  <c r="T252"/>
  <c r="W251"/>
  <c r="T251"/>
  <c r="Y250"/>
  <c r="X250"/>
  <c r="W250"/>
  <c r="T250"/>
  <c r="W249"/>
  <c r="T249"/>
  <c r="Y248"/>
  <c r="X248"/>
  <c r="W248"/>
  <c r="T248"/>
  <c r="W247"/>
  <c r="T247"/>
  <c r="Y246"/>
  <c r="X246"/>
  <c r="W246"/>
  <c r="T246"/>
  <c r="W245"/>
  <c r="T245"/>
  <c r="Y244"/>
  <c r="X244"/>
  <c r="W244"/>
  <c r="T244"/>
  <c r="W243"/>
  <c r="T243"/>
  <c r="Y242"/>
  <c r="X242"/>
  <c r="W242"/>
  <c r="T242"/>
  <c r="W241"/>
  <c r="T241"/>
  <c r="Y240"/>
  <c r="X240"/>
  <c r="W240"/>
  <c r="T240"/>
  <c r="W239"/>
  <c r="T239"/>
  <c r="Y238"/>
  <c r="X238"/>
  <c r="W238"/>
  <c r="T238"/>
  <c r="W237"/>
  <c r="T237"/>
  <c r="Y236"/>
  <c r="X236"/>
  <c r="W236"/>
  <c r="T236"/>
  <c r="W235"/>
  <c r="T235"/>
  <c r="Y234"/>
  <c r="X234"/>
  <c r="W234"/>
  <c r="T234"/>
  <c r="W233"/>
  <c r="T233"/>
  <c r="Y232"/>
  <c r="X232"/>
  <c r="W232"/>
  <c r="T232"/>
  <c r="W231"/>
  <c r="T231"/>
  <c r="Y230"/>
  <c r="X230"/>
  <c r="W230"/>
  <c r="T230"/>
  <c r="W229"/>
  <c r="T229"/>
  <c r="Y228"/>
  <c r="X228"/>
  <c r="W228"/>
  <c r="T228"/>
  <c r="W227"/>
  <c r="T227"/>
  <c r="Y226"/>
  <c r="X226"/>
  <c r="W226"/>
  <c r="T226"/>
  <c r="W225"/>
  <c r="T225"/>
  <c r="Y224"/>
  <c r="X224"/>
  <c r="W224"/>
  <c r="T224"/>
  <c r="W223"/>
  <c r="T223"/>
  <c r="Y222"/>
  <c r="X222"/>
  <c r="W222"/>
  <c r="T222"/>
  <c r="W221"/>
  <c r="T221"/>
  <c r="Y220"/>
  <c r="X220"/>
  <c r="W220"/>
  <c r="T220"/>
  <c r="W219"/>
  <c r="T219"/>
  <c r="Y218"/>
  <c r="X218"/>
  <c r="W218"/>
  <c r="T218"/>
  <c r="W217"/>
  <c r="T217"/>
  <c r="W216"/>
  <c r="T216"/>
  <c r="W215"/>
  <c r="T215"/>
  <c r="W214"/>
  <c r="T214"/>
  <c r="W213"/>
  <c r="T213"/>
  <c r="W212"/>
  <c r="T212"/>
  <c r="W211"/>
  <c r="T211"/>
  <c r="W210"/>
  <c r="T210"/>
  <c r="W209"/>
  <c r="T209"/>
  <c r="W208"/>
  <c r="T208"/>
  <c r="W207"/>
  <c r="T207"/>
  <c r="W206"/>
  <c r="T206"/>
  <c r="W205"/>
  <c r="T205"/>
  <c r="W204"/>
  <c r="T204"/>
  <c r="W203"/>
  <c r="T203"/>
  <c r="W202"/>
  <c r="T202"/>
  <c r="W201"/>
  <c r="T201"/>
  <c r="W200"/>
  <c r="T200"/>
  <c r="W199"/>
  <c r="T199"/>
  <c r="W198"/>
  <c r="T198"/>
  <c r="W197"/>
  <c r="T197"/>
  <c r="W196"/>
  <c r="T196"/>
  <c r="W195"/>
  <c r="T195"/>
  <c r="W194"/>
  <c r="T194"/>
  <c r="W193"/>
  <c r="T193"/>
  <c r="W192"/>
  <c r="T192"/>
  <c r="W191"/>
  <c r="T191"/>
  <c r="W190"/>
  <c r="T190"/>
  <c r="W189"/>
  <c r="T189"/>
  <c r="W188"/>
  <c r="T188"/>
  <c r="W187"/>
  <c r="T187"/>
  <c r="W186"/>
  <c r="T186"/>
  <c r="W185"/>
  <c r="T185"/>
  <c r="W184"/>
  <c r="T184"/>
  <c r="W183"/>
  <c r="T183"/>
  <c r="W182"/>
  <c r="T182"/>
  <c r="W181"/>
  <c r="T181"/>
  <c r="W180"/>
  <c r="T180"/>
  <c r="W179"/>
  <c r="T179"/>
  <c r="W178"/>
  <c r="T178"/>
  <c r="W177"/>
  <c r="T177"/>
  <c r="W176"/>
  <c r="T176"/>
  <c r="W175"/>
  <c r="T175"/>
  <c r="W174"/>
  <c r="T174"/>
  <c r="W173"/>
  <c r="T173"/>
  <c r="W172"/>
  <c r="T172"/>
  <c r="W171"/>
  <c r="T171"/>
  <c r="W170"/>
  <c r="T170"/>
  <c r="W169"/>
  <c r="T169"/>
  <c r="W168"/>
  <c r="T168"/>
  <c r="W167"/>
  <c r="T167"/>
  <c r="W166"/>
  <c r="T166"/>
  <c r="W165"/>
  <c r="T165"/>
  <c r="W164"/>
  <c r="T164"/>
  <c r="W163"/>
  <c r="T163"/>
  <c r="W162"/>
  <c r="T162"/>
  <c r="W161"/>
  <c r="T161"/>
  <c r="W160"/>
  <c r="T160"/>
  <c r="W159"/>
  <c r="T159"/>
  <c r="W158"/>
  <c r="T158"/>
  <c r="W157"/>
  <c r="T157"/>
  <c r="W156"/>
  <c r="T156"/>
  <c r="W155"/>
  <c r="T155"/>
  <c r="W154"/>
  <c r="T154"/>
  <c r="W153"/>
  <c r="T153"/>
  <c r="W152"/>
  <c r="T152"/>
  <c r="W151"/>
  <c r="T151"/>
  <c r="W150"/>
  <c r="T150"/>
  <c r="W149"/>
  <c r="T149"/>
  <c r="W148"/>
  <c r="T148"/>
  <c r="W147"/>
  <c r="T147"/>
  <c r="W146"/>
  <c r="T146"/>
  <c r="W145"/>
  <c r="T145"/>
  <c r="W144"/>
  <c r="T144"/>
  <c r="W143"/>
  <c r="T143"/>
  <c r="W142"/>
  <c r="T142"/>
  <c r="W141"/>
  <c r="T141"/>
  <c r="W140"/>
  <c r="T140"/>
  <c r="W139"/>
  <c r="T139"/>
  <c r="W138"/>
  <c r="T138"/>
  <c r="W137"/>
  <c r="T137"/>
  <c r="W136"/>
  <c r="T136"/>
  <c r="W135"/>
  <c r="T135"/>
  <c r="W134"/>
  <c r="T134"/>
  <c r="W133"/>
  <c r="T133"/>
  <c r="W132"/>
  <c r="T132"/>
  <c r="W131"/>
  <c r="Y131" s="1"/>
  <c r="T131"/>
  <c r="Y130"/>
  <c r="X130"/>
  <c r="W130"/>
  <c r="T130"/>
  <c r="W129"/>
  <c r="T129"/>
  <c r="Y128"/>
  <c r="X128"/>
  <c r="W128"/>
  <c r="T128"/>
  <c r="W127"/>
  <c r="T127"/>
  <c r="X126"/>
  <c r="Y126" s="1"/>
  <c r="W126"/>
  <c r="T126"/>
  <c r="W125"/>
  <c r="T125"/>
  <c r="W124"/>
  <c r="T124"/>
  <c r="W123"/>
  <c r="T123"/>
  <c r="X122"/>
  <c r="Y122" s="1"/>
  <c r="W122"/>
  <c r="T122"/>
  <c r="W121"/>
  <c r="T121"/>
  <c r="X120"/>
  <c r="Y120" s="1"/>
  <c r="W120"/>
  <c r="T120"/>
  <c r="W119"/>
  <c r="T119"/>
  <c r="X118"/>
  <c r="Y118" s="1"/>
  <c r="W118"/>
  <c r="T118"/>
  <c r="W117"/>
  <c r="T117"/>
  <c r="W116"/>
  <c r="T116"/>
  <c r="W115"/>
  <c r="T115"/>
  <c r="W114"/>
  <c r="T114"/>
  <c r="W113"/>
  <c r="T113"/>
  <c r="W111"/>
  <c r="T111"/>
  <c r="W110"/>
  <c r="T110"/>
  <c r="W109"/>
  <c r="T109"/>
  <c r="W108"/>
  <c r="T108"/>
  <c r="W107"/>
  <c r="T107"/>
  <c r="W106"/>
  <c r="T106"/>
  <c r="W105"/>
  <c r="T105"/>
  <c r="W104"/>
  <c r="T104"/>
  <c r="W103"/>
  <c r="T103"/>
  <c r="W102"/>
  <c r="T102"/>
  <c r="W101"/>
  <c r="T101"/>
  <c r="W100"/>
  <c r="T100"/>
  <c r="W99"/>
  <c r="T99"/>
  <c r="W98"/>
  <c r="T98"/>
  <c r="W97"/>
  <c r="T97"/>
  <c r="W96"/>
  <c r="T96"/>
  <c r="W94"/>
  <c r="T94"/>
  <c r="W93"/>
  <c r="T93"/>
  <c r="W92"/>
  <c r="T92"/>
  <c r="W91"/>
  <c r="T91"/>
  <c r="W90"/>
  <c r="T90"/>
  <c r="W89"/>
  <c r="T89"/>
  <c r="W88"/>
  <c r="T88"/>
  <c r="W87"/>
  <c r="T87"/>
  <c r="W86"/>
  <c r="T86"/>
  <c r="W85"/>
  <c r="T85"/>
  <c r="W84"/>
  <c r="T84"/>
  <c r="W83"/>
  <c r="T83"/>
  <c r="W82"/>
  <c r="T82"/>
  <c r="W81"/>
  <c r="T81"/>
  <c r="W80"/>
  <c r="T80"/>
  <c r="Y79"/>
  <c r="W79"/>
  <c r="T79"/>
  <c r="X78"/>
  <c r="W78"/>
  <c r="T78"/>
  <c r="W77"/>
  <c r="T77"/>
  <c r="X76"/>
  <c r="W76"/>
  <c r="T76"/>
  <c r="W75"/>
  <c r="T75"/>
  <c r="X74"/>
  <c r="W74"/>
  <c r="T74"/>
  <c r="W73"/>
  <c r="T73"/>
  <c r="X72"/>
  <c r="W72"/>
  <c r="T72"/>
  <c r="W71"/>
  <c r="T71"/>
  <c r="X70"/>
  <c r="W70"/>
  <c r="T70"/>
  <c r="W69"/>
  <c r="T69"/>
  <c r="X68"/>
  <c r="W68"/>
  <c r="T68"/>
  <c r="W67"/>
  <c r="T67"/>
  <c r="X66"/>
  <c r="W66"/>
  <c r="T66"/>
  <c r="W65"/>
  <c r="T65"/>
  <c r="X64"/>
  <c r="W64"/>
  <c r="T64"/>
  <c r="W63"/>
  <c r="T63"/>
  <c r="X62"/>
  <c r="W62"/>
  <c r="T62"/>
  <c r="W61"/>
  <c r="T61"/>
  <c r="X60"/>
  <c r="W60"/>
  <c r="T60"/>
  <c r="W59"/>
  <c r="T59"/>
  <c r="X58"/>
  <c r="W58"/>
  <c r="T58"/>
  <c r="W57"/>
  <c r="T57"/>
  <c r="AJ56"/>
  <c r="AI56"/>
  <c r="AF56"/>
  <c r="AE56"/>
  <c r="AB56"/>
  <c r="W56"/>
  <c r="V56"/>
  <c r="U56"/>
  <c r="T56"/>
  <c r="W55"/>
  <c r="T55"/>
  <c r="X54"/>
  <c r="W54"/>
  <c r="T54"/>
  <c r="AK53"/>
  <c r="AJ53"/>
  <c r="AI53"/>
  <c r="AH53"/>
  <c r="AG53"/>
  <c r="AF53"/>
  <c r="AE53"/>
  <c r="AD53"/>
  <c r="AC53"/>
  <c r="AB53"/>
  <c r="X53"/>
  <c r="W53"/>
  <c r="Y53" s="1"/>
  <c r="T53"/>
  <c r="AK52"/>
  <c r="AJ52"/>
  <c r="X297" s="1"/>
  <c r="AI52"/>
  <c r="X265" s="1"/>
  <c r="AH52"/>
  <c r="X216" s="1"/>
  <c r="Y216" s="1"/>
  <c r="AG52"/>
  <c r="AF52"/>
  <c r="X131" s="1"/>
  <c r="AE52"/>
  <c r="X127" s="1"/>
  <c r="AD52"/>
  <c r="AC52"/>
  <c r="AB52"/>
  <c r="X79" s="1"/>
  <c r="X52"/>
  <c r="W52"/>
  <c r="Y52" s="1"/>
  <c r="T52"/>
  <c r="Y51"/>
  <c r="X51"/>
  <c r="W51"/>
  <c r="T51"/>
  <c r="X50"/>
  <c r="W50"/>
  <c r="T50"/>
  <c r="Y49"/>
  <c r="X49"/>
  <c r="W49"/>
  <c r="T49"/>
  <c r="AJ48"/>
  <c r="AG48"/>
  <c r="AF48"/>
  <c r="AC48"/>
  <c r="AB48"/>
  <c r="X48"/>
  <c r="W48"/>
  <c r="Y48" s="1"/>
  <c r="T48"/>
  <c r="X47"/>
  <c r="W47"/>
  <c r="Y47" s="1"/>
  <c r="T47"/>
  <c r="Y46"/>
  <c r="X46"/>
  <c r="W46"/>
  <c r="U46"/>
  <c r="T46"/>
  <c r="V46" s="1"/>
  <c r="AK45"/>
  <c r="AJ45"/>
  <c r="AI45"/>
  <c r="AH45"/>
  <c r="AG45"/>
  <c r="AF45"/>
  <c r="AE45"/>
  <c r="AD45"/>
  <c r="AC45"/>
  <c r="AB45"/>
  <c r="Y45"/>
  <c r="X45"/>
  <c r="W45"/>
  <c r="U45"/>
  <c r="T45"/>
  <c r="V45" s="1"/>
  <c r="AK44"/>
  <c r="AK48" s="1"/>
  <c r="AJ44"/>
  <c r="AI44"/>
  <c r="AI48" s="1"/>
  <c r="AH44"/>
  <c r="AG44"/>
  <c r="AF44"/>
  <c r="AE44"/>
  <c r="AD44"/>
  <c r="AC44"/>
  <c r="AB44"/>
  <c r="U51" s="1"/>
  <c r="V51" s="1"/>
  <c r="Y44"/>
  <c r="X44"/>
  <c r="W44"/>
  <c r="U44"/>
  <c r="T44"/>
  <c r="V44" s="1"/>
  <c r="Y298" i="6"/>
  <c r="AK55" s="1"/>
  <c r="W298"/>
  <c r="T298"/>
  <c r="W297"/>
  <c r="U297"/>
  <c r="V297" s="1"/>
  <c r="T297"/>
  <c r="W296"/>
  <c r="U296"/>
  <c r="T296"/>
  <c r="W295"/>
  <c r="T295"/>
  <c r="W294"/>
  <c r="T294"/>
  <c r="W293"/>
  <c r="U293"/>
  <c r="V293" s="1"/>
  <c r="T293"/>
  <c r="W292"/>
  <c r="U292"/>
  <c r="T292"/>
  <c r="W291"/>
  <c r="T291"/>
  <c r="W290"/>
  <c r="T290"/>
  <c r="W289"/>
  <c r="U289"/>
  <c r="V289" s="1"/>
  <c r="T289"/>
  <c r="W288"/>
  <c r="U288"/>
  <c r="T288"/>
  <c r="W287"/>
  <c r="T287"/>
  <c r="W286"/>
  <c r="T286"/>
  <c r="W285"/>
  <c r="U285"/>
  <c r="V285" s="1"/>
  <c r="T285"/>
  <c r="W284"/>
  <c r="U284"/>
  <c r="T284"/>
  <c r="W283"/>
  <c r="T283"/>
  <c r="W282"/>
  <c r="T282"/>
  <c r="W281"/>
  <c r="U281"/>
  <c r="V281" s="1"/>
  <c r="T281"/>
  <c r="W280"/>
  <c r="U280"/>
  <c r="T280"/>
  <c r="W279"/>
  <c r="T279"/>
  <c r="W278"/>
  <c r="T278"/>
  <c r="W277"/>
  <c r="U277"/>
  <c r="V277" s="1"/>
  <c r="T277"/>
  <c r="W276"/>
  <c r="U276"/>
  <c r="T276"/>
  <c r="W275"/>
  <c r="T275"/>
  <c r="W274"/>
  <c r="T274"/>
  <c r="W273"/>
  <c r="U273"/>
  <c r="V273" s="1"/>
  <c r="T273"/>
  <c r="W272"/>
  <c r="U272"/>
  <c r="T272"/>
  <c r="W271"/>
  <c r="T271"/>
  <c r="W270"/>
  <c r="T270"/>
  <c r="W269"/>
  <c r="U269"/>
  <c r="V269" s="1"/>
  <c r="T269"/>
  <c r="W268"/>
  <c r="U268"/>
  <c r="T268"/>
  <c r="W267"/>
  <c r="T267"/>
  <c r="Y266"/>
  <c r="X266"/>
  <c r="W266"/>
  <c r="T266"/>
  <c r="W265"/>
  <c r="U265"/>
  <c r="V265" s="1"/>
  <c r="T265"/>
  <c r="X264"/>
  <c r="W264"/>
  <c r="Y264" s="1"/>
  <c r="U264"/>
  <c r="T264"/>
  <c r="W263"/>
  <c r="V263"/>
  <c r="U263"/>
  <c r="T263"/>
  <c r="Y262"/>
  <c r="X262"/>
  <c r="W262"/>
  <c r="T262"/>
  <c r="W261"/>
  <c r="U261"/>
  <c r="V261" s="1"/>
  <c r="T261"/>
  <c r="X260"/>
  <c r="W260"/>
  <c r="Y260" s="1"/>
  <c r="U260"/>
  <c r="T260"/>
  <c r="W259"/>
  <c r="V259"/>
  <c r="U259"/>
  <c r="T259"/>
  <c r="Y258"/>
  <c r="X258"/>
  <c r="W258"/>
  <c r="T258"/>
  <c r="W257"/>
  <c r="U257"/>
  <c r="V257" s="1"/>
  <c r="T257"/>
  <c r="X256"/>
  <c r="W256"/>
  <c r="Y256" s="1"/>
  <c r="U256"/>
  <c r="T256"/>
  <c r="W255"/>
  <c r="V255"/>
  <c r="U255"/>
  <c r="T255"/>
  <c r="Y254"/>
  <c r="X254"/>
  <c r="W254"/>
  <c r="T254"/>
  <c r="W253"/>
  <c r="U253"/>
  <c r="V253" s="1"/>
  <c r="T253"/>
  <c r="X252"/>
  <c r="W252"/>
  <c r="Y252" s="1"/>
  <c r="U252"/>
  <c r="T252"/>
  <c r="W251"/>
  <c r="V251"/>
  <c r="U251"/>
  <c r="T251"/>
  <c r="Y250"/>
  <c r="X250"/>
  <c r="W250"/>
  <c r="T250"/>
  <c r="W249"/>
  <c r="U249"/>
  <c r="V249" s="1"/>
  <c r="T249"/>
  <c r="X248"/>
  <c r="W248"/>
  <c r="Y248" s="1"/>
  <c r="U248"/>
  <c r="T248"/>
  <c r="W247"/>
  <c r="V247"/>
  <c r="U247"/>
  <c r="T247"/>
  <c r="Y246"/>
  <c r="X246"/>
  <c r="W246"/>
  <c r="T246"/>
  <c r="W245"/>
  <c r="U245"/>
  <c r="V245" s="1"/>
  <c r="T245"/>
  <c r="X244"/>
  <c r="W244"/>
  <c r="Y244" s="1"/>
  <c r="U244"/>
  <c r="T244"/>
  <c r="W243"/>
  <c r="V243"/>
  <c r="U243"/>
  <c r="T243"/>
  <c r="Y242"/>
  <c r="X242"/>
  <c r="W242"/>
  <c r="T242"/>
  <c r="W241"/>
  <c r="U241"/>
  <c r="V241" s="1"/>
  <c r="T241"/>
  <c r="X240"/>
  <c r="W240"/>
  <c r="Y240" s="1"/>
  <c r="U240"/>
  <c r="T240"/>
  <c r="W239"/>
  <c r="V239"/>
  <c r="U239"/>
  <c r="T239"/>
  <c r="Y238"/>
  <c r="X238"/>
  <c r="W238"/>
  <c r="T238"/>
  <c r="W237"/>
  <c r="U237"/>
  <c r="V237" s="1"/>
  <c r="T237"/>
  <c r="X236"/>
  <c r="W236"/>
  <c r="Y236" s="1"/>
  <c r="U236"/>
  <c r="T236"/>
  <c r="W235"/>
  <c r="V235"/>
  <c r="U235"/>
  <c r="T235"/>
  <c r="Y234"/>
  <c r="X234"/>
  <c r="W234"/>
  <c r="T234"/>
  <c r="W233"/>
  <c r="U233"/>
  <c r="V233" s="1"/>
  <c r="T233"/>
  <c r="X232"/>
  <c r="W232"/>
  <c r="Y232" s="1"/>
  <c r="U232"/>
  <c r="T232"/>
  <c r="W231"/>
  <c r="V231"/>
  <c r="U231"/>
  <c r="T231"/>
  <c r="Y230"/>
  <c r="X230"/>
  <c r="W230"/>
  <c r="T230"/>
  <c r="W229"/>
  <c r="U229"/>
  <c r="V229" s="1"/>
  <c r="T229"/>
  <c r="X228"/>
  <c r="W228"/>
  <c r="Y228" s="1"/>
  <c r="U228"/>
  <c r="T228"/>
  <c r="W227"/>
  <c r="V227"/>
  <c r="U227"/>
  <c r="T227"/>
  <c r="Y226"/>
  <c r="X226"/>
  <c r="W226"/>
  <c r="T226"/>
  <c r="W225"/>
  <c r="U225"/>
  <c r="V225" s="1"/>
  <c r="T225"/>
  <c r="X224"/>
  <c r="W224"/>
  <c r="Y224" s="1"/>
  <c r="U224"/>
  <c r="T224"/>
  <c r="W223"/>
  <c r="V223"/>
  <c r="U223"/>
  <c r="T223"/>
  <c r="Y222"/>
  <c r="X222"/>
  <c r="W222"/>
  <c r="T222"/>
  <c r="W221"/>
  <c r="U221"/>
  <c r="V221" s="1"/>
  <c r="T221"/>
  <c r="X220"/>
  <c r="W220"/>
  <c r="Y220" s="1"/>
  <c r="U220"/>
  <c r="T220"/>
  <c r="W219"/>
  <c r="V219"/>
  <c r="U219"/>
  <c r="T219"/>
  <c r="Y218"/>
  <c r="X218"/>
  <c r="W218"/>
  <c r="T218"/>
  <c r="W217"/>
  <c r="U217"/>
  <c r="V217" s="1"/>
  <c r="T217"/>
  <c r="W216"/>
  <c r="T216"/>
  <c r="W215"/>
  <c r="T215"/>
  <c r="W214"/>
  <c r="T214"/>
  <c r="W213"/>
  <c r="T213"/>
  <c r="W212"/>
  <c r="T212"/>
  <c r="W211"/>
  <c r="T211"/>
  <c r="W210"/>
  <c r="T210"/>
  <c r="W209"/>
  <c r="T209"/>
  <c r="W208"/>
  <c r="T208"/>
  <c r="W207"/>
  <c r="T207"/>
  <c r="W206"/>
  <c r="T206"/>
  <c r="W205"/>
  <c r="T205"/>
  <c r="W204"/>
  <c r="T204"/>
  <c r="W203"/>
  <c r="T203"/>
  <c r="W202"/>
  <c r="T202"/>
  <c r="W201"/>
  <c r="T201"/>
  <c r="W200"/>
  <c r="T200"/>
  <c r="W199"/>
  <c r="T199"/>
  <c r="W198"/>
  <c r="T198"/>
  <c r="W197"/>
  <c r="T197"/>
  <c r="W196"/>
  <c r="T196"/>
  <c r="W195"/>
  <c r="T195"/>
  <c r="W194"/>
  <c r="T194"/>
  <c r="W193"/>
  <c r="T193"/>
  <c r="W192"/>
  <c r="T192"/>
  <c r="W191"/>
  <c r="T191"/>
  <c r="W190"/>
  <c r="T190"/>
  <c r="W189"/>
  <c r="T189"/>
  <c r="W188"/>
  <c r="T188"/>
  <c r="W187"/>
  <c r="T187"/>
  <c r="W186"/>
  <c r="T186"/>
  <c r="W185"/>
  <c r="T185"/>
  <c r="W184"/>
  <c r="T184"/>
  <c r="W183"/>
  <c r="T183"/>
  <c r="W182"/>
  <c r="T182"/>
  <c r="W181"/>
  <c r="T181"/>
  <c r="W180"/>
  <c r="T180"/>
  <c r="W179"/>
  <c r="T179"/>
  <c r="W178"/>
  <c r="T178"/>
  <c r="W177"/>
  <c r="T177"/>
  <c r="W176"/>
  <c r="T176"/>
  <c r="W175"/>
  <c r="T175"/>
  <c r="Y174"/>
  <c r="X174"/>
  <c r="W174"/>
  <c r="T174"/>
  <c r="W173"/>
  <c r="T173"/>
  <c r="W172"/>
  <c r="T172"/>
  <c r="W171"/>
  <c r="T171"/>
  <c r="W170"/>
  <c r="T170"/>
  <c r="W169"/>
  <c r="U169"/>
  <c r="V169" s="1"/>
  <c r="T169"/>
  <c r="W168"/>
  <c r="T168"/>
  <c r="W167"/>
  <c r="T167"/>
  <c r="Y166"/>
  <c r="X166"/>
  <c r="W166"/>
  <c r="T166"/>
  <c r="W165"/>
  <c r="T165"/>
  <c r="W164"/>
  <c r="U164"/>
  <c r="T164"/>
  <c r="W163"/>
  <c r="T163"/>
  <c r="W162"/>
  <c r="T162"/>
  <c r="W161"/>
  <c r="U161"/>
  <c r="V161" s="1"/>
  <c r="T161"/>
  <c r="W160"/>
  <c r="T160"/>
  <c r="W159"/>
  <c r="T159"/>
  <c r="Y158"/>
  <c r="X158"/>
  <c r="W158"/>
  <c r="T158"/>
  <c r="W157"/>
  <c r="T157"/>
  <c r="W156"/>
  <c r="U156"/>
  <c r="T156"/>
  <c r="W155"/>
  <c r="T155"/>
  <c r="W154"/>
  <c r="T154"/>
  <c r="W153"/>
  <c r="U153"/>
  <c r="V153" s="1"/>
  <c r="T153"/>
  <c r="W152"/>
  <c r="T152"/>
  <c r="W151"/>
  <c r="T151"/>
  <c r="Y150"/>
  <c r="X150"/>
  <c r="W150"/>
  <c r="T150"/>
  <c r="W149"/>
  <c r="T149"/>
  <c r="W148"/>
  <c r="U148"/>
  <c r="T148"/>
  <c r="W147"/>
  <c r="T147"/>
  <c r="W146"/>
  <c r="T146"/>
  <c r="W145"/>
  <c r="U145"/>
  <c r="V145" s="1"/>
  <c r="T145"/>
  <c r="W144"/>
  <c r="T144"/>
  <c r="W143"/>
  <c r="T143"/>
  <c r="Y142"/>
  <c r="X142"/>
  <c r="W142"/>
  <c r="T142"/>
  <c r="W141"/>
  <c r="T141"/>
  <c r="W140"/>
  <c r="U140"/>
  <c r="T140"/>
  <c r="W139"/>
  <c r="T139"/>
  <c r="W138"/>
  <c r="T138"/>
  <c r="W137"/>
  <c r="U137"/>
  <c r="V137" s="1"/>
  <c r="T137"/>
  <c r="W136"/>
  <c r="T136"/>
  <c r="W135"/>
  <c r="T135"/>
  <c r="Y134"/>
  <c r="X134"/>
  <c r="W134"/>
  <c r="T134"/>
  <c r="W133"/>
  <c r="T133"/>
  <c r="W132"/>
  <c r="U132"/>
  <c r="T132"/>
  <c r="W131"/>
  <c r="T131"/>
  <c r="W130"/>
  <c r="T130"/>
  <c r="W129"/>
  <c r="U129"/>
  <c r="V129" s="1"/>
  <c r="T129"/>
  <c r="W128"/>
  <c r="U128"/>
  <c r="T128"/>
  <c r="W127"/>
  <c r="T127"/>
  <c r="Y126"/>
  <c r="X126"/>
  <c r="W126"/>
  <c r="T126"/>
  <c r="W125"/>
  <c r="U125"/>
  <c r="V125" s="1"/>
  <c r="X124"/>
  <c r="W124"/>
  <c r="Y124" s="1"/>
  <c r="T124"/>
  <c r="W123"/>
  <c r="T123"/>
  <c r="Y122"/>
  <c r="X122"/>
  <c r="W122"/>
  <c r="T122"/>
  <c r="W121"/>
  <c r="T121"/>
  <c r="X120"/>
  <c r="W120"/>
  <c r="Y120" s="1"/>
  <c r="T120"/>
  <c r="W119"/>
  <c r="T119"/>
  <c r="Y118"/>
  <c r="X118"/>
  <c r="W118"/>
  <c r="T118"/>
  <c r="W117"/>
  <c r="T117"/>
  <c r="W116"/>
  <c r="T116"/>
  <c r="W115"/>
  <c r="T115"/>
  <c r="W114"/>
  <c r="T114"/>
  <c r="W113"/>
  <c r="T113"/>
  <c r="W111"/>
  <c r="T111"/>
  <c r="T110"/>
  <c r="W109"/>
  <c r="T109"/>
  <c r="W108"/>
  <c r="T108"/>
  <c r="W107"/>
  <c r="T107"/>
  <c r="W106"/>
  <c r="T106"/>
  <c r="W105"/>
  <c r="T105"/>
  <c r="W104"/>
  <c r="T104"/>
  <c r="W103"/>
  <c r="T103"/>
  <c r="W102"/>
  <c r="T102"/>
  <c r="W101"/>
  <c r="T101"/>
  <c r="W100"/>
  <c r="T100"/>
  <c r="W99"/>
  <c r="T99"/>
  <c r="W98"/>
  <c r="T98"/>
  <c r="W97"/>
  <c r="T97"/>
  <c r="W96"/>
  <c r="T96"/>
  <c r="T95"/>
  <c r="W94"/>
  <c r="T94"/>
  <c r="W93"/>
  <c r="T93"/>
  <c r="W92"/>
  <c r="T92"/>
  <c r="W91"/>
  <c r="T91"/>
  <c r="W90"/>
  <c r="T90"/>
  <c r="W89"/>
  <c r="T89"/>
  <c r="W88"/>
  <c r="T88"/>
  <c r="W87"/>
  <c r="T87"/>
  <c r="W86"/>
  <c r="T86"/>
  <c r="W85"/>
  <c r="T85"/>
  <c r="W84"/>
  <c r="T84"/>
  <c r="W83"/>
  <c r="T83"/>
  <c r="W82"/>
  <c r="T82"/>
  <c r="W81"/>
  <c r="U81"/>
  <c r="T81"/>
  <c r="W80"/>
  <c r="T80"/>
  <c r="W79"/>
  <c r="T79"/>
  <c r="X78"/>
  <c r="W78"/>
  <c r="T78"/>
  <c r="W77"/>
  <c r="U77"/>
  <c r="T77"/>
  <c r="W76"/>
  <c r="T76"/>
  <c r="W75"/>
  <c r="T75"/>
  <c r="W74"/>
  <c r="T74"/>
  <c r="W73"/>
  <c r="U73"/>
  <c r="T73"/>
  <c r="W72"/>
  <c r="T72"/>
  <c r="W71"/>
  <c r="T71"/>
  <c r="W70"/>
  <c r="T70"/>
  <c r="W69"/>
  <c r="U69"/>
  <c r="T69"/>
  <c r="W68"/>
  <c r="T68"/>
  <c r="W67"/>
  <c r="T67"/>
  <c r="W66"/>
  <c r="T66"/>
  <c r="W65"/>
  <c r="U65"/>
  <c r="T65"/>
  <c r="W64"/>
  <c r="T64"/>
  <c r="W63"/>
  <c r="T63"/>
  <c r="W62"/>
  <c r="T62"/>
  <c r="X61"/>
  <c r="Y61" s="1"/>
  <c r="W61"/>
  <c r="U61"/>
  <c r="T61"/>
  <c r="W60"/>
  <c r="T60"/>
  <c r="W59"/>
  <c r="T59"/>
  <c r="X58"/>
  <c r="W58"/>
  <c r="T58"/>
  <c r="Y57"/>
  <c r="X57"/>
  <c r="W57"/>
  <c r="U57"/>
  <c r="T57"/>
  <c r="AI56"/>
  <c r="AF56"/>
  <c r="AE56"/>
  <c r="AB56"/>
  <c r="W56"/>
  <c r="V56"/>
  <c r="U56"/>
  <c r="T56"/>
  <c r="W55"/>
  <c r="T55"/>
  <c r="W54"/>
  <c r="T54"/>
  <c r="AK53"/>
  <c r="X298" s="1"/>
  <c r="AJ53"/>
  <c r="AI53"/>
  <c r="AH53"/>
  <c r="AG53"/>
  <c r="X162" s="1"/>
  <c r="Y162" s="1"/>
  <c r="AF53"/>
  <c r="X130" s="1"/>
  <c r="Y130" s="1"/>
  <c r="AE53"/>
  <c r="AD53"/>
  <c r="AC53"/>
  <c r="X82" s="1"/>
  <c r="AB53"/>
  <c r="W53"/>
  <c r="T53"/>
  <c r="AK52"/>
  <c r="AJ52"/>
  <c r="AI52"/>
  <c r="X265" s="1"/>
  <c r="Y265" s="1"/>
  <c r="AH52"/>
  <c r="AG52"/>
  <c r="AF52"/>
  <c r="AE52"/>
  <c r="X127" s="1"/>
  <c r="AD52"/>
  <c r="AC52"/>
  <c r="AB52"/>
  <c r="X79" s="1"/>
  <c r="Y79" s="1"/>
  <c r="X52"/>
  <c r="W52"/>
  <c r="T52"/>
  <c r="X51"/>
  <c r="Y51" s="1"/>
  <c r="W51"/>
  <c r="U51"/>
  <c r="T51"/>
  <c r="V51" s="1"/>
  <c r="W50"/>
  <c r="T50"/>
  <c r="W49"/>
  <c r="T49"/>
  <c r="AJ48"/>
  <c r="AI48"/>
  <c r="AF48"/>
  <c r="AB48"/>
  <c r="W48"/>
  <c r="V48"/>
  <c r="U48"/>
  <c r="T48"/>
  <c r="W47"/>
  <c r="V47"/>
  <c r="U47"/>
  <c r="T47"/>
  <c r="X46"/>
  <c r="W46"/>
  <c r="T46"/>
  <c r="AK45"/>
  <c r="AJ45"/>
  <c r="AI45"/>
  <c r="AH45"/>
  <c r="U209" s="1"/>
  <c r="V209" s="1"/>
  <c r="AG45"/>
  <c r="U157" s="1"/>
  <c r="V157" s="1"/>
  <c r="AF45"/>
  <c r="AE45"/>
  <c r="U121" s="1"/>
  <c r="V121" s="1"/>
  <c r="AD45"/>
  <c r="AC45"/>
  <c r="AB45"/>
  <c r="X45"/>
  <c r="W45"/>
  <c r="T45"/>
  <c r="AK44"/>
  <c r="AJ44"/>
  <c r="U294" s="1"/>
  <c r="AI44"/>
  <c r="U266" s="1"/>
  <c r="AH44"/>
  <c r="AG44"/>
  <c r="AF44"/>
  <c r="U130" s="1"/>
  <c r="AE44"/>
  <c r="AD44"/>
  <c r="AC44"/>
  <c r="AB44"/>
  <c r="X44"/>
  <c r="W44"/>
  <c r="T44"/>
  <c r="X298" i="5"/>
  <c r="W298"/>
  <c r="T298"/>
  <c r="W297"/>
  <c r="T297"/>
  <c r="X296"/>
  <c r="W296"/>
  <c r="T296"/>
  <c r="W295"/>
  <c r="T295"/>
  <c r="W294"/>
  <c r="T294"/>
  <c r="W293"/>
  <c r="T293"/>
  <c r="W292"/>
  <c r="T292"/>
  <c r="W291"/>
  <c r="T291"/>
  <c r="X290"/>
  <c r="W290"/>
  <c r="T290"/>
  <c r="W289"/>
  <c r="T289"/>
  <c r="X288"/>
  <c r="W288"/>
  <c r="T288"/>
  <c r="W287"/>
  <c r="T287"/>
  <c r="W286"/>
  <c r="T286"/>
  <c r="W285"/>
  <c r="T285"/>
  <c r="W284"/>
  <c r="T284"/>
  <c r="W283"/>
  <c r="T283"/>
  <c r="X282"/>
  <c r="W282"/>
  <c r="T282"/>
  <c r="W281"/>
  <c r="T281"/>
  <c r="X280"/>
  <c r="W280"/>
  <c r="T280"/>
  <c r="W279"/>
  <c r="T279"/>
  <c r="W278"/>
  <c r="T278"/>
  <c r="W277"/>
  <c r="T277"/>
  <c r="X276"/>
  <c r="W276"/>
  <c r="T276"/>
  <c r="W275"/>
  <c r="T275"/>
  <c r="W274"/>
  <c r="T274"/>
  <c r="W273"/>
  <c r="T273"/>
  <c r="X272"/>
  <c r="W272"/>
  <c r="T272"/>
  <c r="W271"/>
  <c r="T271"/>
  <c r="W270"/>
  <c r="T270"/>
  <c r="W269"/>
  <c r="T269"/>
  <c r="X268"/>
  <c r="W268"/>
  <c r="T268"/>
  <c r="W267"/>
  <c r="T267"/>
  <c r="X266"/>
  <c r="W266"/>
  <c r="Y266" s="1"/>
  <c r="T266"/>
  <c r="W265"/>
  <c r="T265"/>
  <c r="X264"/>
  <c r="W264"/>
  <c r="T264"/>
  <c r="W263"/>
  <c r="T263"/>
  <c r="X262"/>
  <c r="W262"/>
  <c r="Y262" s="1"/>
  <c r="T262"/>
  <c r="W261"/>
  <c r="T261"/>
  <c r="X260"/>
  <c r="W260"/>
  <c r="T260"/>
  <c r="W259"/>
  <c r="T259"/>
  <c r="X258"/>
  <c r="W258"/>
  <c r="Y258" s="1"/>
  <c r="T258"/>
  <c r="W257"/>
  <c r="T257"/>
  <c r="X256"/>
  <c r="W256"/>
  <c r="T256"/>
  <c r="W255"/>
  <c r="T255"/>
  <c r="X254"/>
  <c r="W254"/>
  <c r="Y254" s="1"/>
  <c r="T254"/>
  <c r="W253"/>
  <c r="T253"/>
  <c r="X252"/>
  <c r="W252"/>
  <c r="T252"/>
  <c r="W251"/>
  <c r="T251"/>
  <c r="X250"/>
  <c r="W250"/>
  <c r="Y250" s="1"/>
  <c r="T250"/>
  <c r="W249"/>
  <c r="T249"/>
  <c r="X248"/>
  <c r="W248"/>
  <c r="T248"/>
  <c r="W247"/>
  <c r="T247"/>
  <c r="X246"/>
  <c r="W246"/>
  <c r="Y246" s="1"/>
  <c r="T246"/>
  <c r="W245"/>
  <c r="T245"/>
  <c r="X244"/>
  <c r="W244"/>
  <c r="T244"/>
  <c r="W243"/>
  <c r="T243"/>
  <c r="X242"/>
  <c r="W242"/>
  <c r="Y242" s="1"/>
  <c r="T242"/>
  <c r="W241"/>
  <c r="T241"/>
  <c r="X240"/>
  <c r="W240"/>
  <c r="T240"/>
  <c r="W239"/>
  <c r="T239"/>
  <c r="X238"/>
  <c r="W238"/>
  <c r="Y238" s="1"/>
  <c r="T238"/>
  <c r="W237"/>
  <c r="T237"/>
  <c r="X236"/>
  <c r="W236"/>
  <c r="T236"/>
  <c r="W235"/>
  <c r="T235"/>
  <c r="X234"/>
  <c r="W234"/>
  <c r="Y234" s="1"/>
  <c r="T234"/>
  <c r="W233"/>
  <c r="T233"/>
  <c r="X232"/>
  <c r="W232"/>
  <c r="T232"/>
  <c r="W231"/>
  <c r="T231"/>
  <c r="X230"/>
  <c r="W230"/>
  <c r="Y230" s="1"/>
  <c r="T230"/>
  <c r="W229"/>
  <c r="T229"/>
  <c r="X228"/>
  <c r="W228"/>
  <c r="T228"/>
  <c r="W227"/>
  <c r="T227"/>
  <c r="X226"/>
  <c r="W226"/>
  <c r="Y226" s="1"/>
  <c r="T226"/>
  <c r="W225"/>
  <c r="T225"/>
  <c r="X224"/>
  <c r="W224"/>
  <c r="T224"/>
  <c r="W223"/>
  <c r="T223"/>
  <c r="X222"/>
  <c r="W222"/>
  <c r="Y222" s="1"/>
  <c r="T222"/>
  <c r="W221"/>
  <c r="T221"/>
  <c r="X220"/>
  <c r="W220"/>
  <c r="T220"/>
  <c r="W219"/>
  <c r="T219"/>
  <c r="X218"/>
  <c r="W218"/>
  <c r="Y218" s="1"/>
  <c r="T218"/>
  <c r="W217"/>
  <c r="T217"/>
  <c r="X216"/>
  <c r="W216"/>
  <c r="T216"/>
  <c r="W215"/>
  <c r="T215"/>
  <c r="X214"/>
  <c r="W214"/>
  <c r="Y214" s="1"/>
  <c r="T214"/>
  <c r="W213"/>
  <c r="T213"/>
  <c r="X212"/>
  <c r="W212"/>
  <c r="T212"/>
  <c r="W211"/>
  <c r="T211"/>
  <c r="X210"/>
  <c r="W210"/>
  <c r="Y210" s="1"/>
  <c r="T210"/>
  <c r="W209"/>
  <c r="T209"/>
  <c r="X208"/>
  <c r="W208"/>
  <c r="T208"/>
  <c r="W207"/>
  <c r="T207"/>
  <c r="X206"/>
  <c r="W206"/>
  <c r="Y206" s="1"/>
  <c r="T206"/>
  <c r="W205"/>
  <c r="T205"/>
  <c r="X204"/>
  <c r="W204"/>
  <c r="T204"/>
  <c r="W203"/>
  <c r="T203"/>
  <c r="X202"/>
  <c r="W202"/>
  <c r="Y202" s="1"/>
  <c r="T202"/>
  <c r="W201"/>
  <c r="T201"/>
  <c r="X200"/>
  <c r="W200"/>
  <c r="T200"/>
  <c r="W199"/>
  <c r="T199"/>
  <c r="X198"/>
  <c r="W198"/>
  <c r="Y198" s="1"/>
  <c r="T198"/>
  <c r="W197"/>
  <c r="T197"/>
  <c r="X196"/>
  <c r="W196"/>
  <c r="T196"/>
  <c r="W195"/>
  <c r="T195"/>
  <c r="X194"/>
  <c r="W194"/>
  <c r="Y194" s="1"/>
  <c r="T194"/>
  <c r="W193"/>
  <c r="T193"/>
  <c r="X192"/>
  <c r="W192"/>
  <c r="T192"/>
  <c r="W191"/>
  <c r="T191"/>
  <c r="X190"/>
  <c r="W190"/>
  <c r="Y190" s="1"/>
  <c r="T190"/>
  <c r="W189"/>
  <c r="T189"/>
  <c r="X188"/>
  <c r="W188"/>
  <c r="T188"/>
  <c r="W187"/>
  <c r="T187"/>
  <c r="X186"/>
  <c r="W186"/>
  <c r="Y186" s="1"/>
  <c r="T186"/>
  <c r="W185"/>
  <c r="T185"/>
  <c r="X184"/>
  <c r="W184"/>
  <c r="T184"/>
  <c r="W183"/>
  <c r="T183"/>
  <c r="X182"/>
  <c r="W182"/>
  <c r="Y182" s="1"/>
  <c r="T182"/>
  <c r="W181"/>
  <c r="T181"/>
  <c r="X180"/>
  <c r="W180"/>
  <c r="T180"/>
  <c r="W179"/>
  <c r="T179"/>
  <c r="X178"/>
  <c r="W178"/>
  <c r="Y178" s="1"/>
  <c r="T178"/>
  <c r="W177"/>
  <c r="T177"/>
  <c r="X176"/>
  <c r="W176"/>
  <c r="T176"/>
  <c r="W175"/>
  <c r="T175"/>
  <c r="X174"/>
  <c r="W174"/>
  <c r="Y174" s="1"/>
  <c r="T174"/>
  <c r="W173"/>
  <c r="T173"/>
  <c r="X172"/>
  <c r="W172"/>
  <c r="T172"/>
  <c r="W171"/>
  <c r="T171"/>
  <c r="X170"/>
  <c r="W170"/>
  <c r="Y170" s="1"/>
  <c r="T170"/>
  <c r="W169"/>
  <c r="T169"/>
  <c r="X168"/>
  <c r="W168"/>
  <c r="T168"/>
  <c r="W167"/>
  <c r="T167"/>
  <c r="X166"/>
  <c r="W166"/>
  <c r="Y166" s="1"/>
  <c r="T166"/>
  <c r="W165"/>
  <c r="T165"/>
  <c r="X164"/>
  <c r="W164"/>
  <c r="T164"/>
  <c r="W163"/>
  <c r="T163"/>
  <c r="W162"/>
  <c r="T162"/>
  <c r="W161"/>
  <c r="T161"/>
  <c r="X160"/>
  <c r="W160"/>
  <c r="T160"/>
  <c r="W159"/>
  <c r="T159"/>
  <c r="W158"/>
  <c r="T158"/>
  <c r="W157"/>
  <c r="T157"/>
  <c r="X156"/>
  <c r="W156"/>
  <c r="T156"/>
  <c r="W155"/>
  <c r="T155"/>
  <c r="W154"/>
  <c r="T154"/>
  <c r="W153"/>
  <c r="T153"/>
  <c r="X152"/>
  <c r="W152"/>
  <c r="T152"/>
  <c r="W151"/>
  <c r="T151"/>
  <c r="W150"/>
  <c r="T150"/>
  <c r="W149"/>
  <c r="T149"/>
  <c r="X148"/>
  <c r="W148"/>
  <c r="T148"/>
  <c r="W147"/>
  <c r="T147"/>
  <c r="W146"/>
  <c r="T146"/>
  <c r="W145"/>
  <c r="T145"/>
  <c r="X144"/>
  <c r="W144"/>
  <c r="T144"/>
  <c r="W143"/>
  <c r="T143"/>
  <c r="W142"/>
  <c r="T142"/>
  <c r="W141"/>
  <c r="T141"/>
  <c r="X140"/>
  <c r="W140"/>
  <c r="T140"/>
  <c r="W139"/>
  <c r="T139"/>
  <c r="W138"/>
  <c r="T138"/>
  <c r="W137"/>
  <c r="T137"/>
  <c r="X136"/>
  <c r="W136"/>
  <c r="T136"/>
  <c r="W135"/>
  <c r="T135"/>
  <c r="W134"/>
  <c r="T134"/>
  <c r="W133"/>
  <c r="T133"/>
  <c r="X132"/>
  <c r="W132"/>
  <c r="T132"/>
  <c r="W131"/>
  <c r="T131"/>
  <c r="W130"/>
  <c r="T130"/>
  <c r="W129"/>
  <c r="T129"/>
  <c r="X128"/>
  <c r="W128"/>
  <c r="T128"/>
  <c r="W127"/>
  <c r="V127"/>
  <c r="T127"/>
  <c r="W126"/>
  <c r="T126"/>
  <c r="W125"/>
  <c r="T125"/>
  <c r="X124"/>
  <c r="W124"/>
  <c r="T124"/>
  <c r="W123"/>
  <c r="T123"/>
  <c r="X122"/>
  <c r="W122"/>
  <c r="T122"/>
  <c r="W121"/>
  <c r="T121"/>
  <c r="W120"/>
  <c r="T120"/>
  <c r="W119"/>
  <c r="T119"/>
  <c r="W118"/>
  <c r="T118"/>
  <c r="W117"/>
  <c r="T117"/>
  <c r="W116"/>
  <c r="T116"/>
  <c r="W115"/>
  <c r="T115"/>
  <c r="W114"/>
  <c r="T114"/>
  <c r="W113"/>
  <c r="T113"/>
  <c r="W111"/>
  <c r="T111"/>
  <c r="W110"/>
  <c r="T110"/>
  <c r="W109"/>
  <c r="U109"/>
  <c r="W108"/>
  <c r="T108"/>
  <c r="T107"/>
  <c r="W106"/>
  <c r="T106"/>
  <c r="W105"/>
  <c r="T105"/>
  <c r="W104"/>
  <c r="T104"/>
  <c r="W103"/>
  <c r="U103"/>
  <c r="T103"/>
  <c r="W102"/>
  <c r="T102"/>
  <c r="W101"/>
  <c r="U101"/>
  <c r="T101"/>
  <c r="W100"/>
  <c r="T100"/>
  <c r="W99"/>
  <c r="T99"/>
  <c r="W98"/>
  <c r="T98"/>
  <c r="W97"/>
  <c r="T97"/>
  <c r="W96"/>
  <c r="T96"/>
  <c r="T95"/>
  <c r="W94"/>
  <c r="T94"/>
  <c r="W93"/>
  <c r="U93"/>
  <c r="T93"/>
  <c r="W92"/>
  <c r="T92"/>
  <c r="W91"/>
  <c r="T91"/>
  <c r="W90"/>
  <c r="T90"/>
  <c r="W89"/>
  <c r="T89"/>
  <c r="W88"/>
  <c r="T88"/>
  <c r="W87"/>
  <c r="U87"/>
  <c r="T87"/>
  <c r="W86"/>
  <c r="T86"/>
  <c r="W85"/>
  <c r="U85"/>
  <c r="T85"/>
  <c r="W84"/>
  <c r="T84"/>
  <c r="W83"/>
  <c r="T83"/>
  <c r="W82"/>
  <c r="T82"/>
  <c r="W81"/>
  <c r="T81"/>
  <c r="W80"/>
  <c r="T80"/>
  <c r="W79"/>
  <c r="U79"/>
  <c r="T79"/>
  <c r="W78"/>
  <c r="T78"/>
  <c r="W77"/>
  <c r="U77"/>
  <c r="T77"/>
  <c r="W76"/>
  <c r="T76"/>
  <c r="W75"/>
  <c r="U75"/>
  <c r="T75"/>
  <c r="W74"/>
  <c r="T74"/>
  <c r="W73"/>
  <c r="U73"/>
  <c r="T73"/>
  <c r="W72"/>
  <c r="T72"/>
  <c r="W71"/>
  <c r="U71"/>
  <c r="T71"/>
  <c r="W70"/>
  <c r="T70"/>
  <c r="W69"/>
  <c r="U69"/>
  <c r="T69"/>
  <c r="W68"/>
  <c r="T68"/>
  <c r="W67"/>
  <c r="U67"/>
  <c r="T67"/>
  <c r="W66"/>
  <c r="T66"/>
  <c r="W65"/>
  <c r="U65"/>
  <c r="T65"/>
  <c r="W64"/>
  <c r="T64"/>
  <c r="W63"/>
  <c r="U63"/>
  <c r="T63"/>
  <c r="W62"/>
  <c r="T62"/>
  <c r="W61"/>
  <c r="U61"/>
  <c r="T61"/>
  <c r="W60"/>
  <c r="T60"/>
  <c r="W59"/>
  <c r="U59"/>
  <c r="T59"/>
  <c r="W58"/>
  <c r="T58"/>
  <c r="W57"/>
  <c r="U57"/>
  <c r="T57"/>
  <c r="AI56"/>
  <c r="AH56"/>
  <c r="W56"/>
  <c r="T56"/>
  <c r="Y55"/>
  <c r="X55"/>
  <c r="W55"/>
  <c r="T55"/>
  <c r="W54"/>
  <c r="T54"/>
  <c r="AK53"/>
  <c r="AJ53"/>
  <c r="X292" s="1"/>
  <c r="AI53"/>
  <c r="AH53"/>
  <c r="AG53"/>
  <c r="AF53"/>
  <c r="X130" s="1"/>
  <c r="AE53"/>
  <c r="AD53"/>
  <c r="AC53"/>
  <c r="AB53"/>
  <c r="X44" s="1"/>
  <c r="W53"/>
  <c r="T53"/>
  <c r="AK52"/>
  <c r="AK56" s="1"/>
  <c r="AJ52"/>
  <c r="AI52"/>
  <c r="X265" s="1"/>
  <c r="Y265" s="1"/>
  <c r="AH52"/>
  <c r="X215" s="1"/>
  <c r="Y215" s="1"/>
  <c r="AG52"/>
  <c r="AF52"/>
  <c r="AE52"/>
  <c r="X127" s="1"/>
  <c r="Y127" s="1"/>
  <c r="AD52"/>
  <c r="AC52"/>
  <c r="AB52"/>
  <c r="W52"/>
  <c r="T52"/>
  <c r="W51"/>
  <c r="U51"/>
  <c r="T51"/>
  <c r="W50"/>
  <c r="T50"/>
  <c r="W49"/>
  <c r="T49"/>
  <c r="AJ48"/>
  <c r="AI48"/>
  <c r="AF48"/>
  <c r="AE48"/>
  <c r="AB48"/>
  <c r="W48"/>
  <c r="U48"/>
  <c r="V48" s="1"/>
  <c r="T48"/>
  <c r="W47"/>
  <c r="V47"/>
  <c r="U47"/>
  <c r="T47"/>
  <c r="X46"/>
  <c r="W46"/>
  <c r="T46"/>
  <c r="AK45"/>
  <c r="AJ45"/>
  <c r="AI45"/>
  <c r="AH45"/>
  <c r="AG45"/>
  <c r="AF45"/>
  <c r="AE45"/>
  <c r="AD45"/>
  <c r="U105" s="1"/>
  <c r="AC45"/>
  <c r="AB45"/>
  <c r="X45"/>
  <c r="W45"/>
  <c r="T45"/>
  <c r="AK44"/>
  <c r="AJ44"/>
  <c r="AI44"/>
  <c r="U265" s="1"/>
  <c r="V265" s="1"/>
  <c r="AH44"/>
  <c r="AG44"/>
  <c r="AF44"/>
  <c r="AE44"/>
  <c r="U127" s="1"/>
  <c r="AD44"/>
  <c r="AC44"/>
  <c r="AB44"/>
  <c r="W44"/>
  <c r="T44"/>
  <c r="W298" i="4"/>
  <c r="T298"/>
  <c r="W297"/>
  <c r="T297"/>
  <c r="W296"/>
  <c r="T296"/>
  <c r="W295"/>
  <c r="T295"/>
  <c r="W294"/>
  <c r="T294"/>
  <c r="W293"/>
  <c r="T293"/>
  <c r="W292"/>
  <c r="T292"/>
  <c r="W291"/>
  <c r="T291"/>
  <c r="W290"/>
  <c r="T290"/>
  <c r="W289"/>
  <c r="T289"/>
  <c r="W288"/>
  <c r="T288"/>
  <c r="W287"/>
  <c r="T287"/>
  <c r="W286"/>
  <c r="T286"/>
  <c r="W285"/>
  <c r="T285"/>
  <c r="W284"/>
  <c r="T284"/>
  <c r="W283"/>
  <c r="T283"/>
  <c r="W282"/>
  <c r="T282"/>
  <c r="W281"/>
  <c r="T281"/>
  <c r="W280"/>
  <c r="T280"/>
  <c r="W279"/>
  <c r="T279"/>
  <c r="W278"/>
  <c r="T278"/>
  <c r="W277"/>
  <c r="T277"/>
  <c r="W276"/>
  <c r="T276"/>
  <c r="W275"/>
  <c r="T275"/>
  <c r="W274"/>
  <c r="T274"/>
  <c r="W273"/>
  <c r="T273"/>
  <c r="W272"/>
  <c r="T272"/>
  <c r="W271"/>
  <c r="T271"/>
  <c r="W270"/>
  <c r="T270"/>
  <c r="W269"/>
  <c r="T269"/>
  <c r="W268"/>
  <c r="T268"/>
  <c r="W267"/>
  <c r="T267"/>
  <c r="W266"/>
  <c r="T266"/>
  <c r="W265"/>
  <c r="T265"/>
  <c r="W264"/>
  <c r="T264"/>
  <c r="W263"/>
  <c r="T263"/>
  <c r="W262"/>
  <c r="T262"/>
  <c r="W261"/>
  <c r="T261"/>
  <c r="W260"/>
  <c r="T260"/>
  <c r="W259"/>
  <c r="T259"/>
  <c r="W258"/>
  <c r="T258"/>
  <c r="W257"/>
  <c r="T257"/>
  <c r="W256"/>
  <c r="T256"/>
  <c r="W255"/>
  <c r="T255"/>
  <c r="W254"/>
  <c r="T254"/>
  <c r="W253"/>
  <c r="T253"/>
  <c r="W252"/>
  <c r="T252"/>
  <c r="W251"/>
  <c r="T251"/>
  <c r="W250"/>
  <c r="T250"/>
  <c r="W249"/>
  <c r="T249"/>
  <c r="W248"/>
  <c r="T248"/>
  <c r="W247"/>
  <c r="T247"/>
  <c r="W246"/>
  <c r="T246"/>
  <c r="W245"/>
  <c r="T245"/>
  <c r="W244"/>
  <c r="T244"/>
  <c r="W243"/>
  <c r="T243"/>
  <c r="W242"/>
  <c r="T242"/>
  <c r="W241"/>
  <c r="T241"/>
  <c r="W240"/>
  <c r="T240"/>
  <c r="W239"/>
  <c r="T239"/>
  <c r="W238"/>
  <c r="T238"/>
  <c r="W237"/>
  <c r="T237"/>
  <c r="W236"/>
  <c r="T236"/>
  <c r="W235"/>
  <c r="T235"/>
  <c r="W234"/>
  <c r="T234"/>
  <c r="W233"/>
  <c r="T233"/>
  <c r="W232"/>
  <c r="T232"/>
  <c r="W231"/>
  <c r="T231"/>
  <c r="W230"/>
  <c r="T230"/>
  <c r="W229"/>
  <c r="T229"/>
  <c r="W228"/>
  <c r="T228"/>
  <c r="W227"/>
  <c r="T227"/>
  <c r="W226"/>
  <c r="T226"/>
  <c r="W225"/>
  <c r="T225"/>
  <c r="W224"/>
  <c r="T224"/>
  <c r="W223"/>
  <c r="T223"/>
  <c r="W222"/>
  <c r="T222"/>
  <c r="W221"/>
  <c r="T221"/>
  <c r="W220"/>
  <c r="T220"/>
  <c r="W219"/>
  <c r="T219"/>
  <c r="W218"/>
  <c r="T218"/>
  <c r="W217"/>
  <c r="T217"/>
  <c r="W216"/>
  <c r="T216"/>
  <c r="W215"/>
  <c r="T215"/>
  <c r="W214"/>
  <c r="T214"/>
  <c r="W213"/>
  <c r="T213"/>
  <c r="W212"/>
  <c r="T212"/>
  <c r="W211"/>
  <c r="T211"/>
  <c r="W210"/>
  <c r="T210"/>
  <c r="W209"/>
  <c r="T209"/>
  <c r="W208"/>
  <c r="T208"/>
  <c r="W207"/>
  <c r="T207"/>
  <c r="W206"/>
  <c r="T206"/>
  <c r="W205"/>
  <c r="T205"/>
  <c r="W204"/>
  <c r="T204"/>
  <c r="W203"/>
  <c r="T203"/>
  <c r="W202"/>
  <c r="T202"/>
  <c r="W201"/>
  <c r="T201"/>
  <c r="W200"/>
  <c r="T200"/>
  <c r="W199"/>
  <c r="T199"/>
  <c r="W198"/>
  <c r="T198"/>
  <c r="W197"/>
  <c r="T197"/>
  <c r="W196"/>
  <c r="T196"/>
  <c r="W195"/>
  <c r="T195"/>
  <c r="W194"/>
  <c r="T194"/>
  <c r="W193"/>
  <c r="T193"/>
  <c r="W192"/>
  <c r="T192"/>
  <c r="W191"/>
  <c r="T191"/>
  <c r="W190"/>
  <c r="T190"/>
  <c r="W189"/>
  <c r="T189"/>
  <c r="W188"/>
  <c r="T188"/>
  <c r="W187"/>
  <c r="T187"/>
  <c r="W186"/>
  <c r="T186"/>
  <c r="W185"/>
  <c r="T185"/>
  <c r="W184"/>
  <c r="T184"/>
  <c r="W183"/>
  <c r="T183"/>
  <c r="W182"/>
  <c r="T182"/>
  <c r="W181"/>
  <c r="T181"/>
  <c r="W180"/>
  <c r="T180"/>
  <c r="W179"/>
  <c r="T179"/>
  <c r="W178"/>
  <c r="T178"/>
  <c r="W177"/>
  <c r="T177"/>
  <c r="W176"/>
  <c r="T176"/>
  <c r="W175"/>
  <c r="T175"/>
  <c r="W174"/>
  <c r="T174"/>
  <c r="W173"/>
  <c r="T173"/>
  <c r="W172"/>
  <c r="T172"/>
  <c r="W171"/>
  <c r="T171"/>
  <c r="W170"/>
  <c r="T170"/>
  <c r="W169"/>
  <c r="T169"/>
  <c r="W168"/>
  <c r="T168"/>
  <c r="W167"/>
  <c r="T167"/>
  <c r="W166"/>
  <c r="T166"/>
  <c r="W165"/>
  <c r="T165"/>
  <c r="W164"/>
  <c r="T164"/>
  <c r="W163"/>
  <c r="T163"/>
  <c r="W162"/>
  <c r="T162"/>
  <c r="W161"/>
  <c r="T161"/>
  <c r="W160"/>
  <c r="T160"/>
  <c r="W159"/>
  <c r="T159"/>
  <c r="W158"/>
  <c r="T158"/>
  <c r="W157"/>
  <c r="T157"/>
  <c r="W156"/>
  <c r="T156"/>
  <c r="W155"/>
  <c r="T155"/>
  <c r="W154"/>
  <c r="T154"/>
  <c r="W153"/>
  <c r="T153"/>
  <c r="W152"/>
  <c r="T152"/>
  <c r="W151"/>
  <c r="T151"/>
  <c r="W150"/>
  <c r="T150"/>
  <c r="W149"/>
  <c r="T149"/>
  <c r="W148"/>
  <c r="T148"/>
  <c r="W147"/>
  <c r="T147"/>
  <c r="W146"/>
  <c r="T146"/>
  <c r="W145"/>
  <c r="T145"/>
  <c r="W144"/>
  <c r="T144"/>
  <c r="W143"/>
  <c r="T143"/>
  <c r="W142"/>
  <c r="T142"/>
  <c r="W141"/>
  <c r="T141"/>
  <c r="W140"/>
  <c r="T140"/>
  <c r="W139"/>
  <c r="T139"/>
  <c r="W138"/>
  <c r="T138"/>
  <c r="W137"/>
  <c r="T137"/>
  <c r="W136"/>
  <c r="T136"/>
  <c r="W135"/>
  <c r="T135"/>
  <c r="W134"/>
  <c r="T134"/>
  <c r="W133"/>
  <c r="T133"/>
  <c r="W132"/>
  <c r="T132"/>
  <c r="W131"/>
  <c r="T131"/>
  <c r="W130"/>
  <c r="T130"/>
  <c r="W129"/>
  <c r="T129"/>
  <c r="W128"/>
  <c r="T128"/>
  <c r="W127"/>
  <c r="T127"/>
  <c r="W126"/>
  <c r="T126"/>
  <c r="W125"/>
  <c r="T125"/>
  <c r="W124"/>
  <c r="T124"/>
  <c r="W123"/>
  <c r="T123"/>
  <c r="W122"/>
  <c r="T122"/>
  <c r="W121"/>
  <c r="T121"/>
  <c r="W120"/>
  <c r="T120"/>
  <c r="W119"/>
  <c r="T119"/>
  <c r="W118"/>
  <c r="T118"/>
  <c r="W117"/>
  <c r="T117"/>
  <c r="W116"/>
  <c r="T116"/>
  <c r="W115"/>
  <c r="T115"/>
  <c r="W114"/>
  <c r="T114"/>
  <c r="W113"/>
  <c r="T113"/>
  <c r="W111"/>
  <c r="T111"/>
  <c r="W108"/>
  <c r="T108"/>
  <c r="W107"/>
  <c r="T107"/>
  <c r="W106"/>
  <c r="T106"/>
  <c r="W105"/>
  <c r="T105"/>
  <c r="W104"/>
  <c r="T104"/>
  <c r="W103"/>
  <c r="T103"/>
  <c r="W102"/>
  <c r="T102"/>
  <c r="W101"/>
  <c r="T101"/>
  <c r="W100"/>
  <c r="T100"/>
  <c r="W99"/>
  <c r="T99"/>
  <c r="W98"/>
  <c r="T98"/>
  <c r="W97"/>
  <c r="T97"/>
  <c r="W96"/>
  <c r="T96"/>
  <c r="T95"/>
  <c r="W94"/>
  <c r="T94"/>
  <c r="W93"/>
  <c r="T93"/>
  <c r="W92"/>
  <c r="T92"/>
  <c r="W91"/>
  <c r="T91"/>
  <c r="W90"/>
  <c r="T90"/>
  <c r="W89"/>
  <c r="T89"/>
  <c r="W88"/>
  <c r="T88"/>
  <c r="W87"/>
  <c r="T87"/>
  <c r="W86"/>
  <c r="T86"/>
  <c r="W85"/>
  <c r="T85"/>
  <c r="W84"/>
  <c r="T84"/>
  <c r="W83"/>
  <c r="T83"/>
  <c r="W82"/>
  <c r="T82"/>
  <c r="W81"/>
  <c r="T81"/>
  <c r="W80"/>
  <c r="T80"/>
  <c r="W79"/>
  <c r="T79"/>
  <c r="W78"/>
  <c r="T78"/>
  <c r="W77"/>
  <c r="T77"/>
  <c r="W76"/>
  <c r="T76"/>
  <c r="W75"/>
  <c r="T75"/>
  <c r="W74"/>
  <c r="T74"/>
  <c r="W73"/>
  <c r="T73"/>
  <c r="W72"/>
  <c r="T72"/>
  <c r="W71"/>
  <c r="T71"/>
  <c r="W70"/>
  <c r="T70"/>
  <c r="W69"/>
  <c r="T69"/>
  <c r="W68"/>
  <c r="T68"/>
  <c r="W67"/>
  <c r="T67"/>
  <c r="W66"/>
  <c r="T66"/>
  <c r="W65"/>
  <c r="T65"/>
  <c r="W64"/>
  <c r="T64"/>
  <c r="W63"/>
  <c r="T63"/>
  <c r="W62"/>
  <c r="T62"/>
  <c r="W61"/>
  <c r="T61"/>
  <c r="W60"/>
  <c r="T60"/>
  <c r="W59"/>
  <c r="T59"/>
  <c r="W58"/>
  <c r="T58"/>
  <c r="W57"/>
  <c r="T57"/>
  <c r="W56"/>
  <c r="T56"/>
  <c r="W55"/>
  <c r="T55"/>
  <c r="W54"/>
  <c r="T54"/>
  <c r="AK53"/>
  <c r="AJ53"/>
  <c r="AI53"/>
  <c r="AH53"/>
  <c r="AG53"/>
  <c r="AF53"/>
  <c r="AE53"/>
  <c r="AD53"/>
  <c r="AC53"/>
  <c r="AB53"/>
  <c r="W53"/>
  <c r="T53"/>
  <c r="AK52"/>
  <c r="AK56" s="1"/>
  <c r="AJ52"/>
  <c r="X297" s="1"/>
  <c r="AI52"/>
  <c r="X265" s="1"/>
  <c r="AH52"/>
  <c r="X215" s="1"/>
  <c r="AG52"/>
  <c r="X163" s="1"/>
  <c r="AF52"/>
  <c r="X131" s="1"/>
  <c r="AE52"/>
  <c r="X127" s="1"/>
  <c r="AD52"/>
  <c r="X117" s="1"/>
  <c r="AC52"/>
  <c r="AC56" s="1"/>
  <c r="AB52"/>
  <c r="X79" s="1"/>
  <c r="X52"/>
  <c r="W52"/>
  <c r="Y52" s="1"/>
  <c r="T52"/>
  <c r="X51"/>
  <c r="W51"/>
  <c r="Y51" s="1"/>
  <c r="T51"/>
  <c r="X50"/>
  <c r="W50"/>
  <c r="Y50" s="1"/>
  <c r="T50"/>
  <c r="X49"/>
  <c r="W49"/>
  <c r="Y49" s="1"/>
  <c r="T49"/>
  <c r="X48"/>
  <c r="W48"/>
  <c r="Y48" s="1"/>
  <c r="T48"/>
  <c r="X47"/>
  <c r="W47"/>
  <c r="Y47" s="1"/>
  <c r="T47"/>
  <c r="Y46"/>
  <c r="X46"/>
  <c r="W46"/>
  <c r="T46"/>
  <c r="AK45"/>
  <c r="AJ45"/>
  <c r="AI45"/>
  <c r="AH45"/>
  <c r="AG45"/>
  <c r="AF45"/>
  <c r="AE45"/>
  <c r="AD45"/>
  <c r="AC45"/>
  <c r="AB45"/>
  <c r="Y45"/>
  <c r="X45"/>
  <c r="W45"/>
  <c r="U45"/>
  <c r="T45"/>
  <c r="V45" s="1"/>
  <c r="AK44"/>
  <c r="AJ44"/>
  <c r="AJ48" s="1"/>
  <c r="AI44"/>
  <c r="AH44"/>
  <c r="AH48" s="1"/>
  <c r="AG44"/>
  <c r="AF44"/>
  <c r="AE44"/>
  <c r="AE48" s="1"/>
  <c r="AD44"/>
  <c r="AC44"/>
  <c r="AB44"/>
  <c r="U48" s="1"/>
  <c r="V48" s="1"/>
  <c r="X44"/>
  <c r="Y44" s="1"/>
  <c r="W44"/>
  <c r="U44"/>
  <c r="T44"/>
  <c r="V44" s="1"/>
  <c r="Y298" i="3"/>
  <c r="AK55" s="1"/>
  <c r="W298"/>
  <c r="T298"/>
  <c r="W297"/>
  <c r="T297"/>
  <c r="W296"/>
  <c r="U296"/>
  <c r="T296"/>
  <c r="W295"/>
  <c r="T295"/>
  <c r="W294"/>
  <c r="T294"/>
  <c r="W293"/>
  <c r="T293"/>
  <c r="W292"/>
  <c r="U292"/>
  <c r="T292"/>
  <c r="W291"/>
  <c r="T291"/>
  <c r="W290"/>
  <c r="T290"/>
  <c r="W289"/>
  <c r="T289"/>
  <c r="W288"/>
  <c r="U288"/>
  <c r="T288"/>
  <c r="W287"/>
  <c r="T287"/>
  <c r="W286"/>
  <c r="T286"/>
  <c r="W285"/>
  <c r="T285"/>
  <c r="W284"/>
  <c r="U284"/>
  <c r="T284"/>
  <c r="W283"/>
  <c r="T283"/>
  <c r="W282"/>
  <c r="T282"/>
  <c r="W281"/>
  <c r="T281"/>
  <c r="W280"/>
  <c r="U280"/>
  <c r="V280" s="1"/>
  <c r="T280"/>
  <c r="W279"/>
  <c r="T279"/>
  <c r="W278"/>
  <c r="T278"/>
  <c r="W277"/>
  <c r="T277"/>
  <c r="W276"/>
  <c r="U276"/>
  <c r="V276" s="1"/>
  <c r="T276"/>
  <c r="W275"/>
  <c r="T275"/>
  <c r="W274"/>
  <c r="T274"/>
  <c r="W273"/>
  <c r="T273"/>
  <c r="W272"/>
  <c r="U272"/>
  <c r="V272" s="1"/>
  <c r="T272"/>
  <c r="W271"/>
  <c r="T271"/>
  <c r="W270"/>
  <c r="T270"/>
  <c r="W269"/>
  <c r="T269"/>
  <c r="W268"/>
  <c r="U268"/>
  <c r="V268" s="1"/>
  <c r="T268"/>
  <c r="W267"/>
  <c r="T267"/>
  <c r="W266"/>
  <c r="T266"/>
  <c r="W265"/>
  <c r="T265"/>
  <c r="W264"/>
  <c r="U264"/>
  <c r="V264" s="1"/>
  <c r="T264"/>
  <c r="W263"/>
  <c r="T263"/>
  <c r="W262"/>
  <c r="T262"/>
  <c r="W261"/>
  <c r="T261"/>
  <c r="W260"/>
  <c r="U260"/>
  <c r="V260" s="1"/>
  <c r="T260"/>
  <c r="W259"/>
  <c r="T259"/>
  <c r="W258"/>
  <c r="T258"/>
  <c r="W257"/>
  <c r="T257"/>
  <c r="W256"/>
  <c r="U256"/>
  <c r="V256" s="1"/>
  <c r="T256"/>
  <c r="W255"/>
  <c r="T255"/>
  <c r="W254"/>
  <c r="T254"/>
  <c r="W253"/>
  <c r="T253"/>
  <c r="W252"/>
  <c r="U252"/>
  <c r="V252" s="1"/>
  <c r="T252"/>
  <c r="W251"/>
  <c r="T251"/>
  <c r="W250"/>
  <c r="T250"/>
  <c r="W249"/>
  <c r="T249"/>
  <c r="W248"/>
  <c r="U248"/>
  <c r="V248" s="1"/>
  <c r="T248"/>
  <c r="W247"/>
  <c r="T247"/>
  <c r="W246"/>
  <c r="T246"/>
  <c r="W245"/>
  <c r="T245"/>
  <c r="W244"/>
  <c r="U244"/>
  <c r="V244" s="1"/>
  <c r="T244"/>
  <c r="W243"/>
  <c r="T243"/>
  <c r="W242"/>
  <c r="T242"/>
  <c r="W241"/>
  <c r="T241"/>
  <c r="W240"/>
  <c r="U240"/>
  <c r="V240" s="1"/>
  <c r="T240"/>
  <c r="W239"/>
  <c r="T239"/>
  <c r="W238"/>
  <c r="T238"/>
  <c r="W237"/>
  <c r="T237"/>
  <c r="W236"/>
  <c r="U236"/>
  <c r="V236" s="1"/>
  <c r="T236"/>
  <c r="W235"/>
  <c r="T235"/>
  <c r="W234"/>
  <c r="T234"/>
  <c r="W233"/>
  <c r="T233"/>
  <c r="W232"/>
  <c r="U232"/>
  <c r="V232" s="1"/>
  <c r="T232"/>
  <c r="W231"/>
  <c r="T231"/>
  <c r="W230"/>
  <c r="T230"/>
  <c r="W229"/>
  <c r="T229"/>
  <c r="W228"/>
  <c r="U228"/>
  <c r="V228" s="1"/>
  <c r="T228"/>
  <c r="W227"/>
  <c r="T227"/>
  <c r="W226"/>
  <c r="T226"/>
  <c r="W225"/>
  <c r="T225"/>
  <c r="W224"/>
  <c r="U224"/>
  <c r="V224" s="1"/>
  <c r="T224"/>
  <c r="W223"/>
  <c r="T223"/>
  <c r="W222"/>
  <c r="T222"/>
  <c r="W221"/>
  <c r="T221"/>
  <c r="W220"/>
  <c r="U220"/>
  <c r="V220" s="1"/>
  <c r="T220"/>
  <c r="W219"/>
  <c r="T219"/>
  <c r="W218"/>
  <c r="T218"/>
  <c r="W217"/>
  <c r="T217"/>
  <c r="W216"/>
  <c r="U216"/>
  <c r="V216" s="1"/>
  <c r="T216"/>
  <c r="W215"/>
  <c r="T215"/>
  <c r="W214"/>
  <c r="T214"/>
  <c r="W213"/>
  <c r="T213"/>
  <c r="W212"/>
  <c r="U212"/>
  <c r="V212" s="1"/>
  <c r="T212"/>
  <c r="W211"/>
  <c r="T211"/>
  <c r="W210"/>
  <c r="T210"/>
  <c r="W209"/>
  <c r="T209"/>
  <c r="W208"/>
  <c r="U208"/>
  <c r="V208" s="1"/>
  <c r="T208"/>
  <c r="W207"/>
  <c r="T207"/>
  <c r="W206"/>
  <c r="T206"/>
  <c r="W205"/>
  <c r="T205"/>
  <c r="W204"/>
  <c r="U204"/>
  <c r="V204" s="1"/>
  <c r="T204"/>
  <c r="W203"/>
  <c r="T203"/>
  <c r="W202"/>
  <c r="T202"/>
  <c r="W201"/>
  <c r="T201"/>
  <c r="W200"/>
  <c r="U200"/>
  <c r="V200" s="1"/>
  <c r="T200"/>
  <c r="W199"/>
  <c r="T199"/>
  <c r="W198"/>
  <c r="T198"/>
  <c r="W197"/>
  <c r="T197"/>
  <c r="W196"/>
  <c r="U196"/>
  <c r="V196" s="1"/>
  <c r="T196"/>
  <c r="W195"/>
  <c r="T195"/>
  <c r="W194"/>
  <c r="T194"/>
  <c r="W193"/>
  <c r="T193"/>
  <c r="W192"/>
  <c r="U192"/>
  <c r="V192" s="1"/>
  <c r="T192"/>
  <c r="W191"/>
  <c r="T191"/>
  <c r="W190"/>
  <c r="T190"/>
  <c r="W189"/>
  <c r="T189"/>
  <c r="W188"/>
  <c r="U188"/>
  <c r="V188" s="1"/>
  <c r="T188"/>
  <c r="W187"/>
  <c r="T187"/>
  <c r="W186"/>
  <c r="T186"/>
  <c r="W185"/>
  <c r="T185"/>
  <c r="W184"/>
  <c r="U184"/>
  <c r="V184" s="1"/>
  <c r="T184"/>
  <c r="W183"/>
  <c r="T183"/>
  <c r="W182"/>
  <c r="T182"/>
  <c r="W181"/>
  <c r="T181"/>
  <c r="W180"/>
  <c r="U180"/>
  <c r="V180" s="1"/>
  <c r="T180"/>
  <c r="W179"/>
  <c r="T179"/>
  <c r="W178"/>
  <c r="T178"/>
  <c r="W177"/>
  <c r="T177"/>
  <c r="W176"/>
  <c r="U176"/>
  <c r="V176" s="1"/>
  <c r="T176"/>
  <c r="W175"/>
  <c r="T175"/>
  <c r="W174"/>
  <c r="T174"/>
  <c r="W173"/>
  <c r="T173"/>
  <c r="W172"/>
  <c r="U172"/>
  <c r="V172" s="1"/>
  <c r="T172"/>
  <c r="W171"/>
  <c r="T171"/>
  <c r="W170"/>
  <c r="T170"/>
  <c r="W169"/>
  <c r="T169"/>
  <c r="W168"/>
  <c r="U168"/>
  <c r="V168" s="1"/>
  <c r="T168"/>
  <c r="W167"/>
  <c r="T167"/>
  <c r="W166"/>
  <c r="T166"/>
  <c r="W165"/>
  <c r="T165"/>
  <c r="W164"/>
  <c r="T164"/>
  <c r="W163"/>
  <c r="T163"/>
  <c r="W162"/>
  <c r="T162"/>
  <c r="W161"/>
  <c r="T161"/>
  <c r="W160"/>
  <c r="T160"/>
  <c r="W159"/>
  <c r="T159"/>
  <c r="W158"/>
  <c r="T158"/>
  <c r="W157"/>
  <c r="T157"/>
  <c r="W156"/>
  <c r="T156"/>
  <c r="W155"/>
  <c r="T155"/>
  <c r="W154"/>
  <c r="T154"/>
  <c r="W153"/>
  <c r="T153"/>
  <c r="W152"/>
  <c r="T152"/>
  <c r="W151"/>
  <c r="T151"/>
  <c r="W150"/>
  <c r="T150"/>
  <c r="W149"/>
  <c r="T149"/>
  <c r="W148"/>
  <c r="T148"/>
  <c r="W147"/>
  <c r="T147"/>
  <c r="W146"/>
  <c r="T146"/>
  <c r="W145"/>
  <c r="T145"/>
  <c r="W144"/>
  <c r="T144"/>
  <c r="W143"/>
  <c r="T143"/>
  <c r="W142"/>
  <c r="T142"/>
  <c r="W141"/>
  <c r="T141"/>
  <c r="W140"/>
  <c r="T140"/>
  <c r="W139"/>
  <c r="T139"/>
  <c r="W138"/>
  <c r="T138"/>
  <c r="W137"/>
  <c r="T137"/>
  <c r="W136"/>
  <c r="T136"/>
  <c r="W135"/>
  <c r="T135"/>
  <c r="W134"/>
  <c r="T134"/>
  <c r="W133"/>
  <c r="T133"/>
  <c r="W132"/>
  <c r="T132"/>
  <c r="W131"/>
  <c r="T131"/>
  <c r="W130"/>
  <c r="T130"/>
  <c r="W129"/>
  <c r="T129"/>
  <c r="W128"/>
  <c r="U128"/>
  <c r="V128" s="1"/>
  <c r="T128"/>
  <c r="W127"/>
  <c r="T127"/>
  <c r="W126"/>
  <c r="T126"/>
  <c r="W125"/>
  <c r="T125"/>
  <c r="W124"/>
  <c r="U124"/>
  <c r="V124" s="1"/>
  <c r="T124"/>
  <c r="W123"/>
  <c r="T123"/>
  <c r="W122"/>
  <c r="T122"/>
  <c r="W121"/>
  <c r="T121"/>
  <c r="W120"/>
  <c r="U120"/>
  <c r="V120" s="1"/>
  <c r="T120"/>
  <c r="W119"/>
  <c r="T119"/>
  <c r="W118"/>
  <c r="T118"/>
  <c r="W117"/>
  <c r="T117"/>
  <c r="W116"/>
  <c r="T116"/>
  <c r="W115"/>
  <c r="T115"/>
  <c r="W114"/>
  <c r="T114"/>
  <c r="W113"/>
  <c r="T113"/>
  <c r="W111"/>
  <c r="T111"/>
  <c r="W110"/>
  <c r="T109"/>
  <c r="W108"/>
  <c r="T108"/>
  <c r="W107"/>
  <c r="T107"/>
  <c r="W106"/>
  <c r="T106"/>
  <c r="W105"/>
  <c r="T105"/>
  <c r="W104"/>
  <c r="T104"/>
  <c r="W103"/>
  <c r="T103"/>
  <c r="W102"/>
  <c r="T102"/>
  <c r="W101"/>
  <c r="T101"/>
  <c r="W100"/>
  <c r="T100"/>
  <c r="W99"/>
  <c r="T99"/>
  <c r="W98"/>
  <c r="T98"/>
  <c r="W97"/>
  <c r="T97"/>
  <c r="W96"/>
  <c r="T96"/>
  <c r="W95"/>
  <c r="T95"/>
  <c r="W94"/>
  <c r="T94"/>
  <c r="W93"/>
  <c r="T93"/>
  <c r="W92"/>
  <c r="T92"/>
  <c r="W91"/>
  <c r="T91"/>
  <c r="W90"/>
  <c r="T90"/>
  <c r="W89"/>
  <c r="T89"/>
  <c r="W88"/>
  <c r="T88"/>
  <c r="W87"/>
  <c r="T87"/>
  <c r="W86"/>
  <c r="T86"/>
  <c r="W85"/>
  <c r="T85"/>
  <c r="W84"/>
  <c r="T84"/>
  <c r="W83"/>
  <c r="T83"/>
  <c r="X82"/>
  <c r="Y82" s="1"/>
  <c r="W82"/>
  <c r="T82"/>
  <c r="W81"/>
  <c r="T81"/>
  <c r="X80"/>
  <c r="Y80" s="1"/>
  <c r="W80"/>
  <c r="T80"/>
  <c r="W79"/>
  <c r="T79"/>
  <c r="W78"/>
  <c r="T78"/>
  <c r="W77"/>
  <c r="T77"/>
  <c r="W76"/>
  <c r="T76"/>
  <c r="W75"/>
  <c r="T75"/>
  <c r="X74"/>
  <c r="Y74" s="1"/>
  <c r="W74"/>
  <c r="T74"/>
  <c r="W73"/>
  <c r="T73"/>
  <c r="W72"/>
  <c r="T72"/>
  <c r="W71"/>
  <c r="T71"/>
  <c r="W70"/>
  <c r="T70"/>
  <c r="W69"/>
  <c r="T69"/>
  <c r="W68"/>
  <c r="T68"/>
  <c r="W67"/>
  <c r="T67"/>
  <c r="W66"/>
  <c r="T66"/>
  <c r="W65"/>
  <c r="T65"/>
  <c r="W64"/>
  <c r="T64"/>
  <c r="W63"/>
  <c r="T63"/>
  <c r="W62"/>
  <c r="T62"/>
  <c r="W61"/>
  <c r="T61"/>
  <c r="W60"/>
  <c r="T60"/>
  <c r="W59"/>
  <c r="T59"/>
  <c r="X58"/>
  <c r="Y58" s="1"/>
  <c r="W58"/>
  <c r="T58"/>
  <c r="W57"/>
  <c r="T57"/>
  <c r="AK56"/>
  <c r="AG56"/>
  <c r="AF56"/>
  <c r="AC56"/>
  <c r="W56"/>
  <c r="T56"/>
  <c r="W55"/>
  <c r="T55"/>
  <c r="T54"/>
  <c r="AK53"/>
  <c r="AJ53"/>
  <c r="AI53"/>
  <c r="AH53"/>
  <c r="AG53"/>
  <c r="AF53"/>
  <c r="AE53"/>
  <c r="AD53"/>
  <c r="AC53"/>
  <c r="AB53"/>
  <c r="W53"/>
  <c r="T53"/>
  <c r="AK52"/>
  <c r="X298" s="1"/>
  <c r="AJ52"/>
  <c r="AI52"/>
  <c r="AH52"/>
  <c r="AG52"/>
  <c r="X163" s="1"/>
  <c r="AF52"/>
  <c r="AE52"/>
  <c r="AD52"/>
  <c r="X108" s="1"/>
  <c r="Y108" s="1"/>
  <c r="AC52"/>
  <c r="X83" s="1"/>
  <c r="AB52"/>
  <c r="X78" s="1"/>
  <c r="Y78" s="1"/>
  <c r="W52"/>
  <c r="T52"/>
  <c r="X51"/>
  <c r="W51"/>
  <c r="T51"/>
  <c r="Y50"/>
  <c r="X50"/>
  <c r="W50"/>
  <c r="T50"/>
  <c r="W49"/>
  <c r="T49"/>
  <c r="AJ48"/>
  <c r="AH48"/>
  <c r="AE48"/>
  <c r="W48"/>
  <c r="U48"/>
  <c r="T48"/>
  <c r="V48" s="1"/>
  <c r="X47"/>
  <c r="Y47" s="1"/>
  <c r="W47"/>
  <c r="U47"/>
  <c r="T47"/>
  <c r="V47" s="1"/>
  <c r="W46"/>
  <c r="T46"/>
  <c r="AK45"/>
  <c r="AJ45"/>
  <c r="AI45"/>
  <c r="AH45"/>
  <c r="AG45"/>
  <c r="AF45"/>
  <c r="AE45"/>
  <c r="AD45"/>
  <c r="AC45"/>
  <c r="AB45"/>
  <c r="W45"/>
  <c r="T45"/>
  <c r="AK44"/>
  <c r="AK48" s="1"/>
  <c r="AJ44"/>
  <c r="U294" s="1"/>
  <c r="AI44"/>
  <c r="AH44"/>
  <c r="U214" s="1"/>
  <c r="V214" s="1"/>
  <c r="AG44"/>
  <c r="U162" s="1"/>
  <c r="V162" s="1"/>
  <c r="AF44"/>
  <c r="AE44"/>
  <c r="AD44"/>
  <c r="U116" s="1"/>
  <c r="V116" s="1"/>
  <c r="AC44"/>
  <c r="AB44"/>
  <c r="U46" s="1"/>
  <c r="V46" s="1"/>
  <c r="W44"/>
  <c r="T44"/>
  <c r="AI298" i="2"/>
  <c r="AI297"/>
  <c r="AI296"/>
  <c r="AI295"/>
  <c r="AI294"/>
  <c r="AI293"/>
  <c r="AI292"/>
  <c r="AI291"/>
  <c r="AI290"/>
  <c r="AI289"/>
  <c r="AI288"/>
  <c r="AI287"/>
  <c r="AI286"/>
  <c r="AI285"/>
  <c r="AI284"/>
  <c r="AI283"/>
  <c r="AI282"/>
  <c r="AI281"/>
  <c r="AI280"/>
  <c r="AI279"/>
  <c r="AI278"/>
  <c r="AI277"/>
  <c r="AI276"/>
  <c r="AI275"/>
  <c r="AI274"/>
  <c r="AI273"/>
  <c r="AI272"/>
  <c r="AI271"/>
  <c r="AI270"/>
  <c r="AI269"/>
  <c r="AI268"/>
  <c r="AI267"/>
  <c r="AI266"/>
  <c r="AI265"/>
  <c r="AI264"/>
  <c r="AI263"/>
  <c r="AI262"/>
  <c r="AI261"/>
  <c r="AI260"/>
  <c r="AI259"/>
  <c r="AI258"/>
  <c r="AI257"/>
  <c r="AI256"/>
  <c r="AI255"/>
  <c r="AI254"/>
  <c r="AI253"/>
  <c r="AI252"/>
  <c r="AI251"/>
  <c r="AI250"/>
  <c r="AI249"/>
  <c r="AI248"/>
  <c r="AI247"/>
  <c r="AI246"/>
  <c r="AI245"/>
  <c r="AI244"/>
  <c r="AI243"/>
  <c r="AI242"/>
  <c r="AI241"/>
  <c r="AI240"/>
  <c r="AI239"/>
  <c r="AI238"/>
  <c r="AI237"/>
  <c r="AI236"/>
  <c r="AI235"/>
  <c r="AI234"/>
  <c r="AI233"/>
  <c r="AI232"/>
  <c r="AI231"/>
  <c r="AI230"/>
  <c r="AI229"/>
  <c r="AI228"/>
  <c r="AI227"/>
  <c r="AI226"/>
  <c r="AI225"/>
  <c r="AI224"/>
  <c r="AI223"/>
  <c r="AI222"/>
  <c r="AI221"/>
  <c r="AI220"/>
  <c r="AI219"/>
  <c r="AI218"/>
  <c r="AI217"/>
  <c r="AI216"/>
  <c r="AI215"/>
  <c r="AI214"/>
  <c r="AI213"/>
  <c r="AI212"/>
  <c r="AI211"/>
  <c r="AI210"/>
  <c r="AI209"/>
  <c r="AI208"/>
  <c r="AI207"/>
  <c r="AI206"/>
  <c r="AI205"/>
  <c r="AI204"/>
  <c r="AI203"/>
  <c r="AI202"/>
  <c r="AI201"/>
  <c r="AI200"/>
  <c r="AI199"/>
  <c r="AI198"/>
  <c r="AI197"/>
  <c r="AI196"/>
  <c r="AI195"/>
  <c r="AI194"/>
  <c r="AI193"/>
  <c r="AI192"/>
  <c r="AI191"/>
  <c r="AI190"/>
  <c r="AI189"/>
  <c r="AI188"/>
  <c r="AI187"/>
  <c r="AI186"/>
  <c r="AI185"/>
  <c r="AI184"/>
  <c r="AI183"/>
  <c r="AI182"/>
  <c r="AI181"/>
  <c r="AI180"/>
  <c r="AI179"/>
  <c r="AI178"/>
  <c r="AI177"/>
  <c r="AI176"/>
  <c r="AI175"/>
  <c r="AI174"/>
  <c r="AI173"/>
  <c r="AI172"/>
  <c r="AI171"/>
  <c r="AI170"/>
  <c r="AI169"/>
  <c r="AI168"/>
  <c r="AI167"/>
  <c r="AI166"/>
  <c r="AI165"/>
  <c r="AI164"/>
  <c r="AI163"/>
  <c r="AI162"/>
  <c r="AI161"/>
  <c r="AI160"/>
  <c r="AI159"/>
  <c r="AI158"/>
  <c r="AI157"/>
  <c r="AI156"/>
  <c r="AI155"/>
  <c r="AI154"/>
  <c r="AI153"/>
  <c r="AI152"/>
  <c r="AI151"/>
  <c r="AI150"/>
  <c r="AI149"/>
  <c r="AI148"/>
  <c r="AI147"/>
  <c r="AI146"/>
  <c r="AI145"/>
  <c r="AI144"/>
  <c r="AI143"/>
  <c r="AI142"/>
  <c r="AI141"/>
  <c r="AI140"/>
  <c r="AI139"/>
  <c r="AI138"/>
  <c r="AI137"/>
  <c r="AI136"/>
  <c r="AI135"/>
  <c r="AI134"/>
  <c r="AI133"/>
  <c r="AI132"/>
  <c r="AI131"/>
  <c r="AI130"/>
  <c r="AI129"/>
  <c r="AI128"/>
  <c r="AI127"/>
  <c r="AI126"/>
  <c r="AI125"/>
  <c r="AI124"/>
  <c r="AI123"/>
  <c r="AI122"/>
  <c r="AI121"/>
  <c r="AI120"/>
  <c r="AI119"/>
  <c r="AI118"/>
  <c r="AI117"/>
  <c r="AI116"/>
  <c r="AI115"/>
  <c r="AI114"/>
  <c r="AI113"/>
  <c r="AI111"/>
  <c r="AI110"/>
  <c r="AI109"/>
  <c r="AI108"/>
  <c r="AI107"/>
  <c r="AI106"/>
  <c r="AI105"/>
  <c r="AI104"/>
  <c r="AI103"/>
  <c r="AI102"/>
  <c r="AI101"/>
  <c r="AI100"/>
  <c r="AI99"/>
  <c r="AI98"/>
  <c r="AI97"/>
  <c r="AI96"/>
  <c r="AI95"/>
  <c r="AI94"/>
  <c r="AI93"/>
  <c r="AI92"/>
  <c r="AI91"/>
  <c r="AI90"/>
  <c r="AI89"/>
  <c r="AI88"/>
  <c r="AI87"/>
  <c r="AI86"/>
  <c r="AI85"/>
  <c r="AI84"/>
  <c r="AI83"/>
  <c r="AI82"/>
  <c r="AI81"/>
  <c r="AI80"/>
  <c r="AI79"/>
  <c r="AI78"/>
  <c r="AI77"/>
  <c r="AI76"/>
  <c r="AI75"/>
  <c r="AI74"/>
  <c r="AI73"/>
  <c r="AI72"/>
  <c r="AI71"/>
  <c r="AI70"/>
  <c r="AI69"/>
  <c r="AI68"/>
  <c r="AI67"/>
  <c r="AI66"/>
  <c r="AI65"/>
  <c r="AI64"/>
  <c r="AI63"/>
  <c r="AI62"/>
  <c r="AI61"/>
  <c r="AI60"/>
  <c r="AI59"/>
  <c r="AI58"/>
  <c r="AI57"/>
  <c r="AI56"/>
  <c r="AI55"/>
  <c r="AI54"/>
  <c r="BE60"/>
  <c r="BD60"/>
  <c r="BC60"/>
  <c r="BB60"/>
  <c r="BA60"/>
  <c r="AZ60"/>
  <c r="AY60"/>
  <c r="AX60"/>
  <c r="AW60"/>
  <c r="AI53"/>
  <c r="BE59"/>
  <c r="AJ268" s="1"/>
  <c r="BD59"/>
  <c r="AJ265" s="1"/>
  <c r="BC59"/>
  <c r="BB59"/>
  <c r="BA59"/>
  <c r="AZ59"/>
  <c r="AJ127" s="1"/>
  <c r="AY59"/>
  <c r="AX59"/>
  <c r="AW59"/>
  <c r="AI52"/>
  <c r="AI51"/>
  <c r="AI50"/>
  <c r="AI49"/>
  <c r="AI48"/>
  <c r="AI47"/>
  <c r="AI46"/>
  <c r="BE46"/>
  <c r="BD46"/>
  <c r="BC46"/>
  <c r="BB46"/>
  <c r="BA46"/>
  <c r="AZ46"/>
  <c r="AY46"/>
  <c r="AX46"/>
  <c r="AW46"/>
  <c r="BE45"/>
  <c r="BD45"/>
  <c r="BC45"/>
  <c r="BB45"/>
  <c r="BA45"/>
  <c r="AZ45"/>
  <c r="AY45"/>
  <c r="AX45"/>
  <c r="AW45"/>
  <c r="AK55" i="1"/>
  <c r="AJ55"/>
  <c r="AI55"/>
  <c r="AH55"/>
  <c r="AG55"/>
  <c r="AF55"/>
  <c r="AE55"/>
  <c r="AC55"/>
  <c r="AB55"/>
  <c r="AC56"/>
  <c r="AE56"/>
  <c r="AF56"/>
  <c r="AG56"/>
  <c r="AH56"/>
  <c r="AI56"/>
  <c r="AJ56"/>
  <c r="AK56"/>
  <c r="AB56"/>
  <c r="Y45"/>
  <c r="Y46"/>
  <c r="Y47"/>
  <c r="Y48"/>
  <c r="Y49"/>
  <c r="Y50"/>
  <c r="Y51"/>
  <c r="Y52"/>
  <c r="Y53"/>
  <c r="Y54"/>
  <c r="Y55"/>
  <c r="Y56"/>
  <c r="Y57"/>
  <c r="Y58"/>
  <c r="Y59"/>
  <c r="Y60"/>
  <c r="Y61"/>
  <c r="Y62"/>
  <c r="Y63"/>
  <c r="Y64"/>
  <c r="Y65"/>
  <c r="Y66"/>
  <c r="Y67"/>
  <c r="Y68"/>
  <c r="Y69"/>
  <c r="Y70"/>
  <c r="Y71"/>
  <c r="Y72"/>
  <c r="Y73"/>
  <c r="Y74"/>
  <c r="Y75"/>
  <c r="Y76"/>
  <c r="Y77"/>
  <c r="Y78"/>
  <c r="Y79"/>
  <c r="Y80"/>
  <c r="Y81"/>
  <c r="Y82"/>
  <c r="Y83"/>
  <c r="Y118"/>
  <c r="Y119"/>
  <c r="Y120"/>
  <c r="Y121"/>
  <c r="Y122"/>
  <c r="Y123"/>
  <c r="Y124"/>
  <c r="Y125"/>
  <c r="Y126"/>
  <c r="Y127"/>
  <c r="Y128"/>
  <c r="Y129"/>
  <c r="Y130"/>
  <c r="Y131"/>
  <c r="Y132"/>
  <c r="Y133"/>
  <c r="Y134"/>
  <c r="Y135"/>
  <c r="Y136"/>
  <c r="Y137"/>
  <c r="Y138"/>
  <c r="Y139"/>
  <c r="Y140"/>
  <c r="Y141"/>
  <c r="Y142"/>
  <c r="Y143"/>
  <c r="Y144"/>
  <c r="Y145"/>
  <c r="Y146"/>
  <c r="Y147"/>
  <c r="Y148"/>
  <c r="Y149"/>
  <c r="Y150"/>
  <c r="Y151"/>
  <c r="Y152"/>
  <c r="Y153"/>
  <c r="Y154"/>
  <c r="Y155"/>
  <c r="Y156"/>
  <c r="Y157"/>
  <c r="Y158"/>
  <c r="Y159"/>
  <c r="Y160"/>
  <c r="Y161"/>
  <c r="Y162"/>
  <c r="Y163"/>
  <c r="Y164"/>
  <c r="Y165"/>
  <c r="Y166"/>
  <c r="Y167"/>
  <c r="Y168"/>
  <c r="Y169"/>
  <c r="Y170"/>
  <c r="Y171"/>
  <c r="Y172"/>
  <c r="Y173"/>
  <c r="Y174"/>
  <c r="Y175"/>
  <c r="Y176"/>
  <c r="Y177"/>
  <c r="Y178"/>
  <c r="Y179"/>
  <c r="Y180"/>
  <c r="Y181"/>
  <c r="Y182"/>
  <c r="Y183"/>
  <c r="Y184"/>
  <c r="Y185"/>
  <c r="Y186"/>
  <c r="Y187"/>
  <c r="Y188"/>
  <c r="Y189"/>
  <c r="Y190"/>
  <c r="Y191"/>
  <c r="Y192"/>
  <c r="Y193"/>
  <c r="Y194"/>
  <c r="Y195"/>
  <c r="Y196"/>
  <c r="Y197"/>
  <c r="Y198"/>
  <c r="Y199"/>
  <c r="Y200"/>
  <c r="Y201"/>
  <c r="Y202"/>
  <c r="Y203"/>
  <c r="Y204"/>
  <c r="Y205"/>
  <c r="Y206"/>
  <c r="Y207"/>
  <c r="Y208"/>
  <c r="Y209"/>
  <c r="Y210"/>
  <c r="Y211"/>
  <c r="Y212"/>
  <c r="Y213"/>
  <c r="Y214"/>
  <c r="Y215"/>
  <c r="Y216"/>
  <c r="Y217"/>
  <c r="Y218"/>
  <c r="Y219"/>
  <c r="Y220"/>
  <c r="Y221"/>
  <c r="Y222"/>
  <c r="Y223"/>
  <c r="Y224"/>
  <c r="Y225"/>
  <c r="Y226"/>
  <c r="Y227"/>
  <c r="Y228"/>
  <c r="Y229"/>
  <c r="Y230"/>
  <c r="Y231"/>
  <c r="Y232"/>
  <c r="Y233"/>
  <c r="Y234"/>
  <c r="Y235"/>
  <c r="Y236"/>
  <c r="Y237"/>
  <c r="Y238"/>
  <c r="Y239"/>
  <c r="Y240"/>
  <c r="Y241"/>
  <c r="Y242"/>
  <c r="Y243"/>
  <c r="Y244"/>
  <c r="Y245"/>
  <c r="Y246"/>
  <c r="Y247"/>
  <c r="Y248"/>
  <c r="Y249"/>
  <c r="Y250"/>
  <c r="Y251"/>
  <c r="Y252"/>
  <c r="Y253"/>
  <c r="Y254"/>
  <c r="Y255"/>
  <c r="Y256"/>
  <c r="Y257"/>
  <c r="Y258"/>
  <c r="Y259"/>
  <c r="Y260"/>
  <c r="Y261"/>
  <c r="Y262"/>
  <c r="Y263"/>
  <c r="Y264"/>
  <c r="Y265"/>
  <c r="Y266"/>
  <c r="Y267"/>
  <c r="Y268"/>
  <c r="Y269"/>
  <c r="Y270"/>
  <c r="Y271"/>
  <c r="Y272"/>
  <c r="Y273"/>
  <c r="Y274"/>
  <c r="Y275"/>
  <c r="Y276"/>
  <c r="Y277"/>
  <c r="Y278"/>
  <c r="Y279"/>
  <c r="Y280"/>
  <c r="Y281"/>
  <c r="Y282"/>
  <c r="Y283"/>
  <c r="Y284"/>
  <c r="Y285"/>
  <c r="Y286"/>
  <c r="Y287"/>
  <c r="Y288"/>
  <c r="Y289"/>
  <c r="Y290"/>
  <c r="Y291"/>
  <c r="Y292"/>
  <c r="Y293"/>
  <c r="Y294"/>
  <c r="Y295"/>
  <c r="Y296"/>
  <c r="Y297"/>
  <c r="Y298"/>
  <c r="Y44"/>
  <c r="X298"/>
  <c r="X268"/>
  <c r="X269"/>
  <c r="X270"/>
  <c r="X271"/>
  <c r="X272"/>
  <c r="X273"/>
  <c r="X274"/>
  <c r="X275"/>
  <c r="X276"/>
  <c r="X277"/>
  <c r="X278"/>
  <c r="X279"/>
  <c r="X280"/>
  <c r="X281"/>
  <c r="X282"/>
  <c r="X283"/>
  <c r="X284"/>
  <c r="X285"/>
  <c r="X286"/>
  <c r="X287"/>
  <c r="X288"/>
  <c r="X289"/>
  <c r="X290"/>
  <c r="X291"/>
  <c r="X292"/>
  <c r="X293"/>
  <c r="X294"/>
  <c r="X295"/>
  <c r="X296"/>
  <c r="X297"/>
  <c r="X267"/>
  <c r="X218"/>
  <c r="X219"/>
  <c r="X220"/>
  <c r="X221"/>
  <c r="X222"/>
  <c r="X223"/>
  <c r="X224"/>
  <c r="X225"/>
  <c r="X226"/>
  <c r="X227"/>
  <c r="X228"/>
  <c r="X229"/>
  <c r="X230"/>
  <c r="X231"/>
  <c r="X232"/>
  <c r="X233"/>
  <c r="X234"/>
  <c r="X235"/>
  <c r="X236"/>
  <c r="X237"/>
  <c r="X238"/>
  <c r="X239"/>
  <c r="X240"/>
  <c r="X241"/>
  <c r="X242"/>
  <c r="X243"/>
  <c r="X244"/>
  <c r="X245"/>
  <c r="X246"/>
  <c r="X247"/>
  <c r="X248"/>
  <c r="X249"/>
  <c r="X250"/>
  <c r="X251"/>
  <c r="X252"/>
  <c r="X253"/>
  <c r="X254"/>
  <c r="X255"/>
  <c r="X256"/>
  <c r="X257"/>
  <c r="X258"/>
  <c r="X259"/>
  <c r="X260"/>
  <c r="X261"/>
  <c r="X262"/>
  <c r="X263"/>
  <c r="X264"/>
  <c r="X265"/>
  <c r="X266"/>
  <c r="X217"/>
  <c r="X166"/>
  <c r="X167"/>
  <c r="X168"/>
  <c r="X169"/>
  <c r="X170"/>
  <c r="X171"/>
  <c r="X172"/>
  <c r="X173"/>
  <c r="X174"/>
  <c r="X175"/>
  <c r="X176"/>
  <c r="X177"/>
  <c r="X178"/>
  <c r="X179"/>
  <c r="X180"/>
  <c r="X181"/>
  <c r="X182"/>
  <c r="X183"/>
  <c r="X184"/>
  <c r="X185"/>
  <c r="X186"/>
  <c r="X187"/>
  <c r="X188"/>
  <c r="X189"/>
  <c r="X190"/>
  <c r="X191"/>
  <c r="X192"/>
  <c r="X193"/>
  <c r="X194"/>
  <c r="X195"/>
  <c r="X196"/>
  <c r="X197"/>
  <c r="X198"/>
  <c r="X199"/>
  <c r="X200"/>
  <c r="X201"/>
  <c r="X202"/>
  <c r="X203"/>
  <c r="X204"/>
  <c r="X205"/>
  <c r="X206"/>
  <c r="X207"/>
  <c r="X208"/>
  <c r="X209"/>
  <c r="X210"/>
  <c r="X211"/>
  <c r="X212"/>
  <c r="X213"/>
  <c r="X214"/>
  <c r="X215"/>
  <c r="X216"/>
  <c r="X165"/>
  <c r="X133"/>
  <c r="X134"/>
  <c r="X135"/>
  <c r="X136"/>
  <c r="X137"/>
  <c r="X138"/>
  <c r="X139"/>
  <c r="X140"/>
  <c r="X141"/>
  <c r="X142"/>
  <c r="X143"/>
  <c r="X144"/>
  <c r="X145"/>
  <c r="X146"/>
  <c r="X147"/>
  <c r="X148"/>
  <c r="X149"/>
  <c r="X150"/>
  <c r="X151"/>
  <c r="X152"/>
  <c r="X153"/>
  <c r="X154"/>
  <c r="X155"/>
  <c r="X156"/>
  <c r="X157"/>
  <c r="X158"/>
  <c r="X159"/>
  <c r="X160"/>
  <c r="X161"/>
  <c r="X162"/>
  <c r="X163"/>
  <c r="X164"/>
  <c r="X132"/>
  <c r="X129"/>
  <c r="X130"/>
  <c r="X131"/>
  <c r="X128"/>
  <c r="X119"/>
  <c r="X120"/>
  <c r="X121"/>
  <c r="X122"/>
  <c r="X123"/>
  <c r="X124"/>
  <c r="X125"/>
  <c r="X126"/>
  <c r="X127"/>
  <c r="X118"/>
  <c r="X81"/>
  <c r="X82"/>
  <c r="X83"/>
  <c r="X80"/>
  <c r="X45"/>
  <c r="X46"/>
  <c r="X47"/>
  <c r="X48"/>
  <c r="X49"/>
  <c r="X50"/>
  <c r="X51"/>
  <c r="X52"/>
  <c r="X53"/>
  <c r="X54"/>
  <c r="X55"/>
  <c r="X56"/>
  <c r="X57"/>
  <c r="X58"/>
  <c r="X59"/>
  <c r="X60"/>
  <c r="X61"/>
  <c r="X62"/>
  <c r="X63"/>
  <c r="X64"/>
  <c r="X65"/>
  <c r="X66"/>
  <c r="X67"/>
  <c r="X68"/>
  <c r="X69"/>
  <c r="X70"/>
  <c r="X71"/>
  <c r="X72"/>
  <c r="X73"/>
  <c r="X74"/>
  <c r="X75"/>
  <c r="X76"/>
  <c r="X77"/>
  <c r="X78"/>
  <c r="X79"/>
  <c r="X44"/>
  <c r="U44"/>
  <c r="AK53"/>
  <c r="AJ53"/>
  <c r="AI53"/>
  <c r="AH53"/>
  <c r="AG53"/>
  <c r="AF53"/>
  <c r="AE53"/>
  <c r="AD53"/>
  <c r="AC53"/>
  <c r="AB53"/>
  <c r="AK52"/>
  <c r="AJ52"/>
  <c r="AI52"/>
  <c r="AH52"/>
  <c r="AG52"/>
  <c r="AF52"/>
  <c r="AE52"/>
  <c r="AD52"/>
  <c r="AC52"/>
  <c r="AB52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99"/>
  <c r="W100"/>
  <c r="W101"/>
  <c r="W102"/>
  <c r="W103"/>
  <c r="W104"/>
  <c r="W105"/>
  <c r="W106"/>
  <c r="W107"/>
  <c r="W108"/>
  <c r="W109"/>
  <c r="W110"/>
  <c r="W111"/>
  <c r="W113"/>
  <c r="W114"/>
  <c r="W115"/>
  <c r="W116"/>
  <c r="W117"/>
  <c r="W118"/>
  <c r="W119"/>
  <c r="W120"/>
  <c r="W121"/>
  <c r="W122"/>
  <c r="W123"/>
  <c r="W124"/>
  <c r="W125"/>
  <c r="W126"/>
  <c r="W127"/>
  <c r="W128"/>
  <c r="W129"/>
  <c r="W130"/>
  <c r="W131"/>
  <c r="W132"/>
  <c r="W133"/>
  <c r="W134"/>
  <c r="W135"/>
  <c r="W136"/>
  <c r="W137"/>
  <c r="W138"/>
  <c r="W139"/>
  <c r="W140"/>
  <c r="W141"/>
  <c r="W142"/>
  <c r="W143"/>
  <c r="W144"/>
  <c r="W145"/>
  <c r="W146"/>
  <c r="W147"/>
  <c r="W148"/>
  <c r="W149"/>
  <c r="W150"/>
  <c r="W151"/>
  <c r="W152"/>
  <c r="W153"/>
  <c r="W154"/>
  <c r="W155"/>
  <c r="W156"/>
  <c r="W157"/>
  <c r="W158"/>
  <c r="W159"/>
  <c r="W160"/>
  <c r="W161"/>
  <c r="W162"/>
  <c r="W163"/>
  <c r="W164"/>
  <c r="W165"/>
  <c r="W166"/>
  <c r="W167"/>
  <c r="W168"/>
  <c r="W169"/>
  <c r="W170"/>
  <c r="W171"/>
  <c r="W172"/>
  <c r="W173"/>
  <c r="W174"/>
  <c r="W175"/>
  <c r="W176"/>
  <c r="W177"/>
  <c r="W178"/>
  <c r="W179"/>
  <c r="W180"/>
  <c r="W181"/>
  <c r="W182"/>
  <c r="W183"/>
  <c r="W184"/>
  <c r="W185"/>
  <c r="W186"/>
  <c r="W187"/>
  <c r="W188"/>
  <c r="W189"/>
  <c r="W190"/>
  <c r="W191"/>
  <c r="W192"/>
  <c r="W193"/>
  <c r="W194"/>
  <c r="W195"/>
  <c r="W196"/>
  <c r="W197"/>
  <c r="W198"/>
  <c r="W199"/>
  <c r="W200"/>
  <c r="W201"/>
  <c r="W202"/>
  <c r="W203"/>
  <c r="W204"/>
  <c r="W205"/>
  <c r="W206"/>
  <c r="W207"/>
  <c r="W208"/>
  <c r="W209"/>
  <c r="W210"/>
  <c r="W211"/>
  <c r="W212"/>
  <c r="W213"/>
  <c r="W214"/>
  <c r="W215"/>
  <c r="W216"/>
  <c r="W217"/>
  <c r="W218"/>
  <c r="W219"/>
  <c r="W220"/>
  <c r="W221"/>
  <c r="W222"/>
  <c r="W223"/>
  <c r="W224"/>
  <c r="W225"/>
  <c r="W226"/>
  <c r="W227"/>
  <c r="W228"/>
  <c r="W229"/>
  <c r="W230"/>
  <c r="W231"/>
  <c r="W232"/>
  <c r="W233"/>
  <c r="W234"/>
  <c r="W235"/>
  <c r="W236"/>
  <c r="W237"/>
  <c r="W238"/>
  <c r="W239"/>
  <c r="W240"/>
  <c r="W241"/>
  <c r="W242"/>
  <c r="W243"/>
  <c r="W244"/>
  <c r="W245"/>
  <c r="W246"/>
  <c r="W247"/>
  <c r="W248"/>
  <c r="W249"/>
  <c r="W250"/>
  <c r="W251"/>
  <c r="W252"/>
  <c r="W253"/>
  <c r="W254"/>
  <c r="W255"/>
  <c r="W256"/>
  <c r="W257"/>
  <c r="W258"/>
  <c r="W259"/>
  <c r="W260"/>
  <c r="W261"/>
  <c r="W262"/>
  <c r="W263"/>
  <c r="W264"/>
  <c r="W265"/>
  <c r="W266"/>
  <c r="W267"/>
  <c r="W268"/>
  <c r="W269"/>
  <c r="W270"/>
  <c r="W271"/>
  <c r="W272"/>
  <c r="W273"/>
  <c r="W274"/>
  <c r="W275"/>
  <c r="W276"/>
  <c r="W277"/>
  <c r="W278"/>
  <c r="W279"/>
  <c r="W280"/>
  <c r="W281"/>
  <c r="W282"/>
  <c r="W283"/>
  <c r="W284"/>
  <c r="W285"/>
  <c r="W286"/>
  <c r="W287"/>
  <c r="W288"/>
  <c r="W289"/>
  <c r="W290"/>
  <c r="W291"/>
  <c r="W292"/>
  <c r="W293"/>
  <c r="W294"/>
  <c r="W295"/>
  <c r="W296"/>
  <c r="W297"/>
  <c r="W298"/>
  <c r="W44"/>
  <c r="V281"/>
  <c r="AC48"/>
  <c r="AB48"/>
  <c r="AC45"/>
  <c r="U285"/>
  <c r="V285" s="1"/>
  <c r="AK45"/>
  <c r="AJ45"/>
  <c r="AI45"/>
  <c r="AH45"/>
  <c r="AH48" s="1"/>
  <c r="AG45"/>
  <c r="U133" s="1"/>
  <c r="V133" s="1"/>
  <c r="AF45"/>
  <c r="AE45"/>
  <c r="AD45"/>
  <c r="AD48" s="1"/>
  <c r="AB45"/>
  <c r="U76" s="1"/>
  <c r="V76" s="1"/>
  <c r="AK44"/>
  <c r="AK48" s="1"/>
  <c r="AJ44"/>
  <c r="U281" s="1"/>
  <c r="AI44"/>
  <c r="U219" s="1"/>
  <c r="V219" s="1"/>
  <c r="AH44"/>
  <c r="AG44"/>
  <c r="AG48" s="1"/>
  <c r="AF44"/>
  <c r="AF48" s="1"/>
  <c r="AE44"/>
  <c r="U121" s="1"/>
  <c r="V121" s="1"/>
  <c r="AD44"/>
  <c r="AC44"/>
  <c r="U83" s="1"/>
  <c r="V83" s="1"/>
  <c r="AB44"/>
  <c r="T298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T74"/>
  <c r="T75"/>
  <c r="T76"/>
  <c r="T77"/>
  <c r="T78"/>
  <c r="T79"/>
  <c r="T80"/>
  <c r="T81"/>
  <c r="T82"/>
  <c r="T83"/>
  <c r="T84"/>
  <c r="T85"/>
  <c r="T86"/>
  <c r="T87"/>
  <c r="T88"/>
  <c r="T89"/>
  <c r="T90"/>
  <c r="T91"/>
  <c r="T92"/>
  <c r="T93"/>
  <c r="T94"/>
  <c r="T95"/>
  <c r="T96"/>
  <c r="T97"/>
  <c r="T98"/>
  <c r="T99"/>
  <c r="T100"/>
  <c r="T101"/>
  <c r="T102"/>
  <c r="T103"/>
  <c r="T104"/>
  <c r="T105"/>
  <c r="T106"/>
  <c r="T107"/>
  <c r="T108"/>
  <c r="T109"/>
  <c r="T110"/>
  <c r="T111"/>
  <c r="T113"/>
  <c r="T114"/>
  <c r="T115"/>
  <c r="T116"/>
  <c r="T117"/>
  <c r="T118"/>
  <c r="T119"/>
  <c r="T120"/>
  <c r="T121"/>
  <c r="T122"/>
  <c r="T123"/>
  <c r="T124"/>
  <c r="T125"/>
  <c r="T126"/>
  <c r="T127"/>
  <c r="T128"/>
  <c r="T129"/>
  <c r="T130"/>
  <c r="T131"/>
  <c r="T132"/>
  <c r="T133"/>
  <c r="T134"/>
  <c r="T135"/>
  <c r="T136"/>
  <c r="T137"/>
  <c r="T138"/>
  <c r="T139"/>
  <c r="T140"/>
  <c r="T141"/>
  <c r="T142"/>
  <c r="T143"/>
  <c r="T144"/>
  <c r="T145"/>
  <c r="T146"/>
  <c r="T147"/>
  <c r="T148"/>
  <c r="T149"/>
  <c r="T150"/>
  <c r="T151"/>
  <c r="T152"/>
  <c r="T153"/>
  <c r="T154"/>
  <c r="T155"/>
  <c r="T156"/>
  <c r="T157"/>
  <c r="T158"/>
  <c r="T159"/>
  <c r="T160"/>
  <c r="T161"/>
  <c r="T162"/>
  <c r="T163"/>
  <c r="T164"/>
  <c r="T165"/>
  <c r="T166"/>
  <c r="T167"/>
  <c r="T168"/>
  <c r="T169"/>
  <c r="T170"/>
  <c r="T171"/>
  <c r="T172"/>
  <c r="T173"/>
  <c r="T174"/>
  <c r="T175"/>
  <c r="T176"/>
  <c r="T177"/>
  <c r="T178"/>
  <c r="T179"/>
  <c r="T180"/>
  <c r="T181"/>
  <c r="T182"/>
  <c r="T183"/>
  <c r="T184"/>
  <c r="T185"/>
  <c r="T186"/>
  <c r="T187"/>
  <c r="T188"/>
  <c r="T189"/>
  <c r="T190"/>
  <c r="T191"/>
  <c r="T192"/>
  <c r="T193"/>
  <c r="T194"/>
  <c r="T195"/>
  <c r="T196"/>
  <c r="T197"/>
  <c r="T198"/>
  <c r="T199"/>
  <c r="T200"/>
  <c r="T201"/>
  <c r="T202"/>
  <c r="T203"/>
  <c r="T204"/>
  <c r="T205"/>
  <c r="T206"/>
  <c r="T207"/>
  <c r="T208"/>
  <c r="T209"/>
  <c r="T210"/>
  <c r="T211"/>
  <c r="T212"/>
  <c r="T213"/>
  <c r="T214"/>
  <c r="T215"/>
  <c r="T216"/>
  <c r="T217"/>
  <c r="T218"/>
  <c r="T219"/>
  <c r="T220"/>
  <c r="T221"/>
  <c r="T222"/>
  <c r="T223"/>
  <c r="T224"/>
  <c r="T225"/>
  <c r="T226"/>
  <c r="T227"/>
  <c r="T228"/>
  <c r="T229"/>
  <c r="T230"/>
  <c r="T231"/>
  <c r="T232"/>
  <c r="T233"/>
  <c r="T234"/>
  <c r="T235"/>
  <c r="T236"/>
  <c r="T237"/>
  <c r="T238"/>
  <c r="T239"/>
  <c r="T240"/>
  <c r="T241"/>
  <c r="T242"/>
  <c r="T243"/>
  <c r="T244"/>
  <c r="T245"/>
  <c r="T246"/>
  <c r="T247"/>
  <c r="T248"/>
  <c r="T249"/>
  <c r="T250"/>
  <c r="T251"/>
  <c r="T252"/>
  <c r="T253"/>
  <c r="T254"/>
  <c r="T255"/>
  <c r="T256"/>
  <c r="T257"/>
  <c r="T258"/>
  <c r="T259"/>
  <c r="T260"/>
  <c r="T261"/>
  <c r="T262"/>
  <c r="T263"/>
  <c r="T264"/>
  <c r="T265"/>
  <c r="T266"/>
  <c r="T267"/>
  <c r="T268"/>
  <c r="T269"/>
  <c r="T270"/>
  <c r="T271"/>
  <c r="T272"/>
  <c r="T273"/>
  <c r="T274"/>
  <c r="T275"/>
  <c r="T276"/>
  <c r="T277"/>
  <c r="T278"/>
  <c r="T279"/>
  <c r="T280"/>
  <c r="T281"/>
  <c r="T282"/>
  <c r="T283"/>
  <c r="T284"/>
  <c r="T285"/>
  <c r="T286"/>
  <c r="T287"/>
  <c r="T288"/>
  <c r="T289"/>
  <c r="T290"/>
  <c r="T291"/>
  <c r="T292"/>
  <c r="T293"/>
  <c r="T294"/>
  <c r="T295"/>
  <c r="T296"/>
  <c r="T297"/>
  <c r="T45"/>
  <c r="T46"/>
  <c r="T47"/>
  <c r="T44"/>
  <c r="G31" i="31"/>
  <c r="L22"/>
  <c r="J22"/>
  <c r="I22"/>
  <c r="F22"/>
  <c r="D22"/>
  <c r="C22"/>
  <c r="L21"/>
  <c r="K21"/>
  <c r="J21"/>
  <c r="I21"/>
  <c r="F21"/>
  <c r="E21"/>
  <c r="D21"/>
  <c r="C21"/>
  <c r="L20"/>
  <c r="K20"/>
  <c r="J20"/>
  <c r="I20"/>
  <c r="F20"/>
  <c r="E20"/>
  <c r="D20"/>
  <c r="C20"/>
  <c r="L19"/>
  <c r="K19"/>
  <c r="J19"/>
  <c r="I19"/>
  <c r="F19"/>
  <c r="E19"/>
  <c r="D19"/>
  <c r="C19"/>
  <c r="L18"/>
  <c r="K18"/>
  <c r="J18"/>
  <c r="I18"/>
  <c r="F18"/>
  <c r="E18"/>
  <c r="D18"/>
  <c r="C18"/>
  <c r="L17"/>
  <c r="K17"/>
  <c r="J17"/>
  <c r="I17"/>
  <c r="F17"/>
  <c r="E17"/>
  <c r="D17"/>
  <c r="C17"/>
  <c r="M5" i="1"/>
  <c r="M3"/>
  <c r="Q110" i="28"/>
  <c r="R110"/>
  <c r="S110"/>
  <c r="T110"/>
  <c r="U110"/>
  <c r="V110"/>
  <c r="W110"/>
  <c r="X110"/>
  <c r="Y110"/>
  <c r="P110"/>
  <c r="Q103"/>
  <c r="R103"/>
  <c r="S103"/>
  <c r="T103"/>
  <c r="U103"/>
  <c r="V103"/>
  <c r="W103"/>
  <c r="X103"/>
  <c r="Y103"/>
  <c r="P103"/>
  <c r="Y88"/>
  <c r="Y94"/>
  <c r="X94"/>
  <c r="W94"/>
  <c r="V94"/>
  <c r="U94"/>
  <c r="T94"/>
  <c r="S94"/>
  <c r="R94"/>
  <c r="Q94"/>
  <c r="P94"/>
  <c r="O94"/>
  <c r="X88"/>
  <c r="W88"/>
  <c r="V88"/>
  <c r="U88"/>
  <c r="T88"/>
  <c r="S88"/>
  <c r="R88"/>
  <c r="Q88"/>
  <c r="P88"/>
  <c r="O88"/>
  <c r="Q101"/>
  <c r="R101"/>
  <c r="S101"/>
  <c r="T101"/>
  <c r="U101"/>
  <c r="V101"/>
  <c r="W101"/>
  <c r="X101"/>
  <c r="Y101"/>
  <c r="Y92"/>
  <c r="T108" s="1"/>
  <c r="Y86"/>
  <c r="X92"/>
  <c r="W92"/>
  <c r="U92"/>
  <c r="V92"/>
  <c r="T92"/>
  <c r="S92"/>
  <c r="R92"/>
  <c r="Q92"/>
  <c r="P92"/>
  <c r="O92"/>
  <c r="X86"/>
  <c r="W86"/>
  <c r="V86"/>
  <c r="U86"/>
  <c r="T86"/>
  <c r="S86"/>
  <c r="R86"/>
  <c r="Q86"/>
  <c r="P86"/>
  <c r="O86"/>
  <c r="Y36"/>
  <c r="Y37"/>
  <c r="Y38"/>
  <c r="Y39"/>
  <c r="Y40"/>
  <c r="Y41"/>
  <c r="Y42"/>
  <c r="Y44"/>
  <c r="P44"/>
  <c r="Q44"/>
  <c r="R44"/>
  <c r="S44"/>
  <c r="T44"/>
  <c r="U44"/>
  <c r="V44"/>
  <c r="W44"/>
  <c r="X44"/>
  <c r="O44"/>
  <c r="Y35"/>
  <c r="Y50"/>
  <c r="Y51"/>
  <c r="Y52"/>
  <c r="Y53"/>
  <c r="Y54"/>
  <c r="Y55"/>
  <c r="Y56"/>
  <c r="Y49"/>
  <c r="P58"/>
  <c r="Q58"/>
  <c r="R58"/>
  <c r="S58"/>
  <c r="T58"/>
  <c r="U58"/>
  <c r="V58"/>
  <c r="W58"/>
  <c r="X58"/>
  <c r="O58"/>
  <c r="Y20"/>
  <c r="Y21"/>
  <c r="Y22"/>
  <c r="Y23"/>
  <c r="Y24"/>
  <c r="Y25"/>
  <c r="Y26"/>
  <c r="Y28"/>
  <c r="Y19"/>
  <c r="P28"/>
  <c r="Q28"/>
  <c r="R28"/>
  <c r="S28"/>
  <c r="T28"/>
  <c r="U28"/>
  <c r="V28"/>
  <c r="W28"/>
  <c r="X28"/>
  <c r="O28"/>
  <c r="Y5"/>
  <c r="Y6"/>
  <c r="Y7"/>
  <c r="Y8"/>
  <c r="Y9"/>
  <c r="Y10"/>
  <c r="Y11"/>
  <c r="Y13"/>
  <c r="Y4"/>
  <c r="P13"/>
  <c r="Q13"/>
  <c r="R13"/>
  <c r="S13"/>
  <c r="T13"/>
  <c r="U13"/>
  <c r="V13"/>
  <c r="W13"/>
  <c r="X13"/>
  <c r="O13"/>
  <c r="X4"/>
  <c r="W4"/>
  <c r="V4"/>
  <c r="U4"/>
  <c r="T4"/>
  <c r="S4"/>
  <c r="R4"/>
  <c r="Q4"/>
  <c r="P4"/>
  <c r="O4"/>
  <c r="C12" i="9"/>
  <c r="M25" i="25"/>
  <c r="L25"/>
  <c r="K25"/>
  <c r="J25"/>
  <c r="I25"/>
  <c r="F25"/>
  <c r="E25"/>
  <c r="D25"/>
  <c r="C25"/>
  <c r="B25"/>
  <c r="F20"/>
  <c r="E20"/>
  <c r="D20"/>
  <c r="C20"/>
  <c r="M20"/>
  <c r="L20"/>
  <c r="K20"/>
  <c r="J20"/>
  <c r="I20"/>
  <c r="B20"/>
  <c r="F19"/>
  <c r="E19"/>
  <c r="D19"/>
  <c r="C19"/>
  <c r="M19"/>
  <c r="L19"/>
  <c r="K19"/>
  <c r="J19"/>
  <c r="I19"/>
  <c r="B19"/>
  <c r="F18"/>
  <c r="E18"/>
  <c r="D18"/>
  <c r="C18"/>
  <c r="M18"/>
  <c r="L18"/>
  <c r="K18"/>
  <c r="J18"/>
  <c r="I18"/>
  <c r="B18"/>
  <c r="F17"/>
  <c r="E17"/>
  <c r="D17"/>
  <c r="C17"/>
  <c r="M17"/>
  <c r="L17"/>
  <c r="K17"/>
  <c r="J17"/>
  <c r="I17"/>
  <c r="B17"/>
  <c r="F16"/>
  <c r="E16"/>
  <c r="D16"/>
  <c r="C16"/>
  <c r="M16"/>
  <c r="L16"/>
  <c r="K16"/>
  <c r="J16"/>
  <c r="I16"/>
  <c r="B16"/>
  <c r="F15"/>
  <c r="D15"/>
  <c r="C15"/>
  <c r="M15"/>
  <c r="L15"/>
  <c r="K15"/>
  <c r="J15"/>
  <c r="I15"/>
  <c r="F14"/>
  <c r="E14"/>
  <c r="D14"/>
  <c r="C14"/>
  <c r="M14"/>
  <c r="L14"/>
  <c r="K14"/>
  <c r="J14"/>
  <c r="I14"/>
  <c r="B14"/>
  <c r="D13"/>
  <c r="C13"/>
  <c r="M13"/>
  <c r="L13"/>
  <c r="K13"/>
  <c r="J13"/>
  <c r="M12"/>
  <c r="L12"/>
  <c r="K12"/>
  <c r="J12"/>
  <c r="F12"/>
  <c r="E12"/>
  <c r="D12"/>
  <c r="C12"/>
  <c r="I12"/>
  <c r="B12"/>
  <c r="F11"/>
  <c r="E11"/>
  <c r="D11"/>
  <c r="C11"/>
  <c r="M11"/>
  <c r="L11"/>
  <c r="K11"/>
  <c r="J11"/>
  <c r="I11"/>
  <c r="B11"/>
  <c r="E10"/>
  <c r="F10"/>
  <c r="D10"/>
  <c r="C10"/>
  <c r="M10"/>
  <c r="L10"/>
  <c r="K10"/>
  <c r="J10"/>
  <c r="I10"/>
  <c r="B10"/>
  <c r="M9"/>
  <c r="L9"/>
  <c r="K9"/>
  <c r="J9"/>
  <c r="F9"/>
  <c r="E9"/>
  <c r="D9"/>
  <c r="C9"/>
  <c r="I9"/>
  <c r="B9"/>
  <c r="F8"/>
  <c r="E8"/>
  <c r="D8"/>
  <c r="C8"/>
  <c r="M8"/>
  <c r="L8"/>
  <c r="K8"/>
  <c r="J8"/>
  <c r="I8"/>
  <c r="B8"/>
  <c r="M7"/>
  <c r="L7"/>
  <c r="K7"/>
  <c r="J7"/>
  <c r="I7"/>
  <c r="F7"/>
  <c r="E7"/>
  <c r="D7"/>
  <c r="C7"/>
  <c r="B7"/>
  <c r="M6"/>
  <c r="L6"/>
  <c r="K6"/>
  <c r="J6"/>
  <c r="I6"/>
  <c r="F6"/>
  <c r="E6"/>
  <c r="D6"/>
  <c r="C6"/>
  <c r="B6"/>
  <c r="G25" l="1"/>
  <c r="BC69" i="2"/>
  <c r="AX86" s="1"/>
  <c r="BE69"/>
  <c r="AX88" s="1"/>
  <c r="BA55"/>
  <c r="BB41"/>
  <c r="BD85" s="1"/>
  <c r="BD41"/>
  <c r="BD87" s="1"/>
  <c r="AW41"/>
  <c r="BD80" s="1"/>
  <c r="BE41"/>
  <c r="BD88" s="1"/>
  <c r="BA41"/>
  <c r="BD84" s="1"/>
  <c r="AY41"/>
  <c r="BD82" s="1"/>
  <c r="BC41"/>
  <c r="BD86" s="1"/>
  <c r="AZ41"/>
  <c r="BD83" s="1"/>
  <c r="AZ55"/>
  <c r="AW55"/>
  <c r="BB55"/>
  <c r="AX55"/>
  <c r="AW69"/>
  <c r="AX80" s="1"/>
  <c r="AZ69"/>
  <c r="AX83" s="1"/>
  <c r="BD69"/>
  <c r="AX87" s="1"/>
  <c r="BA69"/>
  <c r="AX84" s="1"/>
  <c r="BB69"/>
  <c r="AX85" s="1"/>
  <c r="AY55"/>
  <c r="AX41"/>
  <c r="BD81" s="1"/>
  <c r="BD55"/>
  <c r="BE55"/>
  <c r="BC55"/>
  <c r="AH110"/>
  <c r="AJ52"/>
  <c r="AK52" s="1"/>
  <c r="AJ284"/>
  <c r="AK284" s="1"/>
  <c r="AJ53"/>
  <c r="AK53" s="1"/>
  <c r="AJ128"/>
  <c r="AK128" s="1"/>
  <c r="AJ294"/>
  <c r="AK294" s="1"/>
  <c r="AJ80"/>
  <c r="AJ45"/>
  <c r="AK45" s="1"/>
  <c r="AW62" s="1"/>
  <c r="AZ80" s="1"/>
  <c r="AJ46"/>
  <c r="AJ106"/>
  <c r="AK106" s="1"/>
  <c r="AJ68"/>
  <c r="AK68" s="1"/>
  <c r="N25" i="25"/>
  <c r="BA49" i="2"/>
  <c r="AJ272"/>
  <c r="AK272" s="1"/>
  <c r="BE49"/>
  <c r="AJ64"/>
  <c r="AK64" s="1"/>
  <c r="AJ288"/>
  <c r="AK288" s="1"/>
  <c r="AZ49"/>
  <c r="AJ60"/>
  <c r="AK60" s="1"/>
  <c r="AJ76"/>
  <c r="AK76" s="1"/>
  <c r="AJ130"/>
  <c r="AK130" s="1"/>
  <c r="AJ280"/>
  <c r="AK280" s="1"/>
  <c r="AJ296"/>
  <c r="AK296" s="1"/>
  <c r="BE63"/>
  <c r="AK72"/>
  <c r="AJ276"/>
  <c r="AK276" s="1"/>
  <c r="AJ292"/>
  <c r="AK292" s="1"/>
  <c r="AK51"/>
  <c r="AK268"/>
  <c r="AJ122"/>
  <c r="AK122" s="1"/>
  <c r="AJ126"/>
  <c r="AK126" s="1"/>
  <c r="AJ224"/>
  <c r="AK224" s="1"/>
  <c r="AJ228"/>
  <c r="AK228" s="1"/>
  <c r="AJ240"/>
  <c r="AK240" s="1"/>
  <c r="AJ248"/>
  <c r="AK248" s="1"/>
  <c r="AJ256"/>
  <c r="AK256" s="1"/>
  <c r="AJ260"/>
  <c r="AK260" s="1"/>
  <c r="AK49"/>
  <c r="AJ82"/>
  <c r="AK82" s="1"/>
  <c r="AK298"/>
  <c r="AZ63"/>
  <c r="AJ58"/>
  <c r="AK58" s="1"/>
  <c r="AJ62"/>
  <c r="AK62" s="1"/>
  <c r="AJ66"/>
  <c r="AK66" s="1"/>
  <c r="AJ70"/>
  <c r="AK70" s="1"/>
  <c r="AJ74"/>
  <c r="AK74" s="1"/>
  <c r="AJ78"/>
  <c r="AK78" s="1"/>
  <c r="AJ120"/>
  <c r="AK120" s="1"/>
  <c r="AJ124"/>
  <c r="AK124" s="1"/>
  <c r="AJ218"/>
  <c r="AK218" s="1"/>
  <c r="AJ222"/>
  <c r="AK222" s="1"/>
  <c r="AJ226"/>
  <c r="AK226" s="1"/>
  <c r="AJ230"/>
  <c r="AK230" s="1"/>
  <c r="AJ234"/>
  <c r="AK234" s="1"/>
  <c r="AJ238"/>
  <c r="AK238" s="1"/>
  <c r="AJ242"/>
  <c r="AK242" s="1"/>
  <c r="AJ246"/>
  <c r="AK246" s="1"/>
  <c r="AJ250"/>
  <c r="AK250" s="1"/>
  <c r="AJ254"/>
  <c r="AK254" s="1"/>
  <c r="AJ258"/>
  <c r="AK258" s="1"/>
  <c r="AJ262"/>
  <c r="AK262" s="1"/>
  <c r="AJ266"/>
  <c r="AK266" s="1"/>
  <c r="AJ270"/>
  <c r="AK270" s="1"/>
  <c r="AJ274"/>
  <c r="AK274" s="1"/>
  <c r="AJ278"/>
  <c r="AK278" s="1"/>
  <c r="AJ282"/>
  <c r="AK282" s="1"/>
  <c r="AJ286"/>
  <c r="AK286" s="1"/>
  <c r="AJ290"/>
  <c r="AK290" s="1"/>
  <c r="AJ118"/>
  <c r="AK118" s="1"/>
  <c r="AJ220"/>
  <c r="AK220" s="1"/>
  <c r="AJ232"/>
  <c r="AK232" s="1"/>
  <c r="AJ236"/>
  <c r="AK236" s="1"/>
  <c r="AJ244"/>
  <c r="AK244" s="1"/>
  <c r="AJ252"/>
  <c r="AK252" s="1"/>
  <c r="AJ264"/>
  <c r="AK264" s="1"/>
  <c r="AW49"/>
  <c r="AJ104"/>
  <c r="AK104" s="1"/>
  <c r="BD63"/>
  <c r="AJ54"/>
  <c r="AK54" s="1"/>
  <c r="AJ100"/>
  <c r="AK100" s="1"/>
  <c r="G33" i="31"/>
  <c r="G35" s="1"/>
  <c r="D33"/>
  <c r="D35" s="1"/>
  <c r="X124" i="7"/>
  <c r="Y124" s="1"/>
  <c r="AE48" i="6"/>
  <c r="U127"/>
  <c r="V127" s="1"/>
  <c r="U123"/>
  <c r="V123" s="1"/>
  <c r="U124"/>
  <c r="U126"/>
  <c r="V126" s="1"/>
  <c r="U119"/>
  <c r="V119" s="1"/>
  <c r="U120"/>
  <c r="V120" s="1"/>
  <c r="U97"/>
  <c r="X114"/>
  <c r="Y114" s="1"/>
  <c r="U112"/>
  <c r="V112" s="1"/>
  <c r="U113"/>
  <c r="V113" s="1"/>
  <c r="X93"/>
  <c r="Y93" s="1"/>
  <c r="X86"/>
  <c r="Y86" s="1"/>
  <c r="U89"/>
  <c r="V89" s="1"/>
  <c r="U105"/>
  <c r="V105" s="1"/>
  <c r="X94"/>
  <c r="Y94" s="1"/>
  <c r="X101"/>
  <c r="Y101" s="1"/>
  <c r="X85"/>
  <c r="Y85" s="1"/>
  <c r="X110"/>
  <c r="Y110" s="1"/>
  <c r="X102"/>
  <c r="Y102" s="1"/>
  <c r="X109"/>
  <c r="Y109" s="1"/>
  <c r="X62"/>
  <c r="X65"/>
  <c r="Y65" s="1"/>
  <c r="X66"/>
  <c r="X69"/>
  <c r="Y69" s="1"/>
  <c r="Y46"/>
  <c r="X70"/>
  <c r="Y70" s="1"/>
  <c r="X73"/>
  <c r="Y73" s="1"/>
  <c r="X74"/>
  <c r="Y74" s="1"/>
  <c r="X77"/>
  <c r="Y77" s="1"/>
  <c r="U95" i="5"/>
  <c r="U111"/>
  <c r="V111" s="1"/>
  <c r="U91"/>
  <c r="V91" s="1"/>
  <c r="U99"/>
  <c r="V99" s="1"/>
  <c r="U107"/>
  <c r="U89"/>
  <c r="V89" s="1"/>
  <c r="U97"/>
  <c r="V97" s="1"/>
  <c r="X117"/>
  <c r="Y117" s="1"/>
  <c r="Y118"/>
  <c r="AE56"/>
  <c r="X118"/>
  <c r="X126"/>
  <c r="Y126" s="1"/>
  <c r="X120"/>
  <c r="Y122"/>
  <c r="X93"/>
  <c r="Y93" s="1"/>
  <c r="X109"/>
  <c r="Y109" s="1"/>
  <c r="X97"/>
  <c r="Y97" s="1"/>
  <c r="X116"/>
  <c r="Y116" s="1"/>
  <c r="X85"/>
  <c r="Y85" s="1"/>
  <c r="X101"/>
  <c r="Y101" s="1"/>
  <c r="X89"/>
  <c r="Y89" s="1"/>
  <c r="X105"/>
  <c r="Y105" s="1"/>
  <c r="AD56"/>
  <c r="X91"/>
  <c r="Y91" s="1"/>
  <c r="X99"/>
  <c r="Y99" s="1"/>
  <c r="X107"/>
  <c r="Y107" s="1"/>
  <c r="X87"/>
  <c r="Y87" s="1"/>
  <c r="X95"/>
  <c r="Y95" s="1"/>
  <c r="X103"/>
  <c r="Y103" s="1"/>
  <c r="X111"/>
  <c r="Y111" s="1"/>
  <c r="X114"/>
  <c r="Y114" s="1"/>
  <c r="X112"/>
  <c r="Y112" s="1"/>
  <c r="AD48" i="4"/>
  <c r="AD48" i="3"/>
  <c r="U112"/>
  <c r="V112" s="1"/>
  <c r="U114"/>
  <c r="V114" s="1"/>
  <c r="X53"/>
  <c r="Y53" s="1"/>
  <c r="X54"/>
  <c r="Y54" s="1"/>
  <c r="X70"/>
  <c r="Y70" s="1"/>
  <c r="X52"/>
  <c r="Y52" s="1"/>
  <c r="X66"/>
  <c r="Y66" s="1"/>
  <c r="X48"/>
  <c r="Y48" s="1"/>
  <c r="X62"/>
  <c r="Y62" s="1"/>
  <c r="AJ96" i="2"/>
  <c r="AK96" s="1"/>
  <c r="AJ88"/>
  <c r="AK88" s="1"/>
  <c r="AJ84"/>
  <c r="AK84" s="1"/>
  <c r="AJ92"/>
  <c r="AK92" s="1"/>
  <c r="AJ108"/>
  <c r="AK108" s="1"/>
  <c r="X87" i="1"/>
  <c r="Y87" s="1"/>
  <c r="X116"/>
  <c r="Y116" s="1"/>
  <c r="X88"/>
  <c r="X100"/>
  <c r="Y100" s="1"/>
  <c r="X104"/>
  <c r="Y104" s="1"/>
  <c r="X112"/>
  <c r="X96"/>
  <c r="Y96" s="1"/>
  <c r="X108"/>
  <c r="Y108" s="1"/>
  <c r="X92"/>
  <c r="Y92" s="1"/>
  <c r="AD56"/>
  <c r="X117"/>
  <c r="Y117" s="1"/>
  <c r="X113"/>
  <c r="Y113" s="1"/>
  <c r="X109"/>
  <c r="Y109" s="1"/>
  <c r="X105"/>
  <c r="Y105" s="1"/>
  <c r="X101"/>
  <c r="Y101" s="1"/>
  <c r="X97"/>
  <c r="Y97" s="1"/>
  <c r="X93"/>
  <c r="Y93" s="1"/>
  <c r="X89"/>
  <c r="Y89" s="1"/>
  <c r="X85"/>
  <c r="Y85" s="1"/>
  <c r="X84"/>
  <c r="Y84" s="1"/>
  <c r="X114"/>
  <c r="Y114" s="1"/>
  <c r="X110"/>
  <c r="Y110" s="1"/>
  <c r="X106"/>
  <c r="Y106" s="1"/>
  <c r="X102"/>
  <c r="Y102" s="1"/>
  <c r="X98"/>
  <c r="Y98" s="1"/>
  <c r="X94"/>
  <c r="Y94" s="1"/>
  <c r="X90"/>
  <c r="Y90" s="1"/>
  <c r="X86"/>
  <c r="Y86" s="1"/>
  <c r="X115"/>
  <c r="Y115" s="1"/>
  <c r="X111"/>
  <c r="Y111" s="1"/>
  <c r="X107"/>
  <c r="Y107" s="1"/>
  <c r="X103"/>
  <c r="Y103" s="1"/>
  <c r="X99"/>
  <c r="Y99" s="1"/>
  <c r="X95"/>
  <c r="Y95" s="1"/>
  <c r="X91"/>
  <c r="Y91" s="1"/>
  <c r="Y65" i="8"/>
  <c r="U163"/>
  <c r="V163" s="1"/>
  <c r="U161"/>
  <c r="V161" s="1"/>
  <c r="U159"/>
  <c r="V159" s="1"/>
  <c r="U157"/>
  <c r="V157" s="1"/>
  <c r="U155"/>
  <c r="V155" s="1"/>
  <c r="U153"/>
  <c r="V153" s="1"/>
  <c r="U151"/>
  <c r="V151" s="1"/>
  <c r="U149"/>
  <c r="V149" s="1"/>
  <c r="U147"/>
  <c r="V147" s="1"/>
  <c r="U145"/>
  <c r="V145" s="1"/>
  <c r="U143"/>
  <c r="V143" s="1"/>
  <c r="U141"/>
  <c r="V141" s="1"/>
  <c r="U139"/>
  <c r="V139" s="1"/>
  <c r="U137"/>
  <c r="V137" s="1"/>
  <c r="U135"/>
  <c r="V135" s="1"/>
  <c r="U133"/>
  <c r="V133" s="1"/>
  <c r="U164"/>
  <c r="V164" s="1"/>
  <c r="U162"/>
  <c r="U160"/>
  <c r="U158"/>
  <c r="V158" s="1"/>
  <c r="U156"/>
  <c r="V156" s="1"/>
  <c r="U154"/>
  <c r="U152"/>
  <c r="U150"/>
  <c r="V150" s="1"/>
  <c r="U148"/>
  <c r="U146"/>
  <c r="U144"/>
  <c r="U142"/>
  <c r="V142" s="1"/>
  <c r="U140"/>
  <c r="V140" s="1"/>
  <c r="U138"/>
  <c r="U136"/>
  <c r="V136" s="1"/>
  <c r="U134"/>
  <c r="V134" s="1"/>
  <c r="U132"/>
  <c r="AG48"/>
  <c r="U78"/>
  <c r="U74"/>
  <c r="V74" s="1"/>
  <c r="U70"/>
  <c r="U66"/>
  <c r="U62"/>
  <c r="V62" s="1"/>
  <c r="U58"/>
  <c r="V58" s="1"/>
  <c r="U54"/>
  <c r="U51"/>
  <c r="V51" s="1"/>
  <c r="AB48"/>
  <c r="U46"/>
  <c r="V46" s="1"/>
  <c r="U45"/>
  <c r="V45" s="1"/>
  <c r="U44"/>
  <c r="V44" s="1"/>
  <c r="U297"/>
  <c r="V297" s="1"/>
  <c r="U295"/>
  <c r="V295" s="1"/>
  <c r="U293"/>
  <c r="V293" s="1"/>
  <c r="U291"/>
  <c r="V291" s="1"/>
  <c r="U289"/>
  <c r="V289" s="1"/>
  <c r="U287"/>
  <c r="V287" s="1"/>
  <c r="U285"/>
  <c r="V285" s="1"/>
  <c r="U283"/>
  <c r="V283" s="1"/>
  <c r="U281"/>
  <c r="V281" s="1"/>
  <c r="U279"/>
  <c r="V279" s="1"/>
  <c r="U277"/>
  <c r="V277" s="1"/>
  <c r="U275"/>
  <c r="V275" s="1"/>
  <c r="U273"/>
  <c r="V273" s="1"/>
  <c r="U271"/>
  <c r="V271" s="1"/>
  <c r="U269"/>
  <c r="V269" s="1"/>
  <c r="U267"/>
  <c r="V267" s="1"/>
  <c r="U296"/>
  <c r="U294"/>
  <c r="V294" s="1"/>
  <c r="U292"/>
  <c r="U290"/>
  <c r="U288"/>
  <c r="U286"/>
  <c r="U284"/>
  <c r="V284" s="1"/>
  <c r="U282"/>
  <c r="U280"/>
  <c r="U278"/>
  <c r="V278" s="1"/>
  <c r="U276"/>
  <c r="V276" s="1"/>
  <c r="U274"/>
  <c r="U272"/>
  <c r="U270"/>
  <c r="U268"/>
  <c r="V268" s="1"/>
  <c r="X83"/>
  <c r="X81"/>
  <c r="Y81" s="1"/>
  <c r="X80"/>
  <c r="Y80" s="1"/>
  <c r="U117"/>
  <c r="V117" s="1"/>
  <c r="U115"/>
  <c r="V115" s="1"/>
  <c r="U113"/>
  <c r="V113" s="1"/>
  <c r="AD48"/>
  <c r="U110"/>
  <c r="U106"/>
  <c r="U102"/>
  <c r="U98"/>
  <c r="V98" s="1"/>
  <c r="U94"/>
  <c r="U90"/>
  <c r="U86"/>
  <c r="U215"/>
  <c r="V215" s="1"/>
  <c r="U213"/>
  <c r="V213" s="1"/>
  <c r="U211"/>
  <c r="V211" s="1"/>
  <c r="U209"/>
  <c r="V209" s="1"/>
  <c r="U207"/>
  <c r="V207" s="1"/>
  <c r="U205"/>
  <c r="V205" s="1"/>
  <c r="U203"/>
  <c r="V203" s="1"/>
  <c r="U201"/>
  <c r="V201" s="1"/>
  <c r="U199"/>
  <c r="V199" s="1"/>
  <c r="U197"/>
  <c r="V197" s="1"/>
  <c r="U195"/>
  <c r="V195" s="1"/>
  <c r="U193"/>
  <c r="V193" s="1"/>
  <c r="U191"/>
  <c r="V191" s="1"/>
  <c r="U189"/>
  <c r="V189" s="1"/>
  <c r="U187"/>
  <c r="V187" s="1"/>
  <c r="U185"/>
  <c r="V185" s="1"/>
  <c r="U183"/>
  <c r="V183" s="1"/>
  <c r="U181"/>
  <c r="V181" s="1"/>
  <c r="U179"/>
  <c r="V179" s="1"/>
  <c r="U177"/>
  <c r="V177" s="1"/>
  <c r="U175"/>
  <c r="V175" s="1"/>
  <c r="U173"/>
  <c r="V173" s="1"/>
  <c r="U171"/>
  <c r="V171" s="1"/>
  <c r="U169"/>
  <c r="V169" s="1"/>
  <c r="U167"/>
  <c r="V167" s="1"/>
  <c r="U165"/>
  <c r="V165" s="1"/>
  <c r="AH48"/>
  <c r="U216"/>
  <c r="V216" s="1"/>
  <c r="U214"/>
  <c r="V214" s="1"/>
  <c r="U212"/>
  <c r="U210"/>
  <c r="U208"/>
  <c r="U206"/>
  <c r="V206" s="1"/>
  <c r="U204"/>
  <c r="U202"/>
  <c r="U200"/>
  <c r="U198"/>
  <c r="V198" s="1"/>
  <c r="U196"/>
  <c r="V196" s="1"/>
  <c r="U194"/>
  <c r="U192"/>
  <c r="V192" s="1"/>
  <c r="U190"/>
  <c r="V190" s="1"/>
  <c r="U188"/>
  <c r="V188" s="1"/>
  <c r="U186"/>
  <c r="U184"/>
  <c r="U182"/>
  <c r="V182" s="1"/>
  <c r="U180"/>
  <c r="U178"/>
  <c r="U176"/>
  <c r="U174"/>
  <c r="V174" s="1"/>
  <c r="U172"/>
  <c r="U170"/>
  <c r="U168"/>
  <c r="U166"/>
  <c r="V166" s="1"/>
  <c r="X124"/>
  <c r="Y124" s="1"/>
  <c r="X120"/>
  <c r="Y120" s="1"/>
  <c r="AE56"/>
  <c r="X125"/>
  <c r="Y125" s="1"/>
  <c r="X265"/>
  <c r="Y265" s="1"/>
  <c r="X263"/>
  <c r="X261"/>
  <c r="Y261" s="1"/>
  <c r="X259"/>
  <c r="Y259" s="1"/>
  <c r="X257"/>
  <c r="X255"/>
  <c r="X253"/>
  <c r="X251"/>
  <c r="Y251" s="1"/>
  <c r="X249"/>
  <c r="Y249" s="1"/>
  <c r="X247"/>
  <c r="X245"/>
  <c r="Y245" s="1"/>
  <c r="X243"/>
  <c r="Y243" s="1"/>
  <c r="X241"/>
  <c r="X239"/>
  <c r="X237"/>
  <c r="X235"/>
  <c r="Y235" s="1"/>
  <c r="X233"/>
  <c r="Y233" s="1"/>
  <c r="X231"/>
  <c r="X229"/>
  <c r="Y229" s="1"/>
  <c r="X227"/>
  <c r="Y227" s="1"/>
  <c r="X225"/>
  <c r="X223"/>
  <c r="X221"/>
  <c r="X219"/>
  <c r="X217"/>
  <c r="Y217" s="1"/>
  <c r="AI55" s="1"/>
  <c r="AC48"/>
  <c r="V60"/>
  <c r="Y95"/>
  <c r="Y111"/>
  <c r="V132"/>
  <c r="V144"/>
  <c r="V152"/>
  <c r="V168"/>
  <c r="V176"/>
  <c r="V184"/>
  <c r="V204"/>
  <c r="V208"/>
  <c r="V224"/>
  <c r="V248"/>
  <c r="V256"/>
  <c r="V264"/>
  <c r="V292"/>
  <c r="V296"/>
  <c r="U65"/>
  <c r="V65" s="1"/>
  <c r="U67"/>
  <c r="V67" s="1"/>
  <c r="V70"/>
  <c r="U116"/>
  <c r="V116" s="1"/>
  <c r="V118"/>
  <c r="Y139"/>
  <c r="Y159"/>
  <c r="Y187"/>
  <c r="Y195"/>
  <c r="Y223"/>
  <c r="Y239"/>
  <c r="Y247"/>
  <c r="Y255"/>
  <c r="Y275"/>
  <c r="Y44"/>
  <c r="AK48"/>
  <c r="U50"/>
  <c r="V50" s="1"/>
  <c r="U53"/>
  <c r="U56"/>
  <c r="V56" s="1"/>
  <c r="AI56"/>
  <c r="U57"/>
  <c r="V57" s="1"/>
  <c r="U59"/>
  <c r="V59" s="1"/>
  <c r="U60"/>
  <c r="Y67"/>
  <c r="U73"/>
  <c r="V73" s="1"/>
  <c r="U75"/>
  <c r="V75" s="1"/>
  <c r="U76"/>
  <c r="V78"/>
  <c r="V80"/>
  <c r="V82"/>
  <c r="V86"/>
  <c r="V90"/>
  <c r="V94"/>
  <c r="V96"/>
  <c r="V102"/>
  <c r="V106"/>
  <c r="V110"/>
  <c r="U112"/>
  <c r="V112" s="1"/>
  <c r="V114"/>
  <c r="X115"/>
  <c r="V122"/>
  <c r="Y141"/>
  <c r="Y157"/>
  <c r="Y173"/>
  <c r="Y189"/>
  <c r="Y205"/>
  <c r="Y221"/>
  <c r="Y225"/>
  <c r="Y237"/>
  <c r="Y241"/>
  <c r="Y253"/>
  <c r="Y257"/>
  <c r="Y269"/>
  <c r="Y285"/>
  <c r="Y297"/>
  <c r="U131"/>
  <c r="V131" s="1"/>
  <c r="U129"/>
  <c r="V129" s="1"/>
  <c r="U128"/>
  <c r="V128" s="1"/>
  <c r="X163"/>
  <c r="X161"/>
  <c r="Y161" s="1"/>
  <c r="X159"/>
  <c r="X157"/>
  <c r="X155"/>
  <c r="Y155" s="1"/>
  <c r="X153"/>
  <c r="Y153" s="1"/>
  <c r="X151"/>
  <c r="X149"/>
  <c r="Y149" s="1"/>
  <c r="X147"/>
  <c r="Y147" s="1"/>
  <c r="X145"/>
  <c r="Y145" s="1"/>
  <c r="X143"/>
  <c r="Y143" s="1"/>
  <c r="X141"/>
  <c r="X139"/>
  <c r="X137"/>
  <c r="Y137" s="1"/>
  <c r="X135"/>
  <c r="Y135" s="1"/>
  <c r="X133"/>
  <c r="Y133" s="1"/>
  <c r="V76"/>
  <c r="Y83"/>
  <c r="Y115"/>
  <c r="AF55"/>
  <c r="V148"/>
  <c r="V160"/>
  <c r="V172"/>
  <c r="V180"/>
  <c r="V200"/>
  <c r="V212"/>
  <c r="V240"/>
  <c r="V272"/>
  <c r="V280"/>
  <c r="V288"/>
  <c r="Y45"/>
  <c r="U49"/>
  <c r="V49" s="1"/>
  <c r="U55"/>
  <c r="V55" s="1"/>
  <c r="Y59"/>
  <c r="U68"/>
  <c r="V72"/>
  <c r="X82"/>
  <c r="Y82" s="1"/>
  <c r="Y123"/>
  <c r="Y151"/>
  <c r="Y163"/>
  <c r="Y191"/>
  <c r="Y219"/>
  <c r="Y231"/>
  <c r="Y263"/>
  <c r="Y295"/>
  <c r="AF48"/>
  <c r="U52"/>
  <c r="V52" s="1"/>
  <c r="Y53"/>
  <c r="V54"/>
  <c r="AC56"/>
  <c r="U61"/>
  <c r="V61" s="1"/>
  <c r="U63"/>
  <c r="V63" s="1"/>
  <c r="U64"/>
  <c r="V64" s="1"/>
  <c r="V66"/>
  <c r="V68"/>
  <c r="U77"/>
  <c r="V77" s="1"/>
  <c r="U79"/>
  <c r="V79" s="1"/>
  <c r="U80"/>
  <c r="U81"/>
  <c r="V81" s="1"/>
  <c r="U83"/>
  <c r="V83" s="1"/>
  <c r="U84"/>
  <c r="V84" s="1"/>
  <c r="U85"/>
  <c r="V85" s="1"/>
  <c r="U87"/>
  <c r="V87" s="1"/>
  <c r="U88"/>
  <c r="V88" s="1"/>
  <c r="U89"/>
  <c r="V89" s="1"/>
  <c r="U91"/>
  <c r="V91" s="1"/>
  <c r="U92"/>
  <c r="V92" s="1"/>
  <c r="U93"/>
  <c r="V93" s="1"/>
  <c r="U95"/>
  <c r="V95" s="1"/>
  <c r="U96"/>
  <c r="U97"/>
  <c r="V97" s="1"/>
  <c r="U99"/>
  <c r="V99" s="1"/>
  <c r="U100"/>
  <c r="V100" s="1"/>
  <c r="U101"/>
  <c r="V101" s="1"/>
  <c r="U103"/>
  <c r="V103" s="1"/>
  <c r="U104"/>
  <c r="V104" s="1"/>
  <c r="U105"/>
  <c r="V105" s="1"/>
  <c r="U107"/>
  <c r="V107" s="1"/>
  <c r="U108"/>
  <c r="V108" s="1"/>
  <c r="U109"/>
  <c r="V109" s="1"/>
  <c r="U111"/>
  <c r="V111" s="1"/>
  <c r="Y119"/>
  <c r="Y127"/>
  <c r="U130"/>
  <c r="V130" s="1"/>
  <c r="X132"/>
  <c r="Y132" s="1"/>
  <c r="X136"/>
  <c r="Y136" s="1"/>
  <c r="V138"/>
  <c r="X140"/>
  <c r="Y140" s="1"/>
  <c r="X144"/>
  <c r="Y144" s="1"/>
  <c r="V146"/>
  <c r="X148"/>
  <c r="Y148" s="1"/>
  <c r="X152"/>
  <c r="Y152" s="1"/>
  <c r="V154"/>
  <c r="X156"/>
  <c r="Y156" s="1"/>
  <c r="X160"/>
  <c r="Y160" s="1"/>
  <c r="V162"/>
  <c r="X164"/>
  <c r="Y164" s="1"/>
  <c r="X168"/>
  <c r="Y168" s="1"/>
  <c r="V170"/>
  <c r="X172"/>
  <c r="Y172" s="1"/>
  <c r="X176"/>
  <c r="Y176" s="1"/>
  <c r="V178"/>
  <c r="X180"/>
  <c r="Y180" s="1"/>
  <c r="X184"/>
  <c r="Y184" s="1"/>
  <c r="V186"/>
  <c r="X188"/>
  <c r="Y188" s="1"/>
  <c r="X192"/>
  <c r="Y192" s="1"/>
  <c r="V194"/>
  <c r="X196"/>
  <c r="Y196" s="1"/>
  <c r="X200"/>
  <c r="Y200" s="1"/>
  <c r="V202"/>
  <c r="X204"/>
  <c r="Y204" s="1"/>
  <c r="X208"/>
  <c r="Y208" s="1"/>
  <c r="V210"/>
  <c r="X212"/>
  <c r="Y212" s="1"/>
  <c r="X220"/>
  <c r="Y220" s="1"/>
  <c r="X224"/>
  <c r="Y224" s="1"/>
  <c r="X228"/>
  <c r="Y228" s="1"/>
  <c r="X232"/>
  <c r="Y232" s="1"/>
  <c r="X236"/>
  <c r="Y236" s="1"/>
  <c r="X240"/>
  <c r="Y240" s="1"/>
  <c r="X244"/>
  <c r="Y244" s="1"/>
  <c r="X248"/>
  <c r="Y248" s="1"/>
  <c r="X252"/>
  <c r="Y252" s="1"/>
  <c r="X256"/>
  <c r="Y256" s="1"/>
  <c r="X260"/>
  <c r="Y260" s="1"/>
  <c r="X264"/>
  <c r="Y264" s="1"/>
  <c r="V270"/>
  <c r="V274"/>
  <c r="V282"/>
  <c r="V286"/>
  <c r="V290"/>
  <c r="V298"/>
  <c r="AK47" s="1"/>
  <c r="U127"/>
  <c r="V127" s="1"/>
  <c r="U125"/>
  <c r="V125" s="1"/>
  <c r="U123"/>
  <c r="V123" s="1"/>
  <c r="U121"/>
  <c r="V121" s="1"/>
  <c r="U119"/>
  <c r="V119" s="1"/>
  <c r="U265"/>
  <c r="V265" s="1"/>
  <c r="U263"/>
  <c r="V263" s="1"/>
  <c r="U261"/>
  <c r="V261" s="1"/>
  <c r="U259"/>
  <c r="V259" s="1"/>
  <c r="U257"/>
  <c r="V257" s="1"/>
  <c r="U255"/>
  <c r="V255" s="1"/>
  <c r="U253"/>
  <c r="V253" s="1"/>
  <c r="U251"/>
  <c r="V251" s="1"/>
  <c r="U249"/>
  <c r="V249" s="1"/>
  <c r="U247"/>
  <c r="V247" s="1"/>
  <c r="U245"/>
  <c r="V245" s="1"/>
  <c r="U243"/>
  <c r="V243" s="1"/>
  <c r="U241"/>
  <c r="V241" s="1"/>
  <c r="U239"/>
  <c r="V239" s="1"/>
  <c r="U237"/>
  <c r="V237" s="1"/>
  <c r="U235"/>
  <c r="V235" s="1"/>
  <c r="U233"/>
  <c r="V233" s="1"/>
  <c r="U231"/>
  <c r="V231" s="1"/>
  <c r="U229"/>
  <c r="V229" s="1"/>
  <c r="U227"/>
  <c r="V227" s="1"/>
  <c r="U225"/>
  <c r="V225" s="1"/>
  <c r="U223"/>
  <c r="V223" s="1"/>
  <c r="U221"/>
  <c r="V221" s="1"/>
  <c r="U219"/>
  <c r="V219" s="1"/>
  <c r="U217"/>
  <c r="V217" s="1"/>
  <c r="X111"/>
  <c r="X109"/>
  <c r="Y109" s="1"/>
  <c r="X107"/>
  <c r="Y107" s="1"/>
  <c r="X105"/>
  <c r="Y105" s="1"/>
  <c r="X103"/>
  <c r="Y103" s="1"/>
  <c r="X101"/>
  <c r="Y101" s="1"/>
  <c r="X99"/>
  <c r="Y99" s="1"/>
  <c r="X97"/>
  <c r="Y97" s="1"/>
  <c r="X95"/>
  <c r="X93"/>
  <c r="Y93" s="1"/>
  <c r="X91"/>
  <c r="Y91" s="1"/>
  <c r="X89"/>
  <c r="Y89" s="1"/>
  <c r="X87"/>
  <c r="Y87" s="1"/>
  <c r="X85"/>
  <c r="Y85" s="1"/>
  <c r="AD56"/>
  <c r="X215"/>
  <c r="Y215" s="1"/>
  <c r="X213"/>
  <c r="Y213" s="1"/>
  <c r="X211"/>
  <c r="Y211" s="1"/>
  <c r="X209"/>
  <c r="Y209" s="1"/>
  <c r="X207"/>
  <c r="Y207" s="1"/>
  <c r="X205"/>
  <c r="X203"/>
  <c r="Y203" s="1"/>
  <c r="X201"/>
  <c r="Y201" s="1"/>
  <c r="X199"/>
  <c r="Y199" s="1"/>
  <c r="X197"/>
  <c r="Y197" s="1"/>
  <c r="X195"/>
  <c r="X193"/>
  <c r="Y193" s="1"/>
  <c r="X191"/>
  <c r="X189"/>
  <c r="X187"/>
  <c r="X185"/>
  <c r="Y185" s="1"/>
  <c r="X183"/>
  <c r="Y183" s="1"/>
  <c r="X181"/>
  <c r="Y181" s="1"/>
  <c r="X179"/>
  <c r="Y179" s="1"/>
  <c r="X177"/>
  <c r="Y177" s="1"/>
  <c r="X175"/>
  <c r="Y175" s="1"/>
  <c r="X173"/>
  <c r="X171"/>
  <c r="Y171" s="1"/>
  <c r="X169"/>
  <c r="Y169" s="1"/>
  <c r="X167"/>
  <c r="Y167" s="1"/>
  <c r="X165"/>
  <c r="Y165" s="1"/>
  <c r="AH55" s="1"/>
  <c r="AH56"/>
  <c r="V53"/>
  <c r="X84"/>
  <c r="Y84" s="1"/>
  <c r="X88"/>
  <c r="Y88" s="1"/>
  <c r="X92"/>
  <c r="Y92" s="1"/>
  <c r="X96"/>
  <c r="Y96" s="1"/>
  <c r="X100"/>
  <c r="Y100" s="1"/>
  <c r="X104"/>
  <c r="Y104" s="1"/>
  <c r="X108"/>
  <c r="Y108" s="1"/>
  <c r="X112"/>
  <c r="Y112" s="1"/>
  <c r="Y113"/>
  <c r="X116"/>
  <c r="Y116" s="1"/>
  <c r="Y117"/>
  <c r="Y121"/>
  <c r="Y129"/>
  <c r="U218"/>
  <c r="V218" s="1"/>
  <c r="U220"/>
  <c r="V220" s="1"/>
  <c r="U222"/>
  <c r="V222" s="1"/>
  <c r="U224"/>
  <c r="U226"/>
  <c r="V226" s="1"/>
  <c r="U228"/>
  <c r="V228" s="1"/>
  <c r="U230"/>
  <c r="V230" s="1"/>
  <c r="U232"/>
  <c r="V232" s="1"/>
  <c r="U234"/>
  <c r="V234" s="1"/>
  <c r="U236"/>
  <c r="V236" s="1"/>
  <c r="U238"/>
  <c r="V238" s="1"/>
  <c r="U240"/>
  <c r="U242"/>
  <c r="V242" s="1"/>
  <c r="U244"/>
  <c r="V244" s="1"/>
  <c r="U246"/>
  <c r="V246" s="1"/>
  <c r="U248"/>
  <c r="U250"/>
  <c r="V250" s="1"/>
  <c r="U252"/>
  <c r="V252" s="1"/>
  <c r="U254"/>
  <c r="V254" s="1"/>
  <c r="U256"/>
  <c r="U258"/>
  <c r="V258" s="1"/>
  <c r="U260"/>
  <c r="V260" s="1"/>
  <c r="U262"/>
  <c r="V262" s="1"/>
  <c r="U264"/>
  <c r="U266"/>
  <c r="V266" s="1"/>
  <c r="X55"/>
  <c r="Y55" s="1"/>
  <c r="X56"/>
  <c r="Y56" s="1"/>
  <c r="X57"/>
  <c r="Y57" s="1"/>
  <c r="X59"/>
  <c r="X61"/>
  <c r="Y61" s="1"/>
  <c r="X63"/>
  <c r="Y63" s="1"/>
  <c r="X65"/>
  <c r="X67"/>
  <c r="X69"/>
  <c r="Y69" s="1"/>
  <c r="X71"/>
  <c r="Y71" s="1"/>
  <c r="X73"/>
  <c r="Y73" s="1"/>
  <c r="X75"/>
  <c r="Y75" s="1"/>
  <c r="X77"/>
  <c r="Y77" s="1"/>
  <c r="X267"/>
  <c r="Y267" s="1"/>
  <c r="X269"/>
  <c r="X271"/>
  <c r="Y271" s="1"/>
  <c r="X273"/>
  <c r="Y273" s="1"/>
  <c r="X275"/>
  <c r="X277"/>
  <c r="Y277" s="1"/>
  <c r="X279"/>
  <c r="Y279" s="1"/>
  <c r="X281"/>
  <c r="Y281" s="1"/>
  <c r="X283"/>
  <c r="Y283" s="1"/>
  <c r="X285"/>
  <c r="X287"/>
  <c r="Y287" s="1"/>
  <c r="X289"/>
  <c r="Y289" s="1"/>
  <c r="X291"/>
  <c r="Y291" s="1"/>
  <c r="X293"/>
  <c r="Y293" s="1"/>
  <c r="X295"/>
  <c r="U127" i="7"/>
  <c r="V127" s="1"/>
  <c r="U125"/>
  <c r="V125" s="1"/>
  <c r="U123"/>
  <c r="V123" s="1"/>
  <c r="U121"/>
  <c r="V121" s="1"/>
  <c r="U119"/>
  <c r="V119" s="1"/>
  <c r="X117"/>
  <c r="Y117" s="1"/>
  <c r="X115"/>
  <c r="Y115" s="1"/>
  <c r="X113"/>
  <c r="X111"/>
  <c r="Y111" s="1"/>
  <c r="X109"/>
  <c r="Y109" s="1"/>
  <c r="X107"/>
  <c r="Y107" s="1"/>
  <c r="X105"/>
  <c r="Y105" s="1"/>
  <c r="X103"/>
  <c r="Y103" s="1"/>
  <c r="X101"/>
  <c r="Y101" s="1"/>
  <c r="X99"/>
  <c r="Y99" s="1"/>
  <c r="X97"/>
  <c r="Y97" s="1"/>
  <c r="X95"/>
  <c r="Y95" s="1"/>
  <c r="X93"/>
  <c r="Y93" s="1"/>
  <c r="X91"/>
  <c r="Y91" s="1"/>
  <c r="X89"/>
  <c r="Y89" s="1"/>
  <c r="X87"/>
  <c r="Y87" s="1"/>
  <c r="X85"/>
  <c r="Y85" s="1"/>
  <c r="AD56"/>
  <c r="U110"/>
  <c r="V110" s="1"/>
  <c r="U108"/>
  <c r="V108" s="1"/>
  <c r="U106"/>
  <c r="V106" s="1"/>
  <c r="U104"/>
  <c r="V104" s="1"/>
  <c r="U102"/>
  <c r="U100"/>
  <c r="V100" s="1"/>
  <c r="U98"/>
  <c r="V98" s="1"/>
  <c r="U96"/>
  <c r="V96" s="1"/>
  <c r="U94"/>
  <c r="V94" s="1"/>
  <c r="U92"/>
  <c r="V92" s="1"/>
  <c r="U90"/>
  <c r="V90" s="1"/>
  <c r="U88"/>
  <c r="V88" s="1"/>
  <c r="U86"/>
  <c r="U84"/>
  <c r="V84" s="1"/>
  <c r="U117"/>
  <c r="V117" s="1"/>
  <c r="U115"/>
  <c r="V115" s="1"/>
  <c r="U113"/>
  <c r="V113" s="1"/>
  <c r="U215"/>
  <c r="V215" s="1"/>
  <c r="U213"/>
  <c r="V213" s="1"/>
  <c r="U211"/>
  <c r="V211" s="1"/>
  <c r="U209"/>
  <c r="V209" s="1"/>
  <c r="U207"/>
  <c r="V207" s="1"/>
  <c r="U205"/>
  <c r="V205" s="1"/>
  <c r="U203"/>
  <c r="V203" s="1"/>
  <c r="U201"/>
  <c r="V201" s="1"/>
  <c r="U199"/>
  <c r="V199" s="1"/>
  <c r="U197"/>
  <c r="V197" s="1"/>
  <c r="U195"/>
  <c r="V195" s="1"/>
  <c r="U193"/>
  <c r="V193" s="1"/>
  <c r="U191"/>
  <c r="V191" s="1"/>
  <c r="U189"/>
  <c r="V189" s="1"/>
  <c r="U187"/>
  <c r="V187" s="1"/>
  <c r="U185"/>
  <c r="V185" s="1"/>
  <c r="U183"/>
  <c r="V183" s="1"/>
  <c r="U181"/>
  <c r="V181" s="1"/>
  <c r="U179"/>
  <c r="V179" s="1"/>
  <c r="U177"/>
  <c r="V177" s="1"/>
  <c r="U175"/>
  <c r="V175" s="1"/>
  <c r="U173"/>
  <c r="V173" s="1"/>
  <c r="U171"/>
  <c r="V171" s="1"/>
  <c r="U169"/>
  <c r="V169" s="1"/>
  <c r="U167"/>
  <c r="V167" s="1"/>
  <c r="U165"/>
  <c r="V165" s="1"/>
  <c r="AC56"/>
  <c r="X83"/>
  <c r="Y83" s="1"/>
  <c r="X81"/>
  <c r="Y81" s="1"/>
  <c r="X163"/>
  <c r="X161"/>
  <c r="X159"/>
  <c r="X157"/>
  <c r="Y157" s="1"/>
  <c r="X155"/>
  <c r="X153"/>
  <c r="X151"/>
  <c r="X149"/>
  <c r="Y149" s="1"/>
  <c r="X147"/>
  <c r="X145"/>
  <c r="X143"/>
  <c r="X141"/>
  <c r="Y141" s="1"/>
  <c r="X139"/>
  <c r="X137"/>
  <c r="X135"/>
  <c r="X133"/>
  <c r="Y133" s="1"/>
  <c r="AG56"/>
  <c r="V138"/>
  <c r="V156"/>
  <c r="V178"/>
  <c r="V206"/>
  <c r="V222"/>
  <c r="V236"/>
  <c r="V252"/>
  <c r="V270"/>
  <c r="V286"/>
  <c r="Y50"/>
  <c r="AB55" s="1"/>
  <c r="AK56"/>
  <c r="X80"/>
  <c r="Y80" s="1"/>
  <c r="AC55" s="1"/>
  <c r="X82"/>
  <c r="X84"/>
  <c r="X86"/>
  <c r="X88"/>
  <c r="Y88" s="1"/>
  <c r="X90"/>
  <c r="Y90" s="1"/>
  <c r="X92"/>
  <c r="Y92" s="1"/>
  <c r="X94"/>
  <c r="Y94" s="1"/>
  <c r="X96"/>
  <c r="Y96" s="1"/>
  <c r="X98"/>
  <c r="Y98" s="1"/>
  <c r="X100"/>
  <c r="X102"/>
  <c r="Y102" s="1"/>
  <c r="X104"/>
  <c r="Y104" s="1"/>
  <c r="X106"/>
  <c r="Y106" s="1"/>
  <c r="X108"/>
  <c r="Y108" s="1"/>
  <c r="X110"/>
  <c r="Y110" s="1"/>
  <c r="X112"/>
  <c r="Y112" s="1"/>
  <c r="Y113"/>
  <c r="X114"/>
  <c r="Y114" s="1"/>
  <c r="X116"/>
  <c r="Y116" s="1"/>
  <c r="Y127"/>
  <c r="X132"/>
  <c r="Y132" s="1"/>
  <c r="X134"/>
  <c r="Y134" s="1"/>
  <c r="Y135"/>
  <c r="X136"/>
  <c r="Y136" s="1"/>
  <c r="Y137"/>
  <c r="X138"/>
  <c r="Y138" s="1"/>
  <c r="Y139"/>
  <c r="X140"/>
  <c r="Y140" s="1"/>
  <c r="X142"/>
  <c r="Y142" s="1"/>
  <c r="Y143"/>
  <c r="X144"/>
  <c r="Y144" s="1"/>
  <c r="Y145"/>
  <c r="X146"/>
  <c r="Y146" s="1"/>
  <c r="Y147"/>
  <c r="X148"/>
  <c r="Y148" s="1"/>
  <c r="X150"/>
  <c r="Y150" s="1"/>
  <c r="Y151"/>
  <c r="X152"/>
  <c r="Y152" s="1"/>
  <c r="Y153"/>
  <c r="X154"/>
  <c r="Y154" s="1"/>
  <c r="Y155"/>
  <c r="X156"/>
  <c r="Y156" s="1"/>
  <c r="X158"/>
  <c r="Y158" s="1"/>
  <c r="Y159"/>
  <c r="X160"/>
  <c r="Y160" s="1"/>
  <c r="Y161"/>
  <c r="X162"/>
  <c r="Y162" s="1"/>
  <c r="Y163"/>
  <c r="X164"/>
  <c r="Y164" s="1"/>
  <c r="X166"/>
  <c r="Y166" s="1"/>
  <c r="X168"/>
  <c r="Y168" s="1"/>
  <c r="X170"/>
  <c r="Y170" s="1"/>
  <c r="X172"/>
  <c r="Y172" s="1"/>
  <c r="X174"/>
  <c r="Y174" s="1"/>
  <c r="X176"/>
  <c r="Y176" s="1"/>
  <c r="X178"/>
  <c r="Y178" s="1"/>
  <c r="X180"/>
  <c r="Y180" s="1"/>
  <c r="X182"/>
  <c r="Y182" s="1"/>
  <c r="X184"/>
  <c r="Y184" s="1"/>
  <c r="X186"/>
  <c r="Y186" s="1"/>
  <c r="X188"/>
  <c r="Y188" s="1"/>
  <c r="X190"/>
  <c r="Y190" s="1"/>
  <c r="X192"/>
  <c r="Y192" s="1"/>
  <c r="X194"/>
  <c r="Y194" s="1"/>
  <c r="X196"/>
  <c r="Y196" s="1"/>
  <c r="X198"/>
  <c r="Y198" s="1"/>
  <c r="X200"/>
  <c r="Y200" s="1"/>
  <c r="X202"/>
  <c r="Y202" s="1"/>
  <c r="X204"/>
  <c r="Y204" s="1"/>
  <c r="X206"/>
  <c r="Y206" s="1"/>
  <c r="X208"/>
  <c r="Y208" s="1"/>
  <c r="X210"/>
  <c r="Y210" s="1"/>
  <c r="X212"/>
  <c r="Y212" s="1"/>
  <c r="X214"/>
  <c r="Y214" s="1"/>
  <c r="Y265"/>
  <c r="Y273"/>
  <c r="Y281"/>
  <c r="Y289"/>
  <c r="Y297"/>
  <c r="X298"/>
  <c r="Y298" s="1"/>
  <c r="AK55" s="1"/>
  <c r="U82"/>
  <c r="U80"/>
  <c r="U163"/>
  <c r="V163" s="1"/>
  <c r="U161"/>
  <c r="V161" s="1"/>
  <c r="U159"/>
  <c r="V159" s="1"/>
  <c r="U157"/>
  <c r="V157" s="1"/>
  <c r="U155"/>
  <c r="V155" s="1"/>
  <c r="U153"/>
  <c r="V153" s="1"/>
  <c r="U151"/>
  <c r="V151" s="1"/>
  <c r="U149"/>
  <c r="V149" s="1"/>
  <c r="U147"/>
  <c r="V147" s="1"/>
  <c r="U145"/>
  <c r="V145" s="1"/>
  <c r="U143"/>
  <c r="V143" s="1"/>
  <c r="U141"/>
  <c r="V141" s="1"/>
  <c r="U139"/>
  <c r="V139" s="1"/>
  <c r="U137"/>
  <c r="V137" s="1"/>
  <c r="U135"/>
  <c r="V135" s="1"/>
  <c r="U133"/>
  <c r="V133" s="1"/>
  <c r="V158"/>
  <c r="V180"/>
  <c r="V210"/>
  <c r="V274"/>
  <c r="U47"/>
  <c r="V47" s="1"/>
  <c r="U48"/>
  <c r="V48" s="1"/>
  <c r="AE48"/>
  <c r="V50"/>
  <c r="Y54"/>
  <c r="Y58"/>
  <c r="Y60"/>
  <c r="Y62"/>
  <c r="Y64"/>
  <c r="Y66"/>
  <c r="Y68"/>
  <c r="Y70"/>
  <c r="Y72"/>
  <c r="Y74"/>
  <c r="Y76"/>
  <c r="Y78"/>
  <c r="Y82"/>
  <c r="Y84"/>
  <c r="Y86"/>
  <c r="Y100"/>
  <c r="U265"/>
  <c r="V265" s="1"/>
  <c r="U263"/>
  <c r="V263" s="1"/>
  <c r="U261"/>
  <c r="V261" s="1"/>
  <c r="U259"/>
  <c r="V259" s="1"/>
  <c r="U257"/>
  <c r="V257" s="1"/>
  <c r="U255"/>
  <c r="V255" s="1"/>
  <c r="U253"/>
  <c r="V253" s="1"/>
  <c r="U251"/>
  <c r="V251" s="1"/>
  <c r="U249"/>
  <c r="V249" s="1"/>
  <c r="U247"/>
  <c r="V247" s="1"/>
  <c r="U245"/>
  <c r="V245" s="1"/>
  <c r="U243"/>
  <c r="V243" s="1"/>
  <c r="U241"/>
  <c r="V241" s="1"/>
  <c r="U239"/>
  <c r="V239" s="1"/>
  <c r="U237"/>
  <c r="V237" s="1"/>
  <c r="U235"/>
  <c r="V235" s="1"/>
  <c r="U233"/>
  <c r="V233" s="1"/>
  <c r="U231"/>
  <c r="V231" s="1"/>
  <c r="U229"/>
  <c r="V229" s="1"/>
  <c r="U227"/>
  <c r="V227" s="1"/>
  <c r="U225"/>
  <c r="V225" s="1"/>
  <c r="U223"/>
  <c r="V223" s="1"/>
  <c r="U221"/>
  <c r="V221" s="1"/>
  <c r="U219"/>
  <c r="V219" s="1"/>
  <c r="U217"/>
  <c r="V217" s="1"/>
  <c r="X215"/>
  <c r="Y215" s="1"/>
  <c r="X213"/>
  <c r="Y213" s="1"/>
  <c r="X211"/>
  <c r="Y211" s="1"/>
  <c r="X209"/>
  <c r="Y209" s="1"/>
  <c r="X207"/>
  <c r="Y207" s="1"/>
  <c r="X205"/>
  <c r="Y205" s="1"/>
  <c r="X203"/>
  <c r="Y203" s="1"/>
  <c r="X201"/>
  <c r="Y201" s="1"/>
  <c r="X199"/>
  <c r="Y199" s="1"/>
  <c r="X197"/>
  <c r="Y197" s="1"/>
  <c r="X195"/>
  <c r="Y195" s="1"/>
  <c r="X193"/>
  <c r="Y193" s="1"/>
  <c r="X191"/>
  <c r="Y191" s="1"/>
  <c r="X189"/>
  <c r="Y189" s="1"/>
  <c r="X187"/>
  <c r="Y187" s="1"/>
  <c r="X185"/>
  <c r="Y185" s="1"/>
  <c r="X183"/>
  <c r="Y183" s="1"/>
  <c r="X181"/>
  <c r="Y181" s="1"/>
  <c r="X179"/>
  <c r="Y179" s="1"/>
  <c r="X177"/>
  <c r="Y177" s="1"/>
  <c r="X175"/>
  <c r="Y175" s="1"/>
  <c r="X173"/>
  <c r="Y173" s="1"/>
  <c r="X171"/>
  <c r="Y171" s="1"/>
  <c r="X169"/>
  <c r="Y169" s="1"/>
  <c r="X167"/>
  <c r="Y167" s="1"/>
  <c r="X165"/>
  <c r="Y165" s="1"/>
  <c r="AH56"/>
  <c r="U78"/>
  <c r="U76"/>
  <c r="U74"/>
  <c r="U72"/>
  <c r="U70"/>
  <c r="U68"/>
  <c r="U66"/>
  <c r="U64"/>
  <c r="U62"/>
  <c r="U60"/>
  <c r="U58"/>
  <c r="U54"/>
  <c r="U53"/>
  <c r="V53" s="1"/>
  <c r="U52"/>
  <c r="V52" s="1"/>
  <c r="U50"/>
  <c r="U131"/>
  <c r="V131" s="1"/>
  <c r="U129"/>
  <c r="V129" s="1"/>
  <c r="U297"/>
  <c r="V297" s="1"/>
  <c r="U295"/>
  <c r="V295" s="1"/>
  <c r="U293"/>
  <c r="V293" s="1"/>
  <c r="U291"/>
  <c r="V291" s="1"/>
  <c r="U289"/>
  <c r="V289" s="1"/>
  <c r="U287"/>
  <c r="V287" s="1"/>
  <c r="U285"/>
  <c r="V285" s="1"/>
  <c r="U283"/>
  <c r="V283" s="1"/>
  <c r="U281"/>
  <c r="V281" s="1"/>
  <c r="U279"/>
  <c r="V279" s="1"/>
  <c r="U277"/>
  <c r="V277" s="1"/>
  <c r="U275"/>
  <c r="V275" s="1"/>
  <c r="U273"/>
  <c r="V273" s="1"/>
  <c r="U271"/>
  <c r="V271" s="1"/>
  <c r="U269"/>
  <c r="V269" s="1"/>
  <c r="U267"/>
  <c r="V267" s="1"/>
  <c r="V130"/>
  <c r="V134"/>
  <c r="V146"/>
  <c r="V154"/>
  <c r="V190"/>
  <c r="V238"/>
  <c r="V268"/>
  <c r="AD48"/>
  <c r="AH48"/>
  <c r="U49"/>
  <c r="V49" s="1"/>
  <c r="V54"/>
  <c r="U55"/>
  <c r="V55" s="1"/>
  <c r="U57"/>
  <c r="V57" s="1"/>
  <c r="V58"/>
  <c r="U59"/>
  <c r="V59" s="1"/>
  <c r="V60"/>
  <c r="U61"/>
  <c r="V61" s="1"/>
  <c r="V62"/>
  <c r="U63"/>
  <c r="V63" s="1"/>
  <c r="V64"/>
  <c r="U65"/>
  <c r="V65" s="1"/>
  <c r="V66"/>
  <c r="U67"/>
  <c r="V67" s="1"/>
  <c r="V68"/>
  <c r="U69"/>
  <c r="V69" s="1"/>
  <c r="V70"/>
  <c r="U71"/>
  <c r="V71" s="1"/>
  <c r="V72"/>
  <c r="U73"/>
  <c r="V73" s="1"/>
  <c r="V74"/>
  <c r="U75"/>
  <c r="V75" s="1"/>
  <c r="V76"/>
  <c r="U77"/>
  <c r="V77" s="1"/>
  <c r="V78"/>
  <c r="U79"/>
  <c r="V79" s="1"/>
  <c r="V80"/>
  <c r="AC47" s="1"/>
  <c r="U81"/>
  <c r="V81" s="1"/>
  <c r="V82"/>
  <c r="U83"/>
  <c r="V83" s="1"/>
  <c r="U85"/>
  <c r="V85" s="1"/>
  <c r="V86"/>
  <c r="U87"/>
  <c r="V87" s="1"/>
  <c r="U89"/>
  <c r="V89" s="1"/>
  <c r="U91"/>
  <c r="V91" s="1"/>
  <c r="U93"/>
  <c r="V93" s="1"/>
  <c r="U95"/>
  <c r="V95" s="1"/>
  <c r="U97"/>
  <c r="V97" s="1"/>
  <c r="U99"/>
  <c r="V99" s="1"/>
  <c r="U101"/>
  <c r="V101" s="1"/>
  <c r="V102"/>
  <c r="U103"/>
  <c r="V103" s="1"/>
  <c r="U105"/>
  <c r="V105" s="1"/>
  <c r="U107"/>
  <c r="V107" s="1"/>
  <c r="U109"/>
  <c r="V109" s="1"/>
  <c r="U111"/>
  <c r="V111" s="1"/>
  <c r="U112"/>
  <c r="V112" s="1"/>
  <c r="U114"/>
  <c r="V114" s="1"/>
  <c r="U116"/>
  <c r="V116" s="1"/>
  <c r="U118"/>
  <c r="V118" s="1"/>
  <c r="U120"/>
  <c r="V120" s="1"/>
  <c r="U122"/>
  <c r="V122" s="1"/>
  <c r="U124"/>
  <c r="V124" s="1"/>
  <c r="U126"/>
  <c r="V126" s="1"/>
  <c r="U128"/>
  <c r="V128" s="1"/>
  <c r="AF47" s="1"/>
  <c r="U130"/>
  <c r="U132"/>
  <c r="V132" s="1"/>
  <c r="U134"/>
  <c r="U136"/>
  <c r="V136" s="1"/>
  <c r="U138"/>
  <c r="U140"/>
  <c r="V140" s="1"/>
  <c r="U142"/>
  <c r="V142" s="1"/>
  <c r="U144"/>
  <c r="V144" s="1"/>
  <c r="U146"/>
  <c r="U148"/>
  <c r="V148" s="1"/>
  <c r="U150"/>
  <c r="V150" s="1"/>
  <c r="U152"/>
  <c r="V152" s="1"/>
  <c r="U154"/>
  <c r="U156"/>
  <c r="U158"/>
  <c r="U160"/>
  <c r="V160" s="1"/>
  <c r="U162"/>
  <c r="V162" s="1"/>
  <c r="U164"/>
  <c r="V164" s="1"/>
  <c r="U166"/>
  <c r="V166" s="1"/>
  <c r="U168"/>
  <c r="V168" s="1"/>
  <c r="U170"/>
  <c r="V170" s="1"/>
  <c r="U172"/>
  <c r="V172" s="1"/>
  <c r="U174"/>
  <c r="V174" s="1"/>
  <c r="U176"/>
  <c r="V176" s="1"/>
  <c r="U178"/>
  <c r="U180"/>
  <c r="U182"/>
  <c r="V182" s="1"/>
  <c r="U184"/>
  <c r="V184" s="1"/>
  <c r="U186"/>
  <c r="V186" s="1"/>
  <c r="U188"/>
  <c r="V188" s="1"/>
  <c r="U190"/>
  <c r="U192"/>
  <c r="V192" s="1"/>
  <c r="U194"/>
  <c r="V194" s="1"/>
  <c r="U196"/>
  <c r="V196" s="1"/>
  <c r="U198"/>
  <c r="V198" s="1"/>
  <c r="U200"/>
  <c r="V200" s="1"/>
  <c r="U202"/>
  <c r="V202" s="1"/>
  <c r="U204"/>
  <c r="V204" s="1"/>
  <c r="U206"/>
  <c r="U208"/>
  <c r="V208" s="1"/>
  <c r="U210"/>
  <c r="U212"/>
  <c r="V212" s="1"/>
  <c r="U214"/>
  <c r="V214" s="1"/>
  <c r="U216"/>
  <c r="V216" s="1"/>
  <c r="U218"/>
  <c r="V218" s="1"/>
  <c r="U220"/>
  <c r="V220" s="1"/>
  <c r="U222"/>
  <c r="U224"/>
  <c r="V224" s="1"/>
  <c r="U226"/>
  <c r="V226" s="1"/>
  <c r="U228"/>
  <c r="V228" s="1"/>
  <c r="U230"/>
  <c r="V230" s="1"/>
  <c r="U232"/>
  <c r="V232" s="1"/>
  <c r="U234"/>
  <c r="V234" s="1"/>
  <c r="U236"/>
  <c r="U238"/>
  <c r="U240"/>
  <c r="V240" s="1"/>
  <c r="U242"/>
  <c r="V242" s="1"/>
  <c r="U244"/>
  <c r="V244" s="1"/>
  <c r="U246"/>
  <c r="V246" s="1"/>
  <c r="U248"/>
  <c r="V248" s="1"/>
  <c r="U250"/>
  <c r="V250" s="1"/>
  <c r="U252"/>
  <c r="U254"/>
  <c r="V254" s="1"/>
  <c r="U256"/>
  <c r="V256" s="1"/>
  <c r="U258"/>
  <c r="V258" s="1"/>
  <c r="U260"/>
  <c r="V260" s="1"/>
  <c r="U262"/>
  <c r="V262" s="1"/>
  <c r="U264"/>
  <c r="V264" s="1"/>
  <c r="U266"/>
  <c r="V266" s="1"/>
  <c r="U268"/>
  <c r="U270"/>
  <c r="U272"/>
  <c r="V272" s="1"/>
  <c r="U274"/>
  <c r="U276"/>
  <c r="V276" s="1"/>
  <c r="U278"/>
  <c r="V278" s="1"/>
  <c r="U280"/>
  <c r="V280" s="1"/>
  <c r="U282"/>
  <c r="V282" s="1"/>
  <c r="U284"/>
  <c r="V284" s="1"/>
  <c r="U286"/>
  <c r="U288"/>
  <c r="V288" s="1"/>
  <c r="U290"/>
  <c r="V290" s="1"/>
  <c r="U292"/>
  <c r="V292" s="1"/>
  <c r="U294"/>
  <c r="V294" s="1"/>
  <c r="U296"/>
  <c r="V296" s="1"/>
  <c r="U298"/>
  <c r="V298" s="1"/>
  <c r="AK47" s="1"/>
  <c r="X55"/>
  <c r="Y55" s="1"/>
  <c r="X56"/>
  <c r="Y56" s="1"/>
  <c r="X57"/>
  <c r="Y57" s="1"/>
  <c r="X59"/>
  <c r="Y59" s="1"/>
  <c r="X61"/>
  <c r="Y61" s="1"/>
  <c r="X63"/>
  <c r="Y63" s="1"/>
  <c r="X65"/>
  <c r="Y65" s="1"/>
  <c r="X67"/>
  <c r="Y67" s="1"/>
  <c r="X69"/>
  <c r="Y69" s="1"/>
  <c r="X71"/>
  <c r="Y71" s="1"/>
  <c r="X73"/>
  <c r="Y73" s="1"/>
  <c r="X75"/>
  <c r="Y75" s="1"/>
  <c r="X77"/>
  <c r="Y77" s="1"/>
  <c r="X119"/>
  <c r="Y119" s="1"/>
  <c r="X121"/>
  <c r="Y121" s="1"/>
  <c r="X123"/>
  <c r="Y123" s="1"/>
  <c r="X125"/>
  <c r="Y125" s="1"/>
  <c r="X129"/>
  <c r="Y129" s="1"/>
  <c r="AF55" s="1"/>
  <c r="X217"/>
  <c r="Y217" s="1"/>
  <c r="X219"/>
  <c r="Y219" s="1"/>
  <c r="X221"/>
  <c r="Y221" s="1"/>
  <c r="X223"/>
  <c r="Y223" s="1"/>
  <c r="X225"/>
  <c r="Y225" s="1"/>
  <c r="X227"/>
  <c r="Y227" s="1"/>
  <c r="X229"/>
  <c r="Y229" s="1"/>
  <c r="X231"/>
  <c r="Y231" s="1"/>
  <c r="X233"/>
  <c r="Y233" s="1"/>
  <c r="X235"/>
  <c r="Y235" s="1"/>
  <c r="X237"/>
  <c r="Y237" s="1"/>
  <c r="X239"/>
  <c r="Y239" s="1"/>
  <c r="X241"/>
  <c r="Y241" s="1"/>
  <c r="X243"/>
  <c r="Y243" s="1"/>
  <c r="X245"/>
  <c r="Y245" s="1"/>
  <c r="X247"/>
  <c r="Y247" s="1"/>
  <c r="X249"/>
  <c r="Y249" s="1"/>
  <c r="X251"/>
  <c r="Y251" s="1"/>
  <c r="X253"/>
  <c r="Y253" s="1"/>
  <c r="X255"/>
  <c r="Y255" s="1"/>
  <c r="X257"/>
  <c r="Y257" s="1"/>
  <c r="X259"/>
  <c r="Y259" s="1"/>
  <c r="X261"/>
  <c r="Y261" s="1"/>
  <c r="X263"/>
  <c r="Y263" s="1"/>
  <c r="X267"/>
  <c r="Y267" s="1"/>
  <c r="X269"/>
  <c r="Y269" s="1"/>
  <c r="X271"/>
  <c r="Y271" s="1"/>
  <c r="X273"/>
  <c r="X275"/>
  <c r="Y275" s="1"/>
  <c r="X277"/>
  <c r="Y277" s="1"/>
  <c r="X279"/>
  <c r="Y279" s="1"/>
  <c r="X281"/>
  <c r="X283"/>
  <c r="Y283" s="1"/>
  <c r="X285"/>
  <c r="Y285" s="1"/>
  <c r="X287"/>
  <c r="Y287" s="1"/>
  <c r="X289"/>
  <c r="X291"/>
  <c r="Y291" s="1"/>
  <c r="X293"/>
  <c r="Y293" s="1"/>
  <c r="X295"/>
  <c r="Y295" s="1"/>
  <c r="V80" i="6"/>
  <c r="AC47" s="1"/>
  <c r="V64"/>
  <c r="V72"/>
  <c r="U110"/>
  <c r="V110" s="1"/>
  <c r="U108"/>
  <c r="V108" s="1"/>
  <c r="U106"/>
  <c r="V106" s="1"/>
  <c r="U104"/>
  <c r="V104" s="1"/>
  <c r="U102"/>
  <c r="V102" s="1"/>
  <c r="U100"/>
  <c r="V100" s="1"/>
  <c r="U98"/>
  <c r="V98" s="1"/>
  <c r="U96"/>
  <c r="V96" s="1"/>
  <c r="U94"/>
  <c r="V94" s="1"/>
  <c r="U92"/>
  <c r="V92" s="1"/>
  <c r="U90"/>
  <c r="V90" s="1"/>
  <c r="U88"/>
  <c r="V88" s="1"/>
  <c r="U86"/>
  <c r="V86" s="1"/>
  <c r="U84"/>
  <c r="V84" s="1"/>
  <c r="U114"/>
  <c r="U115"/>
  <c r="V115" s="1"/>
  <c r="U111"/>
  <c r="V111" s="1"/>
  <c r="U107"/>
  <c r="V107" s="1"/>
  <c r="U103"/>
  <c r="V103" s="1"/>
  <c r="U99"/>
  <c r="V99" s="1"/>
  <c r="U95"/>
  <c r="V95" s="1"/>
  <c r="U91"/>
  <c r="V91" s="1"/>
  <c r="U87"/>
  <c r="V87" s="1"/>
  <c r="AD48"/>
  <c r="U214"/>
  <c r="U210"/>
  <c r="V210" s="1"/>
  <c r="U206"/>
  <c r="V206" s="1"/>
  <c r="U202"/>
  <c r="V202" s="1"/>
  <c r="U198"/>
  <c r="U194"/>
  <c r="V194" s="1"/>
  <c r="U190"/>
  <c r="V190" s="1"/>
  <c r="U186"/>
  <c r="V186" s="1"/>
  <c r="U182"/>
  <c r="U178"/>
  <c r="V178" s="1"/>
  <c r="U174"/>
  <c r="U170"/>
  <c r="U166"/>
  <c r="U215"/>
  <c r="V215" s="1"/>
  <c r="U211"/>
  <c r="V211" s="1"/>
  <c r="U207"/>
  <c r="V207" s="1"/>
  <c r="U203"/>
  <c r="V203" s="1"/>
  <c r="U199"/>
  <c r="V199" s="1"/>
  <c r="U195"/>
  <c r="V195" s="1"/>
  <c r="U191"/>
  <c r="V191" s="1"/>
  <c r="U187"/>
  <c r="V187" s="1"/>
  <c r="U183"/>
  <c r="V183" s="1"/>
  <c r="U179"/>
  <c r="V179" s="1"/>
  <c r="U175"/>
  <c r="V175" s="1"/>
  <c r="U171"/>
  <c r="V171" s="1"/>
  <c r="U167"/>
  <c r="V167" s="1"/>
  <c r="AH48"/>
  <c r="U216"/>
  <c r="V216" s="1"/>
  <c r="U212"/>
  <c r="U208"/>
  <c r="V208" s="1"/>
  <c r="U204"/>
  <c r="U200"/>
  <c r="V200" s="1"/>
  <c r="U196"/>
  <c r="U192"/>
  <c r="V192" s="1"/>
  <c r="U188"/>
  <c r="U184"/>
  <c r="V184" s="1"/>
  <c r="U180"/>
  <c r="U176"/>
  <c r="V176" s="1"/>
  <c r="X117"/>
  <c r="Y117" s="1"/>
  <c r="X115"/>
  <c r="Y115" s="1"/>
  <c r="X113"/>
  <c r="Y113" s="1"/>
  <c r="X116"/>
  <c r="Y116" s="1"/>
  <c r="X112"/>
  <c r="Y112" s="1"/>
  <c r="X111"/>
  <c r="Y111" s="1"/>
  <c r="X107"/>
  <c r="Y107" s="1"/>
  <c r="X103"/>
  <c r="Y103" s="1"/>
  <c r="X99"/>
  <c r="Y99" s="1"/>
  <c r="X95"/>
  <c r="Y95" s="1"/>
  <c r="X91"/>
  <c r="Y91" s="1"/>
  <c r="X87"/>
  <c r="Y87" s="1"/>
  <c r="AD56"/>
  <c r="X108"/>
  <c r="Y108" s="1"/>
  <c r="X104"/>
  <c r="Y104" s="1"/>
  <c r="X100"/>
  <c r="Y100" s="1"/>
  <c r="X96"/>
  <c r="Y96" s="1"/>
  <c r="X92"/>
  <c r="Y92" s="1"/>
  <c r="X88"/>
  <c r="Y88" s="1"/>
  <c r="X84"/>
  <c r="Y84" s="1"/>
  <c r="X215"/>
  <c r="Y215" s="1"/>
  <c r="X213"/>
  <c r="Y213" s="1"/>
  <c r="X211"/>
  <c r="X209"/>
  <c r="Y209" s="1"/>
  <c r="X207"/>
  <c r="Y207" s="1"/>
  <c r="X205"/>
  <c r="Y205" s="1"/>
  <c r="X203"/>
  <c r="X201"/>
  <c r="Y201" s="1"/>
  <c r="X199"/>
  <c r="Y199" s="1"/>
  <c r="X197"/>
  <c r="Y197" s="1"/>
  <c r="X195"/>
  <c r="X193"/>
  <c r="Y193" s="1"/>
  <c r="X191"/>
  <c r="Y191" s="1"/>
  <c r="X189"/>
  <c r="Y189" s="1"/>
  <c r="X187"/>
  <c r="X185"/>
  <c r="Y185" s="1"/>
  <c r="X183"/>
  <c r="Y183" s="1"/>
  <c r="X181"/>
  <c r="Y181" s="1"/>
  <c r="X179"/>
  <c r="X177"/>
  <c r="Y177" s="1"/>
  <c r="X175"/>
  <c r="Y175" s="1"/>
  <c r="X173"/>
  <c r="Y173" s="1"/>
  <c r="X171"/>
  <c r="X169"/>
  <c r="Y169" s="1"/>
  <c r="X167"/>
  <c r="X165"/>
  <c r="Y165" s="1"/>
  <c r="X216"/>
  <c r="X212"/>
  <c r="X208"/>
  <c r="Y208" s="1"/>
  <c r="X204"/>
  <c r="X200"/>
  <c r="X196"/>
  <c r="Y196" s="1"/>
  <c r="X192"/>
  <c r="Y192" s="1"/>
  <c r="X188"/>
  <c r="X184"/>
  <c r="X180"/>
  <c r="Y180" s="1"/>
  <c r="X176"/>
  <c r="Y176" s="1"/>
  <c r="X172"/>
  <c r="X168"/>
  <c r="X214"/>
  <c r="Y214" s="1"/>
  <c r="X210"/>
  <c r="Y210" s="1"/>
  <c r="X206"/>
  <c r="Y206" s="1"/>
  <c r="X202"/>
  <c r="Y202" s="1"/>
  <c r="X198"/>
  <c r="Y198" s="1"/>
  <c r="X194"/>
  <c r="Y194" s="1"/>
  <c r="X190"/>
  <c r="Y190" s="1"/>
  <c r="X186"/>
  <c r="Y186" s="1"/>
  <c r="X182"/>
  <c r="Y182" s="1"/>
  <c r="X178"/>
  <c r="Y178" s="1"/>
  <c r="U82"/>
  <c r="V82" s="1"/>
  <c r="U80"/>
  <c r="AC48"/>
  <c r="U83"/>
  <c r="V83" s="1"/>
  <c r="U162"/>
  <c r="V162" s="1"/>
  <c r="U158"/>
  <c r="U154"/>
  <c r="V154" s="1"/>
  <c r="U150"/>
  <c r="V150" s="1"/>
  <c r="U146"/>
  <c r="V146" s="1"/>
  <c r="U142"/>
  <c r="U138"/>
  <c r="V138" s="1"/>
  <c r="U134"/>
  <c r="V134" s="1"/>
  <c r="AG48"/>
  <c r="U163"/>
  <c r="V163" s="1"/>
  <c r="U159"/>
  <c r="V159" s="1"/>
  <c r="U155"/>
  <c r="V155" s="1"/>
  <c r="U151"/>
  <c r="V151" s="1"/>
  <c r="U147"/>
  <c r="V147" s="1"/>
  <c r="U143"/>
  <c r="V143" s="1"/>
  <c r="U139"/>
  <c r="V139" s="1"/>
  <c r="U135"/>
  <c r="V135" s="1"/>
  <c r="AK48"/>
  <c r="U298"/>
  <c r="V298" s="1"/>
  <c r="AK47" s="1"/>
  <c r="X49"/>
  <c r="Y49" s="1"/>
  <c r="X76"/>
  <c r="Y76" s="1"/>
  <c r="X72"/>
  <c r="Y72" s="1"/>
  <c r="X68"/>
  <c r="Y68" s="1"/>
  <c r="X64"/>
  <c r="Y64" s="1"/>
  <c r="X60"/>
  <c r="Y60" s="1"/>
  <c r="X56"/>
  <c r="Y56" s="1"/>
  <c r="X53"/>
  <c r="Y53" s="1"/>
  <c r="X50"/>
  <c r="Y50" s="1"/>
  <c r="X48"/>
  <c r="Y48" s="1"/>
  <c r="X47"/>
  <c r="Y47" s="1"/>
  <c r="AJ56"/>
  <c r="X294"/>
  <c r="Y294" s="1"/>
  <c r="X290"/>
  <c r="Y290" s="1"/>
  <c r="X286"/>
  <c r="Y286" s="1"/>
  <c r="X282"/>
  <c r="Y282" s="1"/>
  <c r="X278"/>
  <c r="Y278" s="1"/>
  <c r="X274"/>
  <c r="Y274" s="1"/>
  <c r="X270"/>
  <c r="Y270" s="1"/>
  <c r="Y140"/>
  <c r="Y172"/>
  <c r="V238"/>
  <c r="Y272"/>
  <c r="Y45"/>
  <c r="V57"/>
  <c r="Y62"/>
  <c r="V65"/>
  <c r="V73"/>
  <c r="Y78"/>
  <c r="V81"/>
  <c r="V97"/>
  <c r="Y119"/>
  <c r="AE55" s="1"/>
  <c r="Y127"/>
  <c r="V130"/>
  <c r="Y135"/>
  <c r="Y151"/>
  <c r="Y167"/>
  <c r="V170"/>
  <c r="U172"/>
  <c r="U177"/>
  <c r="V177" s="1"/>
  <c r="V182"/>
  <c r="U185"/>
  <c r="V185" s="1"/>
  <c r="Y188"/>
  <c r="U193"/>
  <c r="V193" s="1"/>
  <c r="V198"/>
  <c r="U201"/>
  <c r="V201" s="1"/>
  <c r="Y204"/>
  <c r="Y212"/>
  <c r="V214"/>
  <c r="V226"/>
  <c r="Y239"/>
  <c r="V242"/>
  <c r="V258"/>
  <c r="Y292"/>
  <c r="V294"/>
  <c r="Y295"/>
  <c r="Y44"/>
  <c r="V45"/>
  <c r="Y52"/>
  <c r="X81"/>
  <c r="Y81" s="1"/>
  <c r="U85"/>
  <c r="V85" s="1"/>
  <c r="X89"/>
  <c r="Y89" s="1"/>
  <c r="X90"/>
  <c r="Y90" s="1"/>
  <c r="U93"/>
  <c r="V93" s="1"/>
  <c r="X97"/>
  <c r="Y97" s="1"/>
  <c r="X98"/>
  <c r="Y98" s="1"/>
  <c r="U101"/>
  <c r="V101" s="1"/>
  <c r="X105"/>
  <c r="Y105" s="1"/>
  <c r="X106"/>
  <c r="Y106" s="1"/>
  <c r="U109"/>
  <c r="V109" s="1"/>
  <c r="V114"/>
  <c r="U116"/>
  <c r="V116" s="1"/>
  <c r="U133"/>
  <c r="V133" s="1"/>
  <c r="U141"/>
  <c r="V141" s="1"/>
  <c r="U149"/>
  <c r="V149" s="1"/>
  <c r="Y160"/>
  <c r="U165"/>
  <c r="V165" s="1"/>
  <c r="Y168"/>
  <c r="U173"/>
  <c r="V173" s="1"/>
  <c r="Y267"/>
  <c r="Y280"/>
  <c r="Y296"/>
  <c r="X54"/>
  <c r="Y54" s="1"/>
  <c r="AH56"/>
  <c r="Y58"/>
  <c r="V61"/>
  <c r="Y66"/>
  <c r="V69"/>
  <c r="V77"/>
  <c r="Y82"/>
  <c r="U117"/>
  <c r="V117" s="1"/>
  <c r="U136"/>
  <c r="X138"/>
  <c r="Y138" s="1"/>
  <c r="Y139"/>
  <c r="V142"/>
  <c r="U144"/>
  <c r="X146"/>
  <c r="Y146" s="1"/>
  <c r="Y147"/>
  <c r="U152"/>
  <c r="X154"/>
  <c r="Y154" s="1"/>
  <c r="Y155"/>
  <c r="V158"/>
  <c r="U160"/>
  <c r="Y163"/>
  <c r="V166"/>
  <c r="U168"/>
  <c r="V168" s="1"/>
  <c r="X170"/>
  <c r="Y170" s="1"/>
  <c r="Y171"/>
  <c r="V174"/>
  <c r="Y179"/>
  <c r="U181"/>
  <c r="V181" s="1"/>
  <c r="Y184"/>
  <c r="Y187"/>
  <c r="U189"/>
  <c r="V189" s="1"/>
  <c r="Y195"/>
  <c r="U197"/>
  <c r="V197" s="1"/>
  <c r="Y200"/>
  <c r="Y203"/>
  <c r="U205"/>
  <c r="V205" s="1"/>
  <c r="Y211"/>
  <c r="U213"/>
  <c r="V213" s="1"/>
  <c r="Y216"/>
  <c r="Y231"/>
  <c r="Y263"/>
  <c r="V266"/>
  <c r="Y271"/>
  <c r="U78"/>
  <c r="V78" s="1"/>
  <c r="U76"/>
  <c r="V76" s="1"/>
  <c r="U74"/>
  <c r="V74" s="1"/>
  <c r="U72"/>
  <c r="U70"/>
  <c r="V70" s="1"/>
  <c r="U68"/>
  <c r="V68" s="1"/>
  <c r="U66"/>
  <c r="V66" s="1"/>
  <c r="U64"/>
  <c r="U62"/>
  <c r="V62" s="1"/>
  <c r="U60"/>
  <c r="V60" s="1"/>
  <c r="U58"/>
  <c r="V58" s="1"/>
  <c r="U54"/>
  <c r="V54" s="1"/>
  <c r="U53"/>
  <c r="V53" s="1"/>
  <c r="U52"/>
  <c r="V52" s="1"/>
  <c r="U50"/>
  <c r="V50" s="1"/>
  <c r="X163"/>
  <c r="X161"/>
  <c r="Y161" s="1"/>
  <c r="X159"/>
  <c r="Y159" s="1"/>
  <c r="X157"/>
  <c r="Y157" s="1"/>
  <c r="X155"/>
  <c r="X153"/>
  <c r="Y153" s="1"/>
  <c r="X151"/>
  <c r="X149"/>
  <c r="Y149" s="1"/>
  <c r="X147"/>
  <c r="X145"/>
  <c r="Y145" s="1"/>
  <c r="X143"/>
  <c r="Y143" s="1"/>
  <c r="X141"/>
  <c r="Y141" s="1"/>
  <c r="X139"/>
  <c r="X137"/>
  <c r="Y137" s="1"/>
  <c r="X135"/>
  <c r="X133"/>
  <c r="Y133" s="1"/>
  <c r="AG56"/>
  <c r="X131"/>
  <c r="Y131" s="1"/>
  <c r="X129"/>
  <c r="Y129" s="1"/>
  <c r="X297"/>
  <c r="Y297" s="1"/>
  <c r="X295"/>
  <c r="X293"/>
  <c r="Y293" s="1"/>
  <c r="X291"/>
  <c r="Y291" s="1"/>
  <c r="X289"/>
  <c r="Y289" s="1"/>
  <c r="X287"/>
  <c r="Y287" s="1"/>
  <c r="X285"/>
  <c r="Y285" s="1"/>
  <c r="X283"/>
  <c r="Y283" s="1"/>
  <c r="X281"/>
  <c r="Y281" s="1"/>
  <c r="X279"/>
  <c r="Y279" s="1"/>
  <c r="X277"/>
  <c r="Y277" s="1"/>
  <c r="X275"/>
  <c r="Y275" s="1"/>
  <c r="X273"/>
  <c r="Y273" s="1"/>
  <c r="X271"/>
  <c r="X269"/>
  <c r="Y269" s="1"/>
  <c r="X267"/>
  <c r="U49"/>
  <c r="V49" s="1"/>
  <c r="AC56"/>
  <c r="AK56"/>
  <c r="U55"/>
  <c r="V55" s="1"/>
  <c r="U59"/>
  <c r="V59" s="1"/>
  <c r="U63"/>
  <c r="V63" s="1"/>
  <c r="U67"/>
  <c r="V67" s="1"/>
  <c r="U71"/>
  <c r="V71" s="1"/>
  <c r="U75"/>
  <c r="V75" s="1"/>
  <c r="U79"/>
  <c r="V79" s="1"/>
  <c r="X80"/>
  <c r="V124"/>
  <c r="V128"/>
  <c r="AF47" s="1"/>
  <c r="U131"/>
  <c r="V131" s="1"/>
  <c r="V132"/>
  <c r="V136"/>
  <c r="V140"/>
  <c r="V144"/>
  <c r="V148"/>
  <c r="V152"/>
  <c r="V156"/>
  <c r="V160"/>
  <c r="V164"/>
  <c r="V172"/>
  <c r="V180"/>
  <c r="V188"/>
  <c r="V196"/>
  <c r="V204"/>
  <c r="V212"/>
  <c r="V220"/>
  <c r="V224"/>
  <c r="V228"/>
  <c r="V232"/>
  <c r="V236"/>
  <c r="V240"/>
  <c r="V244"/>
  <c r="V248"/>
  <c r="V252"/>
  <c r="V256"/>
  <c r="V260"/>
  <c r="V264"/>
  <c r="U267"/>
  <c r="V267" s="1"/>
  <c r="V268"/>
  <c r="U271"/>
  <c r="V271" s="1"/>
  <c r="V272"/>
  <c r="U275"/>
  <c r="V275" s="1"/>
  <c r="V276"/>
  <c r="U279"/>
  <c r="V279" s="1"/>
  <c r="V280"/>
  <c r="U283"/>
  <c r="V283" s="1"/>
  <c r="V284"/>
  <c r="U287"/>
  <c r="V287" s="1"/>
  <c r="V288"/>
  <c r="U291"/>
  <c r="V291" s="1"/>
  <c r="V292"/>
  <c r="U295"/>
  <c r="V295" s="1"/>
  <c r="V296"/>
  <c r="U44"/>
  <c r="V44" s="1"/>
  <c r="U45"/>
  <c r="U46"/>
  <c r="V46" s="1"/>
  <c r="X55"/>
  <c r="Y55" s="1"/>
  <c r="X59"/>
  <c r="Y59" s="1"/>
  <c r="X63"/>
  <c r="Y63" s="1"/>
  <c r="X67"/>
  <c r="Y67" s="1"/>
  <c r="X71"/>
  <c r="Y71" s="1"/>
  <c r="X75"/>
  <c r="Y75" s="1"/>
  <c r="Y80"/>
  <c r="AC55" s="1"/>
  <c r="X83"/>
  <c r="Y83" s="1"/>
  <c r="U118"/>
  <c r="V118" s="1"/>
  <c r="AE47" s="1"/>
  <c r="U122"/>
  <c r="V122" s="1"/>
  <c r="X128"/>
  <c r="Y128" s="1"/>
  <c r="AF55" s="1"/>
  <c r="X132"/>
  <c r="Y132" s="1"/>
  <c r="X136"/>
  <c r="Y136" s="1"/>
  <c r="X140"/>
  <c r="X144"/>
  <c r="Y144" s="1"/>
  <c r="X148"/>
  <c r="Y148" s="1"/>
  <c r="X152"/>
  <c r="Y152" s="1"/>
  <c r="X156"/>
  <c r="Y156" s="1"/>
  <c r="X160"/>
  <c r="X164"/>
  <c r="Y164" s="1"/>
  <c r="U218"/>
  <c r="V218" s="1"/>
  <c r="U222"/>
  <c r="V222" s="1"/>
  <c r="U226"/>
  <c r="U230"/>
  <c r="V230" s="1"/>
  <c r="U234"/>
  <c r="V234" s="1"/>
  <c r="U238"/>
  <c r="U242"/>
  <c r="U246"/>
  <c r="V246" s="1"/>
  <c r="U250"/>
  <c r="V250" s="1"/>
  <c r="U254"/>
  <c r="V254" s="1"/>
  <c r="U258"/>
  <c r="U262"/>
  <c r="V262" s="1"/>
  <c r="X268"/>
  <c r="Y268" s="1"/>
  <c r="U270"/>
  <c r="V270" s="1"/>
  <c r="X272"/>
  <c r="U274"/>
  <c r="V274" s="1"/>
  <c r="X276"/>
  <c r="Y276" s="1"/>
  <c r="U278"/>
  <c r="V278" s="1"/>
  <c r="X280"/>
  <c r="U282"/>
  <c r="V282" s="1"/>
  <c r="X284"/>
  <c r="Y284" s="1"/>
  <c r="U286"/>
  <c r="V286" s="1"/>
  <c r="X288"/>
  <c r="Y288" s="1"/>
  <c r="U290"/>
  <c r="V290" s="1"/>
  <c r="X292"/>
  <c r="X296"/>
  <c r="X119"/>
  <c r="X121"/>
  <c r="Y121" s="1"/>
  <c r="X123"/>
  <c r="Y123" s="1"/>
  <c r="X125"/>
  <c r="Y125" s="1"/>
  <c r="X217"/>
  <c r="Y217" s="1"/>
  <c r="X219"/>
  <c r="Y219" s="1"/>
  <c r="X221"/>
  <c r="Y221" s="1"/>
  <c r="X223"/>
  <c r="Y223" s="1"/>
  <c r="X225"/>
  <c r="Y225" s="1"/>
  <c r="X227"/>
  <c r="Y227" s="1"/>
  <c r="X229"/>
  <c r="Y229" s="1"/>
  <c r="X231"/>
  <c r="X233"/>
  <c r="Y233" s="1"/>
  <c r="X235"/>
  <c r="Y235" s="1"/>
  <c r="X237"/>
  <c r="Y237" s="1"/>
  <c r="X239"/>
  <c r="X241"/>
  <c r="Y241" s="1"/>
  <c r="X243"/>
  <c r="Y243" s="1"/>
  <c r="X245"/>
  <c r="Y245" s="1"/>
  <c r="X247"/>
  <c r="Y247" s="1"/>
  <c r="X249"/>
  <c r="Y249" s="1"/>
  <c r="X251"/>
  <c r="Y251" s="1"/>
  <c r="X253"/>
  <c r="Y253" s="1"/>
  <c r="X255"/>
  <c r="Y255" s="1"/>
  <c r="X257"/>
  <c r="Y257" s="1"/>
  <c r="X259"/>
  <c r="Y259" s="1"/>
  <c r="X261"/>
  <c r="Y261" s="1"/>
  <c r="X263"/>
  <c r="U82" i="5"/>
  <c r="V82" s="1"/>
  <c r="U80"/>
  <c r="V80" s="1"/>
  <c r="AC48"/>
  <c r="AK48"/>
  <c r="U298"/>
  <c r="V298" s="1"/>
  <c r="AK47" s="1"/>
  <c r="AC56"/>
  <c r="X82"/>
  <c r="X80"/>
  <c r="Y80" s="1"/>
  <c r="AC55" s="1"/>
  <c r="X83"/>
  <c r="Y83" s="1"/>
  <c r="X81"/>
  <c r="Y81" s="1"/>
  <c r="X163"/>
  <c r="Y163" s="1"/>
  <c r="X161"/>
  <c r="Y161" s="1"/>
  <c r="X159"/>
  <c r="Y159" s="1"/>
  <c r="X157"/>
  <c r="Y157" s="1"/>
  <c r="X155"/>
  <c r="Y155" s="1"/>
  <c r="X153"/>
  <c r="Y153" s="1"/>
  <c r="X151"/>
  <c r="Y151" s="1"/>
  <c r="X149"/>
  <c r="Y149" s="1"/>
  <c r="X147"/>
  <c r="Y147" s="1"/>
  <c r="X145"/>
  <c r="Y145" s="1"/>
  <c r="X143"/>
  <c r="Y143" s="1"/>
  <c r="X141"/>
  <c r="Y141" s="1"/>
  <c r="X139"/>
  <c r="Y139" s="1"/>
  <c r="X137"/>
  <c r="Y137" s="1"/>
  <c r="X135"/>
  <c r="Y135" s="1"/>
  <c r="X133"/>
  <c r="Y133" s="1"/>
  <c r="AG56"/>
  <c r="V44"/>
  <c r="Y54"/>
  <c r="Y46"/>
  <c r="U81"/>
  <c r="Y120"/>
  <c r="Y124"/>
  <c r="Y128"/>
  <c r="AF55" s="1"/>
  <c r="Y132"/>
  <c r="Y136"/>
  <c r="Y140"/>
  <c r="Y144"/>
  <c r="Y148"/>
  <c r="Y152"/>
  <c r="Y156"/>
  <c r="Y160"/>
  <c r="Y164"/>
  <c r="Y168"/>
  <c r="Y172"/>
  <c r="Y176"/>
  <c r="Y180"/>
  <c r="Y184"/>
  <c r="Y188"/>
  <c r="Y192"/>
  <c r="Y196"/>
  <c r="Y200"/>
  <c r="Y204"/>
  <c r="Y208"/>
  <c r="Y212"/>
  <c r="Y216"/>
  <c r="Y220"/>
  <c r="Y224"/>
  <c r="Y228"/>
  <c r="Y232"/>
  <c r="Y236"/>
  <c r="Y240"/>
  <c r="Y244"/>
  <c r="Y248"/>
  <c r="Y252"/>
  <c r="Y256"/>
  <c r="Y260"/>
  <c r="Y264"/>
  <c r="Y268"/>
  <c r="Y272"/>
  <c r="Y276"/>
  <c r="Y45"/>
  <c r="X134"/>
  <c r="Y134" s="1"/>
  <c r="X138"/>
  <c r="Y138" s="1"/>
  <c r="X142"/>
  <c r="X146"/>
  <c r="X150"/>
  <c r="Y150" s="1"/>
  <c r="X154"/>
  <c r="Y154" s="1"/>
  <c r="X158"/>
  <c r="X162"/>
  <c r="X270"/>
  <c r="Y270" s="1"/>
  <c r="X274"/>
  <c r="Y274" s="1"/>
  <c r="X278"/>
  <c r="X286"/>
  <c r="X294"/>
  <c r="Y294" s="1"/>
  <c r="U164"/>
  <c r="U162"/>
  <c r="U160"/>
  <c r="V160" s="1"/>
  <c r="U158"/>
  <c r="V158" s="1"/>
  <c r="U156"/>
  <c r="U154"/>
  <c r="U152"/>
  <c r="V152" s="1"/>
  <c r="U150"/>
  <c r="V150" s="1"/>
  <c r="U148"/>
  <c r="U146"/>
  <c r="U144"/>
  <c r="V144" s="1"/>
  <c r="U142"/>
  <c r="V142" s="1"/>
  <c r="U140"/>
  <c r="U138"/>
  <c r="U136"/>
  <c r="V136" s="1"/>
  <c r="U134"/>
  <c r="V134" s="1"/>
  <c r="U132"/>
  <c r="AG48"/>
  <c r="U163"/>
  <c r="V163" s="1"/>
  <c r="U161"/>
  <c r="V161" s="1"/>
  <c r="U159"/>
  <c r="V159" s="1"/>
  <c r="U157"/>
  <c r="V157" s="1"/>
  <c r="U155"/>
  <c r="V155" s="1"/>
  <c r="U153"/>
  <c r="V153" s="1"/>
  <c r="U151"/>
  <c r="V151" s="1"/>
  <c r="U149"/>
  <c r="V149" s="1"/>
  <c r="U147"/>
  <c r="V147" s="1"/>
  <c r="U145"/>
  <c r="V145" s="1"/>
  <c r="U143"/>
  <c r="V143" s="1"/>
  <c r="U141"/>
  <c r="V141" s="1"/>
  <c r="U139"/>
  <c r="V139" s="1"/>
  <c r="U137"/>
  <c r="V137" s="1"/>
  <c r="U135"/>
  <c r="V135" s="1"/>
  <c r="U133"/>
  <c r="V133" s="1"/>
  <c r="U110"/>
  <c r="V110" s="1"/>
  <c r="U108"/>
  <c r="V108" s="1"/>
  <c r="U106"/>
  <c r="V106" s="1"/>
  <c r="U104"/>
  <c r="V104" s="1"/>
  <c r="U102"/>
  <c r="V102" s="1"/>
  <c r="U100"/>
  <c r="V100" s="1"/>
  <c r="U98"/>
  <c r="V98" s="1"/>
  <c r="U96"/>
  <c r="V96" s="1"/>
  <c r="U94"/>
  <c r="V94" s="1"/>
  <c r="U92"/>
  <c r="V92" s="1"/>
  <c r="U90"/>
  <c r="V90" s="1"/>
  <c r="U88"/>
  <c r="V88" s="1"/>
  <c r="U86"/>
  <c r="V86" s="1"/>
  <c r="U84"/>
  <c r="V84" s="1"/>
  <c r="U116"/>
  <c r="V116" s="1"/>
  <c r="U114"/>
  <c r="V114" s="1"/>
  <c r="U112"/>
  <c r="V112" s="1"/>
  <c r="U117"/>
  <c r="V117" s="1"/>
  <c r="U115"/>
  <c r="V115" s="1"/>
  <c r="U113"/>
  <c r="V113" s="1"/>
  <c r="AD48"/>
  <c r="U216"/>
  <c r="V216" s="1"/>
  <c r="U214"/>
  <c r="U212"/>
  <c r="U210"/>
  <c r="U208"/>
  <c r="V208" s="1"/>
  <c r="U206"/>
  <c r="U204"/>
  <c r="U202"/>
  <c r="U200"/>
  <c r="V200" s="1"/>
  <c r="U198"/>
  <c r="U196"/>
  <c r="U194"/>
  <c r="U192"/>
  <c r="V192" s="1"/>
  <c r="U190"/>
  <c r="U188"/>
  <c r="U186"/>
  <c r="U184"/>
  <c r="V184" s="1"/>
  <c r="U182"/>
  <c r="U180"/>
  <c r="U178"/>
  <c r="U176"/>
  <c r="V176" s="1"/>
  <c r="U174"/>
  <c r="U172"/>
  <c r="U170"/>
  <c r="U168"/>
  <c r="V168" s="1"/>
  <c r="U166"/>
  <c r="U215"/>
  <c r="V215" s="1"/>
  <c r="U213"/>
  <c r="V213" s="1"/>
  <c r="U211"/>
  <c r="V211" s="1"/>
  <c r="U209"/>
  <c r="V209" s="1"/>
  <c r="U207"/>
  <c r="V207" s="1"/>
  <c r="U205"/>
  <c r="V205" s="1"/>
  <c r="U203"/>
  <c r="V203" s="1"/>
  <c r="U201"/>
  <c r="V201" s="1"/>
  <c r="U199"/>
  <c r="V199" s="1"/>
  <c r="U197"/>
  <c r="V197" s="1"/>
  <c r="U195"/>
  <c r="V195" s="1"/>
  <c r="U193"/>
  <c r="V193" s="1"/>
  <c r="U191"/>
  <c r="V191" s="1"/>
  <c r="U189"/>
  <c r="V189" s="1"/>
  <c r="U187"/>
  <c r="V187" s="1"/>
  <c r="U185"/>
  <c r="V185" s="1"/>
  <c r="U183"/>
  <c r="V183" s="1"/>
  <c r="U181"/>
  <c r="V181" s="1"/>
  <c r="U179"/>
  <c r="V179" s="1"/>
  <c r="U177"/>
  <c r="V177" s="1"/>
  <c r="U175"/>
  <c r="V175" s="1"/>
  <c r="U173"/>
  <c r="V173" s="1"/>
  <c r="U171"/>
  <c r="V171" s="1"/>
  <c r="U169"/>
  <c r="V169" s="1"/>
  <c r="U167"/>
  <c r="V167" s="1"/>
  <c r="U165"/>
  <c r="V165" s="1"/>
  <c r="AH48"/>
  <c r="X48"/>
  <c r="Y48" s="1"/>
  <c r="X47"/>
  <c r="Y47" s="1"/>
  <c r="Y44"/>
  <c r="V45"/>
  <c r="X56"/>
  <c r="Y56" s="1"/>
  <c r="U83"/>
  <c r="V83" s="1"/>
  <c r="Y130"/>
  <c r="Y142"/>
  <c r="Y146"/>
  <c r="Y158"/>
  <c r="Y162"/>
  <c r="Y278"/>
  <c r="X284"/>
  <c r="Y284" s="1"/>
  <c r="U78"/>
  <c r="V78" s="1"/>
  <c r="U76"/>
  <c r="V76" s="1"/>
  <c r="U74"/>
  <c r="V74" s="1"/>
  <c r="U72"/>
  <c r="V72" s="1"/>
  <c r="U70"/>
  <c r="V70" s="1"/>
  <c r="U68"/>
  <c r="V68" s="1"/>
  <c r="U66"/>
  <c r="V66" s="1"/>
  <c r="U64"/>
  <c r="V64" s="1"/>
  <c r="U62"/>
  <c r="V62" s="1"/>
  <c r="U60"/>
  <c r="V60" s="1"/>
  <c r="U58"/>
  <c r="V58" s="1"/>
  <c r="U54"/>
  <c r="V54" s="1"/>
  <c r="U53"/>
  <c r="V53" s="1"/>
  <c r="U52"/>
  <c r="V52" s="1"/>
  <c r="U50"/>
  <c r="V50" s="1"/>
  <c r="U130"/>
  <c r="V130" s="1"/>
  <c r="U128"/>
  <c r="U296"/>
  <c r="U294"/>
  <c r="V294" s="1"/>
  <c r="U292"/>
  <c r="U290"/>
  <c r="U288"/>
  <c r="U286"/>
  <c r="V286" s="1"/>
  <c r="U284"/>
  <c r="U282"/>
  <c r="U280"/>
  <c r="U278"/>
  <c r="V278" s="1"/>
  <c r="U276"/>
  <c r="U274"/>
  <c r="U272"/>
  <c r="U270"/>
  <c r="V270" s="1"/>
  <c r="U268"/>
  <c r="X78"/>
  <c r="X76"/>
  <c r="X74"/>
  <c r="Y74" s="1"/>
  <c r="X72"/>
  <c r="X70"/>
  <c r="X68"/>
  <c r="X66"/>
  <c r="Y66" s="1"/>
  <c r="X64"/>
  <c r="X62"/>
  <c r="X60"/>
  <c r="X58"/>
  <c r="Y58" s="1"/>
  <c r="AB56"/>
  <c r="X54"/>
  <c r="X53"/>
  <c r="X52"/>
  <c r="Y52" s="1"/>
  <c r="X50"/>
  <c r="X131"/>
  <c r="Y131" s="1"/>
  <c r="X129"/>
  <c r="Y129" s="1"/>
  <c r="AF56"/>
  <c r="X297"/>
  <c r="Y297" s="1"/>
  <c r="X295"/>
  <c r="Y295" s="1"/>
  <c r="X293"/>
  <c r="Y293" s="1"/>
  <c r="X291"/>
  <c r="Y291" s="1"/>
  <c r="X289"/>
  <c r="Y289" s="1"/>
  <c r="X287"/>
  <c r="Y287" s="1"/>
  <c r="X285"/>
  <c r="Y285" s="1"/>
  <c r="X283"/>
  <c r="Y283" s="1"/>
  <c r="X281"/>
  <c r="Y281" s="1"/>
  <c r="X279"/>
  <c r="Y279" s="1"/>
  <c r="X277"/>
  <c r="Y277" s="1"/>
  <c r="X275"/>
  <c r="Y275" s="1"/>
  <c r="X273"/>
  <c r="Y273" s="1"/>
  <c r="X271"/>
  <c r="Y271" s="1"/>
  <c r="X269"/>
  <c r="Y269" s="1"/>
  <c r="X267"/>
  <c r="Y267" s="1"/>
  <c r="AJ56"/>
  <c r="Y280"/>
  <c r="Y288"/>
  <c r="Y290"/>
  <c r="Y296"/>
  <c r="Y298"/>
  <c r="AK55" s="1"/>
  <c r="U49"/>
  <c r="V49" s="1"/>
  <c r="V51"/>
  <c r="Y53"/>
  <c r="U56"/>
  <c r="V56" s="1"/>
  <c r="V57"/>
  <c r="V59"/>
  <c r="V61"/>
  <c r="V63"/>
  <c r="V65"/>
  <c r="V67"/>
  <c r="V69"/>
  <c r="V71"/>
  <c r="V73"/>
  <c r="V75"/>
  <c r="V77"/>
  <c r="V79"/>
  <c r="V81"/>
  <c r="V85"/>
  <c r="V87"/>
  <c r="V93"/>
  <c r="V95"/>
  <c r="V101"/>
  <c r="V103"/>
  <c r="V105"/>
  <c r="V107"/>
  <c r="V109"/>
  <c r="U119"/>
  <c r="V119" s="1"/>
  <c r="V120"/>
  <c r="U121"/>
  <c r="V121" s="1"/>
  <c r="V122"/>
  <c r="U123"/>
  <c r="V123" s="1"/>
  <c r="U125"/>
  <c r="V125" s="1"/>
  <c r="V128"/>
  <c r="U129"/>
  <c r="V129" s="1"/>
  <c r="U131"/>
  <c r="V131" s="1"/>
  <c r="V132"/>
  <c r="V138"/>
  <c r="V140"/>
  <c r="V146"/>
  <c r="V148"/>
  <c r="V154"/>
  <c r="V156"/>
  <c r="V162"/>
  <c r="V164"/>
  <c r="V166"/>
  <c r="V170"/>
  <c r="V172"/>
  <c r="V174"/>
  <c r="V178"/>
  <c r="V180"/>
  <c r="V182"/>
  <c r="V186"/>
  <c r="V188"/>
  <c r="V190"/>
  <c r="V194"/>
  <c r="V196"/>
  <c r="V198"/>
  <c r="V202"/>
  <c r="V204"/>
  <c r="V206"/>
  <c r="V210"/>
  <c r="V212"/>
  <c r="V214"/>
  <c r="U217"/>
  <c r="V217" s="1"/>
  <c r="V218"/>
  <c r="U219"/>
  <c r="V219" s="1"/>
  <c r="U221"/>
  <c r="V221" s="1"/>
  <c r="V222"/>
  <c r="U223"/>
  <c r="V223" s="1"/>
  <c r="U225"/>
  <c r="V225" s="1"/>
  <c r="V226"/>
  <c r="U227"/>
  <c r="V227" s="1"/>
  <c r="U229"/>
  <c r="V229" s="1"/>
  <c r="V230"/>
  <c r="U231"/>
  <c r="V231" s="1"/>
  <c r="U233"/>
  <c r="V233" s="1"/>
  <c r="V234"/>
  <c r="U235"/>
  <c r="V235" s="1"/>
  <c r="U237"/>
  <c r="V237" s="1"/>
  <c r="V238"/>
  <c r="U239"/>
  <c r="V239" s="1"/>
  <c r="U241"/>
  <c r="V241" s="1"/>
  <c r="V242"/>
  <c r="U243"/>
  <c r="V243" s="1"/>
  <c r="U245"/>
  <c r="V245" s="1"/>
  <c r="V246"/>
  <c r="U247"/>
  <c r="V247" s="1"/>
  <c r="U249"/>
  <c r="V249" s="1"/>
  <c r="V250"/>
  <c r="U251"/>
  <c r="V251" s="1"/>
  <c r="U253"/>
  <c r="V253" s="1"/>
  <c r="V254"/>
  <c r="U255"/>
  <c r="V255" s="1"/>
  <c r="U257"/>
  <c r="V257" s="1"/>
  <c r="V258"/>
  <c r="U259"/>
  <c r="V259" s="1"/>
  <c r="U261"/>
  <c r="V261" s="1"/>
  <c r="V262"/>
  <c r="U263"/>
  <c r="V263" s="1"/>
  <c r="U267"/>
  <c r="V267" s="1"/>
  <c r="V268"/>
  <c r="U269"/>
  <c r="V269" s="1"/>
  <c r="U271"/>
  <c r="V271" s="1"/>
  <c r="V272"/>
  <c r="U273"/>
  <c r="V273" s="1"/>
  <c r="V274"/>
  <c r="U275"/>
  <c r="V275" s="1"/>
  <c r="V276"/>
  <c r="U277"/>
  <c r="V277" s="1"/>
  <c r="U279"/>
  <c r="V279" s="1"/>
  <c r="V280"/>
  <c r="U281"/>
  <c r="V281" s="1"/>
  <c r="V282"/>
  <c r="U283"/>
  <c r="V283" s="1"/>
  <c r="V284"/>
  <c r="U285"/>
  <c r="V285" s="1"/>
  <c r="U287"/>
  <c r="V287" s="1"/>
  <c r="V288"/>
  <c r="U289"/>
  <c r="V289" s="1"/>
  <c r="V290"/>
  <c r="U291"/>
  <c r="V291" s="1"/>
  <c r="V292"/>
  <c r="U293"/>
  <c r="V293" s="1"/>
  <c r="U295"/>
  <c r="V295" s="1"/>
  <c r="V296"/>
  <c r="U297"/>
  <c r="V297" s="1"/>
  <c r="U126"/>
  <c r="V126" s="1"/>
  <c r="U124"/>
  <c r="V124" s="1"/>
  <c r="U122"/>
  <c r="U120"/>
  <c r="U118"/>
  <c r="V118" s="1"/>
  <c r="AE47" s="1"/>
  <c r="U266"/>
  <c r="V266" s="1"/>
  <c r="U264"/>
  <c r="V264" s="1"/>
  <c r="U262"/>
  <c r="U260"/>
  <c r="V260" s="1"/>
  <c r="U258"/>
  <c r="U256"/>
  <c r="V256" s="1"/>
  <c r="U254"/>
  <c r="U252"/>
  <c r="V252" s="1"/>
  <c r="U250"/>
  <c r="U248"/>
  <c r="V248" s="1"/>
  <c r="U246"/>
  <c r="U244"/>
  <c r="V244" s="1"/>
  <c r="U242"/>
  <c r="U240"/>
  <c r="V240" s="1"/>
  <c r="U238"/>
  <c r="U236"/>
  <c r="V236" s="1"/>
  <c r="U234"/>
  <c r="U232"/>
  <c r="V232" s="1"/>
  <c r="U230"/>
  <c r="U228"/>
  <c r="V228" s="1"/>
  <c r="U226"/>
  <c r="U224"/>
  <c r="V224" s="1"/>
  <c r="U222"/>
  <c r="U220"/>
  <c r="V220" s="1"/>
  <c r="U218"/>
  <c r="Y282"/>
  <c r="Y286"/>
  <c r="Y292"/>
  <c r="U44"/>
  <c r="U45"/>
  <c r="U46"/>
  <c r="V46" s="1"/>
  <c r="X49"/>
  <c r="Y49" s="1"/>
  <c r="Y50"/>
  <c r="X51"/>
  <c r="Y51" s="1"/>
  <c r="U55"/>
  <c r="V55" s="1"/>
  <c r="X57"/>
  <c r="Y57" s="1"/>
  <c r="X59"/>
  <c r="Y59" s="1"/>
  <c r="Y60"/>
  <c r="X61"/>
  <c r="Y61" s="1"/>
  <c r="Y62"/>
  <c r="X63"/>
  <c r="Y63" s="1"/>
  <c r="Y64"/>
  <c r="X65"/>
  <c r="Y65" s="1"/>
  <c r="X67"/>
  <c r="Y67" s="1"/>
  <c r="Y68"/>
  <c r="X69"/>
  <c r="Y69" s="1"/>
  <c r="Y70"/>
  <c r="X71"/>
  <c r="Y71" s="1"/>
  <c r="Y72"/>
  <c r="X73"/>
  <c r="Y73" s="1"/>
  <c r="X75"/>
  <c r="Y75" s="1"/>
  <c r="Y76"/>
  <c r="X77"/>
  <c r="Y77" s="1"/>
  <c r="Y78"/>
  <c r="X79"/>
  <c r="Y79" s="1"/>
  <c r="Y82"/>
  <c r="X84"/>
  <c r="Y84" s="1"/>
  <c r="X86"/>
  <c r="Y86" s="1"/>
  <c r="X88"/>
  <c r="Y88" s="1"/>
  <c r="X90"/>
  <c r="Y90" s="1"/>
  <c r="X92"/>
  <c r="Y92" s="1"/>
  <c r="X94"/>
  <c r="Y94" s="1"/>
  <c r="X96"/>
  <c r="Y96" s="1"/>
  <c r="X98"/>
  <c r="Y98" s="1"/>
  <c r="X100"/>
  <c r="Y100" s="1"/>
  <c r="X102"/>
  <c r="Y102" s="1"/>
  <c r="X104"/>
  <c r="Y104" s="1"/>
  <c r="X106"/>
  <c r="Y106" s="1"/>
  <c r="X108"/>
  <c r="Y108" s="1"/>
  <c r="X110"/>
  <c r="Y110" s="1"/>
  <c r="X113"/>
  <c r="Y113" s="1"/>
  <c r="X115"/>
  <c r="Y115" s="1"/>
  <c r="X119"/>
  <c r="Y119" s="1"/>
  <c r="X121"/>
  <c r="Y121" s="1"/>
  <c r="X123"/>
  <c r="Y123" s="1"/>
  <c r="X125"/>
  <c r="Y125" s="1"/>
  <c r="X165"/>
  <c r="Y165" s="1"/>
  <c r="X167"/>
  <c r="Y167" s="1"/>
  <c r="X169"/>
  <c r="Y169" s="1"/>
  <c r="X171"/>
  <c r="Y171" s="1"/>
  <c r="X173"/>
  <c r="Y173" s="1"/>
  <c r="X175"/>
  <c r="Y175" s="1"/>
  <c r="X177"/>
  <c r="Y177" s="1"/>
  <c r="X179"/>
  <c r="Y179" s="1"/>
  <c r="X181"/>
  <c r="Y181" s="1"/>
  <c r="X183"/>
  <c r="Y183" s="1"/>
  <c r="X185"/>
  <c r="Y185" s="1"/>
  <c r="X187"/>
  <c r="Y187" s="1"/>
  <c r="X189"/>
  <c r="Y189" s="1"/>
  <c r="X191"/>
  <c r="Y191" s="1"/>
  <c r="X193"/>
  <c r="Y193" s="1"/>
  <c r="X195"/>
  <c r="Y195" s="1"/>
  <c r="X197"/>
  <c r="Y197" s="1"/>
  <c r="X199"/>
  <c r="Y199" s="1"/>
  <c r="X201"/>
  <c r="Y201" s="1"/>
  <c r="X203"/>
  <c r="Y203" s="1"/>
  <c r="X205"/>
  <c r="Y205" s="1"/>
  <c r="X207"/>
  <c r="Y207" s="1"/>
  <c r="X209"/>
  <c r="Y209" s="1"/>
  <c r="X211"/>
  <c r="Y211" s="1"/>
  <c r="X213"/>
  <c r="Y213" s="1"/>
  <c r="X217"/>
  <c r="Y217" s="1"/>
  <c r="X219"/>
  <c r="Y219" s="1"/>
  <c r="X221"/>
  <c r="Y221" s="1"/>
  <c r="X223"/>
  <c r="Y223" s="1"/>
  <c r="X225"/>
  <c r="Y225" s="1"/>
  <c r="X227"/>
  <c r="Y227" s="1"/>
  <c r="X229"/>
  <c r="Y229" s="1"/>
  <c r="X231"/>
  <c r="Y231" s="1"/>
  <c r="X233"/>
  <c r="Y233" s="1"/>
  <c r="X235"/>
  <c r="Y235" s="1"/>
  <c r="X237"/>
  <c r="Y237" s="1"/>
  <c r="X239"/>
  <c r="Y239" s="1"/>
  <c r="X241"/>
  <c r="Y241" s="1"/>
  <c r="X243"/>
  <c r="Y243" s="1"/>
  <c r="X245"/>
  <c r="Y245" s="1"/>
  <c r="X247"/>
  <c r="Y247" s="1"/>
  <c r="X249"/>
  <c r="Y249" s="1"/>
  <c r="X251"/>
  <c r="Y251" s="1"/>
  <c r="X253"/>
  <c r="Y253" s="1"/>
  <c r="X255"/>
  <c r="Y255" s="1"/>
  <c r="X257"/>
  <c r="Y257" s="1"/>
  <c r="X259"/>
  <c r="Y259" s="1"/>
  <c r="X261"/>
  <c r="Y261" s="1"/>
  <c r="X263"/>
  <c r="Y263" s="1"/>
  <c r="U82" i="4"/>
  <c r="V82" s="1"/>
  <c r="U80"/>
  <c r="V80" s="1"/>
  <c r="U83"/>
  <c r="U81"/>
  <c r="U163"/>
  <c r="U161"/>
  <c r="U159"/>
  <c r="U157"/>
  <c r="U155"/>
  <c r="U153"/>
  <c r="U151"/>
  <c r="U149"/>
  <c r="U147"/>
  <c r="U145"/>
  <c r="U143"/>
  <c r="U141"/>
  <c r="U139"/>
  <c r="U137"/>
  <c r="U135"/>
  <c r="U133"/>
  <c r="V133" s="1"/>
  <c r="U164"/>
  <c r="U162"/>
  <c r="U160"/>
  <c r="U158"/>
  <c r="U156"/>
  <c r="V156" s="1"/>
  <c r="U154"/>
  <c r="U152"/>
  <c r="V152" s="1"/>
  <c r="U150"/>
  <c r="V150" s="1"/>
  <c r="U148"/>
  <c r="V148" s="1"/>
  <c r="U146"/>
  <c r="V146" s="1"/>
  <c r="U144"/>
  <c r="V144" s="1"/>
  <c r="U142"/>
  <c r="U140"/>
  <c r="U138"/>
  <c r="U136"/>
  <c r="U134"/>
  <c r="U132"/>
  <c r="AK48"/>
  <c r="U298"/>
  <c r="U47"/>
  <c r="V47" s="1"/>
  <c r="U78"/>
  <c r="V78" s="1"/>
  <c r="U76"/>
  <c r="V76" s="1"/>
  <c r="U74"/>
  <c r="V74" s="1"/>
  <c r="U72"/>
  <c r="V72" s="1"/>
  <c r="U70"/>
  <c r="V70" s="1"/>
  <c r="U68"/>
  <c r="V68" s="1"/>
  <c r="U66"/>
  <c r="V66" s="1"/>
  <c r="U64"/>
  <c r="V64" s="1"/>
  <c r="U62"/>
  <c r="V62" s="1"/>
  <c r="U60"/>
  <c r="V60" s="1"/>
  <c r="U58"/>
  <c r="V58" s="1"/>
  <c r="U54"/>
  <c r="V54" s="1"/>
  <c r="U53"/>
  <c r="V53" s="1"/>
  <c r="U52"/>
  <c r="U50"/>
  <c r="U79"/>
  <c r="U77"/>
  <c r="U75"/>
  <c r="U73"/>
  <c r="U71"/>
  <c r="U69"/>
  <c r="U67"/>
  <c r="U65"/>
  <c r="U63"/>
  <c r="U61"/>
  <c r="U59"/>
  <c r="U57"/>
  <c r="U56"/>
  <c r="V56" s="1"/>
  <c r="U55"/>
  <c r="U51"/>
  <c r="V51" s="1"/>
  <c r="U49"/>
  <c r="V49" s="1"/>
  <c r="U131"/>
  <c r="V131" s="1"/>
  <c r="U129"/>
  <c r="V129" s="1"/>
  <c r="U130"/>
  <c r="U128"/>
  <c r="U297"/>
  <c r="V297" s="1"/>
  <c r="U295"/>
  <c r="V295" s="1"/>
  <c r="U293"/>
  <c r="V293" s="1"/>
  <c r="U291"/>
  <c r="V291" s="1"/>
  <c r="U289"/>
  <c r="V289" s="1"/>
  <c r="U287"/>
  <c r="V287" s="1"/>
  <c r="U285"/>
  <c r="V285" s="1"/>
  <c r="U283"/>
  <c r="V283" s="1"/>
  <c r="U281"/>
  <c r="V281" s="1"/>
  <c r="U279"/>
  <c r="V279" s="1"/>
  <c r="U277"/>
  <c r="V277" s="1"/>
  <c r="U275"/>
  <c r="U273"/>
  <c r="U271"/>
  <c r="U269"/>
  <c r="V269" s="1"/>
  <c r="U267"/>
  <c r="V267" s="1"/>
  <c r="U296"/>
  <c r="U294"/>
  <c r="U292"/>
  <c r="U290"/>
  <c r="U288"/>
  <c r="U286"/>
  <c r="U284"/>
  <c r="U282"/>
  <c r="U280"/>
  <c r="U278"/>
  <c r="U276"/>
  <c r="U274"/>
  <c r="U272"/>
  <c r="U270"/>
  <c r="U268"/>
  <c r="V52"/>
  <c r="Y79"/>
  <c r="V128"/>
  <c r="AF47" s="1"/>
  <c r="V130"/>
  <c r="V132"/>
  <c r="V134"/>
  <c r="V136"/>
  <c r="V138"/>
  <c r="V140"/>
  <c r="V142"/>
  <c r="V154"/>
  <c r="V158"/>
  <c r="V160"/>
  <c r="V162"/>
  <c r="V164"/>
  <c r="V268"/>
  <c r="V270"/>
  <c r="V272"/>
  <c r="V274"/>
  <c r="V276"/>
  <c r="V278"/>
  <c r="V280"/>
  <c r="V282"/>
  <c r="V284"/>
  <c r="V286"/>
  <c r="V288"/>
  <c r="V290"/>
  <c r="V292"/>
  <c r="V294"/>
  <c r="V296"/>
  <c r="V298"/>
  <c r="AK47" s="1"/>
  <c r="U127"/>
  <c r="U125"/>
  <c r="V125" s="1"/>
  <c r="U123"/>
  <c r="U121"/>
  <c r="U119"/>
  <c r="U126"/>
  <c r="V126" s="1"/>
  <c r="U124"/>
  <c r="V124" s="1"/>
  <c r="U122"/>
  <c r="V122" s="1"/>
  <c r="U120"/>
  <c r="V120" s="1"/>
  <c r="U118"/>
  <c r="V118" s="1"/>
  <c r="U265"/>
  <c r="V265" s="1"/>
  <c r="U263"/>
  <c r="V263" s="1"/>
  <c r="U261"/>
  <c r="U259"/>
  <c r="U257"/>
  <c r="U255"/>
  <c r="U253"/>
  <c r="U251"/>
  <c r="U249"/>
  <c r="U247"/>
  <c r="U245"/>
  <c r="U243"/>
  <c r="U241"/>
  <c r="U239"/>
  <c r="U237"/>
  <c r="U235"/>
  <c r="U233"/>
  <c r="U231"/>
  <c r="U229"/>
  <c r="U227"/>
  <c r="U225"/>
  <c r="U223"/>
  <c r="U221"/>
  <c r="U219"/>
  <c r="U217"/>
  <c r="AI48"/>
  <c r="U266"/>
  <c r="V266" s="1"/>
  <c r="U264"/>
  <c r="V264" s="1"/>
  <c r="U262"/>
  <c r="V262" s="1"/>
  <c r="U260"/>
  <c r="V260" s="1"/>
  <c r="U258"/>
  <c r="V258" s="1"/>
  <c r="U256"/>
  <c r="V256" s="1"/>
  <c r="U254"/>
  <c r="V254" s="1"/>
  <c r="U252"/>
  <c r="V252" s="1"/>
  <c r="U250"/>
  <c r="V250" s="1"/>
  <c r="U248"/>
  <c r="V248" s="1"/>
  <c r="U246"/>
  <c r="V246" s="1"/>
  <c r="U244"/>
  <c r="V244" s="1"/>
  <c r="U242"/>
  <c r="V242" s="1"/>
  <c r="U240"/>
  <c r="V240" s="1"/>
  <c r="U238"/>
  <c r="V238" s="1"/>
  <c r="U236"/>
  <c r="V236" s="1"/>
  <c r="U234"/>
  <c r="V234" s="1"/>
  <c r="U232"/>
  <c r="V232" s="1"/>
  <c r="U230"/>
  <c r="V230" s="1"/>
  <c r="U228"/>
  <c r="V228" s="1"/>
  <c r="U226"/>
  <c r="V226" s="1"/>
  <c r="U224"/>
  <c r="V224" s="1"/>
  <c r="U222"/>
  <c r="V222" s="1"/>
  <c r="U220"/>
  <c r="V220" s="1"/>
  <c r="U218"/>
  <c r="V218" s="1"/>
  <c r="U46"/>
  <c r="V46" s="1"/>
  <c r="AB47" s="1"/>
  <c r="AC48"/>
  <c r="AG48"/>
  <c r="V55"/>
  <c r="V57"/>
  <c r="V59"/>
  <c r="V61"/>
  <c r="V63"/>
  <c r="V65"/>
  <c r="V67"/>
  <c r="V69"/>
  <c r="V71"/>
  <c r="V73"/>
  <c r="V75"/>
  <c r="V77"/>
  <c r="V79"/>
  <c r="V81"/>
  <c r="V83"/>
  <c r="Y117"/>
  <c r="Y127"/>
  <c r="Y131"/>
  <c r="Y163"/>
  <c r="Y215"/>
  <c r="Y265"/>
  <c r="Y297"/>
  <c r="U110"/>
  <c r="V110" s="1"/>
  <c r="U108"/>
  <c r="V108" s="1"/>
  <c r="U106"/>
  <c r="V106" s="1"/>
  <c r="U104"/>
  <c r="V104" s="1"/>
  <c r="U102"/>
  <c r="V102" s="1"/>
  <c r="U100"/>
  <c r="V100" s="1"/>
  <c r="U98"/>
  <c r="V98" s="1"/>
  <c r="U96"/>
  <c r="V96" s="1"/>
  <c r="U94"/>
  <c r="V94" s="1"/>
  <c r="U92"/>
  <c r="V92" s="1"/>
  <c r="U90"/>
  <c r="V90" s="1"/>
  <c r="U88"/>
  <c r="V88" s="1"/>
  <c r="U86"/>
  <c r="V86" s="1"/>
  <c r="U84"/>
  <c r="V84" s="1"/>
  <c r="U117"/>
  <c r="V117" s="1"/>
  <c r="U115"/>
  <c r="V115" s="1"/>
  <c r="U113"/>
  <c r="V113" s="1"/>
  <c r="U111"/>
  <c r="V111" s="1"/>
  <c r="U109"/>
  <c r="V109" s="1"/>
  <c r="U107"/>
  <c r="V107" s="1"/>
  <c r="U105"/>
  <c r="V105" s="1"/>
  <c r="U103"/>
  <c r="V103" s="1"/>
  <c r="U101"/>
  <c r="V101" s="1"/>
  <c r="U99"/>
  <c r="V99" s="1"/>
  <c r="U97"/>
  <c r="V97" s="1"/>
  <c r="U95"/>
  <c r="V95" s="1"/>
  <c r="U93"/>
  <c r="V93" s="1"/>
  <c r="U91"/>
  <c r="V91" s="1"/>
  <c r="U89"/>
  <c r="V89" s="1"/>
  <c r="U87"/>
  <c r="V87" s="1"/>
  <c r="U85"/>
  <c r="V85" s="1"/>
  <c r="U116"/>
  <c r="V116" s="1"/>
  <c r="U114"/>
  <c r="V114" s="1"/>
  <c r="U112"/>
  <c r="V112" s="1"/>
  <c r="U215"/>
  <c r="U213"/>
  <c r="U211"/>
  <c r="U209"/>
  <c r="U207"/>
  <c r="U205"/>
  <c r="U203"/>
  <c r="U201"/>
  <c r="U199"/>
  <c r="U197"/>
  <c r="U195"/>
  <c r="U193"/>
  <c r="U191"/>
  <c r="U189"/>
  <c r="U187"/>
  <c r="U185"/>
  <c r="U183"/>
  <c r="U181"/>
  <c r="U179"/>
  <c r="U177"/>
  <c r="U175"/>
  <c r="U173"/>
  <c r="U171"/>
  <c r="U169"/>
  <c r="U167"/>
  <c r="U165"/>
  <c r="U216"/>
  <c r="V216" s="1"/>
  <c r="U214"/>
  <c r="V214" s="1"/>
  <c r="U212"/>
  <c r="V212" s="1"/>
  <c r="U210"/>
  <c r="V210" s="1"/>
  <c r="U208"/>
  <c r="V208" s="1"/>
  <c r="U206"/>
  <c r="V206" s="1"/>
  <c r="U204"/>
  <c r="V204" s="1"/>
  <c r="U202"/>
  <c r="V202" s="1"/>
  <c r="U200"/>
  <c r="V200" s="1"/>
  <c r="U198"/>
  <c r="V198" s="1"/>
  <c r="U196"/>
  <c r="V196" s="1"/>
  <c r="U194"/>
  <c r="V194" s="1"/>
  <c r="U192"/>
  <c r="V192" s="1"/>
  <c r="U190"/>
  <c r="V190" s="1"/>
  <c r="U188"/>
  <c r="V188" s="1"/>
  <c r="U186"/>
  <c r="V186" s="1"/>
  <c r="U184"/>
  <c r="V184" s="1"/>
  <c r="U182"/>
  <c r="V182" s="1"/>
  <c r="U180"/>
  <c r="V180" s="1"/>
  <c r="U178"/>
  <c r="V178" s="1"/>
  <c r="U176"/>
  <c r="V176" s="1"/>
  <c r="U174"/>
  <c r="V174" s="1"/>
  <c r="U172"/>
  <c r="V172" s="1"/>
  <c r="U170"/>
  <c r="V170" s="1"/>
  <c r="U168"/>
  <c r="V168" s="1"/>
  <c r="U166"/>
  <c r="V166" s="1"/>
  <c r="AB48"/>
  <c r="AF48"/>
  <c r="V50"/>
  <c r="V119"/>
  <c r="V121"/>
  <c r="V123"/>
  <c r="V127"/>
  <c r="V135"/>
  <c r="V137"/>
  <c r="V139"/>
  <c r="V141"/>
  <c r="V143"/>
  <c r="V145"/>
  <c r="V147"/>
  <c r="V149"/>
  <c r="V151"/>
  <c r="V153"/>
  <c r="V155"/>
  <c r="V157"/>
  <c r="V159"/>
  <c r="V161"/>
  <c r="V163"/>
  <c r="V165"/>
  <c r="V167"/>
  <c r="V169"/>
  <c r="V171"/>
  <c r="V173"/>
  <c r="V175"/>
  <c r="V177"/>
  <c r="V179"/>
  <c r="V181"/>
  <c r="V183"/>
  <c r="V185"/>
  <c r="V187"/>
  <c r="V189"/>
  <c r="V191"/>
  <c r="V193"/>
  <c r="V195"/>
  <c r="V197"/>
  <c r="V199"/>
  <c r="V201"/>
  <c r="V203"/>
  <c r="V205"/>
  <c r="V207"/>
  <c r="V209"/>
  <c r="V211"/>
  <c r="V213"/>
  <c r="V215"/>
  <c r="V217"/>
  <c r="V219"/>
  <c r="V221"/>
  <c r="V223"/>
  <c r="V225"/>
  <c r="V227"/>
  <c r="V229"/>
  <c r="V231"/>
  <c r="V233"/>
  <c r="V235"/>
  <c r="V237"/>
  <c r="V239"/>
  <c r="V241"/>
  <c r="V243"/>
  <c r="V245"/>
  <c r="V247"/>
  <c r="V249"/>
  <c r="V251"/>
  <c r="V253"/>
  <c r="V255"/>
  <c r="V257"/>
  <c r="V259"/>
  <c r="V261"/>
  <c r="V271"/>
  <c r="V273"/>
  <c r="V275"/>
  <c r="X53"/>
  <c r="Y53" s="1"/>
  <c r="X54"/>
  <c r="Y54" s="1"/>
  <c r="AB56"/>
  <c r="AF56"/>
  <c r="AJ56"/>
  <c r="X58"/>
  <c r="Y58" s="1"/>
  <c r="X60"/>
  <c r="Y60" s="1"/>
  <c r="X62"/>
  <c r="Y62" s="1"/>
  <c r="X64"/>
  <c r="Y64" s="1"/>
  <c r="X66"/>
  <c r="Y66" s="1"/>
  <c r="X68"/>
  <c r="Y68" s="1"/>
  <c r="X70"/>
  <c r="Y70" s="1"/>
  <c r="X72"/>
  <c r="Y72" s="1"/>
  <c r="X74"/>
  <c r="Y74" s="1"/>
  <c r="X76"/>
  <c r="Y76" s="1"/>
  <c r="X78"/>
  <c r="Y78" s="1"/>
  <c r="X80"/>
  <c r="Y80" s="1"/>
  <c r="X82"/>
  <c r="Y82" s="1"/>
  <c r="X84"/>
  <c r="Y84" s="1"/>
  <c r="X86"/>
  <c r="Y86" s="1"/>
  <c r="X88"/>
  <c r="Y88" s="1"/>
  <c r="X90"/>
  <c r="Y90" s="1"/>
  <c r="X92"/>
  <c r="Y92" s="1"/>
  <c r="X94"/>
  <c r="Y94" s="1"/>
  <c r="X96"/>
  <c r="Y96" s="1"/>
  <c r="X98"/>
  <c r="Y98" s="1"/>
  <c r="X100"/>
  <c r="Y100" s="1"/>
  <c r="X102"/>
  <c r="Y102" s="1"/>
  <c r="X104"/>
  <c r="Y104" s="1"/>
  <c r="X106"/>
  <c r="Y106" s="1"/>
  <c r="X108"/>
  <c r="Y108" s="1"/>
  <c r="Y110"/>
  <c r="AE56"/>
  <c r="AI56"/>
  <c r="X112"/>
  <c r="Y112" s="1"/>
  <c r="X114"/>
  <c r="Y114" s="1"/>
  <c r="X116"/>
  <c r="Y116" s="1"/>
  <c r="X118"/>
  <c r="Y118" s="1"/>
  <c r="X120"/>
  <c r="Y120" s="1"/>
  <c r="X122"/>
  <c r="Y122" s="1"/>
  <c r="X124"/>
  <c r="Y124" s="1"/>
  <c r="X126"/>
  <c r="Y126" s="1"/>
  <c r="X128"/>
  <c r="Y128" s="1"/>
  <c r="AF55" s="1"/>
  <c r="X130"/>
  <c r="Y130" s="1"/>
  <c r="X132"/>
  <c r="Y132" s="1"/>
  <c r="X134"/>
  <c r="Y134" s="1"/>
  <c r="X136"/>
  <c r="Y136" s="1"/>
  <c r="X138"/>
  <c r="Y138" s="1"/>
  <c r="X140"/>
  <c r="Y140" s="1"/>
  <c r="X142"/>
  <c r="Y142" s="1"/>
  <c r="X144"/>
  <c r="Y144" s="1"/>
  <c r="X146"/>
  <c r="Y146" s="1"/>
  <c r="X148"/>
  <c r="Y148" s="1"/>
  <c r="X150"/>
  <c r="Y150" s="1"/>
  <c r="X152"/>
  <c r="Y152" s="1"/>
  <c r="X154"/>
  <c r="Y154" s="1"/>
  <c r="X156"/>
  <c r="Y156" s="1"/>
  <c r="X158"/>
  <c r="Y158" s="1"/>
  <c r="X160"/>
  <c r="Y160" s="1"/>
  <c r="X162"/>
  <c r="Y162" s="1"/>
  <c r="X164"/>
  <c r="Y164" s="1"/>
  <c r="X166"/>
  <c r="Y166" s="1"/>
  <c r="X168"/>
  <c r="Y168" s="1"/>
  <c r="X170"/>
  <c r="Y170" s="1"/>
  <c r="X172"/>
  <c r="Y172" s="1"/>
  <c r="X174"/>
  <c r="Y174" s="1"/>
  <c r="X176"/>
  <c r="Y176" s="1"/>
  <c r="X178"/>
  <c r="Y178" s="1"/>
  <c r="X180"/>
  <c r="Y180" s="1"/>
  <c r="X182"/>
  <c r="Y182" s="1"/>
  <c r="X184"/>
  <c r="Y184" s="1"/>
  <c r="X186"/>
  <c r="Y186" s="1"/>
  <c r="X188"/>
  <c r="Y188" s="1"/>
  <c r="X190"/>
  <c r="Y190" s="1"/>
  <c r="X192"/>
  <c r="Y192" s="1"/>
  <c r="X194"/>
  <c r="Y194" s="1"/>
  <c r="X196"/>
  <c r="Y196" s="1"/>
  <c r="X198"/>
  <c r="Y198" s="1"/>
  <c r="X200"/>
  <c r="Y200" s="1"/>
  <c r="X202"/>
  <c r="Y202" s="1"/>
  <c r="X204"/>
  <c r="Y204" s="1"/>
  <c r="X206"/>
  <c r="Y206" s="1"/>
  <c r="X208"/>
  <c r="Y208" s="1"/>
  <c r="X210"/>
  <c r="Y210" s="1"/>
  <c r="X212"/>
  <c r="Y212" s="1"/>
  <c r="X214"/>
  <c r="Y214" s="1"/>
  <c r="X216"/>
  <c r="Y216" s="1"/>
  <c r="X218"/>
  <c r="Y218" s="1"/>
  <c r="X220"/>
  <c r="Y220" s="1"/>
  <c r="X222"/>
  <c r="Y222" s="1"/>
  <c r="X224"/>
  <c r="Y224" s="1"/>
  <c r="X226"/>
  <c r="Y226" s="1"/>
  <c r="X228"/>
  <c r="Y228" s="1"/>
  <c r="X230"/>
  <c r="Y230" s="1"/>
  <c r="X232"/>
  <c r="Y232" s="1"/>
  <c r="X234"/>
  <c r="Y234" s="1"/>
  <c r="X236"/>
  <c r="Y236" s="1"/>
  <c r="X238"/>
  <c r="Y238" s="1"/>
  <c r="X240"/>
  <c r="Y240" s="1"/>
  <c r="X242"/>
  <c r="Y242" s="1"/>
  <c r="X244"/>
  <c r="Y244" s="1"/>
  <c r="X246"/>
  <c r="Y246" s="1"/>
  <c r="X248"/>
  <c r="Y248" s="1"/>
  <c r="X250"/>
  <c r="Y250" s="1"/>
  <c r="X252"/>
  <c r="Y252" s="1"/>
  <c r="X254"/>
  <c r="Y254" s="1"/>
  <c r="X256"/>
  <c r="Y256" s="1"/>
  <c r="X258"/>
  <c r="Y258" s="1"/>
  <c r="X260"/>
  <c r="Y260" s="1"/>
  <c r="X262"/>
  <c r="Y262" s="1"/>
  <c r="X264"/>
  <c r="Y264" s="1"/>
  <c r="X266"/>
  <c r="Y266" s="1"/>
  <c r="X268"/>
  <c r="Y268" s="1"/>
  <c r="X270"/>
  <c r="Y270" s="1"/>
  <c r="X272"/>
  <c r="Y272" s="1"/>
  <c r="X274"/>
  <c r="Y274" s="1"/>
  <c r="X276"/>
  <c r="Y276" s="1"/>
  <c r="X278"/>
  <c r="Y278" s="1"/>
  <c r="X280"/>
  <c r="Y280" s="1"/>
  <c r="X282"/>
  <c r="Y282" s="1"/>
  <c r="X284"/>
  <c r="Y284" s="1"/>
  <c r="X286"/>
  <c r="Y286" s="1"/>
  <c r="X288"/>
  <c r="Y288" s="1"/>
  <c r="X290"/>
  <c r="Y290" s="1"/>
  <c r="X292"/>
  <c r="Y292" s="1"/>
  <c r="X294"/>
  <c r="Y294" s="1"/>
  <c r="X296"/>
  <c r="Y296" s="1"/>
  <c r="X298"/>
  <c r="Y298" s="1"/>
  <c r="AK55" s="1"/>
  <c r="X55"/>
  <c r="Y55" s="1"/>
  <c r="X56"/>
  <c r="Y56" s="1"/>
  <c r="AD56"/>
  <c r="AH56"/>
  <c r="X57"/>
  <c r="Y57" s="1"/>
  <c r="X59"/>
  <c r="Y59" s="1"/>
  <c r="X61"/>
  <c r="Y61" s="1"/>
  <c r="X63"/>
  <c r="Y63" s="1"/>
  <c r="X65"/>
  <c r="Y65" s="1"/>
  <c r="X67"/>
  <c r="Y67" s="1"/>
  <c r="X69"/>
  <c r="Y69" s="1"/>
  <c r="X71"/>
  <c r="Y71" s="1"/>
  <c r="X73"/>
  <c r="Y73" s="1"/>
  <c r="X75"/>
  <c r="Y75" s="1"/>
  <c r="X77"/>
  <c r="Y77" s="1"/>
  <c r="X81"/>
  <c r="Y81" s="1"/>
  <c r="X83"/>
  <c r="Y83" s="1"/>
  <c r="X85"/>
  <c r="Y85" s="1"/>
  <c r="X87"/>
  <c r="Y87" s="1"/>
  <c r="X89"/>
  <c r="Y89" s="1"/>
  <c r="X91"/>
  <c r="Y91" s="1"/>
  <c r="X93"/>
  <c r="Y93" s="1"/>
  <c r="X95"/>
  <c r="Y95" s="1"/>
  <c r="X97"/>
  <c r="Y97" s="1"/>
  <c r="X99"/>
  <c r="Y99" s="1"/>
  <c r="X101"/>
  <c r="Y101" s="1"/>
  <c r="X103"/>
  <c r="Y103" s="1"/>
  <c r="X105"/>
  <c r="Y105" s="1"/>
  <c r="X107"/>
  <c r="Y107" s="1"/>
  <c r="X109"/>
  <c r="Y109" s="1"/>
  <c r="X111"/>
  <c r="Y111" s="1"/>
  <c r="AG56"/>
  <c r="X113"/>
  <c r="Y113" s="1"/>
  <c r="X115"/>
  <c r="Y115" s="1"/>
  <c r="X119"/>
  <c r="Y119" s="1"/>
  <c r="X121"/>
  <c r="Y121" s="1"/>
  <c r="X123"/>
  <c r="Y123" s="1"/>
  <c r="X125"/>
  <c r="Y125" s="1"/>
  <c r="X129"/>
  <c r="Y129" s="1"/>
  <c r="X133"/>
  <c r="Y133" s="1"/>
  <c r="X135"/>
  <c r="Y135" s="1"/>
  <c r="X137"/>
  <c r="Y137" s="1"/>
  <c r="X139"/>
  <c r="Y139" s="1"/>
  <c r="X141"/>
  <c r="Y141" s="1"/>
  <c r="X143"/>
  <c r="Y143" s="1"/>
  <c r="X145"/>
  <c r="Y145" s="1"/>
  <c r="X147"/>
  <c r="Y147" s="1"/>
  <c r="X149"/>
  <c r="Y149" s="1"/>
  <c r="X151"/>
  <c r="Y151" s="1"/>
  <c r="X153"/>
  <c r="Y153" s="1"/>
  <c r="X155"/>
  <c r="Y155" s="1"/>
  <c r="X157"/>
  <c r="Y157" s="1"/>
  <c r="X159"/>
  <c r="Y159" s="1"/>
  <c r="X161"/>
  <c r="Y161" s="1"/>
  <c r="X165"/>
  <c r="Y165" s="1"/>
  <c r="X167"/>
  <c r="Y167" s="1"/>
  <c r="X169"/>
  <c r="Y169" s="1"/>
  <c r="X171"/>
  <c r="Y171" s="1"/>
  <c r="X173"/>
  <c r="Y173" s="1"/>
  <c r="X175"/>
  <c r="Y175" s="1"/>
  <c r="X177"/>
  <c r="Y177" s="1"/>
  <c r="X179"/>
  <c r="Y179" s="1"/>
  <c r="X181"/>
  <c r="Y181" s="1"/>
  <c r="X183"/>
  <c r="Y183" s="1"/>
  <c r="X185"/>
  <c r="Y185" s="1"/>
  <c r="X187"/>
  <c r="Y187" s="1"/>
  <c r="X189"/>
  <c r="Y189" s="1"/>
  <c r="X191"/>
  <c r="Y191" s="1"/>
  <c r="X193"/>
  <c r="Y193" s="1"/>
  <c r="X195"/>
  <c r="Y195" s="1"/>
  <c r="X197"/>
  <c r="Y197" s="1"/>
  <c r="X199"/>
  <c r="Y199" s="1"/>
  <c r="X201"/>
  <c r="Y201" s="1"/>
  <c r="X203"/>
  <c r="Y203" s="1"/>
  <c r="X205"/>
  <c r="Y205" s="1"/>
  <c r="X207"/>
  <c r="Y207" s="1"/>
  <c r="X209"/>
  <c r="Y209" s="1"/>
  <c r="X211"/>
  <c r="Y211" s="1"/>
  <c r="X213"/>
  <c r="Y213" s="1"/>
  <c r="X217"/>
  <c r="Y217" s="1"/>
  <c r="X219"/>
  <c r="Y219" s="1"/>
  <c r="X221"/>
  <c r="Y221" s="1"/>
  <c r="X223"/>
  <c r="Y223" s="1"/>
  <c r="X225"/>
  <c r="Y225" s="1"/>
  <c r="X227"/>
  <c r="Y227" s="1"/>
  <c r="X229"/>
  <c r="Y229" s="1"/>
  <c r="X231"/>
  <c r="Y231" s="1"/>
  <c r="X233"/>
  <c r="Y233" s="1"/>
  <c r="X235"/>
  <c r="Y235" s="1"/>
  <c r="X237"/>
  <c r="Y237" s="1"/>
  <c r="X239"/>
  <c r="Y239" s="1"/>
  <c r="X241"/>
  <c r="Y241" s="1"/>
  <c r="X243"/>
  <c r="Y243" s="1"/>
  <c r="X245"/>
  <c r="Y245" s="1"/>
  <c r="X247"/>
  <c r="Y247" s="1"/>
  <c r="X249"/>
  <c r="Y249" s="1"/>
  <c r="X251"/>
  <c r="Y251" s="1"/>
  <c r="X253"/>
  <c r="Y253" s="1"/>
  <c r="X255"/>
  <c r="Y255" s="1"/>
  <c r="X257"/>
  <c r="Y257" s="1"/>
  <c r="X259"/>
  <c r="Y259" s="1"/>
  <c r="X261"/>
  <c r="Y261" s="1"/>
  <c r="X263"/>
  <c r="Y263" s="1"/>
  <c r="X267"/>
  <c r="Y267" s="1"/>
  <c r="X269"/>
  <c r="Y269" s="1"/>
  <c r="X271"/>
  <c r="Y271" s="1"/>
  <c r="X273"/>
  <c r="Y273" s="1"/>
  <c r="X275"/>
  <c r="Y275" s="1"/>
  <c r="X277"/>
  <c r="Y277" s="1"/>
  <c r="X279"/>
  <c r="Y279" s="1"/>
  <c r="X281"/>
  <c r="Y281" s="1"/>
  <c r="X283"/>
  <c r="Y283" s="1"/>
  <c r="X285"/>
  <c r="Y285" s="1"/>
  <c r="X287"/>
  <c r="Y287" s="1"/>
  <c r="X289"/>
  <c r="Y289" s="1"/>
  <c r="X291"/>
  <c r="Y291" s="1"/>
  <c r="X293"/>
  <c r="Y293" s="1"/>
  <c r="X295"/>
  <c r="Y295" s="1"/>
  <c r="V54" i="3"/>
  <c r="V51"/>
  <c r="U82"/>
  <c r="V82" s="1"/>
  <c r="U80"/>
  <c r="U83"/>
  <c r="V83" s="1"/>
  <c r="U81"/>
  <c r="V81" s="1"/>
  <c r="X215"/>
  <c r="X213"/>
  <c r="X211"/>
  <c r="X209"/>
  <c r="X207"/>
  <c r="Y207" s="1"/>
  <c r="X205"/>
  <c r="X203"/>
  <c r="X201"/>
  <c r="X199"/>
  <c r="Y199" s="1"/>
  <c r="X197"/>
  <c r="Y197" s="1"/>
  <c r="X195"/>
  <c r="X193"/>
  <c r="X191"/>
  <c r="Y191" s="1"/>
  <c r="X189"/>
  <c r="X187"/>
  <c r="X185"/>
  <c r="X183"/>
  <c r="Y183" s="1"/>
  <c r="X181"/>
  <c r="Y181" s="1"/>
  <c r="X179"/>
  <c r="X177"/>
  <c r="X175"/>
  <c r="Y175" s="1"/>
  <c r="X173"/>
  <c r="Y173" s="1"/>
  <c r="X171"/>
  <c r="X169"/>
  <c r="X167"/>
  <c r="Y167" s="1"/>
  <c r="X165"/>
  <c r="AH56"/>
  <c r="X216"/>
  <c r="Y216" s="1"/>
  <c r="X214"/>
  <c r="Y214" s="1"/>
  <c r="X212"/>
  <c r="Y212" s="1"/>
  <c r="X210"/>
  <c r="Y210" s="1"/>
  <c r="X208"/>
  <c r="Y208" s="1"/>
  <c r="X206"/>
  <c r="Y206" s="1"/>
  <c r="X204"/>
  <c r="Y204" s="1"/>
  <c r="X202"/>
  <c r="Y202" s="1"/>
  <c r="X200"/>
  <c r="Y200" s="1"/>
  <c r="X198"/>
  <c r="Y198" s="1"/>
  <c r="X196"/>
  <c r="Y196" s="1"/>
  <c r="X194"/>
  <c r="Y194" s="1"/>
  <c r="X192"/>
  <c r="Y192" s="1"/>
  <c r="X190"/>
  <c r="Y190" s="1"/>
  <c r="X188"/>
  <c r="Y188" s="1"/>
  <c r="X186"/>
  <c r="Y186" s="1"/>
  <c r="X184"/>
  <c r="Y184" s="1"/>
  <c r="X182"/>
  <c r="Y182" s="1"/>
  <c r="X180"/>
  <c r="Y180" s="1"/>
  <c r="X178"/>
  <c r="Y178" s="1"/>
  <c r="X176"/>
  <c r="Y176" s="1"/>
  <c r="X174"/>
  <c r="Y174" s="1"/>
  <c r="X172"/>
  <c r="Y172" s="1"/>
  <c r="X170"/>
  <c r="Y170" s="1"/>
  <c r="X168"/>
  <c r="Y168" s="1"/>
  <c r="X166"/>
  <c r="Y166" s="1"/>
  <c r="U131"/>
  <c r="U129"/>
  <c r="U127"/>
  <c r="U125"/>
  <c r="V125" s="1"/>
  <c r="U123"/>
  <c r="V123" s="1"/>
  <c r="U121"/>
  <c r="U119"/>
  <c r="U265"/>
  <c r="V265" s="1"/>
  <c r="U263"/>
  <c r="U261"/>
  <c r="U259"/>
  <c r="U257"/>
  <c r="U255"/>
  <c r="V255" s="1"/>
  <c r="U253"/>
  <c r="U251"/>
  <c r="U249"/>
  <c r="V249" s="1"/>
  <c r="U247"/>
  <c r="U245"/>
  <c r="U243"/>
  <c r="U241"/>
  <c r="V241" s="1"/>
  <c r="U239"/>
  <c r="V239" s="1"/>
  <c r="U237"/>
  <c r="U235"/>
  <c r="U233"/>
  <c r="U231"/>
  <c r="U229"/>
  <c r="U227"/>
  <c r="U225"/>
  <c r="V225" s="1"/>
  <c r="U223"/>
  <c r="V223" s="1"/>
  <c r="U221"/>
  <c r="U219"/>
  <c r="U217"/>
  <c r="AI48"/>
  <c r="X79"/>
  <c r="X77"/>
  <c r="X75"/>
  <c r="Y75" s="1"/>
  <c r="X73"/>
  <c r="Y73" s="1"/>
  <c r="X71"/>
  <c r="X69"/>
  <c r="X67"/>
  <c r="X65"/>
  <c r="Y65" s="1"/>
  <c r="X63"/>
  <c r="X61"/>
  <c r="X59"/>
  <c r="Y59" s="1"/>
  <c r="X57"/>
  <c r="Y57" s="1"/>
  <c r="X56"/>
  <c r="X131"/>
  <c r="X129"/>
  <c r="Y129" s="1"/>
  <c r="X130"/>
  <c r="Y130" s="1"/>
  <c r="X128"/>
  <c r="Y128" s="1"/>
  <c r="X297"/>
  <c r="X295"/>
  <c r="Y295" s="1"/>
  <c r="X293"/>
  <c r="X291"/>
  <c r="X289"/>
  <c r="X287"/>
  <c r="X285"/>
  <c r="Y285" s="1"/>
  <c r="X283"/>
  <c r="X281"/>
  <c r="X279"/>
  <c r="X277"/>
  <c r="X275"/>
  <c r="X273"/>
  <c r="X271"/>
  <c r="X269"/>
  <c r="Y269" s="1"/>
  <c r="X267"/>
  <c r="X296"/>
  <c r="Y296" s="1"/>
  <c r="X294"/>
  <c r="Y294" s="1"/>
  <c r="X292"/>
  <c r="Y292" s="1"/>
  <c r="X290"/>
  <c r="Y290" s="1"/>
  <c r="X288"/>
  <c r="Y288" s="1"/>
  <c r="X286"/>
  <c r="Y286" s="1"/>
  <c r="X284"/>
  <c r="Y284" s="1"/>
  <c r="X282"/>
  <c r="Y282" s="1"/>
  <c r="X280"/>
  <c r="Y280" s="1"/>
  <c r="X278"/>
  <c r="Y278" s="1"/>
  <c r="X276"/>
  <c r="Y276" s="1"/>
  <c r="X274"/>
  <c r="Y274" s="1"/>
  <c r="X272"/>
  <c r="Y272" s="1"/>
  <c r="X270"/>
  <c r="Y270" s="1"/>
  <c r="X268"/>
  <c r="Y268" s="1"/>
  <c r="V76"/>
  <c r="V80"/>
  <c r="X86"/>
  <c r="Y86" s="1"/>
  <c r="X94"/>
  <c r="Y94" s="1"/>
  <c r="X102"/>
  <c r="Y102" s="1"/>
  <c r="X110"/>
  <c r="Y110" s="1"/>
  <c r="U132"/>
  <c r="V132" s="1"/>
  <c r="U140"/>
  <c r="V140" s="1"/>
  <c r="U144"/>
  <c r="V144" s="1"/>
  <c r="Y157"/>
  <c r="U160"/>
  <c r="V160" s="1"/>
  <c r="U164"/>
  <c r="V164" s="1"/>
  <c r="Y193"/>
  <c r="Y205"/>
  <c r="Y297"/>
  <c r="U50"/>
  <c r="V50" s="1"/>
  <c r="Y67"/>
  <c r="Y83"/>
  <c r="V121"/>
  <c r="V161"/>
  <c r="V177"/>
  <c r="V217"/>
  <c r="V229"/>
  <c r="V245"/>
  <c r="V253"/>
  <c r="V269"/>
  <c r="V284"/>
  <c r="U44"/>
  <c r="V44" s="1"/>
  <c r="U45"/>
  <c r="V45" s="1"/>
  <c r="AC48"/>
  <c r="AG48"/>
  <c r="Y51"/>
  <c r="X60"/>
  <c r="Y60" s="1"/>
  <c r="V62"/>
  <c r="X64"/>
  <c r="Y64" s="1"/>
  <c r="X68"/>
  <c r="Y68" s="1"/>
  <c r="V70"/>
  <c r="X72"/>
  <c r="Y72" s="1"/>
  <c r="X76"/>
  <c r="Y76" s="1"/>
  <c r="V78"/>
  <c r="X84"/>
  <c r="Y84" s="1"/>
  <c r="X88"/>
  <c r="Y88" s="1"/>
  <c r="X92"/>
  <c r="Y92" s="1"/>
  <c r="X96"/>
  <c r="Y96" s="1"/>
  <c r="X100"/>
  <c r="Y100" s="1"/>
  <c r="X104"/>
  <c r="Y104" s="1"/>
  <c r="U118"/>
  <c r="V118" s="1"/>
  <c r="U122"/>
  <c r="V122" s="1"/>
  <c r="U126"/>
  <c r="V126" s="1"/>
  <c r="U130"/>
  <c r="V130" s="1"/>
  <c r="Y131"/>
  <c r="U134"/>
  <c r="V134" s="1"/>
  <c r="U138"/>
  <c r="V138" s="1"/>
  <c r="Y139"/>
  <c r="U142"/>
  <c r="V142" s="1"/>
  <c r="U146"/>
  <c r="V146" s="1"/>
  <c r="Y147"/>
  <c r="U150"/>
  <c r="V150" s="1"/>
  <c r="U154"/>
  <c r="V154" s="1"/>
  <c r="Y155"/>
  <c r="U158"/>
  <c r="V158" s="1"/>
  <c r="Y163"/>
  <c r="U166"/>
  <c r="V166" s="1"/>
  <c r="U170"/>
  <c r="V170" s="1"/>
  <c r="Y171"/>
  <c r="U174"/>
  <c r="V174" s="1"/>
  <c r="U178"/>
  <c r="V178" s="1"/>
  <c r="Y179"/>
  <c r="U182"/>
  <c r="V182" s="1"/>
  <c r="U186"/>
  <c r="V186" s="1"/>
  <c r="Y187"/>
  <c r="U190"/>
  <c r="V190" s="1"/>
  <c r="U194"/>
  <c r="V194" s="1"/>
  <c r="Y195"/>
  <c r="U198"/>
  <c r="V198" s="1"/>
  <c r="U202"/>
  <c r="V202" s="1"/>
  <c r="Y203"/>
  <c r="U206"/>
  <c r="V206" s="1"/>
  <c r="U210"/>
  <c r="V210" s="1"/>
  <c r="Y211"/>
  <c r="Y215"/>
  <c r="U218"/>
  <c r="V218" s="1"/>
  <c r="U222"/>
  <c r="V222" s="1"/>
  <c r="Y223"/>
  <c r="U226"/>
  <c r="V226" s="1"/>
  <c r="U230"/>
  <c r="V230" s="1"/>
  <c r="Y231"/>
  <c r="U234"/>
  <c r="V234" s="1"/>
  <c r="U238"/>
  <c r="V238" s="1"/>
  <c r="Y239"/>
  <c r="U242"/>
  <c r="V242" s="1"/>
  <c r="U246"/>
  <c r="V246" s="1"/>
  <c r="Y247"/>
  <c r="U250"/>
  <c r="V250" s="1"/>
  <c r="U254"/>
  <c r="V254" s="1"/>
  <c r="Y255"/>
  <c r="U258"/>
  <c r="V258" s="1"/>
  <c r="U262"/>
  <c r="V262" s="1"/>
  <c r="Y263"/>
  <c r="U266"/>
  <c r="V266" s="1"/>
  <c r="Y267"/>
  <c r="U270"/>
  <c r="V270" s="1"/>
  <c r="Y271"/>
  <c r="U274"/>
  <c r="V274" s="1"/>
  <c r="Y275"/>
  <c r="U278"/>
  <c r="V278" s="1"/>
  <c r="Y279"/>
  <c r="U282"/>
  <c r="V282" s="1"/>
  <c r="Y283"/>
  <c r="U286"/>
  <c r="Y287"/>
  <c r="U290"/>
  <c r="Y291"/>
  <c r="U298"/>
  <c r="V298" s="1"/>
  <c r="AK47" s="1"/>
  <c r="U163"/>
  <c r="U161"/>
  <c r="U159"/>
  <c r="U157"/>
  <c r="V157" s="1"/>
  <c r="U155"/>
  <c r="V155" s="1"/>
  <c r="U153"/>
  <c r="U151"/>
  <c r="U149"/>
  <c r="V149" s="1"/>
  <c r="U147"/>
  <c r="U145"/>
  <c r="U143"/>
  <c r="U141"/>
  <c r="U139"/>
  <c r="V139" s="1"/>
  <c r="U137"/>
  <c r="V137" s="1"/>
  <c r="U135"/>
  <c r="U133"/>
  <c r="V133" s="1"/>
  <c r="X117"/>
  <c r="Y117" s="1"/>
  <c r="X115"/>
  <c r="Y115" s="1"/>
  <c r="X113"/>
  <c r="X111"/>
  <c r="Y111" s="1"/>
  <c r="X109"/>
  <c r="Y109" s="1"/>
  <c r="X107"/>
  <c r="Y107" s="1"/>
  <c r="X105"/>
  <c r="Y105" s="1"/>
  <c r="X103"/>
  <c r="Y103" s="1"/>
  <c r="X101"/>
  <c r="Y101" s="1"/>
  <c r="X99"/>
  <c r="X97"/>
  <c r="Y97" s="1"/>
  <c r="X95"/>
  <c r="Y95" s="1"/>
  <c r="X93"/>
  <c r="Y93" s="1"/>
  <c r="X91"/>
  <c r="Y91" s="1"/>
  <c r="X89"/>
  <c r="Y89" s="1"/>
  <c r="X87"/>
  <c r="Y87" s="1"/>
  <c r="X85"/>
  <c r="Y85" s="1"/>
  <c r="AD56"/>
  <c r="X116"/>
  <c r="Y116" s="1"/>
  <c r="X114"/>
  <c r="Y114" s="1"/>
  <c r="X112"/>
  <c r="Y112" s="1"/>
  <c r="U78"/>
  <c r="U76"/>
  <c r="U74"/>
  <c r="V74" s="1"/>
  <c r="U72"/>
  <c r="U70"/>
  <c r="U68"/>
  <c r="U66"/>
  <c r="V66" s="1"/>
  <c r="U64"/>
  <c r="V64" s="1"/>
  <c r="U62"/>
  <c r="U60"/>
  <c r="U58"/>
  <c r="V58" s="1"/>
  <c r="U79"/>
  <c r="V79" s="1"/>
  <c r="U77"/>
  <c r="V77" s="1"/>
  <c r="U75"/>
  <c r="V75" s="1"/>
  <c r="U73"/>
  <c r="V73" s="1"/>
  <c r="U71"/>
  <c r="V71" s="1"/>
  <c r="U69"/>
  <c r="V69" s="1"/>
  <c r="U67"/>
  <c r="V67" s="1"/>
  <c r="U65"/>
  <c r="V65" s="1"/>
  <c r="U63"/>
  <c r="V63" s="1"/>
  <c r="U61"/>
  <c r="V61" s="1"/>
  <c r="U59"/>
  <c r="V59" s="1"/>
  <c r="U57"/>
  <c r="V57" s="1"/>
  <c r="U56"/>
  <c r="V56" s="1"/>
  <c r="U55"/>
  <c r="V55" s="1"/>
  <c r="U51"/>
  <c r="U49"/>
  <c r="V49" s="1"/>
  <c r="U297"/>
  <c r="V297" s="1"/>
  <c r="U295"/>
  <c r="V295" s="1"/>
  <c r="U293"/>
  <c r="V293" s="1"/>
  <c r="U291"/>
  <c r="V291" s="1"/>
  <c r="U289"/>
  <c r="V289" s="1"/>
  <c r="U287"/>
  <c r="U285"/>
  <c r="U283"/>
  <c r="V283" s="1"/>
  <c r="U281"/>
  <c r="U279"/>
  <c r="U277"/>
  <c r="U275"/>
  <c r="U273"/>
  <c r="V273" s="1"/>
  <c r="U271"/>
  <c r="U269"/>
  <c r="U267"/>
  <c r="V267" s="1"/>
  <c r="AJ47" s="1"/>
  <c r="U110"/>
  <c r="V110" s="1"/>
  <c r="AD47" s="1"/>
  <c r="U108"/>
  <c r="V108" s="1"/>
  <c r="U106"/>
  <c r="V106" s="1"/>
  <c r="U104"/>
  <c r="V104" s="1"/>
  <c r="U102"/>
  <c r="V102" s="1"/>
  <c r="U100"/>
  <c r="V100" s="1"/>
  <c r="U98"/>
  <c r="V98" s="1"/>
  <c r="U96"/>
  <c r="V96" s="1"/>
  <c r="U94"/>
  <c r="V94" s="1"/>
  <c r="U92"/>
  <c r="V92" s="1"/>
  <c r="U90"/>
  <c r="V90" s="1"/>
  <c r="U88"/>
  <c r="V88" s="1"/>
  <c r="U86"/>
  <c r="V86" s="1"/>
  <c r="U84"/>
  <c r="V84" s="1"/>
  <c r="U117"/>
  <c r="V117" s="1"/>
  <c r="U115"/>
  <c r="V115" s="1"/>
  <c r="U113"/>
  <c r="V113" s="1"/>
  <c r="U111"/>
  <c r="V111" s="1"/>
  <c r="U109"/>
  <c r="V109" s="1"/>
  <c r="U107"/>
  <c r="V107" s="1"/>
  <c r="U105"/>
  <c r="V105" s="1"/>
  <c r="U103"/>
  <c r="V103" s="1"/>
  <c r="U101"/>
  <c r="V101" s="1"/>
  <c r="U99"/>
  <c r="V99" s="1"/>
  <c r="U97"/>
  <c r="V97" s="1"/>
  <c r="U95"/>
  <c r="V95" s="1"/>
  <c r="U93"/>
  <c r="V93" s="1"/>
  <c r="U91"/>
  <c r="V91" s="1"/>
  <c r="U89"/>
  <c r="V89" s="1"/>
  <c r="U87"/>
  <c r="V87" s="1"/>
  <c r="U85"/>
  <c r="V85" s="1"/>
  <c r="U215"/>
  <c r="V215" s="1"/>
  <c r="U213"/>
  <c r="U211"/>
  <c r="U209"/>
  <c r="U207"/>
  <c r="V207" s="1"/>
  <c r="U205"/>
  <c r="V205" s="1"/>
  <c r="U203"/>
  <c r="U201"/>
  <c r="U199"/>
  <c r="V199" s="1"/>
  <c r="U197"/>
  <c r="V197" s="1"/>
  <c r="U195"/>
  <c r="U193"/>
  <c r="V193" s="1"/>
  <c r="U191"/>
  <c r="V191" s="1"/>
  <c r="U189"/>
  <c r="U187"/>
  <c r="U185"/>
  <c r="U183"/>
  <c r="V183" s="1"/>
  <c r="U181"/>
  <c r="V181" s="1"/>
  <c r="U179"/>
  <c r="U177"/>
  <c r="U175"/>
  <c r="V175" s="1"/>
  <c r="U173"/>
  <c r="V173" s="1"/>
  <c r="U171"/>
  <c r="U169"/>
  <c r="U167"/>
  <c r="V167" s="1"/>
  <c r="U165"/>
  <c r="X127"/>
  <c r="Y127" s="1"/>
  <c r="X125"/>
  <c r="Y125" s="1"/>
  <c r="X123"/>
  <c r="Y123" s="1"/>
  <c r="X121"/>
  <c r="Y121" s="1"/>
  <c r="X119"/>
  <c r="Y119" s="1"/>
  <c r="X126"/>
  <c r="Y126" s="1"/>
  <c r="X124"/>
  <c r="Y124" s="1"/>
  <c r="X122"/>
  <c r="Y122" s="1"/>
  <c r="X120"/>
  <c r="Y120" s="1"/>
  <c r="X118"/>
  <c r="Y118" s="1"/>
  <c r="AE56"/>
  <c r="X265"/>
  <c r="Y265" s="1"/>
  <c r="X263"/>
  <c r="X261"/>
  <c r="X259"/>
  <c r="Y259" s="1"/>
  <c r="X257"/>
  <c r="X255"/>
  <c r="X253"/>
  <c r="X251"/>
  <c r="Y251" s="1"/>
  <c r="X249"/>
  <c r="Y249" s="1"/>
  <c r="X247"/>
  <c r="X245"/>
  <c r="X243"/>
  <c r="Y243" s="1"/>
  <c r="X241"/>
  <c r="X239"/>
  <c r="X237"/>
  <c r="X235"/>
  <c r="Y235" s="1"/>
  <c r="X233"/>
  <c r="Y233" s="1"/>
  <c r="X231"/>
  <c r="X229"/>
  <c r="X227"/>
  <c r="Y227" s="1"/>
  <c r="X225"/>
  <c r="X223"/>
  <c r="X221"/>
  <c r="X219"/>
  <c r="Y219" s="1"/>
  <c r="X217"/>
  <c r="Y217" s="1"/>
  <c r="X266"/>
  <c r="Y266" s="1"/>
  <c r="X264"/>
  <c r="Y264" s="1"/>
  <c r="X262"/>
  <c r="Y262" s="1"/>
  <c r="X260"/>
  <c r="Y260" s="1"/>
  <c r="X258"/>
  <c r="Y258" s="1"/>
  <c r="X256"/>
  <c r="Y256" s="1"/>
  <c r="X254"/>
  <c r="Y254" s="1"/>
  <c r="X252"/>
  <c r="Y252" s="1"/>
  <c r="X250"/>
  <c r="Y250" s="1"/>
  <c r="X248"/>
  <c r="Y248" s="1"/>
  <c r="X246"/>
  <c r="Y246" s="1"/>
  <c r="X244"/>
  <c r="Y244" s="1"/>
  <c r="X242"/>
  <c r="Y242" s="1"/>
  <c r="X240"/>
  <c r="Y240" s="1"/>
  <c r="X238"/>
  <c r="Y238" s="1"/>
  <c r="X236"/>
  <c r="Y236" s="1"/>
  <c r="X234"/>
  <c r="Y234" s="1"/>
  <c r="X232"/>
  <c r="Y232" s="1"/>
  <c r="X230"/>
  <c r="Y230" s="1"/>
  <c r="X228"/>
  <c r="Y228" s="1"/>
  <c r="X226"/>
  <c r="Y226" s="1"/>
  <c r="X224"/>
  <c r="Y224" s="1"/>
  <c r="X222"/>
  <c r="Y222" s="1"/>
  <c r="X220"/>
  <c r="Y220" s="1"/>
  <c r="X218"/>
  <c r="Y218" s="1"/>
  <c r="AI56"/>
  <c r="Y56"/>
  <c r="V60"/>
  <c r="V68"/>
  <c r="V72"/>
  <c r="X90"/>
  <c r="Y90" s="1"/>
  <c r="X98"/>
  <c r="Y98" s="1"/>
  <c r="X106"/>
  <c r="Y106" s="1"/>
  <c r="Y113"/>
  <c r="Y133"/>
  <c r="U136"/>
  <c r="V136" s="1"/>
  <c r="U148"/>
  <c r="V148" s="1"/>
  <c r="U152"/>
  <c r="V152" s="1"/>
  <c r="U156"/>
  <c r="V156" s="1"/>
  <c r="Y165"/>
  <c r="Y169"/>
  <c r="Y177"/>
  <c r="Y185"/>
  <c r="Y189"/>
  <c r="Y201"/>
  <c r="Y209"/>
  <c r="Y213"/>
  <c r="Y221"/>
  <c r="Y225"/>
  <c r="Y229"/>
  <c r="Y237"/>
  <c r="Y241"/>
  <c r="Y245"/>
  <c r="Y253"/>
  <c r="Y257"/>
  <c r="Y261"/>
  <c r="Y273"/>
  <c r="Y277"/>
  <c r="Y281"/>
  <c r="Y289"/>
  <c r="Y293"/>
  <c r="Y63"/>
  <c r="Y71"/>
  <c r="Y79"/>
  <c r="Y99"/>
  <c r="V129"/>
  <c r="AF47" s="1"/>
  <c r="V141"/>
  <c r="V145"/>
  <c r="V153"/>
  <c r="V165"/>
  <c r="V169"/>
  <c r="V185"/>
  <c r="V189"/>
  <c r="V201"/>
  <c r="V209"/>
  <c r="V213"/>
  <c r="V221"/>
  <c r="V233"/>
  <c r="V237"/>
  <c r="V257"/>
  <c r="V261"/>
  <c r="V277"/>
  <c r="V281"/>
  <c r="V285"/>
  <c r="V288"/>
  <c r="V292"/>
  <c r="V296"/>
  <c r="X44"/>
  <c r="Y44" s="1"/>
  <c r="X45"/>
  <c r="Y45" s="1"/>
  <c r="X46"/>
  <c r="Y46" s="1"/>
  <c r="AB48"/>
  <c r="AF48"/>
  <c r="X49"/>
  <c r="Y49" s="1"/>
  <c r="U52"/>
  <c r="V52" s="1"/>
  <c r="U53"/>
  <c r="V53" s="1"/>
  <c r="U54"/>
  <c r="X55"/>
  <c r="Y55" s="1"/>
  <c r="AB56"/>
  <c r="AJ56"/>
  <c r="Y61"/>
  <c r="Y69"/>
  <c r="Y77"/>
  <c r="Y81"/>
  <c r="AC55" s="1"/>
  <c r="V119"/>
  <c r="V127"/>
  <c r="V131"/>
  <c r="V135"/>
  <c r="V143"/>
  <c r="V147"/>
  <c r="V151"/>
  <c r="V159"/>
  <c r="V163"/>
  <c r="V171"/>
  <c r="V179"/>
  <c r="V187"/>
  <c r="V195"/>
  <c r="V203"/>
  <c r="V211"/>
  <c r="V219"/>
  <c r="V227"/>
  <c r="V231"/>
  <c r="V235"/>
  <c r="V243"/>
  <c r="V247"/>
  <c r="V251"/>
  <c r="V259"/>
  <c r="V263"/>
  <c r="V271"/>
  <c r="V275"/>
  <c r="V279"/>
  <c r="V286"/>
  <c r="V287"/>
  <c r="V290"/>
  <c r="V294"/>
  <c r="X132"/>
  <c r="Y132" s="1"/>
  <c r="X134"/>
  <c r="Y134" s="1"/>
  <c r="X136"/>
  <c r="Y136" s="1"/>
  <c r="X138"/>
  <c r="Y138" s="1"/>
  <c r="X140"/>
  <c r="Y140" s="1"/>
  <c r="X142"/>
  <c r="Y142" s="1"/>
  <c r="X144"/>
  <c r="Y144" s="1"/>
  <c r="X146"/>
  <c r="Y146" s="1"/>
  <c r="X148"/>
  <c r="Y148" s="1"/>
  <c r="X150"/>
  <c r="Y150" s="1"/>
  <c r="X152"/>
  <c r="Y152" s="1"/>
  <c r="X154"/>
  <c r="Y154" s="1"/>
  <c r="X156"/>
  <c r="Y156" s="1"/>
  <c r="X158"/>
  <c r="Y158" s="1"/>
  <c r="X160"/>
  <c r="Y160" s="1"/>
  <c r="X162"/>
  <c r="Y162" s="1"/>
  <c r="X164"/>
  <c r="Y164" s="1"/>
  <c r="X81"/>
  <c r="X133"/>
  <c r="X135"/>
  <c r="Y135" s="1"/>
  <c r="X137"/>
  <c r="Y137" s="1"/>
  <c r="X139"/>
  <c r="X141"/>
  <c r="Y141" s="1"/>
  <c r="X143"/>
  <c r="Y143" s="1"/>
  <c r="X145"/>
  <c r="Y145" s="1"/>
  <c r="X147"/>
  <c r="X149"/>
  <c r="Y149" s="1"/>
  <c r="X151"/>
  <c r="Y151" s="1"/>
  <c r="X153"/>
  <c r="Y153" s="1"/>
  <c r="X155"/>
  <c r="X157"/>
  <c r="X159"/>
  <c r="Y159" s="1"/>
  <c r="X161"/>
  <c r="Y161" s="1"/>
  <c r="BC49" i="2"/>
  <c r="AK46"/>
  <c r="AK86"/>
  <c r="AJ90"/>
  <c r="AK90" s="1"/>
  <c r="AJ94"/>
  <c r="AK94" s="1"/>
  <c r="AJ98"/>
  <c r="AK98" s="1"/>
  <c r="AJ102"/>
  <c r="AK102" s="1"/>
  <c r="AY49"/>
  <c r="AX49"/>
  <c r="BB49"/>
  <c r="AJ117"/>
  <c r="AK117" s="1"/>
  <c r="AJ115"/>
  <c r="AK115" s="1"/>
  <c r="AJ113"/>
  <c r="AK113" s="1"/>
  <c r="AJ111"/>
  <c r="AK111" s="1"/>
  <c r="AJ109"/>
  <c r="AK109" s="1"/>
  <c r="AJ107"/>
  <c r="AJ105"/>
  <c r="AK105" s="1"/>
  <c r="AJ103"/>
  <c r="AK103" s="1"/>
  <c r="AJ101"/>
  <c r="AK101" s="1"/>
  <c r="AJ99"/>
  <c r="AK99" s="1"/>
  <c r="AJ97"/>
  <c r="AK97" s="1"/>
  <c r="AJ95"/>
  <c r="AK95" s="1"/>
  <c r="AJ93"/>
  <c r="AK93" s="1"/>
  <c r="AJ91"/>
  <c r="AK91" s="1"/>
  <c r="AJ89"/>
  <c r="AK89" s="1"/>
  <c r="AJ87"/>
  <c r="AK87" s="1"/>
  <c r="AJ85"/>
  <c r="AK85" s="1"/>
  <c r="AY63"/>
  <c r="AJ112"/>
  <c r="AK112" s="1"/>
  <c r="AJ116"/>
  <c r="AK116" s="1"/>
  <c r="AJ114"/>
  <c r="AK114" s="1"/>
  <c r="AJ110"/>
  <c r="AK110" s="1"/>
  <c r="AJ215"/>
  <c r="AK215" s="1"/>
  <c r="AJ213"/>
  <c r="AK213" s="1"/>
  <c r="AJ211"/>
  <c r="AK211" s="1"/>
  <c r="AJ209"/>
  <c r="AK209" s="1"/>
  <c r="AJ207"/>
  <c r="AK207" s="1"/>
  <c r="AJ205"/>
  <c r="AK205" s="1"/>
  <c r="AJ203"/>
  <c r="AK203" s="1"/>
  <c r="AJ201"/>
  <c r="AK201" s="1"/>
  <c r="AJ199"/>
  <c r="AK199" s="1"/>
  <c r="AJ197"/>
  <c r="AK197" s="1"/>
  <c r="AJ195"/>
  <c r="AK195" s="1"/>
  <c r="AJ193"/>
  <c r="AK193" s="1"/>
  <c r="AJ191"/>
  <c r="AK191" s="1"/>
  <c r="AJ189"/>
  <c r="AK189" s="1"/>
  <c r="AJ187"/>
  <c r="AK187" s="1"/>
  <c r="AJ185"/>
  <c r="AK185" s="1"/>
  <c r="AJ183"/>
  <c r="AK183" s="1"/>
  <c r="AJ181"/>
  <c r="AK181" s="1"/>
  <c r="AJ179"/>
  <c r="AK179" s="1"/>
  <c r="AJ177"/>
  <c r="AK177" s="1"/>
  <c r="AJ175"/>
  <c r="AK175" s="1"/>
  <c r="AJ173"/>
  <c r="AK173" s="1"/>
  <c r="AJ171"/>
  <c r="AK171" s="1"/>
  <c r="AJ169"/>
  <c r="AK169" s="1"/>
  <c r="AJ167"/>
  <c r="AK167" s="1"/>
  <c r="AJ165"/>
  <c r="AK165" s="1"/>
  <c r="BC63"/>
  <c r="AJ214"/>
  <c r="AK214" s="1"/>
  <c r="AJ210"/>
  <c r="AK210" s="1"/>
  <c r="AJ206"/>
  <c r="AK206" s="1"/>
  <c r="AJ202"/>
  <c r="AK202" s="1"/>
  <c r="AJ198"/>
  <c r="AK198" s="1"/>
  <c r="AJ194"/>
  <c r="AK194" s="1"/>
  <c r="AJ190"/>
  <c r="AK190" s="1"/>
  <c r="AJ186"/>
  <c r="AK186" s="1"/>
  <c r="AJ184"/>
  <c r="AK184" s="1"/>
  <c r="AJ180"/>
  <c r="AK180" s="1"/>
  <c r="AJ178"/>
  <c r="AK178" s="1"/>
  <c r="AJ174"/>
  <c r="AK174" s="1"/>
  <c r="AJ170"/>
  <c r="AK170" s="1"/>
  <c r="AJ168"/>
  <c r="AK168" s="1"/>
  <c r="AJ216"/>
  <c r="AK216" s="1"/>
  <c r="AJ212"/>
  <c r="AK212" s="1"/>
  <c r="AJ208"/>
  <c r="AK208" s="1"/>
  <c r="AJ204"/>
  <c r="AK204" s="1"/>
  <c r="AJ200"/>
  <c r="AK200" s="1"/>
  <c r="AJ196"/>
  <c r="AK196" s="1"/>
  <c r="AJ192"/>
  <c r="AK192" s="1"/>
  <c r="AJ188"/>
  <c r="AK188" s="1"/>
  <c r="AJ182"/>
  <c r="AK182" s="1"/>
  <c r="AJ176"/>
  <c r="AK176" s="1"/>
  <c r="AJ172"/>
  <c r="AK172" s="1"/>
  <c r="AJ166"/>
  <c r="AK166" s="1"/>
  <c r="AJ164"/>
  <c r="AK164" s="1"/>
  <c r="AJ160"/>
  <c r="AK160" s="1"/>
  <c r="AJ156"/>
  <c r="AK156" s="1"/>
  <c r="AJ154"/>
  <c r="AK154" s="1"/>
  <c r="AJ150"/>
  <c r="AK150" s="1"/>
  <c r="AJ148"/>
  <c r="AK148" s="1"/>
  <c r="AJ142"/>
  <c r="AK142" s="1"/>
  <c r="AJ140"/>
  <c r="AK140" s="1"/>
  <c r="AJ136"/>
  <c r="AK136" s="1"/>
  <c r="AJ132"/>
  <c r="AK132" s="1"/>
  <c r="AJ162"/>
  <c r="AK162" s="1"/>
  <c r="AJ158"/>
  <c r="AK158" s="1"/>
  <c r="AJ152"/>
  <c r="AK152" s="1"/>
  <c r="AJ146"/>
  <c r="AK146" s="1"/>
  <c r="AJ144"/>
  <c r="AK144" s="1"/>
  <c r="AJ138"/>
  <c r="AK138" s="1"/>
  <c r="AJ134"/>
  <c r="AK134" s="1"/>
  <c r="AX63"/>
  <c r="AJ83"/>
  <c r="AK83" s="1"/>
  <c r="AJ81"/>
  <c r="AK81" s="1"/>
  <c r="AJ163"/>
  <c r="AK163" s="1"/>
  <c r="AJ161"/>
  <c r="AK161" s="1"/>
  <c r="AJ159"/>
  <c r="AK159" s="1"/>
  <c r="AJ157"/>
  <c r="AK157" s="1"/>
  <c r="AJ155"/>
  <c r="AK155" s="1"/>
  <c r="AJ153"/>
  <c r="AJ151"/>
  <c r="AK151" s="1"/>
  <c r="AJ149"/>
  <c r="AK149" s="1"/>
  <c r="AJ147"/>
  <c r="AK147" s="1"/>
  <c r="AJ145"/>
  <c r="AK145" s="1"/>
  <c r="AJ143"/>
  <c r="AK143" s="1"/>
  <c r="AJ141"/>
  <c r="AK141" s="1"/>
  <c r="AJ139"/>
  <c r="AK139" s="1"/>
  <c r="AJ137"/>
  <c r="AK137" s="1"/>
  <c r="AJ135"/>
  <c r="AK135" s="1"/>
  <c r="AJ133"/>
  <c r="AK133" s="1"/>
  <c r="BB63"/>
  <c r="AK127"/>
  <c r="AK265"/>
  <c r="AJ47"/>
  <c r="AK47" s="1"/>
  <c r="AJ48"/>
  <c r="AK48" s="1"/>
  <c r="AJ50"/>
  <c r="AK50" s="1"/>
  <c r="AK80"/>
  <c r="AJ79"/>
  <c r="AK79" s="1"/>
  <c r="AJ77"/>
  <c r="AK77" s="1"/>
  <c r="AJ75"/>
  <c r="AK75" s="1"/>
  <c r="AJ73"/>
  <c r="AK73" s="1"/>
  <c r="AJ71"/>
  <c r="AK71" s="1"/>
  <c r="AJ69"/>
  <c r="AK69" s="1"/>
  <c r="AJ67"/>
  <c r="AK67" s="1"/>
  <c r="AJ65"/>
  <c r="AK65" s="1"/>
  <c r="AJ63"/>
  <c r="AK63" s="1"/>
  <c r="AK61"/>
  <c r="AJ59"/>
  <c r="AK59" s="1"/>
  <c r="AJ57"/>
  <c r="AK57" s="1"/>
  <c r="AJ56"/>
  <c r="AK56" s="1"/>
  <c r="AJ55"/>
  <c r="AK55" s="1"/>
  <c r="AJ131"/>
  <c r="AK131" s="1"/>
  <c r="AJ129"/>
  <c r="AK129" s="1"/>
  <c r="AK297"/>
  <c r="AJ295"/>
  <c r="AK295" s="1"/>
  <c r="AJ293"/>
  <c r="AK293" s="1"/>
  <c r="AJ291"/>
  <c r="AK291" s="1"/>
  <c r="AJ289"/>
  <c r="AK289" s="1"/>
  <c r="AJ287"/>
  <c r="AK287" s="1"/>
  <c r="AJ285"/>
  <c r="AK285" s="1"/>
  <c r="AJ283"/>
  <c r="AK283" s="1"/>
  <c r="AJ281"/>
  <c r="AK281" s="1"/>
  <c r="AJ279"/>
  <c r="AK279" s="1"/>
  <c r="AJ277"/>
  <c r="AK277" s="1"/>
  <c r="AJ275"/>
  <c r="AK275" s="1"/>
  <c r="AJ273"/>
  <c r="AK273" s="1"/>
  <c r="AJ271"/>
  <c r="AK271" s="1"/>
  <c r="AJ269"/>
  <c r="AK269" s="1"/>
  <c r="AJ267"/>
  <c r="AK267" s="1"/>
  <c r="AK153"/>
  <c r="BA63"/>
  <c r="AJ119"/>
  <c r="AK119" s="1"/>
  <c r="AJ121"/>
  <c r="AK121" s="1"/>
  <c r="AJ123"/>
  <c r="AK123" s="1"/>
  <c r="AJ125"/>
  <c r="AK125" s="1"/>
  <c r="AJ217"/>
  <c r="AK217" s="1"/>
  <c r="AJ219"/>
  <c r="AK219" s="1"/>
  <c r="AJ221"/>
  <c r="AK221" s="1"/>
  <c r="AJ223"/>
  <c r="AK223" s="1"/>
  <c r="AJ225"/>
  <c r="AK225" s="1"/>
  <c r="AJ227"/>
  <c r="AK227" s="1"/>
  <c r="AJ229"/>
  <c r="AK229" s="1"/>
  <c r="AJ231"/>
  <c r="AK231" s="1"/>
  <c r="AJ233"/>
  <c r="AK233" s="1"/>
  <c r="AJ235"/>
  <c r="AK235" s="1"/>
  <c r="AJ237"/>
  <c r="AK237" s="1"/>
  <c r="AJ239"/>
  <c r="AK239" s="1"/>
  <c r="AJ241"/>
  <c r="AK241" s="1"/>
  <c r="AJ243"/>
  <c r="AK243" s="1"/>
  <c r="AJ245"/>
  <c r="AK245" s="1"/>
  <c r="AJ247"/>
  <c r="AK247" s="1"/>
  <c r="AJ249"/>
  <c r="AK249" s="1"/>
  <c r="AJ251"/>
  <c r="AK251" s="1"/>
  <c r="AJ253"/>
  <c r="AK253" s="1"/>
  <c r="AJ255"/>
  <c r="AK255" s="1"/>
  <c r="AJ257"/>
  <c r="AK257" s="1"/>
  <c r="AJ259"/>
  <c r="AK259" s="1"/>
  <c r="AJ261"/>
  <c r="AK261" s="1"/>
  <c r="AJ263"/>
  <c r="AK263" s="1"/>
  <c r="U53" i="1"/>
  <c r="V53" s="1"/>
  <c r="AI48"/>
  <c r="U52"/>
  <c r="V52" s="1"/>
  <c r="U269"/>
  <c r="V269" s="1"/>
  <c r="U169"/>
  <c r="V169" s="1"/>
  <c r="AE48"/>
  <c r="U145"/>
  <c r="V145" s="1"/>
  <c r="U128"/>
  <c r="V128" s="1"/>
  <c r="U273"/>
  <c r="V273" s="1"/>
  <c r="AJ48"/>
  <c r="U85"/>
  <c r="V85" s="1"/>
  <c r="U56"/>
  <c r="V56" s="1"/>
  <c r="U149"/>
  <c r="V149" s="1"/>
  <c r="U298"/>
  <c r="V298" s="1"/>
  <c r="AK47" s="1"/>
  <c r="U60"/>
  <c r="V60" s="1"/>
  <c r="U289"/>
  <c r="V289" s="1"/>
  <c r="U94"/>
  <c r="V94" s="1"/>
  <c r="U166"/>
  <c r="V166" s="1"/>
  <c r="V44"/>
  <c r="U68"/>
  <c r="V68" s="1"/>
  <c r="U161"/>
  <c r="V161" s="1"/>
  <c r="U297"/>
  <c r="V297" s="1"/>
  <c r="U72"/>
  <c r="V72" s="1"/>
  <c r="U132"/>
  <c r="V132" s="1"/>
  <c r="U136"/>
  <c r="V136" s="1"/>
  <c r="U153"/>
  <c r="V153" s="1"/>
  <c r="U137"/>
  <c r="V137" s="1"/>
  <c r="U51"/>
  <c r="V51" s="1"/>
  <c r="U131"/>
  <c r="V131" s="1"/>
  <c r="U268"/>
  <c r="V268" s="1"/>
  <c r="U45"/>
  <c r="V45" s="1"/>
  <c r="U64"/>
  <c r="V64" s="1"/>
  <c r="U80"/>
  <c r="V80" s="1"/>
  <c r="U157"/>
  <c r="V157" s="1"/>
  <c r="U141"/>
  <c r="V141" s="1"/>
  <c r="U293"/>
  <c r="V293" s="1"/>
  <c r="U277"/>
  <c r="V277" s="1"/>
  <c r="U110"/>
  <c r="V110" s="1"/>
  <c r="U106"/>
  <c r="V106" s="1"/>
  <c r="U102"/>
  <c r="V102" s="1"/>
  <c r="U98"/>
  <c r="V98" s="1"/>
  <c r="U86"/>
  <c r="V86" s="1"/>
  <c r="U126"/>
  <c r="V126" s="1"/>
  <c r="U122"/>
  <c r="V122" s="1"/>
  <c r="U214"/>
  <c r="V214" s="1"/>
  <c r="U210"/>
  <c r="V210" s="1"/>
  <c r="U206"/>
  <c r="V206" s="1"/>
  <c r="U202"/>
  <c r="V202" s="1"/>
  <c r="U198"/>
  <c r="V198" s="1"/>
  <c r="U194"/>
  <c r="V194" s="1"/>
  <c r="U190"/>
  <c r="V190" s="1"/>
  <c r="U186"/>
  <c r="V186" s="1"/>
  <c r="U182"/>
  <c r="V182" s="1"/>
  <c r="U178"/>
  <c r="V178" s="1"/>
  <c r="U174"/>
  <c r="V174" s="1"/>
  <c r="U170"/>
  <c r="V170" s="1"/>
  <c r="U264"/>
  <c r="V264" s="1"/>
  <c r="U260"/>
  <c r="V260" s="1"/>
  <c r="U256"/>
  <c r="V256" s="1"/>
  <c r="U252"/>
  <c r="V252" s="1"/>
  <c r="U248"/>
  <c r="V248" s="1"/>
  <c r="U244"/>
  <c r="V244" s="1"/>
  <c r="U240"/>
  <c r="V240" s="1"/>
  <c r="U236"/>
  <c r="V236" s="1"/>
  <c r="U232"/>
  <c r="V232" s="1"/>
  <c r="U228"/>
  <c r="V228" s="1"/>
  <c r="U224"/>
  <c r="V224" s="1"/>
  <c r="U220"/>
  <c r="V220" s="1"/>
  <c r="U46"/>
  <c r="V46" s="1"/>
  <c r="U77"/>
  <c r="V77" s="1"/>
  <c r="U73"/>
  <c r="V73" s="1"/>
  <c r="U69"/>
  <c r="V69" s="1"/>
  <c r="U65"/>
  <c r="V65" s="1"/>
  <c r="U61"/>
  <c r="V61" s="1"/>
  <c r="U57"/>
  <c r="V57" s="1"/>
  <c r="U49"/>
  <c r="V49" s="1"/>
  <c r="U81"/>
  <c r="V81" s="1"/>
  <c r="U115"/>
  <c r="V115" s="1"/>
  <c r="U111"/>
  <c r="V111" s="1"/>
  <c r="U107"/>
  <c r="V107" s="1"/>
  <c r="U103"/>
  <c r="V103" s="1"/>
  <c r="U99"/>
  <c r="V99" s="1"/>
  <c r="U95"/>
  <c r="V95" s="1"/>
  <c r="U91"/>
  <c r="V91" s="1"/>
  <c r="U87"/>
  <c r="V87" s="1"/>
  <c r="U127"/>
  <c r="V127" s="1"/>
  <c r="U123"/>
  <c r="V123" s="1"/>
  <c r="U119"/>
  <c r="V119" s="1"/>
  <c r="U129"/>
  <c r="V129" s="1"/>
  <c r="U162"/>
  <c r="V162" s="1"/>
  <c r="U158"/>
  <c r="V158" s="1"/>
  <c r="U154"/>
  <c r="V154" s="1"/>
  <c r="U150"/>
  <c r="V150" s="1"/>
  <c r="U146"/>
  <c r="V146" s="1"/>
  <c r="U142"/>
  <c r="V142" s="1"/>
  <c r="U138"/>
  <c r="V138" s="1"/>
  <c r="U134"/>
  <c r="V134" s="1"/>
  <c r="U215"/>
  <c r="V215" s="1"/>
  <c r="U211"/>
  <c r="V211" s="1"/>
  <c r="U207"/>
  <c r="V207" s="1"/>
  <c r="U203"/>
  <c r="V203" s="1"/>
  <c r="U199"/>
  <c r="V199" s="1"/>
  <c r="U195"/>
  <c r="V195" s="1"/>
  <c r="U191"/>
  <c r="V191" s="1"/>
  <c r="U187"/>
  <c r="V187" s="1"/>
  <c r="U183"/>
  <c r="V183" s="1"/>
  <c r="U179"/>
  <c r="V179" s="1"/>
  <c r="U175"/>
  <c r="V175" s="1"/>
  <c r="U171"/>
  <c r="V171" s="1"/>
  <c r="U167"/>
  <c r="V167" s="1"/>
  <c r="U265"/>
  <c r="V265" s="1"/>
  <c r="U261"/>
  <c r="V261" s="1"/>
  <c r="U257"/>
  <c r="V257" s="1"/>
  <c r="U253"/>
  <c r="V253" s="1"/>
  <c r="U249"/>
  <c r="V249" s="1"/>
  <c r="U245"/>
  <c r="V245" s="1"/>
  <c r="U241"/>
  <c r="V241" s="1"/>
  <c r="U237"/>
  <c r="V237" s="1"/>
  <c r="U233"/>
  <c r="V233" s="1"/>
  <c r="U229"/>
  <c r="V229" s="1"/>
  <c r="U225"/>
  <c r="V225" s="1"/>
  <c r="U221"/>
  <c r="V221" s="1"/>
  <c r="U267"/>
  <c r="V267" s="1"/>
  <c r="U294"/>
  <c r="V294" s="1"/>
  <c r="U290"/>
  <c r="V290" s="1"/>
  <c r="U286"/>
  <c r="V286" s="1"/>
  <c r="U282"/>
  <c r="V282" s="1"/>
  <c r="U278"/>
  <c r="V278" s="1"/>
  <c r="U274"/>
  <c r="V274" s="1"/>
  <c r="U270"/>
  <c r="V270" s="1"/>
  <c r="U114"/>
  <c r="V114" s="1"/>
  <c r="U90"/>
  <c r="V90" s="1"/>
  <c r="U47"/>
  <c r="V47" s="1"/>
  <c r="U78"/>
  <c r="V78" s="1"/>
  <c r="U74"/>
  <c r="V74" s="1"/>
  <c r="U70"/>
  <c r="V70" s="1"/>
  <c r="U66"/>
  <c r="V66" s="1"/>
  <c r="U62"/>
  <c r="V62" s="1"/>
  <c r="U58"/>
  <c r="V58" s="1"/>
  <c r="U54"/>
  <c r="V54" s="1"/>
  <c r="U50"/>
  <c r="V50" s="1"/>
  <c r="U82"/>
  <c r="V82" s="1"/>
  <c r="U116"/>
  <c r="V116" s="1"/>
  <c r="U112"/>
  <c r="V112" s="1"/>
  <c r="U108"/>
  <c r="V108" s="1"/>
  <c r="U104"/>
  <c r="V104" s="1"/>
  <c r="U100"/>
  <c r="V100" s="1"/>
  <c r="U96"/>
  <c r="V96" s="1"/>
  <c r="U92"/>
  <c r="V92" s="1"/>
  <c r="U88"/>
  <c r="V88" s="1"/>
  <c r="U118"/>
  <c r="V118" s="1"/>
  <c r="U124"/>
  <c r="V124" s="1"/>
  <c r="U120"/>
  <c r="V120" s="1"/>
  <c r="U130"/>
  <c r="V130" s="1"/>
  <c r="U163"/>
  <c r="V163" s="1"/>
  <c r="U159"/>
  <c r="V159" s="1"/>
  <c r="U155"/>
  <c r="V155" s="1"/>
  <c r="U151"/>
  <c r="V151" s="1"/>
  <c r="U147"/>
  <c r="V147" s="1"/>
  <c r="U143"/>
  <c r="V143" s="1"/>
  <c r="U139"/>
  <c r="V139" s="1"/>
  <c r="U135"/>
  <c r="V135" s="1"/>
  <c r="U216"/>
  <c r="V216" s="1"/>
  <c r="U212"/>
  <c r="V212" s="1"/>
  <c r="U208"/>
  <c r="V208" s="1"/>
  <c r="U204"/>
  <c r="V204" s="1"/>
  <c r="U200"/>
  <c r="V200" s="1"/>
  <c r="U196"/>
  <c r="V196" s="1"/>
  <c r="U192"/>
  <c r="V192" s="1"/>
  <c r="U188"/>
  <c r="V188" s="1"/>
  <c r="U184"/>
  <c r="V184" s="1"/>
  <c r="U180"/>
  <c r="V180" s="1"/>
  <c r="U176"/>
  <c r="V176" s="1"/>
  <c r="U172"/>
  <c r="V172" s="1"/>
  <c r="U168"/>
  <c r="V168" s="1"/>
  <c r="U266"/>
  <c r="V266" s="1"/>
  <c r="U262"/>
  <c r="V262" s="1"/>
  <c r="U258"/>
  <c r="V258" s="1"/>
  <c r="U254"/>
  <c r="V254" s="1"/>
  <c r="U250"/>
  <c r="V250" s="1"/>
  <c r="U246"/>
  <c r="V246" s="1"/>
  <c r="U242"/>
  <c r="V242" s="1"/>
  <c r="U238"/>
  <c r="V238" s="1"/>
  <c r="U234"/>
  <c r="V234" s="1"/>
  <c r="U230"/>
  <c r="V230" s="1"/>
  <c r="U226"/>
  <c r="V226" s="1"/>
  <c r="U222"/>
  <c r="V222" s="1"/>
  <c r="U218"/>
  <c r="V218" s="1"/>
  <c r="U295"/>
  <c r="V295" s="1"/>
  <c r="U291"/>
  <c r="V291" s="1"/>
  <c r="U287"/>
  <c r="V287" s="1"/>
  <c r="U283"/>
  <c r="V283" s="1"/>
  <c r="U279"/>
  <c r="V279" s="1"/>
  <c r="U275"/>
  <c r="V275" s="1"/>
  <c r="U271"/>
  <c r="V271" s="1"/>
  <c r="U84"/>
  <c r="V84" s="1"/>
  <c r="U48"/>
  <c r="V48" s="1"/>
  <c r="U79"/>
  <c r="V79" s="1"/>
  <c r="U75"/>
  <c r="V75" s="1"/>
  <c r="U71"/>
  <c r="V71" s="1"/>
  <c r="U67"/>
  <c r="V67" s="1"/>
  <c r="U63"/>
  <c r="V63" s="1"/>
  <c r="U59"/>
  <c r="V59" s="1"/>
  <c r="U55"/>
  <c r="V55" s="1"/>
  <c r="U117"/>
  <c r="V117" s="1"/>
  <c r="U113"/>
  <c r="V113" s="1"/>
  <c r="U109"/>
  <c r="V109" s="1"/>
  <c r="U105"/>
  <c r="V105" s="1"/>
  <c r="U101"/>
  <c r="V101" s="1"/>
  <c r="U97"/>
  <c r="V97" s="1"/>
  <c r="U93"/>
  <c r="V93" s="1"/>
  <c r="U89"/>
  <c r="V89" s="1"/>
  <c r="U125"/>
  <c r="V125" s="1"/>
  <c r="U164"/>
  <c r="V164" s="1"/>
  <c r="U160"/>
  <c r="V160" s="1"/>
  <c r="U156"/>
  <c r="V156" s="1"/>
  <c r="U152"/>
  <c r="V152" s="1"/>
  <c r="U148"/>
  <c r="V148" s="1"/>
  <c r="U144"/>
  <c r="V144" s="1"/>
  <c r="U140"/>
  <c r="V140" s="1"/>
  <c r="U165"/>
  <c r="V165" s="1"/>
  <c r="U213"/>
  <c r="V213" s="1"/>
  <c r="U209"/>
  <c r="V209" s="1"/>
  <c r="U205"/>
  <c r="V205" s="1"/>
  <c r="U201"/>
  <c r="V201" s="1"/>
  <c r="U197"/>
  <c r="V197" s="1"/>
  <c r="U193"/>
  <c r="V193" s="1"/>
  <c r="U189"/>
  <c r="V189" s="1"/>
  <c r="U185"/>
  <c r="V185" s="1"/>
  <c r="U181"/>
  <c r="V181" s="1"/>
  <c r="U177"/>
  <c r="V177" s="1"/>
  <c r="U173"/>
  <c r="V173" s="1"/>
  <c r="U217"/>
  <c r="V217" s="1"/>
  <c r="U263"/>
  <c r="V263" s="1"/>
  <c r="U259"/>
  <c r="V259" s="1"/>
  <c r="U255"/>
  <c r="V255" s="1"/>
  <c r="U251"/>
  <c r="V251" s="1"/>
  <c r="U247"/>
  <c r="V247" s="1"/>
  <c r="U243"/>
  <c r="V243" s="1"/>
  <c r="U239"/>
  <c r="V239" s="1"/>
  <c r="U235"/>
  <c r="V235" s="1"/>
  <c r="U231"/>
  <c r="V231" s="1"/>
  <c r="U227"/>
  <c r="V227" s="1"/>
  <c r="U223"/>
  <c r="V223" s="1"/>
  <c r="U296"/>
  <c r="V296" s="1"/>
  <c r="U292"/>
  <c r="V292" s="1"/>
  <c r="U288"/>
  <c r="V288" s="1"/>
  <c r="U284"/>
  <c r="V284" s="1"/>
  <c r="U280"/>
  <c r="V280" s="1"/>
  <c r="U276"/>
  <c r="V276" s="1"/>
  <c r="U272"/>
  <c r="V272" s="1"/>
  <c r="Y108" i="28"/>
  <c r="Q108"/>
  <c r="P108"/>
  <c r="R108"/>
  <c r="W108"/>
  <c r="S108"/>
  <c r="U108"/>
  <c r="V108"/>
  <c r="X108"/>
  <c r="Y58"/>
  <c r="G20" i="25"/>
  <c r="N20"/>
  <c r="G19"/>
  <c r="N19"/>
  <c r="G18"/>
  <c r="N18"/>
  <c r="G17"/>
  <c r="N17"/>
  <c r="G16"/>
  <c r="N16"/>
  <c r="N15"/>
  <c r="G14"/>
  <c r="N14"/>
  <c r="G12"/>
  <c r="N12"/>
  <c r="G11"/>
  <c r="N11"/>
  <c r="G10"/>
  <c r="N10"/>
  <c r="N9"/>
  <c r="C22"/>
  <c r="G9"/>
  <c r="G8"/>
  <c r="N8"/>
  <c r="L22"/>
  <c r="M22"/>
  <c r="N7"/>
  <c r="K22"/>
  <c r="J22"/>
  <c r="D22"/>
  <c r="G7"/>
  <c r="G6"/>
  <c r="N6"/>
  <c r="M24"/>
  <c r="AH15" i="27"/>
  <c r="AG15"/>
  <c r="AF15"/>
  <c r="AE15"/>
  <c r="AD15"/>
  <c r="F24" i="25" s="1"/>
  <c r="L24"/>
  <c r="AH13" i="27"/>
  <c r="AG13"/>
  <c r="AF13"/>
  <c r="AE13"/>
  <c r="AD13"/>
  <c r="E24" i="25" s="1"/>
  <c r="K24"/>
  <c r="AH11" i="27"/>
  <c r="AG11"/>
  <c r="AF11"/>
  <c r="AE11"/>
  <c r="AD11"/>
  <c r="D24" i="25" s="1"/>
  <c r="J24"/>
  <c r="AH9" i="27"/>
  <c r="AG9"/>
  <c r="AF9"/>
  <c r="AE9"/>
  <c r="AD9"/>
  <c r="C24" i="25" s="1"/>
  <c r="AH7" i="27"/>
  <c r="AH17" s="1"/>
  <c r="AG7"/>
  <c r="AF7"/>
  <c r="AF17" s="1"/>
  <c r="AE7"/>
  <c r="AE17" s="1"/>
  <c r="M15" i="9"/>
  <c r="L15"/>
  <c r="K15"/>
  <c r="J15"/>
  <c r="I15"/>
  <c r="F15"/>
  <c r="E15"/>
  <c r="D15"/>
  <c r="C15"/>
  <c r="P31" i="8"/>
  <c r="E22" i="31" s="1"/>
  <c r="M14" i="9"/>
  <c r="L14"/>
  <c r="K14"/>
  <c r="J14"/>
  <c r="F14"/>
  <c r="E14"/>
  <c r="D14"/>
  <c r="C14"/>
  <c r="M13"/>
  <c r="L13"/>
  <c r="K13"/>
  <c r="J13"/>
  <c r="F13"/>
  <c r="E13"/>
  <c r="D13"/>
  <c r="C13"/>
  <c r="Z13" i="5"/>
  <c r="M12" i="9"/>
  <c r="L12"/>
  <c r="K12"/>
  <c r="J12"/>
  <c r="F12"/>
  <c r="E12"/>
  <c r="D12"/>
  <c r="M11"/>
  <c r="L11"/>
  <c r="K11"/>
  <c r="J11"/>
  <c r="F11"/>
  <c r="E11"/>
  <c r="D11"/>
  <c r="C11"/>
  <c r="M10"/>
  <c r="L10"/>
  <c r="K10"/>
  <c r="J10"/>
  <c r="F10"/>
  <c r="E10"/>
  <c r="D10"/>
  <c r="C10"/>
  <c r="F9"/>
  <c r="Z18" i="26"/>
  <c r="Y18"/>
  <c r="X18"/>
  <c r="W18"/>
  <c r="V18"/>
  <c r="U18"/>
  <c r="T18"/>
  <c r="S18"/>
  <c r="R18"/>
  <c r="Q18"/>
  <c r="P18"/>
  <c r="Z15"/>
  <c r="Y15"/>
  <c r="X15"/>
  <c r="W15"/>
  <c r="V15"/>
  <c r="U15"/>
  <c r="T15"/>
  <c r="S15"/>
  <c r="R15"/>
  <c r="Q15"/>
  <c r="P15"/>
  <c r="Z13"/>
  <c r="Y13"/>
  <c r="X13"/>
  <c r="W13"/>
  <c r="V13"/>
  <c r="U13"/>
  <c r="T13"/>
  <c r="S13"/>
  <c r="R13"/>
  <c r="Q13"/>
  <c r="P13"/>
  <c r="Z11"/>
  <c r="Y11"/>
  <c r="X11"/>
  <c r="W11"/>
  <c r="V11"/>
  <c r="U11"/>
  <c r="T11"/>
  <c r="S11"/>
  <c r="R11"/>
  <c r="Q11"/>
  <c r="P11"/>
  <c r="Z9"/>
  <c r="Y9"/>
  <c r="X9"/>
  <c r="W9"/>
  <c r="W17" s="1"/>
  <c r="W19" s="1"/>
  <c r="V9"/>
  <c r="U9"/>
  <c r="T9"/>
  <c r="S9"/>
  <c r="S17" s="1"/>
  <c r="S19" s="1"/>
  <c r="R9"/>
  <c r="Q9"/>
  <c r="P9"/>
  <c r="Z7"/>
  <c r="Z17" s="1"/>
  <c r="Z19" s="1"/>
  <c r="Y7"/>
  <c r="Y17" s="1"/>
  <c r="Y19" s="1"/>
  <c r="X7"/>
  <c r="X17" s="1"/>
  <c r="X19" s="1"/>
  <c r="W7"/>
  <c r="V7"/>
  <c r="V17" s="1"/>
  <c r="V19" s="1"/>
  <c r="U7"/>
  <c r="U17" s="1"/>
  <c r="U19" s="1"/>
  <c r="T7"/>
  <c r="T17" s="1"/>
  <c r="T19" s="1"/>
  <c r="S7"/>
  <c r="R7"/>
  <c r="R17" s="1"/>
  <c r="R19" s="1"/>
  <c r="Q7"/>
  <c r="Q17" s="1"/>
  <c r="Q19" s="1"/>
  <c r="P7"/>
  <c r="P17" s="1"/>
  <c r="P19" s="1"/>
  <c r="Z18" i="24"/>
  <c r="Y18"/>
  <c r="X18"/>
  <c r="W18"/>
  <c r="V18"/>
  <c r="U18"/>
  <c r="T18"/>
  <c r="S18"/>
  <c r="R18"/>
  <c r="Q18"/>
  <c r="P18"/>
  <c r="Z15"/>
  <c r="Y15"/>
  <c r="X15"/>
  <c r="W15"/>
  <c r="V15"/>
  <c r="U15"/>
  <c r="T15"/>
  <c r="S15"/>
  <c r="R15"/>
  <c r="Q15"/>
  <c r="P15"/>
  <c r="Z13"/>
  <c r="Y13"/>
  <c r="X13"/>
  <c r="W13"/>
  <c r="V13"/>
  <c r="U13"/>
  <c r="T13"/>
  <c r="S13"/>
  <c r="R13"/>
  <c r="Q13"/>
  <c r="P13"/>
  <c r="Z11"/>
  <c r="Y11"/>
  <c r="X11"/>
  <c r="W11"/>
  <c r="V11"/>
  <c r="U11"/>
  <c r="T11"/>
  <c r="S11"/>
  <c r="R11"/>
  <c r="Q11"/>
  <c r="P11"/>
  <c r="Z9"/>
  <c r="Y9"/>
  <c r="X9"/>
  <c r="X17" s="1"/>
  <c r="X19" s="1"/>
  <c r="W9"/>
  <c r="V9"/>
  <c r="U9"/>
  <c r="T9"/>
  <c r="T17" s="1"/>
  <c r="T19" s="1"/>
  <c r="S9"/>
  <c r="R9"/>
  <c r="Q9"/>
  <c r="P9"/>
  <c r="P17" s="1"/>
  <c r="P19" s="1"/>
  <c r="Z7"/>
  <c r="Z17" s="1"/>
  <c r="Z19" s="1"/>
  <c r="Y7"/>
  <c r="Y17" s="1"/>
  <c r="Y19" s="1"/>
  <c r="X7"/>
  <c r="W7"/>
  <c r="W17" s="1"/>
  <c r="W19" s="1"/>
  <c r="V7"/>
  <c r="V17" s="1"/>
  <c r="V19" s="1"/>
  <c r="U7"/>
  <c r="U17" s="1"/>
  <c r="U19" s="1"/>
  <c r="T7"/>
  <c r="S7"/>
  <c r="S17" s="1"/>
  <c r="S19" s="1"/>
  <c r="R7"/>
  <c r="R17" s="1"/>
  <c r="R19" s="1"/>
  <c r="Q7"/>
  <c r="Q17" s="1"/>
  <c r="Q19" s="1"/>
  <c r="P7"/>
  <c r="Z18" i="23"/>
  <c r="Y18"/>
  <c r="X18"/>
  <c r="W18"/>
  <c r="V18"/>
  <c r="U18"/>
  <c r="T18"/>
  <c r="S18"/>
  <c r="R18"/>
  <c r="Q18"/>
  <c r="P18"/>
  <c r="Z15"/>
  <c r="Y15"/>
  <c r="X15"/>
  <c r="W15"/>
  <c r="V15"/>
  <c r="U15"/>
  <c r="T15"/>
  <c r="S15"/>
  <c r="R15"/>
  <c r="Q15"/>
  <c r="P15"/>
  <c r="Z13"/>
  <c r="Y13"/>
  <c r="X13"/>
  <c r="W13"/>
  <c r="V13"/>
  <c r="U13"/>
  <c r="T13"/>
  <c r="S13"/>
  <c r="R13"/>
  <c r="Q13"/>
  <c r="P13"/>
  <c r="Z11"/>
  <c r="Y11"/>
  <c r="X11"/>
  <c r="W11"/>
  <c r="V11"/>
  <c r="U11"/>
  <c r="T11"/>
  <c r="S11"/>
  <c r="R11"/>
  <c r="Q11"/>
  <c r="P11"/>
  <c r="Z9"/>
  <c r="Y9"/>
  <c r="X9"/>
  <c r="X17" s="1"/>
  <c r="X19" s="1"/>
  <c r="W9"/>
  <c r="V9"/>
  <c r="U9"/>
  <c r="T9"/>
  <c r="T17" s="1"/>
  <c r="T19" s="1"/>
  <c r="S9"/>
  <c r="R9"/>
  <c r="Q9"/>
  <c r="P9"/>
  <c r="P17" s="1"/>
  <c r="P19" s="1"/>
  <c r="Z7"/>
  <c r="Z17" s="1"/>
  <c r="Z19" s="1"/>
  <c r="Y7"/>
  <c r="Y17" s="1"/>
  <c r="Y19" s="1"/>
  <c r="X7"/>
  <c r="W7"/>
  <c r="W17" s="1"/>
  <c r="W19" s="1"/>
  <c r="V7"/>
  <c r="V17" s="1"/>
  <c r="V19" s="1"/>
  <c r="U7"/>
  <c r="U17" s="1"/>
  <c r="U19" s="1"/>
  <c r="T7"/>
  <c r="S7"/>
  <c r="S17" s="1"/>
  <c r="S19" s="1"/>
  <c r="R7"/>
  <c r="R17" s="1"/>
  <c r="R19" s="1"/>
  <c r="Q7"/>
  <c r="Q17" s="1"/>
  <c r="Q19" s="1"/>
  <c r="P7"/>
  <c r="Z18" i="22"/>
  <c r="Y18"/>
  <c r="X18"/>
  <c r="W18"/>
  <c r="V18"/>
  <c r="U18"/>
  <c r="T18"/>
  <c r="S18"/>
  <c r="R18"/>
  <c r="Q18"/>
  <c r="P18"/>
  <c r="Z15"/>
  <c r="Y15"/>
  <c r="X15"/>
  <c r="W15"/>
  <c r="V15"/>
  <c r="U15"/>
  <c r="T15"/>
  <c r="S15"/>
  <c r="R15"/>
  <c r="Q15"/>
  <c r="P15"/>
  <c r="Z13"/>
  <c r="Y13"/>
  <c r="X13"/>
  <c r="W13"/>
  <c r="V13"/>
  <c r="U13"/>
  <c r="T13"/>
  <c r="S13"/>
  <c r="R13"/>
  <c r="Q13"/>
  <c r="P13"/>
  <c r="Z11"/>
  <c r="Y11"/>
  <c r="X11"/>
  <c r="W11"/>
  <c r="V11"/>
  <c r="U11"/>
  <c r="T11"/>
  <c r="S11"/>
  <c r="R11"/>
  <c r="Q11"/>
  <c r="P11"/>
  <c r="Z9"/>
  <c r="Y9"/>
  <c r="X9"/>
  <c r="W9"/>
  <c r="W17" s="1"/>
  <c r="W19" s="1"/>
  <c r="V9"/>
  <c r="U9"/>
  <c r="T9"/>
  <c r="S9"/>
  <c r="S17" s="1"/>
  <c r="S19" s="1"/>
  <c r="R9"/>
  <c r="Q9"/>
  <c r="P9"/>
  <c r="Z7"/>
  <c r="Z17" s="1"/>
  <c r="Z19" s="1"/>
  <c r="Y7"/>
  <c r="Y17" s="1"/>
  <c r="Y19" s="1"/>
  <c r="X7"/>
  <c r="X17" s="1"/>
  <c r="X19" s="1"/>
  <c r="W7"/>
  <c r="V7"/>
  <c r="V17" s="1"/>
  <c r="V19" s="1"/>
  <c r="U7"/>
  <c r="U17" s="1"/>
  <c r="U19" s="1"/>
  <c r="T7"/>
  <c r="T17" s="1"/>
  <c r="T19" s="1"/>
  <c r="S7"/>
  <c r="R7"/>
  <c r="R17" s="1"/>
  <c r="R19" s="1"/>
  <c r="Q7"/>
  <c r="Q17" s="1"/>
  <c r="Q19" s="1"/>
  <c r="P7"/>
  <c r="P17" s="1"/>
  <c r="P19" s="1"/>
  <c r="Z18" i="21"/>
  <c r="Y18"/>
  <c r="X18"/>
  <c r="W18"/>
  <c r="V18"/>
  <c r="U18"/>
  <c r="T18"/>
  <c r="S18"/>
  <c r="R18"/>
  <c r="Q18"/>
  <c r="P18"/>
  <c r="Z15"/>
  <c r="Y15"/>
  <c r="X15"/>
  <c r="W15"/>
  <c r="V15"/>
  <c r="U15"/>
  <c r="T15"/>
  <c r="S15"/>
  <c r="R15"/>
  <c r="Q15"/>
  <c r="P15"/>
  <c r="Z13"/>
  <c r="Y13"/>
  <c r="X13"/>
  <c r="W13"/>
  <c r="V13"/>
  <c r="U13"/>
  <c r="T13"/>
  <c r="S13"/>
  <c r="R13"/>
  <c r="Q13"/>
  <c r="P13"/>
  <c r="Z11"/>
  <c r="Y11"/>
  <c r="X11"/>
  <c r="W11"/>
  <c r="V11"/>
  <c r="U11"/>
  <c r="T11"/>
  <c r="S11"/>
  <c r="R11"/>
  <c r="Q11"/>
  <c r="P11"/>
  <c r="Z9"/>
  <c r="Y9"/>
  <c r="X9"/>
  <c r="W9"/>
  <c r="W17" s="1"/>
  <c r="W19" s="1"/>
  <c r="V9"/>
  <c r="U9"/>
  <c r="T9"/>
  <c r="S9"/>
  <c r="S17" s="1"/>
  <c r="S19" s="1"/>
  <c r="R9"/>
  <c r="Q9"/>
  <c r="P9"/>
  <c r="Z7"/>
  <c r="Z17" s="1"/>
  <c r="Z19" s="1"/>
  <c r="Y7"/>
  <c r="Y17" s="1"/>
  <c r="Y19" s="1"/>
  <c r="X7"/>
  <c r="X17" s="1"/>
  <c r="X19" s="1"/>
  <c r="W7"/>
  <c r="V7"/>
  <c r="V17" s="1"/>
  <c r="V19" s="1"/>
  <c r="U7"/>
  <c r="U17" s="1"/>
  <c r="U19" s="1"/>
  <c r="T7"/>
  <c r="T17" s="1"/>
  <c r="T19" s="1"/>
  <c r="S7"/>
  <c r="R7"/>
  <c r="R17" s="1"/>
  <c r="R19" s="1"/>
  <c r="Q7"/>
  <c r="Q17" s="1"/>
  <c r="Q19" s="1"/>
  <c r="P7"/>
  <c r="P17" s="1"/>
  <c r="P19" s="1"/>
  <c r="Z18" i="20"/>
  <c r="Y18"/>
  <c r="X18"/>
  <c r="W18"/>
  <c r="V18"/>
  <c r="U18"/>
  <c r="T18"/>
  <c r="S18"/>
  <c r="R18"/>
  <c r="Q18"/>
  <c r="P18"/>
  <c r="Z15"/>
  <c r="Y15"/>
  <c r="X15"/>
  <c r="W15"/>
  <c r="V15"/>
  <c r="U15"/>
  <c r="T15"/>
  <c r="S15"/>
  <c r="R15"/>
  <c r="Q15"/>
  <c r="P15"/>
  <c r="Z13"/>
  <c r="Y13"/>
  <c r="X13"/>
  <c r="W13"/>
  <c r="V13"/>
  <c r="U13"/>
  <c r="T13"/>
  <c r="S13"/>
  <c r="R13"/>
  <c r="Q13"/>
  <c r="P13"/>
  <c r="Z11"/>
  <c r="Y11"/>
  <c r="X11"/>
  <c r="W11"/>
  <c r="V11"/>
  <c r="U11"/>
  <c r="T11"/>
  <c r="S11"/>
  <c r="R11"/>
  <c r="Q11"/>
  <c r="P11"/>
  <c r="Z9"/>
  <c r="Y9"/>
  <c r="X9"/>
  <c r="X17" s="1"/>
  <c r="X19" s="1"/>
  <c r="W9"/>
  <c r="V9"/>
  <c r="U9"/>
  <c r="T9"/>
  <c r="T17" s="1"/>
  <c r="T19" s="1"/>
  <c r="S9"/>
  <c r="R9"/>
  <c r="Q9"/>
  <c r="P9"/>
  <c r="P17" s="1"/>
  <c r="P19" s="1"/>
  <c r="Z7"/>
  <c r="Z17" s="1"/>
  <c r="Z19" s="1"/>
  <c r="Y7"/>
  <c r="Y17" s="1"/>
  <c r="Y19" s="1"/>
  <c r="X7"/>
  <c r="W7"/>
  <c r="W17" s="1"/>
  <c r="W19" s="1"/>
  <c r="V7"/>
  <c r="V17" s="1"/>
  <c r="V19" s="1"/>
  <c r="U7"/>
  <c r="U17" s="1"/>
  <c r="U19" s="1"/>
  <c r="T7"/>
  <c r="S7"/>
  <c r="S17" s="1"/>
  <c r="S19" s="1"/>
  <c r="R7"/>
  <c r="R17" s="1"/>
  <c r="R19" s="1"/>
  <c r="Q7"/>
  <c r="Q17" s="1"/>
  <c r="Q19" s="1"/>
  <c r="P7"/>
  <c r="Z18" i="19"/>
  <c r="Y18"/>
  <c r="X18"/>
  <c r="W18"/>
  <c r="V18"/>
  <c r="U18"/>
  <c r="T18"/>
  <c r="S18"/>
  <c r="R18"/>
  <c r="Q18"/>
  <c r="P18"/>
  <c r="Z15"/>
  <c r="Y15"/>
  <c r="X15"/>
  <c r="W15"/>
  <c r="V15"/>
  <c r="U15"/>
  <c r="T15"/>
  <c r="S15"/>
  <c r="R15"/>
  <c r="Q15"/>
  <c r="P15"/>
  <c r="Z13"/>
  <c r="Y13"/>
  <c r="X13"/>
  <c r="W13"/>
  <c r="V13"/>
  <c r="U13"/>
  <c r="T13"/>
  <c r="S13"/>
  <c r="R13"/>
  <c r="Q13"/>
  <c r="P13"/>
  <c r="E15" i="25" s="1"/>
  <c r="Z11" i="19"/>
  <c r="Y11"/>
  <c r="X11"/>
  <c r="W11"/>
  <c r="V11"/>
  <c r="U11"/>
  <c r="T11"/>
  <c r="S11"/>
  <c r="R11"/>
  <c r="Q11"/>
  <c r="P11"/>
  <c r="Z9"/>
  <c r="Y9"/>
  <c r="Y17" s="1"/>
  <c r="Y19" s="1"/>
  <c r="X9"/>
  <c r="W9"/>
  <c r="V9"/>
  <c r="U9"/>
  <c r="U17" s="1"/>
  <c r="U19" s="1"/>
  <c r="T9"/>
  <c r="S9"/>
  <c r="R9"/>
  <c r="Q9"/>
  <c r="Q17" s="1"/>
  <c r="Q19" s="1"/>
  <c r="P9"/>
  <c r="Z7"/>
  <c r="Z17" s="1"/>
  <c r="Z19" s="1"/>
  <c r="Y7"/>
  <c r="X7"/>
  <c r="X17" s="1"/>
  <c r="X19" s="1"/>
  <c r="W7"/>
  <c r="W17" s="1"/>
  <c r="W19" s="1"/>
  <c r="V7"/>
  <c r="V17" s="1"/>
  <c r="V19" s="1"/>
  <c r="U7"/>
  <c r="T7"/>
  <c r="T17" s="1"/>
  <c r="T19" s="1"/>
  <c r="S7"/>
  <c r="S17" s="1"/>
  <c r="S19" s="1"/>
  <c r="R7"/>
  <c r="R17" s="1"/>
  <c r="R19" s="1"/>
  <c r="Q7"/>
  <c r="P7"/>
  <c r="Z18" i="18"/>
  <c r="Y18"/>
  <c r="X18"/>
  <c r="W18"/>
  <c r="V18"/>
  <c r="U18"/>
  <c r="T18"/>
  <c r="S18"/>
  <c r="R18"/>
  <c r="Q18"/>
  <c r="P18"/>
  <c r="Z15"/>
  <c r="Y15"/>
  <c r="X15"/>
  <c r="W15"/>
  <c r="V15"/>
  <c r="U15"/>
  <c r="T15"/>
  <c r="S15"/>
  <c r="R15"/>
  <c r="Q15"/>
  <c r="P15"/>
  <c r="Z13"/>
  <c r="Y13"/>
  <c r="X13"/>
  <c r="W13"/>
  <c r="V13"/>
  <c r="U13"/>
  <c r="T13"/>
  <c r="S13"/>
  <c r="R13"/>
  <c r="Q13"/>
  <c r="P13"/>
  <c r="Z11"/>
  <c r="Y11"/>
  <c r="X11"/>
  <c r="W11"/>
  <c r="V11"/>
  <c r="U11"/>
  <c r="T11"/>
  <c r="S11"/>
  <c r="R11"/>
  <c r="Q11"/>
  <c r="P11"/>
  <c r="Z9"/>
  <c r="Y9"/>
  <c r="X9"/>
  <c r="X17" s="1"/>
  <c r="X19" s="1"/>
  <c r="W9"/>
  <c r="V9"/>
  <c r="U9"/>
  <c r="T9"/>
  <c r="T17" s="1"/>
  <c r="T19" s="1"/>
  <c r="S9"/>
  <c r="R9"/>
  <c r="Q9"/>
  <c r="P9"/>
  <c r="P17" s="1"/>
  <c r="P19" s="1"/>
  <c r="Z7"/>
  <c r="Z17" s="1"/>
  <c r="Z19" s="1"/>
  <c r="Y7"/>
  <c r="Y17" s="1"/>
  <c r="Y19" s="1"/>
  <c r="X7"/>
  <c r="W7"/>
  <c r="W17" s="1"/>
  <c r="W19" s="1"/>
  <c r="V7"/>
  <c r="V17" s="1"/>
  <c r="V19" s="1"/>
  <c r="U7"/>
  <c r="U17" s="1"/>
  <c r="U19" s="1"/>
  <c r="T7"/>
  <c r="S7"/>
  <c r="S17" s="1"/>
  <c r="S19" s="1"/>
  <c r="R7"/>
  <c r="R17" s="1"/>
  <c r="R19" s="1"/>
  <c r="Q7"/>
  <c r="Q17" s="1"/>
  <c r="Q19" s="1"/>
  <c r="P7"/>
  <c r="Z18" i="17"/>
  <c r="Y18"/>
  <c r="X18"/>
  <c r="W18"/>
  <c r="V18"/>
  <c r="U18"/>
  <c r="T18"/>
  <c r="S18"/>
  <c r="R18"/>
  <c r="Q18"/>
  <c r="P18"/>
  <c r="Z15"/>
  <c r="Y15"/>
  <c r="X15"/>
  <c r="W15"/>
  <c r="V15"/>
  <c r="U15"/>
  <c r="T15"/>
  <c r="S15"/>
  <c r="R15"/>
  <c r="Q15"/>
  <c r="P15"/>
  <c r="F13" i="25" s="1"/>
  <c r="Z13" i="17"/>
  <c r="Y13"/>
  <c r="X13"/>
  <c r="W13"/>
  <c r="V13"/>
  <c r="U13"/>
  <c r="T13"/>
  <c r="S13"/>
  <c r="R13"/>
  <c r="Q13"/>
  <c r="P13"/>
  <c r="E13" i="25" s="1"/>
  <c r="Z11" i="17"/>
  <c r="Y11"/>
  <c r="X11"/>
  <c r="W11"/>
  <c r="V11"/>
  <c r="U11"/>
  <c r="T11"/>
  <c r="S11"/>
  <c r="R11"/>
  <c r="Q11"/>
  <c r="P11"/>
  <c r="Z9"/>
  <c r="Y9"/>
  <c r="X9"/>
  <c r="X17" s="1"/>
  <c r="X19" s="1"/>
  <c r="W9"/>
  <c r="V9"/>
  <c r="U9"/>
  <c r="T9"/>
  <c r="T17" s="1"/>
  <c r="T19" s="1"/>
  <c r="S9"/>
  <c r="R9"/>
  <c r="Q9"/>
  <c r="P9"/>
  <c r="Z7"/>
  <c r="Y7"/>
  <c r="Y17" s="1"/>
  <c r="Y19" s="1"/>
  <c r="X7"/>
  <c r="W7"/>
  <c r="W17" s="1"/>
  <c r="W19" s="1"/>
  <c r="V7"/>
  <c r="V17" s="1"/>
  <c r="V19" s="1"/>
  <c r="U7"/>
  <c r="U17" s="1"/>
  <c r="U19" s="1"/>
  <c r="T7"/>
  <c r="S7"/>
  <c r="S17" s="1"/>
  <c r="S19" s="1"/>
  <c r="R7"/>
  <c r="R17" s="1"/>
  <c r="R19" s="1"/>
  <c r="Q7"/>
  <c r="Q17" s="1"/>
  <c r="Q19" s="1"/>
  <c r="P7"/>
  <c r="B13" i="25" s="1"/>
  <c r="Z18" i="16"/>
  <c r="Y18"/>
  <c r="X18"/>
  <c r="W18"/>
  <c r="V18"/>
  <c r="U18"/>
  <c r="T18"/>
  <c r="S18"/>
  <c r="R18"/>
  <c r="Q18"/>
  <c r="P18"/>
  <c r="Z15"/>
  <c r="Y15"/>
  <c r="X15"/>
  <c r="W15"/>
  <c r="V15"/>
  <c r="U15"/>
  <c r="T15"/>
  <c r="S15"/>
  <c r="R15"/>
  <c r="Q15"/>
  <c r="P15"/>
  <c r="Z13"/>
  <c r="Y13"/>
  <c r="X13"/>
  <c r="W13"/>
  <c r="V13"/>
  <c r="U13"/>
  <c r="T13"/>
  <c r="S13"/>
  <c r="R13"/>
  <c r="Q13"/>
  <c r="P13"/>
  <c r="Z11"/>
  <c r="Y11"/>
  <c r="X11"/>
  <c r="W11"/>
  <c r="V11"/>
  <c r="U11"/>
  <c r="T11"/>
  <c r="S11"/>
  <c r="R11"/>
  <c r="Q11"/>
  <c r="P11"/>
  <c r="Z9"/>
  <c r="Y9"/>
  <c r="X9"/>
  <c r="X17" s="1"/>
  <c r="X19" s="1"/>
  <c r="W9"/>
  <c r="V9"/>
  <c r="U9"/>
  <c r="T9"/>
  <c r="T17" s="1"/>
  <c r="T19" s="1"/>
  <c r="S9"/>
  <c r="R9"/>
  <c r="Q9"/>
  <c r="P9"/>
  <c r="P17" s="1"/>
  <c r="P19" s="1"/>
  <c r="Z7"/>
  <c r="Z17" s="1"/>
  <c r="Z19" s="1"/>
  <c r="Y7"/>
  <c r="Y17" s="1"/>
  <c r="Y19" s="1"/>
  <c r="X7"/>
  <c r="W7"/>
  <c r="W17" s="1"/>
  <c r="W19" s="1"/>
  <c r="V7"/>
  <c r="V17" s="1"/>
  <c r="V19" s="1"/>
  <c r="U7"/>
  <c r="U17" s="1"/>
  <c r="U19" s="1"/>
  <c r="T7"/>
  <c r="S7"/>
  <c r="S17" s="1"/>
  <c r="S19" s="1"/>
  <c r="R7"/>
  <c r="R17" s="1"/>
  <c r="R19" s="1"/>
  <c r="Q7"/>
  <c r="Q17" s="1"/>
  <c r="Q19" s="1"/>
  <c r="P7"/>
  <c r="Z18" i="15"/>
  <c r="Y18"/>
  <c r="X18"/>
  <c r="W18"/>
  <c r="V18"/>
  <c r="U18"/>
  <c r="T18"/>
  <c r="S18"/>
  <c r="R18"/>
  <c r="Q18"/>
  <c r="P18"/>
  <c r="Z15"/>
  <c r="Y15"/>
  <c r="X15"/>
  <c r="W15"/>
  <c r="V15"/>
  <c r="U15"/>
  <c r="T15"/>
  <c r="S15"/>
  <c r="R15"/>
  <c r="Q15"/>
  <c r="P15"/>
  <c r="Z13"/>
  <c r="Y13"/>
  <c r="X13"/>
  <c r="W13"/>
  <c r="V13"/>
  <c r="U13"/>
  <c r="T13"/>
  <c r="S13"/>
  <c r="R13"/>
  <c r="Q13"/>
  <c r="P13"/>
  <c r="Z11"/>
  <c r="Y11"/>
  <c r="X11"/>
  <c r="W11"/>
  <c r="V11"/>
  <c r="U11"/>
  <c r="T11"/>
  <c r="S11"/>
  <c r="R11"/>
  <c r="Q11"/>
  <c r="P11"/>
  <c r="Z9"/>
  <c r="Y9"/>
  <c r="X9"/>
  <c r="X17" s="1"/>
  <c r="X19" s="1"/>
  <c r="W9"/>
  <c r="V9"/>
  <c r="U9"/>
  <c r="T9"/>
  <c r="T17" s="1"/>
  <c r="T19" s="1"/>
  <c r="S9"/>
  <c r="R9"/>
  <c r="Q9"/>
  <c r="P9"/>
  <c r="P17" s="1"/>
  <c r="P19" s="1"/>
  <c r="Z7"/>
  <c r="Z17" s="1"/>
  <c r="Z19" s="1"/>
  <c r="Y7"/>
  <c r="Y17" s="1"/>
  <c r="Y19" s="1"/>
  <c r="X7"/>
  <c r="W7"/>
  <c r="W17" s="1"/>
  <c r="W19" s="1"/>
  <c r="V7"/>
  <c r="V17" s="1"/>
  <c r="V19" s="1"/>
  <c r="U7"/>
  <c r="U17" s="1"/>
  <c r="U19" s="1"/>
  <c r="T7"/>
  <c r="S7"/>
  <c r="S17" s="1"/>
  <c r="S19" s="1"/>
  <c r="R7"/>
  <c r="R17" s="1"/>
  <c r="R19" s="1"/>
  <c r="Q7"/>
  <c r="Q17" s="1"/>
  <c r="Q19" s="1"/>
  <c r="P7"/>
  <c r="Z18" i="14"/>
  <c r="Y18"/>
  <c r="X18"/>
  <c r="W18"/>
  <c r="V18"/>
  <c r="U18"/>
  <c r="T18"/>
  <c r="S18"/>
  <c r="R18"/>
  <c r="Q18"/>
  <c r="P18"/>
  <c r="Z15"/>
  <c r="Y15"/>
  <c r="X15"/>
  <c r="W15"/>
  <c r="V15"/>
  <c r="U15"/>
  <c r="T15"/>
  <c r="S15"/>
  <c r="R15"/>
  <c r="Q15"/>
  <c r="P15"/>
  <c r="Z13"/>
  <c r="Y13"/>
  <c r="X13"/>
  <c r="W13"/>
  <c r="V13"/>
  <c r="U13"/>
  <c r="T13"/>
  <c r="S13"/>
  <c r="R13"/>
  <c r="Q13"/>
  <c r="P13"/>
  <c r="Z11"/>
  <c r="Y11"/>
  <c r="X11"/>
  <c r="W11"/>
  <c r="V11"/>
  <c r="U11"/>
  <c r="T11"/>
  <c r="S11"/>
  <c r="R11"/>
  <c r="Q11"/>
  <c r="P11"/>
  <c r="Z9"/>
  <c r="Y9"/>
  <c r="X9"/>
  <c r="X17" s="1"/>
  <c r="X19" s="1"/>
  <c r="W9"/>
  <c r="V9"/>
  <c r="U9"/>
  <c r="T9"/>
  <c r="T17" s="1"/>
  <c r="T19" s="1"/>
  <c r="S9"/>
  <c r="R9"/>
  <c r="Q9"/>
  <c r="P9"/>
  <c r="P17" s="1"/>
  <c r="P19" s="1"/>
  <c r="Z7"/>
  <c r="Z17" s="1"/>
  <c r="Z19" s="1"/>
  <c r="Y7"/>
  <c r="Y17" s="1"/>
  <c r="Y19" s="1"/>
  <c r="X7"/>
  <c r="W7"/>
  <c r="W17" s="1"/>
  <c r="W19" s="1"/>
  <c r="V7"/>
  <c r="V17" s="1"/>
  <c r="V19" s="1"/>
  <c r="U7"/>
  <c r="U17" s="1"/>
  <c r="U19" s="1"/>
  <c r="T7"/>
  <c r="S7"/>
  <c r="S17" s="1"/>
  <c r="S19" s="1"/>
  <c r="R7"/>
  <c r="R17" s="1"/>
  <c r="R19" s="1"/>
  <c r="Q7"/>
  <c r="Q17" s="1"/>
  <c r="Q19" s="1"/>
  <c r="P7"/>
  <c r="Z18" i="13"/>
  <c r="Y18"/>
  <c r="X18"/>
  <c r="W18"/>
  <c r="V18"/>
  <c r="U18"/>
  <c r="T18"/>
  <c r="S18"/>
  <c r="R18"/>
  <c r="Q18"/>
  <c r="P18"/>
  <c r="Z15"/>
  <c r="Y15"/>
  <c r="X15"/>
  <c r="W15"/>
  <c r="V15"/>
  <c r="U15"/>
  <c r="T15"/>
  <c r="S15"/>
  <c r="R15"/>
  <c r="Q15"/>
  <c r="P15"/>
  <c r="Z13"/>
  <c r="Y13"/>
  <c r="X13"/>
  <c r="W13"/>
  <c r="V13"/>
  <c r="U13"/>
  <c r="T13"/>
  <c r="S13"/>
  <c r="R13"/>
  <c r="Q13"/>
  <c r="P13"/>
  <c r="Z11"/>
  <c r="Y11"/>
  <c r="X11"/>
  <c r="W11"/>
  <c r="V11"/>
  <c r="U11"/>
  <c r="T11"/>
  <c r="S11"/>
  <c r="R11"/>
  <c r="Q11"/>
  <c r="P11"/>
  <c r="Z9"/>
  <c r="Y9"/>
  <c r="X9"/>
  <c r="X17" s="1"/>
  <c r="X19" s="1"/>
  <c r="W9"/>
  <c r="V9"/>
  <c r="U9"/>
  <c r="T9"/>
  <c r="T17" s="1"/>
  <c r="T19" s="1"/>
  <c r="S9"/>
  <c r="R9"/>
  <c r="Q9"/>
  <c r="P9"/>
  <c r="P17" s="1"/>
  <c r="P19" s="1"/>
  <c r="Z7"/>
  <c r="Z17" s="1"/>
  <c r="Z19" s="1"/>
  <c r="Y7"/>
  <c r="Y17" s="1"/>
  <c r="Y19" s="1"/>
  <c r="X7"/>
  <c r="W7"/>
  <c r="W17" s="1"/>
  <c r="W19" s="1"/>
  <c r="V7"/>
  <c r="V17" s="1"/>
  <c r="V19" s="1"/>
  <c r="U7"/>
  <c r="U17" s="1"/>
  <c r="U19" s="1"/>
  <c r="T7"/>
  <c r="S7"/>
  <c r="S17" s="1"/>
  <c r="S19" s="1"/>
  <c r="R7"/>
  <c r="R17" s="1"/>
  <c r="R19" s="1"/>
  <c r="Q7"/>
  <c r="Q17" s="1"/>
  <c r="Q19" s="1"/>
  <c r="P7"/>
  <c r="Z18" i="12"/>
  <c r="Y18"/>
  <c r="X18"/>
  <c r="W18"/>
  <c r="V18"/>
  <c r="U18"/>
  <c r="T18"/>
  <c r="S18"/>
  <c r="R18"/>
  <c r="Q18"/>
  <c r="P18"/>
  <c r="Z15"/>
  <c r="Y15"/>
  <c r="X15"/>
  <c r="W15"/>
  <c r="V15"/>
  <c r="U15"/>
  <c r="T15"/>
  <c r="S15"/>
  <c r="R15"/>
  <c r="Q15"/>
  <c r="P15"/>
  <c r="Z13"/>
  <c r="Y13"/>
  <c r="X13"/>
  <c r="W13"/>
  <c r="V13"/>
  <c r="U13"/>
  <c r="T13"/>
  <c r="S13"/>
  <c r="R13"/>
  <c r="Q13"/>
  <c r="P13"/>
  <c r="Z11"/>
  <c r="Y11"/>
  <c r="X11"/>
  <c r="W11"/>
  <c r="V11"/>
  <c r="U11"/>
  <c r="T11"/>
  <c r="S11"/>
  <c r="R11"/>
  <c r="Q11"/>
  <c r="P11"/>
  <c r="Z9"/>
  <c r="Y9"/>
  <c r="X9"/>
  <c r="X17" s="1"/>
  <c r="X19" s="1"/>
  <c r="W9"/>
  <c r="V9"/>
  <c r="U9"/>
  <c r="T9"/>
  <c r="T17" s="1"/>
  <c r="T19" s="1"/>
  <c r="S9"/>
  <c r="R9"/>
  <c r="Q9"/>
  <c r="P9"/>
  <c r="P17" s="1"/>
  <c r="P19" s="1"/>
  <c r="Z7"/>
  <c r="Z17" s="1"/>
  <c r="Z19" s="1"/>
  <c r="Y7"/>
  <c r="Y17" s="1"/>
  <c r="Y19" s="1"/>
  <c r="X7"/>
  <c r="W7"/>
  <c r="W17" s="1"/>
  <c r="W19" s="1"/>
  <c r="V7"/>
  <c r="V17" s="1"/>
  <c r="V19" s="1"/>
  <c r="U7"/>
  <c r="U17" s="1"/>
  <c r="U19" s="1"/>
  <c r="T7"/>
  <c r="S7"/>
  <c r="S17" s="1"/>
  <c r="S19" s="1"/>
  <c r="R7"/>
  <c r="R17" s="1"/>
  <c r="R19" s="1"/>
  <c r="Q7"/>
  <c r="Q17" s="1"/>
  <c r="Q19" s="1"/>
  <c r="P7"/>
  <c r="Z18" i="11"/>
  <c r="Y18"/>
  <c r="X18"/>
  <c r="W18"/>
  <c r="V18"/>
  <c r="U18"/>
  <c r="T18"/>
  <c r="S18"/>
  <c r="R18"/>
  <c r="Q18"/>
  <c r="P18"/>
  <c r="Z15"/>
  <c r="Y15"/>
  <c r="X15"/>
  <c r="W15"/>
  <c r="V15"/>
  <c r="U15"/>
  <c r="T15"/>
  <c r="S15"/>
  <c r="R15"/>
  <c r="Q15"/>
  <c r="P15"/>
  <c r="Z13"/>
  <c r="Y13"/>
  <c r="X13"/>
  <c r="W13"/>
  <c r="V13"/>
  <c r="U13"/>
  <c r="T13"/>
  <c r="S13"/>
  <c r="R13"/>
  <c r="Q13"/>
  <c r="P13"/>
  <c r="Z11"/>
  <c r="Y11"/>
  <c r="X11"/>
  <c r="W11"/>
  <c r="V11"/>
  <c r="U11"/>
  <c r="T11"/>
  <c r="S11"/>
  <c r="R11"/>
  <c r="Q11"/>
  <c r="P11"/>
  <c r="Z9"/>
  <c r="Y9"/>
  <c r="X9"/>
  <c r="X17" s="1"/>
  <c r="X19" s="1"/>
  <c r="W9"/>
  <c r="V9"/>
  <c r="U9"/>
  <c r="T9"/>
  <c r="T17" s="1"/>
  <c r="T19" s="1"/>
  <c r="S9"/>
  <c r="R9"/>
  <c r="Q9"/>
  <c r="P9"/>
  <c r="P17" s="1"/>
  <c r="P19" s="1"/>
  <c r="Z7"/>
  <c r="Z17" s="1"/>
  <c r="Z19" s="1"/>
  <c r="Y7"/>
  <c r="Y17" s="1"/>
  <c r="Y19" s="1"/>
  <c r="X7"/>
  <c r="W7"/>
  <c r="W17" s="1"/>
  <c r="W19" s="1"/>
  <c r="V7"/>
  <c r="V17" s="1"/>
  <c r="V19" s="1"/>
  <c r="U7"/>
  <c r="U17" s="1"/>
  <c r="U19" s="1"/>
  <c r="T7"/>
  <c r="S7"/>
  <c r="S17" s="1"/>
  <c r="S19" s="1"/>
  <c r="R7"/>
  <c r="R17" s="1"/>
  <c r="R19" s="1"/>
  <c r="Q7"/>
  <c r="Q17" s="1"/>
  <c r="Q19" s="1"/>
  <c r="P7"/>
  <c r="Z18" i="10"/>
  <c r="Y18"/>
  <c r="X18"/>
  <c r="W18"/>
  <c r="V18"/>
  <c r="U18"/>
  <c r="T18"/>
  <c r="S18"/>
  <c r="R18"/>
  <c r="Q18"/>
  <c r="P18"/>
  <c r="Z15"/>
  <c r="Y15"/>
  <c r="X15"/>
  <c r="W15"/>
  <c r="V15"/>
  <c r="U15"/>
  <c r="T15"/>
  <c r="S15"/>
  <c r="R15"/>
  <c r="Q15"/>
  <c r="P15"/>
  <c r="Z13"/>
  <c r="Y13"/>
  <c r="X13"/>
  <c r="W13"/>
  <c r="V13"/>
  <c r="U13"/>
  <c r="T13"/>
  <c r="S13"/>
  <c r="R13"/>
  <c r="Q13"/>
  <c r="P13"/>
  <c r="Z11"/>
  <c r="Y11"/>
  <c r="X11"/>
  <c r="W11"/>
  <c r="V11"/>
  <c r="U11"/>
  <c r="T11"/>
  <c r="S11"/>
  <c r="R11"/>
  <c r="Q11"/>
  <c r="P11"/>
  <c r="Z9"/>
  <c r="Y9"/>
  <c r="X9"/>
  <c r="W9"/>
  <c r="W17" s="1"/>
  <c r="W19" s="1"/>
  <c r="V9"/>
  <c r="U9"/>
  <c r="T9"/>
  <c r="S9"/>
  <c r="S17" s="1"/>
  <c r="S19" s="1"/>
  <c r="R9"/>
  <c r="Q9"/>
  <c r="P9"/>
  <c r="Z7"/>
  <c r="Z17" s="1"/>
  <c r="Z19" s="1"/>
  <c r="Y7"/>
  <c r="Y17" s="1"/>
  <c r="Y19" s="1"/>
  <c r="X7"/>
  <c r="X17" s="1"/>
  <c r="X19" s="1"/>
  <c r="W7"/>
  <c r="V7"/>
  <c r="V17" s="1"/>
  <c r="V19" s="1"/>
  <c r="U7"/>
  <c r="U17" s="1"/>
  <c r="U19" s="1"/>
  <c r="T7"/>
  <c r="T17" s="1"/>
  <c r="T19" s="1"/>
  <c r="S7"/>
  <c r="R7"/>
  <c r="R17" s="1"/>
  <c r="R19" s="1"/>
  <c r="Q7"/>
  <c r="Q17" s="1"/>
  <c r="Q19" s="1"/>
  <c r="P7"/>
  <c r="P17" s="1"/>
  <c r="P19" s="1"/>
  <c r="Z37" i="8"/>
  <c r="Y37"/>
  <c r="X37"/>
  <c r="W37"/>
  <c r="V37"/>
  <c r="U37"/>
  <c r="T37"/>
  <c r="S37"/>
  <c r="R37"/>
  <c r="Q37"/>
  <c r="P37"/>
  <c r="Z33"/>
  <c r="Y33"/>
  <c r="X33"/>
  <c r="W33"/>
  <c r="V33"/>
  <c r="U33"/>
  <c r="T33"/>
  <c r="S33"/>
  <c r="R33"/>
  <c r="Q33"/>
  <c r="P33"/>
  <c r="Z31"/>
  <c r="K22" i="31" s="1"/>
  <c r="Y31" i="8"/>
  <c r="X31"/>
  <c r="W31"/>
  <c r="V31"/>
  <c r="U31"/>
  <c r="T31"/>
  <c r="S31"/>
  <c r="R31"/>
  <c r="Q31"/>
  <c r="Z29"/>
  <c r="Y29"/>
  <c r="X29"/>
  <c r="W29"/>
  <c r="V29"/>
  <c r="U29"/>
  <c r="T29"/>
  <c r="S29"/>
  <c r="R29"/>
  <c r="Q29"/>
  <c r="P29"/>
  <c r="Z27"/>
  <c r="Y27"/>
  <c r="X27"/>
  <c r="W27"/>
  <c r="V27"/>
  <c r="V36" s="1"/>
  <c r="V38" s="1"/>
  <c r="U27"/>
  <c r="T27"/>
  <c r="S27"/>
  <c r="R27"/>
  <c r="R36" s="1"/>
  <c r="R38" s="1"/>
  <c r="Q27"/>
  <c r="P27"/>
  <c r="Z25"/>
  <c r="Y25"/>
  <c r="Y36" s="1"/>
  <c r="Y38" s="1"/>
  <c r="X25"/>
  <c r="X36" s="1"/>
  <c r="X38" s="1"/>
  <c r="W25"/>
  <c r="W36" s="1"/>
  <c r="W38" s="1"/>
  <c r="V25"/>
  <c r="U25"/>
  <c r="U36" s="1"/>
  <c r="U38" s="1"/>
  <c r="T25"/>
  <c r="T36" s="1"/>
  <c r="T38" s="1"/>
  <c r="S25"/>
  <c r="S36" s="1"/>
  <c r="S38" s="1"/>
  <c r="R25"/>
  <c r="Q25"/>
  <c r="Q36" s="1"/>
  <c r="Q38" s="1"/>
  <c r="P25"/>
  <c r="P36" s="1"/>
  <c r="P38" s="1"/>
  <c r="Z18"/>
  <c r="Y18"/>
  <c r="X18"/>
  <c r="W18"/>
  <c r="V18"/>
  <c r="U18"/>
  <c r="T18"/>
  <c r="S18"/>
  <c r="R18"/>
  <c r="Q18"/>
  <c r="P18"/>
  <c r="Z15"/>
  <c r="Y15"/>
  <c r="X15"/>
  <c r="W15"/>
  <c r="V15"/>
  <c r="U15"/>
  <c r="T15"/>
  <c r="S15"/>
  <c r="R15"/>
  <c r="Q15"/>
  <c r="P15"/>
  <c r="Z13"/>
  <c r="Y13"/>
  <c r="X13"/>
  <c r="W13"/>
  <c r="V13"/>
  <c r="U13"/>
  <c r="T13"/>
  <c r="S13"/>
  <c r="R13"/>
  <c r="Q13"/>
  <c r="P13"/>
  <c r="Z11"/>
  <c r="Y11"/>
  <c r="X11"/>
  <c r="W11"/>
  <c r="V11"/>
  <c r="U11"/>
  <c r="T11"/>
  <c r="S11"/>
  <c r="R11"/>
  <c r="Q11"/>
  <c r="P11"/>
  <c r="Z9"/>
  <c r="Y9"/>
  <c r="X9"/>
  <c r="W9"/>
  <c r="V9"/>
  <c r="V17" s="1"/>
  <c r="V19" s="1"/>
  <c r="U9"/>
  <c r="T9"/>
  <c r="S9"/>
  <c r="R9"/>
  <c r="R17" s="1"/>
  <c r="R19" s="1"/>
  <c r="Q9"/>
  <c r="P9"/>
  <c r="Z7"/>
  <c r="Y7"/>
  <c r="Y17" s="1"/>
  <c r="Y19" s="1"/>
  <c r="X7"/>
  <c r="X17" s="1"/>
  <c r="X19" s="1"/>
  <c r="W7"/>
  <c r="W17" s="1"/>
  <c r="W19" s="1"/>
  <c r="V7"/>
  <c r="U7"/>
  <c r="U17" s="1"/>
  <c r="U19" s="1"/>
  <c r="T7"/>
  <c r="T17" s="1"/>
  <c r="T19" s="1"/>
  <c r="S7"/>
  <c r="S17" s="1"/>
  <c r="S19" s="1"/>
  <c r="R7"/>
  <c r="Q7"/>
  <c r="Q17" s="1"/>
  <c r="Q19" s="1"/>
  <c r="P7"/>
  <c r="Z37" i="7"/>
  <c r="Y37"/>
  <c r="X37"/>
  <c r="W37"/>
  <c r="V37"/>
  <c r="U37"/>
  <c r="T37"/>
  <c r="S37"/>
  <c r="R37"/>
  <c r="Q37"/>
  <c r="P37"/>
  <c r="Z33"/>
  <c r="Y33"/>
  <c r="X33"/>
  <c r="W33"/>
  <c r="V33"/>
  <c r="U33"/>
  <c r="T33"/>
  <c r="S33"/>
  <c r="R33"/>
  <c r="Q33"/>
  <c r="P33"/>
  <c r="Z31"/>
  <c r="Y31"/>
  <c r="X31"/>
  <c r="W31"/>
  <c r="V31"/>
  <c r="U31"/>
  <c r="T31"/>
  <c r="S31"/>
  <c r="R31"/>
  <c r="Q31"/>
  <c r="P31"/>
  <c r="Z29"/>
  <c r="Y29"/>
  <c r="X29"/>
  <c r="W29"/>
  <c r="V29"/>
  <c r="U29"/>
  <c r="T29"/>
  <c r="S29"/>
  <c r="R29"/>
  <c r="Q29"/>
  <c r="P29"/>
  <c r="Z27"/>
  <c r="Y27"/>
  <c r="Y36" s="1"/>
  <c r="Y38" s="1"/>
  <c r="X27"/>
  <c r="W27"/>
  <c r="W36" s="1"/>
  <c r="W38" s="1"/>
  <c r="V27"/>
  <c r="U27"/>
  <c r="U36" s="1"/>
  <c r="U38" s="1"/>
  <c r="T27"/>
  <c r="S27"/>
  <c r="S36" s="1"/>
  <c r="S38" s="1"/>
  <c r="R27"/>
  <c r="Q27"/>
  <c r="Q36" s="1"/>
  <c r="Q38" s="1"/>
  <c r="P27"/>
  <c r="Z25"/>
  <c r="Z36" s="1"/>
  <c r="Z38" s="1"/>
  <c r="Y25"/>
  <c r="X25"/>
  <c r="X36" s="1"/>
  <c r="X38" s="1"/>
  <c r="W25"/>
  <c r="V25"/>
  <c r="V36" s="1"/>
  <c r="V38" s="1"/>
  <c r="U25"/>
  <c r="T25"/>
  <c r="T36" s="1"/>
  <c r="T38" s="1"/>
  <c r="S25"/>
  <c r="R25"/>
  <c r="R36" s="1"/>
  <c r="R38" s="1"/>
  <c r="Q25"/>
  <c r="P25"/>
  <c r="P36" s="1"/>
  <c r="P38" s="1"/>
  <c r="Z18"/>
  <c r="Y18"/>
  <c r="X18"/>
  <c r="W18"/>
  <c r="V18"/>
  <c r="U18"/>
  <c r="T18"/>
  <c r="S18"/>
  <c r="R18"/>
  <c r="Q18"/>
  <c r="P18"/>
  <c r="Z15"/>
  <c r="Y15"/>
  <c r="X15"/>
  <c r="W15"/>
  <c r="V15"/>
  <c r="U15"/>
  <c r="T15"/>
  <c r="S15"/>
  <c r="R15"/>
  <c r="Q15"/>
  <c r="Z13"/>
  <c r="Y13"/>
  <c r="X13"/>
  <c r="W13"/>
  <c r="V13"/>
  <c r="U13"/>
  <c r="T13"/>
  <c r="S13"/>
  <c r="R13"/>
  <c r="Q13"/>
  <c r="P13"/>
  <c r="Z11"/>
  <c r="Y11"/>
  <c r="X11"/>
  <c r="W11"/>
  <c r="V11"/>
  <c r="U11"/>
  <c r="T11"/>
  <c r="S11"/>
  <c r="R11"/>
  <c r="Q11"/>
  <c r="P11"/>
  <c r="Z9"/>
  <c r="Y9"/>
  <c r="Y17" s="1"/>
  <c r="Y19" s="1"/>
  <c r="X9"/>
  <c r="W9"/>
  <c r="W17" s="1"/>
  <c r="W19" s="1"/>
  <c r="V9"/>
  <c r="U9"/>
  <c r="U17" s="1"/>
  <c r="U19" s="1"/>
  <c r="T9"/>
  <c r="S9"/>
  <c r="S17" s="1"/>
  <c r="S19" s="1"/>
  <c r="R9"/>
  <c r="Q9"/>
  <c r="Q17" s="1"/>
  <c r="Q19" s="1"/>
  <c r="P9"/>
  <c r="Z7"/>
  <c r="I14" i="9" s="1"/>
  <c r="Y7" i="7"/>
  <c r="X7"/>
  <c r="X17" s="1"/>
  <c r="X19" s="1"/>
  <c r="W7"/>
  <c r="V7"/>
  <c r="V17" s="1"/>
  <c r="V19" s="1"/>
  <c r="U7"/>
  <c r="T7"/>
  <c r="T17" s="1"/>
  <c r="T19" s="1"/>
  <c r="S7"/>
  <c r="R7"/>
  <c r="R17" s="1"/>
  <c r="R19" s="1"/>
  <c r="Q7"/>
  <c r="P7"/>
  <c r="Z37" i="6"/>
  <c r="Y37"/>
  <c r="X37"/>
  <c r="W37"/>
  <c r="V37"/>
  <c r="U37"/>
  <c r="T37"/>
  <c r="S37"/>
  <c r="R37"/>
  <c r="Q37"/>
  <c r="P37"/>
  <c r="Z33"/>
  <c r="Y33"/>
  <c r="X33"/>
  <c r="W33"/>
  <c r="V33"/>
  <c r="U33"/>
  <c r="T33"/>
  <c r="S33"/>
  <c r="R33"/>
  <c r="Q33"/>
  <c r="P33"/>
  <c r="Z31"/>
  <c r="Y31"/>
  <c r="X31"/>
  <c r="W31"/>
  <c r="V31"/>
  <c r="U31"/>
  <c r="T31"/>
  <c r="S31"/>
  <c r="R31"/>
  <c r="Q31"/>
  <c r="P31"/>
  <c r="Z29"/>
  <c r="Y29"/>
  <c r="X29"/>
  <c r="W29"/>
  <c r="V29"/>
  <c r="U29"/>
  <c r="T29"/>
  <c r="S29"/>
  <c r="R29"/>
  <c r="Q29"/>
  <c r="P29"/>
  <c r="Z27"/>
  <c r="Y27"/>
  <c r="X27"/>
  <c r="W27"/>
  <c r="W36" s="1"/>
  <c r="W38" s="1"/>
  <c r="V27"/>
  <c r="U27"/>
  <c r="T27"/>
  <c r="S27"/>
  <c r="S36" s="1"/>
  <c r="S38" s="1"/>
  <c r="R27"/>
  <c r="Q27"/>
  <c r="P27"/>
  <c r="Z25"/>
  <c r="Z36" s="1"/>
  <c r="Z38" s="1"/>
  <c r="Y25"/>
  <c r="Y36" s="1"/>
  <c r="Y38" s="1"/>
  <c r="X25"/>
  <c r="X36" s="1"/>
  <c r="X38" s="1"/>
  <c r="W25"/>
  <c r="V25"/>
  <c r="V36" s="1"/>
  <c r="V38" s="1"/>
  <c r="U25"/>
  <c r="U36" s="1"/>
  <c r="U38" s="1"/>
  <c r="T25"/>
  <c r="T36" s="1"/>
  <c r="T38" s="1"/>
  <c r="S25"/>
  <c r="R25"/>
  <c r="R36" s="1"/>
  <c r="R38" s="1"/>
  <c r="Q25"/>
  <c r="Q36" s="1"/>
  <c r="Q38" s="1"/>
  <c r="P25"/>
  <c r="P36" s="1"/>
  <c r="P38" s="1"/>
  <c r="Z18"/>
  <c r="Y18"/>
  <c r="X18"/>
  <c r="W18"/>
  <c r="V18"/>
  <c r="U18"/>
  <c r="T18"/>
  <c r="S18"/>
  <c r="R18"/>
  <c r="Q18"/>
  <c r="P18"/>
  <c r="Z15"/>
  <c r="Y15"/>
  <c r="X15"/>
  <c r="W15"/>
  <c r="V15"/>
  <c r="U15"/>
  <c r="T15"/>
  <c r="S15"/>
  <c r="R15"/>
  <c r="Q15"/>
  <c r="P15"/>
  <c r="Z13"/>
  <c r="Y13"/>
  <c r="X13"/>
  <c r="W13"/>
  <c r="V13"/>
  <c r="U13"/>
  <c r="T13"/>
  <c r="S13"/>
  <c r="R13"/>
  <c r="Q13"/>
  <c r="P13"/>
  <c r="Z11"/>
  <c r="Y11"/>
  <c r="X11"/>
  <c r="W11"/>
  <c r="V11"/>
  <c r="U11"/>
  <c r="T11"/>
  <c r="S11"/>
  <c r="R11"/>
  <c r="Q11"/>
  <c r="P11"/>
  <c r="Z9"/>
  <c r="Y9"/>
  <c r="X9"/>
  <c r="W9"/>
  <c r="W17" s="1"/>
  <c r="W19" s="1"/>
  <c r="V9"/>
  <c r="U9"/>
  <c r="T9"/>
  <c r="S9"/>
  <c r="S17" s="1"/>
  <c r="S19" s="1"/>
  <c r="R9"/>
  <c r="Q9"/>
  <c r="P9"/>
  <c r="Z7"/>
  <c r="Y7"/>
  <c r="Y17" s="1"/>
  <c r="Y19" s="1"/>
  <c r="X7"/>
  <c r="X17" s="1"/>
  <c r="X19" s="1"/>
  <c r="W7"/>
  <c r="V7"/>
  <c r="V17" s="1"/>
  <c r="V19" s="1"/>
  <c r="U7"/>
  <c r="U17" s="1"/>
  <c r="U19" s="1"/>
  <c r="T7"/>
  <c r="T17" s="1"/>
  <c r="T19" s="1"/>
  <c r="S7"/>
  <c r="R7"/>
  <c r="R17" s="1"/>
  <c r="R19" s="1"/>
  <c r="Q7"/>
  <c r="Q17" s="1"/>
  <c r="Q19" s="1"/>
  <c r="P7"/>
  <c r="Q9" i="5"/>
  <c r="S9"/>
  <c r="T9"/>
  <c r="U9"/>
  <c r="V9"/>
  <c r="W9"/>
  <c r="X9"/>
  <c r="Y9"/>
  <c r="Z9"/>
  <c r="S11"/>
  <c r="T11"/>
  <c r="U11"/>
  <c r="V11"/>
  <c r="W11"/>
  <c r="X11"/>
  <c r="Y11"/>
  <c r="Z11"/>
  <c r="S13"/>
  <c r="T13"/>
  <c r="U13"/>
  <c r="V13"/>
  <c r="W13"/>
  <c r="X13"/>
  <c r="Y13"/>
  <c r="S15"/>
  <c r="T15"/>
  <c r="U15"/>
  <c r="V15"/>
  <c r="W15"/>
  <c r="X15"/>
  <c r="X17" s="1"/>
  <c r="X19" s="1"/>
  <c r="Y15"/>
  <c r="Z15"/>
  <c r="S17"/>
  <c r="T17"/>
  <c r="U17"/>
  <c r="V17"/>
  <c r="W17"/>
  <c r="Y17"/>
  <c r="S18"/>
  <c r="T18"/>
  <c r="U18"/>
  <c r="V18"/>
  <c r="W18"/>
  <c r="X18"/>
  <c r="Y18"/>
  <c r="Z18"/>
  <c r="S19"/>
  <c r="T19"/>
  <c r="U19"/>
  <c r="V19"/>
  <c r="W19"/>
  <c r="Y19"/>
  <c r="S25"/>
  <c r="T25"/>
  <c r="U25"/>
  <c r="V25"/>
  <c r="W25"/>
  <c r="X25"/>
  <c r="Y25"/>
  <c r="Z25"/>
  <c r="H19" i="31" s="1"/>
  <c r="S27" i="5"/>
  <c r="T27"/>
  <c r="U27"/>
  <c r="V27"/>
  <c r="W27"/>
  <c r="X27"/>
  <c r="Y27"/>
  <c r="Z27"/>
  <c r="S29"/>
  <c r="T29"/>
  <c r="U29"/>
  <c r="V29"/>
  <c r="W29"/>
  <c r="X29"/>
  <c r="Y29"/>
  <c r="Z29"/>
  <c r="S31"/>
  <c r="T31"/>
  <c r="U31"/>
  <c r="V31"/>
  <c r="W31"/>
  <c r="X31"/>
  <c r="Y31"/>
  <c r="Z31"/>
  <c r="S33"/>
  <c r="T33"/>
  <c r="U33"/>
  <c r="V33"/>
  <c r="W33"/>
  <c r="X33"/>
  <c r="Y33"/>
  <c r="Z33"/>
  <c r="S36"/>
  <c r="T36"/>
  <c r="U36"/>
  <c r="V36"/>
  <c r="W36"/>
  <c r="X36"/>
  <c r="Y36"/>
  <c r="S37"/>
  <c r="T37"/>
  <c r="U37"/>
  <c r="V37"/>
  <c r="W37"/>
  <c r="X37"/>
  <c r="Y37"/>
  <c r="Z37"/>
  <c r="S38"/>
  <c r="T38"/>
  <c r="U38"/>
  <c r="V38"/>
  <c r="W38"/>
  <c r="X38"/>
  <c r="Y38"/>
  <c r="R37"/>
  <c r="Q37"/>
  <c r="P37"/>
  <c r="R33"/>
  <c r="Q33"/>
  <c r="P33"/>
  <c r="R31"/>
  <c r="Q31"/>
  <c r="P31"/>
  <c r="R29"/>
  <c r="Q29"/>
  <c r="P29"/>
  <c r="R27"/>
  <c r="Q27"/>
  <c r="Q36" s="1"/>
  <c r="Q38" s="1"/>
  <c r="P27"/>
  <c r="R25"/>
  <c r="R36" s="1"/>
  <c r="R38" s="1"/>
  <c r="Q25"/>
  <c r="P25"/>
  <c r="P36" s="1"/>
  <c r="P38" s="1"/>
  <c r="R18"/>
  <c r="Q18"/>
  <c r="P18"/>
  <c r="R15"/>
  <c r="Q15"/>
  <c r="P15"/>
  <c r="R13"/>
  <c r="Q13"/>
  <c r="P13"/>
  <c r="R11"/>
  <c r="Q11"/>
  <c r="P11"/>
  <c r="R9"/>
  <c r="Q17"/>
  <c r="Q19" s="1"/>
  <c r="Z7"/>
  <c r="I12" i="9" s="1"/>
  <c r="Y7" i="5"/>
  <c r="X7"/>
  <c r="W7"/>
  <c r="V7"/>
  <c r="U7"/>
  <c r="T7"/>
  <c r="S7"/>
  <c r="R7"/>
  <c r="R17" s="1"/>
  <c r="R19" s="1"/>
  <c r="Q7"/>
  <c r="P7"/>
  <c r="Z37" i="4"/>
  <c r="Y37"/>
  <c r="X37"/>
  <c r="W37"/>
  <c r="V37"/>
  <c r="U37"/>
  <c r="T37"/>
  <c r="S37"/>
  <c r="R37"/>
  <c r="Q37"/>
  <c r="P37"/>
  <c r="Z33"/>
  <c r="Y33"/>
  <c r="X33"/>
  <c r="W33"/>
  <c r="V33"/>
  <c r="U33"/>
  <c r="T33"/>
  <c r="S33"/>
  <c r="R33"/>
  <c r="Q33"/>
  <c r="P33"/>
  <c r="Z31"/>
  <c r="Y31"/>
  <c r="X31"/>
  <c r="W31"/>
  <c r="V31"/>
  <c r="U31"/>
  <c r="T31"/>
  <c r="S31"/>
  <c r="R31"/>
  <c r="Q31"/>
  <c r="P31"/>
  <c r="Z29"/>
  <c r="Y29"/>
  <c r="X29"/>
  <c r="W29"/>
  <c r="V29"/>
  <c r="U29"/>
  <c r="T29"/>
  <c r="S29"/>
  <c r="R29"/>
  <c r="Q29"/>
  <c r="P29"/>
  <c r="Z27"/>
  <c r="Y27"/>
  <c r="X27"/>
  <c r="W27"/>
  <c r="W36" s="1"/>
  <c r="W38" s="1"/>
  <c r="V27"/>
  <c r="U27"/>
  <c r="T27"/>
  <c r="S27"/>
  <c r="S36" s="1"/>
  <c r="S38" s="1"/>
  <c r="R27"/>
  <c r="Q27"/>
  <c r="P27"/>
  <c r="Z25"/>
  <c r="Z36" s="1"/>
  <c r="Z38" s="1"/>
  <c r="Y25"/>
  <c r="Y36" s="1"/>
  <c r="Y38" s="1"/>
  <c r="X25"/>
  <c r="X36" s="1"/>
  <c r="X38" s="1"/>
  <c r="W25"/>
  <c r="V25"/>
  <c r="V36" s="1"/>
  <c r="V38" s="1"/>
  <c r="U25"/>
  <c r="U36" s="1"/>
  <c r="U38" s="1"/>
  <c r="T25"/>
  <c r="T36" s="1"/>
  <c r="T38" s="1"/>
  <c r="S25"/>
  <c r="R25"/>
  <c r="R36" s="1"/>
  <c r="R38" s="1"/>
  <c r="Q25"/>
  <c r="Q36" s="1"/>
  <c r="Q38" s="1"/>
  <c r="P25"/>
  <c r="P36" s="1"/>
  <c r="P38" s="1"/>
  <c r="Z18"/>
  <c r="Y18"/>
  <c r="X18"/>
  <c r="W18"/>
  <c r="V18"/>
  <c r="U18"/>
  <c r="T18"/>
  <c r="S18"/>
  <c r="R18"/>
  <c r="Q18"/>
  <c r="P18"/>
  <c r="Z15"/>
  <c r="Y15"/>
  <c r="X15"/>
  <c r="W15"/>
  <c r="V15"/>
  <c r="U15"/>
  <c r="T15"/>
  <c r="S15"/>
  <c r="R15"/>
  <c r="Q15"/>
  <c r="P15"/>
  <c r="Z13"/>
  <c r="Y13"/>
  <c r="X13"/>
  <c r="W13"/>
  <c r="V13"/>
  <c r="U13"/>
  <c r="T13"/>
  <c r="S13"/>
  <c r="R13"/>
  <c r="Q13"/>
  <c r="P13"/>
  <c r="Z11"/>
  <c r="Y11"/>
  <c r="X11"/>
  <c r="W11"/>
  <c r="V11"/>
  <c r="U11"/>
  <c r="T11"/>
  <c r="S11"/>
  <c r="R11"/>
  <c r="Q11"/>
  <c r="P11"/>
  <c r="Z9"/>
  <c r="Y9"/>
  <c r="X9"/>
  <c r="W9"/>
  <c r="W17" s="1"/>
  <c r="W19" s="1"/>
  <c r="V9"/>
  <c r="U9"/>
  <c r="T9"/>
  <c r="S9"/>
  <c r="S17" s="1"/>
  <c r="S19" s="1"/>
  <c r="R9"/>
  <c r="Q9"/>
  <c r="P9"/>
  <c r="Z7"/>
  <c r="Y7"/>
  <c r="Y17" s="1"/>
  <c r="Y19" s="1"/>
  <c r="X7"/>
  <c r="X17" s="1"/>
  <c r="X19" s="1"/>
  <c r="W7"/>
  <c r="V7"/>
  <c r="V17" s="1"/>
  <c r="V19" s="1"/>
  <c r="U7"/>
  <c r="U17" s="1"/>
  <c r="U19" s="1"/>
  <c r="T7"/>
  <c r="T17" s="1"/>
  <c r="T19" s="1"/>
  <c r="S7"/>
  <c r="R7"/>
  <c r="R17" s="1"/>
  <c r="R19" s="1"/>
  <c r="Q7"/>
  <c r="Q17" s="1"/>
  <c r="Q19" s="1"/>
  <c r="P7"/>
  <c r="Z37" i="3"/>
  <c r="Y37"/>
  <c r="X37"/>
  <c r="W37"/>
  <c r="V37"/>
  <c r="U37"/>
  <c r="T37"/>
  <c r="S37"/>
  <c r="R37"/>
  <c r="Q37"/>
  <c r="P37"/>
  <c r="Z33"/>
  <c r="Y33"/>
  <c r="X33"/>
  <c r="W33"/>
  <c r="V33"/>
  <c r="U33"/>
  <c r="T33"/>
  <c r="S33"/>
  <c r="R33"/>
  <c r="Q33"/>
  <c r="P33"/>
  <c r="Z31"/>
  <c r="Y31"/>
  <c r="X31"/>
  <c r="W31"/>
  <c r="V31"/>
  <c r="U31"/>
  <c r="T31"/>
  <c r="S31"/>
  <c r="R31"/>
  <c r="Q31"/>
  <c r="P31"/>
  <c r="Z29"/>
  <c r="Y29"/>
  <c r="X29"/>
  <c r="W29"/>
  <c r="V29"/>
  <c r="U29"/>
  <c r="T29"/>
  <c r="S29"/>
  <c r="R29"/>
  <c r="Q29"/>
  <c r="P29"/>
  <c r="Z27"/>
  <c r="Y27"/>
  <c r="X27"/>
  <c r="W27"/>
  <c r="W36" s="1"/>
  <c r="W38" s="1"/>
  <c r="V27"/>
  <c r="U27"/>
  <c r="T27"/>
  <c r="S27"/>
  <c r="S36" s="1"/>
  <c r="S38" s="1"/>
  <c r="R27"/>
  <c r="Q27"/>
  <c r="P27"/>
  <c r="Z25"/>
  <c r="Z36" s="1"/>
  <c r="Z38" s="1"/>
  <c r="Y25"/>
  <c r="Y36" s="1"/>
  <c r="Y38" s="1"/>
  <c r="X25"/>
  <c r="X36" s="1"/>
  <c r="X38" s="1"/>
  <c r="W25"/>
  <c r="V25"/>
  <c r="V36" s="1"/>
  <c r="V38" s="1"/>
  <c r="U25"/>
  <c r="U36" s="1"/>
  <c r="U38" s="1"/>
  <c r="T25"/>
  <c r="T36" s="1"/>
  <c r="T38" s="1"/>
  <c r="S25"/>
  <c r="R25"/>
  <c r="R36" s="1"/>
  <c r="R38" s="1"/>
  <c r="Q25"/>
  <c r="Q36" s="1"/>
  <c r="Q38" s="1"/>
  <c r="P25"/>
  <c r="P36" s="1"/>
  <c r="P38" s="1"/>
  <c r="Z18"/>
  <c r="Y18"/>
  <c r="X18"/>
  <c r="W18"/>
  <c r="V18"/>
  <c r="U18"/>
  <c r="T18"/>
  <c r="S18"/>
  <c r="R18"/>
  <c r="Q18"/>
  <c r="P18"/>
  <c r="Z15"/>
  <c r="Y15"/>
  <c r="X15"/>
  <c r="W15"/>
  <c r="V15"/>
  <c r="U15"/>
  <c r="T15"/>
  <c r="S15"/>
  <c r="R15"/>
  <c r="Q15"/>
  <c r="P15"/>
  <c r="Z13"/>
  <c r="Y13"/>
  <c r="X13"/>
  <c r="W13"/>
  <c r="V13"/>
  <c r="U13"/>
  <c r="T13"/>
  <c r="S13"/>
  <c r="R13"/>
  <c r="Q13"/>
  <c r="P13"/>
  <c r="Z11"/>
  <c r="Y11"/>
  <c r="X11"/>
  <c r="W11"/>
  <c r="V11"/>
  <c r="U11"/>
  <c r="T11"/>
  <c r="S11"/>
  <c r="R11"/>
  <c r="Q11"/>
  <c r="P11"/>
  <c r="Z9"/>
  <c r="Y9"/>
  <c r="X9"/>
  <c r="W9"/>
  <c r="W17" s="1"/>
  <c r="W19" s="1"/>
  <c r="V9"/>
  <c r="U9"/>
  <c r="T9"/>
  <c r="S9"/>
  <c r="S17" s="1"/>
  <c r="S19" s="1"/>
  <c r="R9"/>
  <c r="Q9"/>
  <c r="P9"/>
  <c r="Z7"/>
  <c r="I10" i="9" s="1"/>
  <c r="Y7" i="3"/>
  <c r="Y17" s="1"/>
  <c r="Y19" s="1"/>
  <c r="X7"/>
  <c r="X17" s="1"/>
  <c r="X19" s="1"/>
  <c r="W7"/>
  <c r="V7"/>
  <c r="V17" s="1"/>
  <c r="V19" s="1"/>
  <c r="U7"/>
  <c r="U17" s="1"/>
  <c r="U19" s="1"/>
  <c r="T7"/>
  <c r="T17" s="1"/>
  <c r="T19" s="1"/>
  <c r="S7"/>
  <c r="R7"/>
  <c r="R17" s="1"/>
  <c r="R19" s="1"/>
  <c r="Q7"/>
  <c r="Q17" s="1"/>
  <c r="Q19" s="1"/>
  <c r="P7"/>
  <c r="AQ33" i="2"/>
  <c r="AP33"/>
  <c r="AO33"/>
  <c r="AN33"/>
  <c r="AM33"/>
  <c r="AL33"/>
  <c r="AK33"/>
  <c r="AJ33"/>
  <c r="AI33"/>
  <c r="AH33"/>
  <c r="AG33"/>
  <c r="F16" i="31" s="1"/>
  <c r="AQ31" i="2"/>
  <c r="AP31"/>
  <c r="AO31"/>
  <c r="AN31"/>
  <c r="AM31"/>
  <c r="AL31"/>
  <c r="AK31"/>
  <c r="AJ31"/>
  <c r="AI31"/>
  <c r="AH31"/>
  <c r="AG31"/>
  <c r="AQ29"/>
  <c r="AP29"/>
  <c r="AO29"/>
  <c r="AN29"/>
  <c r="AM29"/>
  <c r="AL29"/>
  <c r="AK29"/>
  <c r="AJ29"/>
  <c r="AI29"/>
  <c r="AH29"/>
  <c r="AG29"/>
  <c r="AQ27"/>
  <c r="AP27"/>
  <c r="AO27"/>
  <c r="AN27"/>
  <c r="AM27"/>
  <c r="AL27"/>
  <c r="AK27"/>
  <c r="AJ27"/>
  <c r="AI27"/>
  <c r="AH27"/>
  <c r="AG27"/>
  <c r="AQ25"/>
  <c r="AP25"/>
  <c r="AO25"/>
  <c r="AN25"/>
  <c r="AM25"/>
  <c r="AL25"/>
  <c r="AK25"/>
  <c r="AJ25"/>
  <c r="AI25"/>
  <c r="AH25"/>
  <c r="AG25"/>
  <c r="AQ15"/>
  <c r="AP15"/>
  <c r="AO15"/>
  <c r="AN15"/>
  <c r="AM15"/>
  <c r="AL15"/>
  <c r="AK15"/>
  <c r="AJ15"/>
  <c r="AI15"/>
  <c r="AH15"/>
  <c r="AQ13"/>
  <c r="L9" i="9" s="1"/>
  <c r="AP13" i="2"/>
  <c r="AO13"/>
  <c r="AN13"/>
  <c r="AM13"/>
  <c r="AL13"/>
  <c r="AK13"/>
  <c r="AJ13"/>
  <c r="AI13"/>
  <c r="AH13"/>
  <c r="AG13"/>
  <c r="AQ11"/>
  <c r="AP11"/>
  <c r="AO11"/>
  <c r="AN11"/>
  <c r="AM11"/>
  <c r="AL11"/>
  <c r="AK11"/>
  <c r="AJ11"/>
  <c r="AI11"/>
  <c r="AH11"/>
  <c r="AG11"/>
  <c r="AQ9"/>
  <c r="AP9"/>
  <c r="AO9"/>
  <c r="AN9"/>
  <c r="AM9"/>
  <c r="AL9"/>
  <c r="AK9"/>
  <c r="AJ9"/>
  <c r="AI9"/>
  <c r="AH9"/>
  <c r="AG9"/>
  <c r="AQ7"/>
  <c r="I9" i="9" s="1"/>
  <c r="AP7" i="2"/>
  <c r="AO7"/>
  <c r="AN7"/>
  <c r="AM7"/>
  <c r="AL7"/>
  <c r="AK7"/>
  <c r="AJ7"/>
  <c r="AI7"/>
  <c r="AH7"/>
  <c r="AG7"/>
  <c r="Q37" i="1"/>
  <c r="R37"/>
  <c r="S37"/>
  <c r="T37"/>
  <c r="U37"/>
  <c r="V37"/>
  <c r="W37"/>
  <c r="X37"/>
  <c r="Y37"/>
  <c r="Z37"/>
  <c r="Q33"/>
  <c r="R33"/>
  <c r="S33"/>
  <c r="T33"/>
  <c r="U33"/>
  <c r="V33"/>
  <c r="W33"/>
  <c r="X33"/>
  <c r="Y33"/>
  <c r="Z33"/>
  <c r="P33"/>
  <c r="Q31"/>
  <c r="R31"/>
  <c r="S31"/>
  <c r="T31"/>
  <c r="U31"/>
  <c r="V31"/>
  <c r="W31"/>
  <c r="X31"/>
  <c r="Y31"/>
  <c r="Z31"/>
  <c r="Q18"/>
  <c r="R18"/>
  <c r="S18"/>
  <c r="T18"/>
  <c r="U18"/>
  <c r="V18"/>
  <c r="W18"/>
  <c r="X18"/>
  <c r="Y18"/>
  <c r="Z18"/>
  <c r="Q15"/>
  <c r="R15"/>
  <c r="S15"/>
  <c r="T15"/>
  <c r="U15"/>
  <c r="V15"/>
  <c r="W15"/>
  <c r="X15"/>
  <c r="Y15"/>
  <c r="Z15"/>
  <c r="L15" i="31" s="1"/>
  <c r="P15" i="1"/>
  <c r="F15" i="31" s="1"/>
  <c r="Q9" i="1"/>
  <c r="R9"/>
  <c r="S9"/>
  <c r="T9"/>
  <c r="U9"/>
  <c r="V9"/>
  <c r="W9"/>
  <c r="X9"/>
  <c r="Y9"/>
  <c r="Z9"/>
  <c r="Q11"/>
  <c r="R11"/>
  <c r="S11"/>
  <c r="T11"/>
  <c r="U11"/>
  <c r="V11"/>
  <c r="W11"/>
  <c r="X11"/>
  <c r="Y11"/>
  <c r="Z11"/>
  <c r="K8" i="9" s="1"/>
  <c r="Q13" i="1"/>
  <c r="R13"/>
  <c r="S13"/>
  <c r="T13"/>
  <c r="U13"/>
  <c r="V13"/>
  <c r="W13"/>
  <c r="X13"/>
  <c r="Y13"/>
  <c r="Z13"/>
  <c r="Q27"/>
  <c r="R27"/>
  <c r="S27"/>
  <c r="T27"/>
  <c r="U27"/>
  <c r="V27"/>
  <c r="W27"/>
  <c r="X27"/>
  <c r="Y27"/>
  <c r="Z27"/>
  <c r="Q29"/>
  <c r="R29"/>
  <c r="S29"/>
  <c r="T29"/>
  <c r="U29"/>
  <c r="V29"/>
  <c r="W29"/>
  <c r="X29"/>
  <c r="Y29"/>
  <c r="Z29"/>
  <c r="P31"/>
  <c r="P11"/>
  <c r="D8" i="9" s="1"/>
  <c r="P13" i="1"/>
  <c r="E8" i="9" s="1"/>
  <c r="P29" i="1"/>
  <c r="P9"/>
  <c r="P27"/>
  <c r="P37"/>
  <c r="P18"/>
  <c r="Q25"/>
  <c r="R25"/>
  <c r="S25"/>
  <c r="T25"/>
  <c r="U25"/>
  <c r="V25"/>
  <c r="W25"/>
  <c r="X25"/>
  <c r="Y25"/>
  <c r="Z25"/>
  <c r="Q7"/>
  <c r="R7"/>
  <c r="S7"/>
  <c r="T7"/>
  <c r="U7"/>
  <c r="V7"/>
  <c r="W7"/>
  <c r="X7"/>
  <c r="Y7"/>
  <c r="Z7"/>
  <c r="P25"/>
  <c r="P7"/>
  <c r="B8" i="9" s="1"/>
  <c r="BH8" i="2" l="1"/>
  <c r="AZ98" s="1"/>
  <c r="BI8"/>
  <c r="D19" i="9"/>
  <c r="J19"/>
  <c r="I24" i="25"/>
  <c r="N24" s="1"/>
  <c r="J43" s="1"/>
  <c r="AG17" i="27"/>
  <c r="C19" i="9"/>
  <c r="I19"/>
  <c r="M19"/>
  <c r="F19"/>
  <c r="L19"/>
  <c r="AD17" i="27"/>
  <c r="B19" i="9"/>
  <c r="B24" i="25"/>
  <c r="G24" s="1"/>
  <c r="D43" s="1"/>
  <c r="E19" i="9"/>
  <c r="K19"/>
  <c r="D16" i="31"/>
  <c r="I16"/>
  <c r="E16"/>
  <c r="L16"/>
  <c r="L24" s="1"/>
  <c r="AH17" i="2"/>
  <c r="AL17"/>
  <c r="BH22" s="1"/>
  <c r="AP17"/>
  <c r="D9" i="9"/>
  <c r="D17" s="1"/>
  <c r="F24" i="31"/>
  <c r="AN36" i="2"/>
  <c r="AK36"/>
  <c r="AI17"/>
  <c r="AM17"/>
  <c r="BI22" s="1"/>
  <c r="AH36"/>
  <c r="AL36"/>
  <c r="AP36"/>
  <c r="M9" i="9"/>
  <c r="BA62" i="2"/>
  <c r="AG17"/>
  <c r="E9" i="9"/>
  <c r="E17" s="1"/>
  <c r="J16" i="31"/>
  <c r="AJ36" i="2"/>
  <c r="AO36"/>
  <c r="K9" i="9"/>
  <c r="K17" s="1"/>
  <c r="AX48" i="2"/>
  <c r="AJ17"/>
  <c r="AN17"/>
  <c r="AK17"/>
  <c r="AO17"/>
  <c r="K16" i="31"/>
  <c r="AI36" i="2"/>
  <c r="AM36"/>
  <c r="AQ36"/>
  <c r="C9" i="9"/>
  <c r="J9"/>
  <c r="AZ48" i="2"/>
  <c r="BB83" s="1"/>
  <c r="AW48"/>
  <c r="BB80" s="1"/>
  <c r="H22" i="31"/>
  <c r="AC47" i="8"/>
  <c r="P17" i="7"/>
  <c r="P19" s="1"/>
  <c r="B21" i="31"/>
  <c r="B14" i="9"/>
  <c r="G14" s="1"/>
  <c r="Z17" i="7"/>
  <c r="Z19" s="1"/>
  <c r="H21" i="31"/>
  <c r="AD47" i="7"/>
  <c r="Z17" i="6"/>
  <c r="Z19" s="1"/>
  <c r="H20" i="31"/>
  <c r="I13" i="9"/>
  <c r="N13" s="1"/>
  <c r="AD55" i="6"/>
  <c r="P17"/>
  <c r="P19" s="1"/>
  <c r="B20" i="31"/>
  <c r="B13" i="9"/>
  <c r="G13" s="1"/>
  <c r="Z36" i="5"/>
  <c r="Z38" s="1"/>
  <c r="AE55"/>
  <c r="AD55"/>
  <c r="P17"/>
  <c r="P19" s="1"/>
  <c r="B19" i="31"/>
  <c r="N19" s="1"/>
  <c r="B12" i="9"/>
  <c r="AE55" i="4"/>
  <c r="Z17"/>
  <c r="Z19" s="1"/>
  <c r="H18" i="31"/>
  <c r="I11" i="9"/>
  <c r="N11" s="1"/>
  <c r="P17" i="4"/>
  <c r="P19" s="1"/>
  <c r="B18" i="31"/>
  <c r="B11" i="9"/>
  <c r="G11" s="1"/>
  <c r="Z17" i="3"/>
  <c r="Z19" s="1"/>
  <c r="H17" i="31"/>
  <c r="P17" i="3"/>
  <c r="P19" s="1"/>
  <c r="B17" i="31"/>
  <c r="B10" i="9"/>
  <c r="G10" s="1"/>
  <c r="AG36" i="2"/>
  <c r="AQ17"/>
  <c r="H16" i="31"/>
  <c r="AD47" i="8"/>
  <c r="AJ55"/>
  <c r="AI47"/>
  <c r="AG55"/>
  <c r="AG47"/>
  <c r="AH47"/>
  <c r="AE55"/>
  <c r="AF47"/>
  <c r="AJ47"/>
  <c r="AB47"/>
  <c r="AE47"/>
  <c r="AC55"/>
  <c r="AD55"/>
  <c r="AB55"/>
  <c r="AH55" i="7"/>
  <c r="AG47"/>
  <c r="AJ55"/>
  <c r="AI55"/>
  <c r="AE55"/>
  <c r="AE47"/>
  <c r="AB47"/>
  <c r="AG55"/>
  <c r="AD55"/>
  <c r="AH47"/>
  <c r="AJ47"/>
  <c r="AI47"/>
  <c r="AB47" i="6"/>
  <c r="AG55"/>
  <c r="AI47"/>
  <c r="AJ47"/>
  <c r="AJ55"/>
  <c r="AD47"/>
  <c r="AG47"/>
  <c r="AH55"/>
  <c r="AI55"/>
  <c r="AH47"/>
  <c r="AB55"/>
  <c r="AJ47" i="5"/>
  <c r="AF47"/>
  <c r="AB47"/>
  <c r="AG55"/>
  <c r="AI55"/>
  <c r="AC47"/>
  <c r="AG47"/>
  <c r="AJ55"/>
  <c r="AD47"/>
  <c r="AH55"/>
  <c r="AI47"/>
  <c r="AB55"/>
  <c r="AH47"/>
  <c r="AH55" i="4"/>
  <c r="AJ55"/>
  <c r="AI55"/>
  <c r="AG55"/>
  <c r="AB55"/>
  <c r="AE47"/>
  <c r="AG47"/>
  <c r="AC47"/>
  <c r="AC55"/>
  <c r="AH47"/>
  <c r="AD47"/>
  <c r="AD55"/>
  <c r="AI47"/>
  <c r="AJ47"/>
  <c r="AB55" i="3"/>
  <c r="AI55"/>
  <c r="AG55"/>
  <c r="AH47"/>
  <c r="AH55"/>
  <c r="AI47"/>
  <c r="AE47"/>
  <c r="AJ55"/>
  <c r="AB47"/>
  <c r="AG47"/>
  <c r="AF55"/>
  <c r="AC47"/>
  <c r="AE55"/>
  <c r="AD55"/>
  <c r="BD62" i="2"/>
  <c r="BB48"/>
  <c r="AZ62"/>
  <c r="AY48"/>
  <c r="BB62"/>
  <c r="BD48"/>
  <c r="AY62"/>
  <c r="BC62"/>
  <c r="BA48"/>
  <c r="AX62"/>
  <c r="BE62"/>
  <c r="BE48"/>
  <c r="BC48"/>
  <c r="AG47" i="1"/>
  <c r="AD47"/>
  <c r="AC47"/>
  <c r="AB47"/>
  <c r="AE47"/>
  <c r="AJ47"/>
  <c r="AI47"/>
  <c r="AH47"/>
  <c r="AF47"/>
  <c r="X17"/>
  <c r="X19" s="1"/>
  <c r="Y17"/>
  <c r="Y19" s="1"/>
  <c r="U17"/>
  <c r="U19" s="1"/>
  <c r="Q17"/>
  <c r="Q19" s="1"/>
  <c r="W36"/>
  <c r="W38" s="1"/>
  <c r="S36"/>
  <c r="S38" s="1"/>
  <c r="W17"/>
  <c r="W19" s="1"/>
  <c r="T17"/>
  <c r="T19" s="1"/>
  <c r="S17"/>
  <c r="S19" s="1"/>
  <c r="H15" i="31"/>
  <c r="V17" i="1"/>
  <c r="V19" s="1"/>
  <c r="R17"/>
  <c r="R19" s="1"/>
  <c r="X36"/>
  <c r="X38" s="1"/>
  <c r="T36"/>
  <c r="T38" s="1"/>
  <c r="P36"/>
  <c r="P38" s="1"/>
  <c r="Z36"/>
  <c r="Z38" s="1"/>
  <c r="V36"/>
  <c r="V38" s="1"/>
  <c r="R36"/>
  <c r="R38" s="1"/>
  <c r="K15" i="31"/>
  <c r="I15"/>
  <c r="Y36" i="1"/>
  <c r="Y38" s="1"/>
  <c r="U36"/>
  <c r="U38" s="1"/>
  <c r="Q36"/>
  <c r="Q38" s="1"/>
  <c r="C15" i="31"/>
  <c r="C24" s="1"/>
  <c r="J8" i="9"/>
  <c r="P17" i="1"/>
  <c r="P19" s="1"/>
  <c r="J15" i="31"/>
  <c r="I8" i="9"/>
  <c r="M8"/>
  <c r="M2" i="1"/>
  <c r="D15" i="31"/>
  <c r="E15"/>
  <c r="Z17" i="1"/>
  <c r="Z19" s="1"/>
  <c r="C8" i="9"/>
  <c r="F8"/>
  <c r="L8"/>
  <c r="L17" s="1"/>
  <c r="B22" i="31"/>
  <c r="Z36" i="8"/>
  <c r="Z38" s="1"/>
  <c r="B15" i="9"/>
  <c r="G15" s="1"/>
  <c r="G12"/>
  <c r="N14"/>
  <c r="N10"/>
  <c r="F17"/>
  <c r="N12"/>
  <c r="N15"/>
  <c r="F22" i="25"/>
  <c r="E22"/>
  <c r="P17" i="19"/>
  <c r="P19" s="1"/>
  <c r="B15" i="25"/>
  <c r="Z17" i="17"/>
  <c r="Z19" s="1"/>
  <c r="I13" i="25"/>
  <c r="P17" i="17"/>
  <c r="P19" s="1"/>
  <c r="G13" i="25"/>
  <c r="P17" i="8"/>
  <c r="P19" s="1"/>
  <c r="Z17"/>
  <c r="Z19" s="1"/>
  <c r="Z17" i="5"/>
  <c r="Z19" s="1"/>
  <c r="B43" i="25" l="1"/>
  <c r="G19" i="9"/>
  <c r="BH26" i="2"/>
  <c r="BH28"/>
  <c r="BH30"/>
  <c r="BH24"/>
  <c r="BI28"/>
  <c r="BI30"/>
  <c r="BI26"/>
  <c r="BI24"/>
  <c r="N15" i="31"/>
  <c r="J24"/>
  <c r="M17" i="9"/>
  <c r="J17"/>
  <c r="K43" i="25"/>
  <c r="M43"/>
  <c r="F43"/>
  <c r="C43"/>
  <c r="E43"/>
  <c r="N19" i="9"/>
  <c r="J34" s="1"/>
  <c r="I43" i="25"/>
  <c r="L43"/>
  <c r="I31" i="9"/>
  <c r="E24" i="31"/>
  <c r="N9" i="9"/>
  <c r="I24" i="31"/>
  <c r="G9" i="9"/>
  <c r="B28" s="1"/>
  <c r="C17"/>
  <c r="D24" i="31"/>
  <c r="K24"/>
  <c r="N16"/>
  <c r="N22"/>
  <c r="N21"/>
  <c r="N20"/>
  <c r="I17" i="9"/>
  <c r="N18" i="31"/>
  <c r="F30" i="9"/>
  <c r="B24" i="31"/>
  <c r="B17" i="9"/>
  <c r="H24" i="31"/>
  <c r="N17"/>
  <c r="N8" i="9"/>
  <c r="G8"/>
  <c r="B27" s="1"/>
  <c r="D31"/>
  <c r="D32"/>
  <c r="C29"/>
  <c r="E30"/>
  <c r="B33"/>
  <c r="C31"/>
  <c r="B31"/>
  <c r="L31"/>
  <c r="I33"/>
  <c r="C30"/>
  <c r="B34"/>
  <c r="E34"/>
  <c r="F34"/>
  <c r="D34"/>
  <c r="C34"/>
  <c r="H34"/>
  <c r="E31"/>
  <c r="D30"/>
  <c r="E33"/>
  <c r="D29"/>
  <c r="F31"/>
  <c r="I30"/>
  <c r="B30"/>
  <c r="D33"/>
  <c r="H29"/>
  <c r="I29"/>
  <c r="B29"/>
  <c r="E29"/>
  <c r="B32"/>
  <c r="L29"/>
  <c r="C33"/>
  <c r="F29"/>
  <c r="F33"/>
  <c r="F32"/>
  <c r="F27"/>
  <c r="C32"/>
  <c r="E32"/>
  <c r="G15" i="25"/>
  <c r="B22"/>
  <c r="I22"/>
  <c r="N13"/>
  <c r="B67" l="1"/>
  <c r="K34" i="9"/>
  <c r="J33"/>
  <c r="H33"/>
  <c r="J28"/>
  <c r="K31"/>
  <c r="H30"/>
  <c r="N17"/>
  <c r="J38" s="1"/>
  <c r="D28"/>
  <c r="F28"/>
  <c r="C28"/>
  <c r="K29"/>
  <c r="L34"/>
  <c r="H31"/>
  <c r="K27"/>
  <c r="L32"/>
  <c r="L30"/>
  <c r="I34"/>
  <c r="L33"/>
  <c r="J31"/>
  <c r="K30"/>
  <c r="H32"/>
  <c r="J32"/>
  <c r="K32"/>
  <c r="J29"/>
  <c r="K33"/>
  <c r="I32"/>
  <c r="J30"/>
  <c r="I28"/>
  <c r="H28"/>
  <c r="K28"/>
  <c r="L28"/>
  <c r="E28"/>
  <c r="G17"/>
  <c r="F38" s="1"/>
  <c r="N24" i="31"/>
  <c r="D27" i="9"/>
  <c r="E27"/>
  <c r="C27"/>
  <c r="I27"/>
  <c r="L27"/>
  <c r="J27"/>
  <c r="H27"/>
  <c r="I33" i="25"/>
  <c r="N22"/>
  <c r="I67" s="1"/>
  <c r="G22"/>
  <c r="C67" l="1"/>
  <c r="D67"/>
  <c r="E67"/>
  <c r="F67"/>
  <c r="L67"/>
  <c r="K67"/>
  <c r="J67"/>
  <c r="M67"/>
  <c r="I38" i="9"/>
  <c r="K38"/>
  <c r="H38"/>
  <c r="L38"/>
  <c r="D38"/>
  <c r="C38"/>
  <c r="B38"/>
  <c r="E38"/>
  <c r="D33" i="25"/>
  <c r="C33"/>
  <c r="F33"/>
  <c r="E33"/>
  <c r="L33"/>
  <c r="J33"/>
  <c r="M33"/>
  <c r="K33"/>
  <c r="B33"/>
</calcChain>
</file>

<file path=xl/comments1.xml><?xml version="1.0" encoding="utf-8"?>
<comments xmlns="http://schemas.openxmlformats.org/spreadsheetml/2006/main">
  <authors>
    <author>A satisfied Microsoft Office user</author>
  </authors>
  <commentList>
    <comment ref="D4" authorId="0">
      <text>
        <r>
          <rPr>
            <sz val="9"/>
            <color indexed="81"/>
            <rFont val="Tahoma"/>
            <family val="2"/>
          </rPr>
          <t>Includes special category exports, ship stores and bunkers and other exports of minor importance whose destination could not be determined.</t>
        </r>
      </text>
    </comment>
    <comment ref="D269" authorId="0">
      <text>
        <r>
          <rPr>
            <sz val="9"/>
            <color indexed="81"/>
            <rFont val="Tahoma"/>
            <family val="2"/>
          </rPr>
          <t>Includes special category exports, ship stores and bunkers and other exports of minor importance whose destination could not be determined.</t>
        </r>
      </text>
    </comment>
  </commentList>
</comments>
</file>

<file path=xl/comments10.xml><?xml version="1.0" encoding="utf-8"?>
<comments xmlns="http://schemas.openxmlformats.org/spreadsheetml/2006/main">
  <authors>
    <author>A satisfied Microsoft Office user</author>
  </authors>
  <commentList>
    <comment ref="D4" authorId="0">
      <text>
        <r>
          <rPr>
            <sz val="9"/>
            <color indexed="81"/>
            <rFont val="Tahoma"/>
            <family val="2"/>
          </rPr>
          <t>Includes special category exports, ship stores and bunkers and other exports of minor importance whose destination could not be determined.</t>
        </r>
      </text>
    </comment>
    <comment ref="C23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D23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B24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C24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D24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E24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C2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D5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B6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C6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D6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E6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G6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H6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K6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L6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B7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B7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D7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E7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H7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B7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C7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D7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E7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G7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H7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I7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J7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L7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B76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C76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D76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B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C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D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E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F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G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H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J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K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L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H9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I9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J9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K9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L9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C17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D269" authorId="0">
      <text>
        <r>
          <rPr>
            <sz val="9"/>
            <color indexed="81"/>
            <rFont val="Tahoma"/>
            <family val="2"/>
          </rPr>
          <t>Includes special category exports, ship stores and bunkers and other exports of minor importance whose destination could not be determined.</t>
        </r>
      </text>
    </comment>
    <comment ref="B32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C32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D32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B339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E339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B34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C34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D34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E34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J34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B34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C34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D34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E34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G34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I34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J34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K34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L34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C34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H35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I35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J35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K35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L35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</commentList>
</comments>
</file>

<file path=xl/comments11.xml><?xml version="1.0" encoding="utf-8"?>
<comments xmlns="http://schemas.openxmlformats.org/spreadsheetml/2006/main">
  <authors>
    <author>A satisfied Microsoft Office user</author>
  </authors>
  <commentList>
    <comment ref="D4" authorId="0">
      <text>
        <r>
          <rPr>
            <sz val="9"/>
            <color indexed="81"/>
            <rFont val="Tahoma"/>
            <family val="2"/>
          </rPr>
          <t>Includes special category exports, ship stores and bunkers and other exports of minor importance whose destination could not be determined.</t>
        </r>
      </text>
    </comment>
    <comment ref="C2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G2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H2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H4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J4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I48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J48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K48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I5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J5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L5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G53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B6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C6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E6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F6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G6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H6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I6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J6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K6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L6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G6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H6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I6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J6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H6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I6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H7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J7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D74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E74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F74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G74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H74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I74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J74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K74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L74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B7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C7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D7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E7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G7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H7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I7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J7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K7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L7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G76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H76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J76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B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C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D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E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F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G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H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I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H78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I78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J78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G86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H86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J86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G89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I89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B9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D9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G9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H9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I9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J9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G91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H91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J91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G9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G106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H106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I106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J106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H156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J156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I251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K251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D269" authorId="0">
      <text>
        <r>
          <rPr>
            <sz val="9"/>
            <color indexed="81"/>
            <rFont val="Tahoma"/>
            <family val="2"/>
          </rPr>
          <t>Includes special category exports, ship stores and bunkers and other exports of minor importance whose destination could not be determined.</t>
        </r>
      </text>
    </comment>
    <comment ref="J31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I31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B32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D32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G32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H32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I32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L32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C339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G339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I339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J339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C34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D34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E34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F34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G34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H34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I34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J34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B34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C34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D34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E34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F34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G34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H34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I34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J34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L34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F34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I34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G35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</commentList>
</comments>
</file>

<file path=xl/comments12.xml><?xml version="1.0" encoding="utf-8"?>
<comments xmlns="http://schemas.openxmlformats.org/spreadsheetml/2006/main">
  <authors>
    <author>A satisfied Microsoft Office user</author>
  </authors>
  <commentList>
    <comment ref="D4" authorId="0">
      <text>
        <r>
          <rPr>
            <sz val="9"/>
            <color indexed="81"/>
            <rFont val="Tahoma"/>
            <family val="2"/>
          </rPr>
          <t>Includes special category exports, ship stores and bunkers and other exports of minor importance whose destination could not be determined.</t>
        </r>
      </text>
    </comment>
    <comment ref="I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4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H4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I4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J4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K4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L4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J5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K5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B6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E6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G6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H6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I6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J6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E7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L7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C74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G74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H74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I74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J74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L74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C7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D7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E7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F7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H7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I7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J7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K7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L7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B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C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D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E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F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G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H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I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J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K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L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C78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D78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B8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H8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K8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B86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I86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K86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L86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B9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B254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C254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D254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E254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F254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G254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H254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I254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J254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K254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L254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D269" authorId="0">
      <text>
        <r>
          <rPr>
            <sz val="9"/>
            <color indexed="81"/>
            <rFont val="Tahoma"/>
            <family val="2"/>
          </rPr>
          <t>Includes special category exports, ship stores and bunkers and other exports of minor importance whose destination could not be determined.</t>
        </r>
      </text>
    </comment>
    <comment ref="L2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39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I339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J339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L339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B34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B34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C34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D34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E34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F34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G34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H34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I34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J34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K34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L34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K351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L351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B519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C519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D519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E519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F519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G519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H519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I519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J519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K519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L519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</commentList>
</comments>
</file>

<file path=xl/comments13.xml><?xml version="1.0" encoding="utf-8"?>
<comments xmlns="http://schemas.openxmlformats.org/spreadsheetml/2006/main">
  <authors>
    <author>A satisfied Microsoft Office user</author>
  </authors>
  <commentList>
    <comment ref="D4" authorId="0">
      <text>
        <r>
          <rPr>
            <sz val="9"/>
            <color indexed="81"/>
            <rFont val="Tahoma"/>
            <family val="2"/>
          </rPr>
          <t>Includes special category exports, ship stores and bunkers and other exports of minor importance whose destination could not be determined.</t>
        </r>
      </text>
    </comment>
    <comment ref="C6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C74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H74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J74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B7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C7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D7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G7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H7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I7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J7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K7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L7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B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C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D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E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F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H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I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J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K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L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G78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B8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C8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L89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B9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C9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D9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L9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L91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</commentList>
</comments>
</file>

<file path=xl/comments14.xml><?xml version="1.0" encoding="utf-8"?>
<comments xmlns="http://schemas.openxmlformats.org/spreadsheetml/2006/main">
  <authors>
    <author>A satisfied Microsoft Office user</author>
  </authors>
  <commentList>
    <comment ref="D4" authorId="0">
      <text>
        <r>
          <rPr>
            <sz val="9"/>
            <color indexed="81"/>
            <rFont val="Tahoma"/>
            <family val="2"/>
          </rPr>
          <t>Includes special category exports, ship stores and bunkers and other exports of minor importance whose destination could not be determined.</t>
        </r>
      </text>
    </comment>
    <comment ref="L6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C7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G7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C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D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E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F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G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H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I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J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K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L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J9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</commentList>
</comments>
</file>

<file path=xl/comments15.xml><?xml version="1.0" encoding="utf-8"?>
<comments xmlns="http://schemas.openxmlformats.org/spreadsheetml/2006/main">
  <authors>
    <author>A satisfied Microsoft Office user</author>
  </authors>
  <commentList>
    <comment ref="D4" authorId="0">
      <text>
        <r>
          <rPr>
            <sz val="9"/>
            <color indexed="81"/>
            <rFont val="Tahoma"/>
            <family val="2"/>
          </rPr>
          <t>Includes special category exports, ship stores and bunkers and other exports of minor importance whose destination could not be determined.</t>
        </r>
      </text>
    </comment>
    <comment ref="E4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G4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H4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J4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K4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L4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B6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C6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E6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F6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H6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I6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J6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K6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L6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E7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F74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F7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H7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I7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K7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B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C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D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E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F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G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H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I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J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K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L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E83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F83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B86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E86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H86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I86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J86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L86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C9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H9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</commentList>
</comments>
</file>

<file path=xl/comments16.xml><?xml version="1.0" encoding="utf-8"?>
<comments xmlns="http://schemas.openxmlformats.org/spreadsheetml/2006/main">
  <authors>
    <author>A satisfied Microsoft Office user</author>
  </authors>
  <commentList>
    <comment ref="D4" authorId="0">
      <text>
        <r>
          <rPr>
            <sz val="9"/>
            <color indexed="81"/>
            <rFont val="Tahoma"/>
            <family val="2"/>
          </rPr>
          <t>Includes special category exports, ship stores and bunkers and other exports of minor importance whose destination could not be determined.</t>
        </r>
      </text>
    </comment>
    <comment ref="B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C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D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E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F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G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H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I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J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K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L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B9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C9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D9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E9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F9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H9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I9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J9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</commentList>
</comments>
</file>

<file path=xl/comments17.xml><?xml version="1.0" encoding="utf-8"?>
<comments xmlns="http://schemas.openxmlformats.org/spreadsheetml/2006/main">
  <authors>
    <author>A satisfied Microsoft Office user</author>
  </authors>
  <commentList>
    <comment ref="B4" authorId="0">
      <text>
        <r>
          <rPr>
            <sz val="9"/>
            <color indexed="81"/>
            <rFont val="Tahoma"/>
            <family val="2"/>
          </rPr>
          <t>Estimates. The 1995 - 1997  trade data are derived from reported COMTRADE data under Belgium-Luxembourg Economic Union by simple linear regression.</t>
        </r>
      </text>
    </comment>
    <comment ref="D4" authorId="0">
      <text>
        <r>
          <rPr>
            <sz val="9"/>
            <color indexed="81"/>
            <rFont val="Tahoma"/>
            <family val="2"/>
          </rPr>
          <t>Includes special category exports, ship stores and bunkers and other exports of minor importance whose destination could not be determined.</t>
        </r>
      </text>
    </comment>
    <comment ref="C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5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E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5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B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6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F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6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I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6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L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74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G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7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C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7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H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7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K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7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B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C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D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E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F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G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H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I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J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K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L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B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8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D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9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C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7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7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7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7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7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7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7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7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7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7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7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</commentList>
</comments>
</file>

<file path=xl/comments18.xml><?xml version="1.0" encoding="utf-8"?>
<comments xmlns="http://schemas.openxmlformats.org/spreadsheetml/2006/main">
  <authors>
    <author>A satisfied Microsoft Office user</author>
  </authors>
  <commentList>
    <comment ref="D4" authorId="0">
      <text>
        <r>
          <rPr>
            <sz val="9"/>
            <color indexed="81"/>
            <rFont val="Tahoma"/>
            <family val="2"/>
          </rPr>
          <t>Includes special category exports, ship stores and bunkers and other exports of minor importance whose destination could not be determined.</t>
        </r>
      </text>
    </comment>
    <comment ref="F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C7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E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F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G7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7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J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K7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B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7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7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7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7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7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7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7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7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7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7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7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</commentList>
</comments>
</file>

<file path=xl/comments19.xml><?xml version="1.0" encoding="utf-8"?>
<comments xmlns="http://schemas.openxmlformats.org/spreadsheetml/2006/main">
  <authors>
    <author>A satisfied Microsoft Office user</author>
  </authors>
  <commentList>
    <comment ref="B4" authorId="0">
      <text>
        <r>
          <rPr>
            <sz val="9"/>
            <color indexed="81"/>
            <rFont val="Tahoma"/>
            <family val="2"/>
          </rPr>
          <t>Estimates. The 1995 - 1997 trade data are derived from reported COMTRADE data under Belgium-Luxembourg Economic Union by simple linear regression.</t>
        </r>
      </text>
    </comment>
    <comment ref="D4" authorId="0">
      <text>
        <r>
          <rPr>
            <sz val="9"/>
            <color indexed="81"/>
            <rFont val="Tahoma"/>
            <family val="2"/>
          </rPr>
          <t>Includes special category exports, ship stores and bunkers and other exports of minor importance whose destination could not be determined.</t>
        </r>
      </text>
    </comment>
    <comment ref="C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E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F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H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I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K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L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B9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C9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</commentList>
</comments>
</file>

<file path=xl/comments2.xml><?xml version="1.0" encoding="utf-8"?>
<comments xmlns="http://schemas.openxmlformats.org/spreadsheetml/2006/main">
  <authors>
    <author>A satisfied Microsoft Office user</author>
  </authors>
  <commentList>
    <comment ref="D4" authorId="0">
      <text>
        <r>
          <rPr>
            <sz val="9"/>
            <color indexed="81"/>
            <rFont val="Tahoma"/>
            <family val="2"/>
          </rPr>
          <t>Includes special category exports, ship stores and bunkers and other exports of minor importance whose destination could not be determined.</t>
        </r>
      </text>
    </comment>
    <comment ref="I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0" authorId="0">
      <text>
        <r>
          <rPr>
            <sz val="9"/>
            <color indexed="81"/>
            <rFont val="Tahoma"/>
            <family val="2"/>
          </rPr>
          <t>Includes special category exports, ship stores and bunkers and other exports of minor importance whose destination could not be determined.</t>
        </r>
      </text>
    </comment>
    <comment ref="D40" authorId="0">
      <text>
        <r>
          <rPr>
            <sz val="9"/>
            <color indexed="81"/>
            <rFont val="Tahoma"/>
            <family val="2"/>
          </rPr>
          <t>Includes special category exports, ship stores and bunkers and other exports of minor importance whose destination could not be determined.</t>
        </r>
      </text>
    </comment>
  </commentList>
</comments>
</file>

<file path=xl/comments20.xml><?xml version="1.0" encoding="utf-8"?>
<comments xmlns="http://schemas.openxmlformats.org/spreadsheetml/2006/main">
  <authors>
    <author>A satisfied Microsoft Office user</author>
  </authors>
  <commentList>
    <comment ref="D4" authorId="0">
      <text>
        <r>
          <rPr>
            <sz val="9"/>
            <color indexed="81"/>
            <rFont val="Tahoma"/>
            <family val="2"/>
          </rPr>
          <t>Includes special category exports, ship stores and bunkers and other exports of minor importance whose destination could not be determined.</t>
        </r>
      </text>
    </comment>
    <comment ref="D5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E7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G7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I7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J7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B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C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D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E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F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G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H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I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J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K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L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D86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E86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F86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G86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H86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I86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J86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K86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L86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B9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C9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D9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B12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C12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D12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B134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C134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D134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</commentList>
</comments>
</file>

<file path=xl/comments21.xml><?xml version="1.0" encoding="utf-8"?>
<comments xmlns="http://schemas.openxmlformats.org/spreadsheetml/2006/main">
  <authors>
    <author>A satisfied Microsoft Office user</author>
  </authors>
  <commentList>
    <comment ref="D4" authorId="0">
      <text>
        <r>
          <rPr>
            <sz val="9"/>
            <color indexed="81"/>
            <rFont val="Tahoma"/>
            <family val="2"/>
          </rPr>
          <t>Includes special category exports, ship stores and bunkers and other exports of minor importance whose destination could not be determined.</t>
        </r>
      </text>
    </comment>
    <comment ref="I6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J6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J6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K6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L6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B69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E69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I69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J69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K69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L69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H7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J7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K7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L7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G7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B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C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D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E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G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I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J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K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L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B8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I8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J8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K8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L8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B86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J86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B9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E9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F9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J9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L9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E12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C13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F13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H13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I13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K13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</commentList>
</comments>
</file>

<file path=xl/comments22.xml><?xml version="1.0" encoding="utf-8"?>
<comments xmlns="http://schemas.openxmlformats.org/spreadsheetml/2006/main">
  <authors>
    <author>A satisfied Microsoft Office user</author>
  </authors>
  <commentList>
    <comment ref="D4" authorId="0">
      <text>
        <r>
          <rPr>
            <sz val="9"/>
            <color indexed="81"/>
            <rFont val="Tahoma"/>
            <family val="2"/>
          </rPr>
          <t>Includes special category exports, ship stores and bunkers and other exports of minor importance whose destination could not be determined.</t>
        </r>
      </text>
    </comment>
    <comment ref="B76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D76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E76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B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C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D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F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G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J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B23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E23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F23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I23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B263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C263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D263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E263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F263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G263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H263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I263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J263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K263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L263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</commentList>
</comments>
</file>

<file path=xl/comments23.xml><?xml version="1.0" encoding="utf-8"?>
<comments xmlns="http://schemas.openxmlformats.org/spreadsheetml/2006/main">
  <authors>
    <author>A satisfied Microsoft Office user</author>
  </authors>
  <commentList>
    <comment ref="D4" authorId="0">
      <text>
        <r>
          <rPr>
            <sz val="9"/>
            <color indexed="81"/>
            <rFont val="Tahoma"/>
            <family val="2"/>
          </rPr>
          <t>Includes special category exports, ship stores and bunkers and other exports of minor importance whose destination could not be determined.</t>
        </r>
      </text>
    </comment>
    <comment ref="F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7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G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7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C7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D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7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F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7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7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E7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7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H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I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J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K7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B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86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H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86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J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9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D9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E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9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H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7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7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7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7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7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7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7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7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7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7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7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</commentList>
</comments>
</file>

<file path=xl/comments24.xml><?xml version="1.0" encoding="utf-8"?>
<comments xmlns="http://schemas.openxmlformats.org/spreadsheetml/2006/main">
  <authors>
    <author>A satisfied Microsoft Office user</author>
  </authors>
  <commentList>
    <comment ref="D4" authorId="0">
      <text>
        <r>
          <rPr>
            <sz val="9"/>
            <color indexed="81"/>
            <rFont val="Tahoma"/>
            <family val="2"/>
          </rPr>
          <t>Includes special category exports, ship stores and bunkers and other exports of minor importance whose destination could not be determined.</t>
        </r>
      </text>
    </comment>
    <comment ref="D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F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G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H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C86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E86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B9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C9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</commentList>
</comments>
</file>

<file path=xl/comments25.xml><?xml version="1.0" encoding="utf-8"?>
<comments xmlns="http://schemas.openxmlformats.org/spreadsheetml/2006/main">
  <authors>
    <author>A satisfied Microsoft Office user</author>
  </authors>
  <commentList>
    <comment ref="D4" authorId="0">
      <text>
        <r>
          <rPr>
            <sz val="9"/>
            <color indexed="81"/>
            <rFont val="Tahoma"/>
            <family val="2"/>
          </rPr>
          <t>Includes special category exports, ship stores and bunkers and other exports of minor importance whose destination could not be determined.</t>
        </r>
      </text>
    </comment>
    <comment ref="B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D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G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I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J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K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L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</commentList>
</comments>
</file>

<file path=xl/comments26.xml><?xml version="1.0" encoding="utf-8"?>
<comments xmlns="http://schemas.openxmlformats.org/spreadsheetml/2006/main">
  <authors>
    <author>A satisfied Microsoft Office user</author>
  </authors>
  <commentList>
    <comment ref="D4" authorId="0">
      <text>
        <r>
          <rPr>
            <sz val="9"/>
            <color indexed="81"/>
            <rFont val="Tahoma"/>
            <family val="2"/>
          </rPr>
          <t>Includes special category exports, ship stores and bunkers and other exports of minor importance whose destination could not be determined.</t>
        </r>
      </text>
    </comment>
    <comment ref="C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H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J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L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B9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</commentList>
</comments>
</file>

<file path=xl/comments27.xml><?xml version="1.0" encoding="utf-8"?>
<comments xmlns="http://schemas.openxmlformats.org/spreadsheetml/2006/main">
  <authors>
    <author>A satisfied Microsoft Office user</author>
  </authors>
  <commentList>
    <comment ref="D4" authorId="0">
      <text>
        <r>
          <rPr>
            <sz val="9"/>
            <color indexed="81"/>
            <rFont val="Tahoma"/>
            <family val="2"/>
          </rPr>
          <t>Includes special category exports, ship stores and bunkers and other exports of minor importance whose destination could not be determined.</t>
        </r>
      </text>
    </comment>
    <comment ref="E24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D6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E6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F6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G6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H6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J6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L6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E7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F7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E74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G74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H74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I74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K74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L74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B7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C7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D7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G7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B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C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D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G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H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I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J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K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L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D8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H8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E86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F86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G86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H86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J86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K86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L86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B9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C9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E9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F9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G9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H9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I9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J9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K9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L9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C91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B9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C9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D9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F9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D106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H183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</commentList>
</comments>
</file>

<file path=xl/comments3.xml><?xml version="1.0" encoding="utf-8"?>
<comments xmlns="http://schemas.openxmlformats.org/spreadsheetml/2006/main">
  <authors>
    <author>A satisfied Microsoft Office user</author>
  </authors>
  <commentList>
    <comment ref="B4" authorId="0">
      <text>
        <r>
          <rPr>
            <sz val="9"/>
            <color indexed="81"/>
            <rFont val="Tahoma"/>
            <family val="2"/>
          </rPr>
          <t>Includes special category exports, ship stores and bunkers and other exports of minor importance whose destination could not be determined.</t>
        </r>
      </text>
    </comment>
    <comment ref="D4" authorId="0">
      <text>
        <r>
          <rPr>
            <sz val="9"/>
            <color indexed="81"/>
            <rFont val="Tahoma"/>
            <family val="2"/>
          </rPr>
          <t>Includes special category exports, ship stores and bunkers and other exports of minor importance whose destination could not be determined.</t>
        </r>
      </text>
    </comment>
  </commentList>
</comments>
</file>

<file path=xl/comments4.xml><?xml version="1.0" encoding="utf-8"?>
<comments xmlns="http://schemas.openxmlformats.org/spreadsheetml/2006/main">
  <authors>
    <author>Author</author>
    <author>A satisfied Microsoft Office user</author>
  </authors>
  <commentList>
    <comment ref="O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P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Q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R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S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T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U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V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W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X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O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P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Q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R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S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T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U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V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W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X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8" authorId="0">
      <text>
        <r>
          <rPr>
            <sz val="9"/>
            <color indexed="81"/>
            <rFont val="Tahoma"/>
            <family val="2"/>
          </rPr>
          <t>Includes special category exports, ship stores and bunkers and other exports of minor importance whose destination could not be determined.</t>
        </r>
      </text>
    </comment>
    <comment ref="K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O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P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Q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R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S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T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U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V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W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X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O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P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Q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R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S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T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U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V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W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X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O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P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Q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R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S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T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U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V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W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X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9" authorId="0">
      <text>
        <r>
          <rPr>
            <sz val="9"/>
            <color indexed="81"/>
            <rFont val="Tahoma"/>
            <family val="2"/>
          </rPr>
          <t>Includes special category exports, ship stores and bunkers and other exports of minor importance whose destination could not be determined.</t>
        </r>
      </text>
    </comment>
    <comment ref="D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90" authorId="0">
      <text>
        <r>
          <rPr>
            <sz val="9"/>
            <color indexed="81"/>
            <rFont val="Tahoma"/>
            <family val="2"/>
          </rPr>
          <t>Includes special category exports, ship stores and bunkers and other exports of minor importance whose destination could not be determined.</t>
        </r>
      </text>
    </comment>
    <comment ref="B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O116" authorId="1">
      <text>
        <r>
          <rPr>
            <sz val="9"/>
            <color indexed="81"/>
            <rFont val="Tahoma"/>
            <family val="2"/>
          </rPr>
          <t>Includes special category exports, ship stores and bunkers and other exports of minor importance whose destination could not be determined.</t>
        </r>
      </text>
    </comment>
    <comment ref="Q116" authorId="1">
      <text>
        <r>
          <rPr>
            <sz val="9"/>
            <color indexed="81"/>
            <rFont val="Tahoma"/>
            <family val="2"/>
          </rPr>
          <t>Includes special category exports, ship stores and bunkers and other exports of minor importance whose destination could not be determined.</t>
        </r>
      </text>
    </comment>
    <comment ref="D131" authorId="0">
      <text>
        <r>
          <rPr>
            <sz val="9"/>
            <color indexed="81"/>
            <rFont val="Tahoma"/>
            <family val="2"/>
          </rPr>
          <t>Includes special category exports, ship stores and bunkers and other exports of minor importance whose destination could not be determined.</t>
        </r>
      </text>
    </comment>
    <comment ref="D172" authorId="0">
      <text>
        <r>
          <rPr>
            <sz val="9"/>
            <color indexed="81"/>
            <rFont val="Tahoma"/>
            <family val="2"/>
          </rPr>
          <t>Includes special category exports, ship stores and bunkers and other exports of minor importance whose destination could not be determined.</t>
        </r>
      </text>
    </comment>
    <comment ref="D213" authorId="0">
      <text>
        <r>
          <rPr>
            <sz val="9"/>
            <color indexed="81"/>
            <rFont val="Tahoma"/>
            <family val="2"/>
          </rPr>
          <t>Includes special category exports, ship stores and bunkers and other exports of minor importance whose destination could not be determined.</t>
        </r>
      </text>
    </comment>
    <comment ref="D254" authorId="0">
      <text>
        <r>
          <rPr>
            <sz val="9"/>
            <color indexed="81"/>
            <rFont val="Tahoma"/>
            <family val="2"/>
          </rPr>
          <t>Includes special category exports, ship stores and bunkers and other exports of minor importance whose destination could not be determined.</t>
        </r>
      </text>
    </comment>
    <comment ref="D295" authorId="0">
      <text>
        <r>
          <rPr>
            <sz val="9"/>
            <color indexed="81"/>
            <rFont val="Tahoma"/>
            <family val="2"/>
          </rPr>
          <t>Includes special category exports, ship stores and bunkers and other exports of minor importance whose destination could not be determined.</t>
        </r>
      </text>
    </comment>
    <comment ref="I2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</commentList>
</comments>
</file>

<file path=xl/comments5.xml><?xml version="1.0" encoding="utf-8"?>
<comments xmlns="http://schemas.openxmlformats.org/spreadsheetml/2006/main">
  <authors>
    <author>A satisfied Microsoft Office user</author>
  </authors>
  <commentList>
    <comment ref="D4" authorId="0">
      <text>
        <r>
          <rPr>
            <sz val="9"/>
            <color indexed="81"/>
            <rFont val="Tahoma"/>
            <family val="2"/>
          </rPr>
          <t>Includes special category exports, ship stores and bunkers and other exports of minor importance whose destination could not be determined.</t>
        </r>
      </text>
    </comment>
  </commentList>
</comments>
</file>

<file path=xl/comments6.xml><?xml version="1.0" encoding="utf-8"?>
<comments xmlns="http://schemas.openxmlformats.org/spreadsheetml/2006/main">
  <authors>
    <author>A satisfied Microsoft Office user</author>
  </authors>
  <commentList>
    <comment ref="D4" authorId="0">
      <text>
        <r>
          <rPr>
            <sz val="9"/>
            <color indexed="81"/>
            <rFont val="Tahoma"/>
            <family val="2"/>
          </rPr>
          <t>Includes special category exports, ship stores and bunkers and other exports of minor importance whose destination could not be determined.</t>
        </r>
      </text>
    </comment>
    <comment ref="D269" authorId="0">
      <text>
        <r>
          <rPr>
            <sz val="9"/>
            <color indexed="81"/>
            <rFont val="Tahoma"/>
            <family val="2"/>
          </rPr>
          <t>Includes special category exports, ship stores and bunkers and other exports of minor importance whose destination could not be determined.</t>
        </r>
      </text>
    </comment>
    <comment ref="K2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7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7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7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7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7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7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7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7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7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7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7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1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J3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39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F339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G3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39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I339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J3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4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C34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D34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E3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4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G34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H34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I34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J34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K34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L34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B3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7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7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7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7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7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7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7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7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7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7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7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7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7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7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7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7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7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7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7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7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7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7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5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5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5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5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5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5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5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5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5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5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5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5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5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5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5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5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5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5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5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5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5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5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5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5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5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5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5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5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5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5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5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5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5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5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5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5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5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5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5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5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5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5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5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5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5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5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5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5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5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5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5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5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5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5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5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5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5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5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5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5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5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5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5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5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5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5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5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5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5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5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5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5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5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5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5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5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5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5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5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5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5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5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5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5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5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5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5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5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5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5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5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5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5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5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5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5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5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5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5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5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5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5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5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5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5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5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5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5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5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5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5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5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5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5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5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5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5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5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5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5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5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5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5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5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5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5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5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5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5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5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5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5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5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5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5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5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5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5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5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5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5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5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5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5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5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5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5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5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5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5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5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5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5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5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5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5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5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5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5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5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5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5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5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5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5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5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5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5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5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5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5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5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5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5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5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5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5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5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5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5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5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5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5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5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5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5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5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5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5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5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5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5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5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5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5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5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5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5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5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5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5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5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5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5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5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5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5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5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5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5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5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5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5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5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5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5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5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5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5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5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5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5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5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5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5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5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5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5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5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5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5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5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5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5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5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5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5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5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5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5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5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5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5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5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5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5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5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5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5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5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5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5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5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5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5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5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5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5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5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5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5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5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5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5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5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5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5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5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5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5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5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5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5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5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5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5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5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5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5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5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5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5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5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5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5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5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5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5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5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5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5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5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5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5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5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5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5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5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5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5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5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5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5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5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5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5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5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5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5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5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5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5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5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5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5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5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5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5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5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</commentList>
</comments>
</file>

<file path=xl/comments7.xml><?xml version="1.0" encoding="utf-8"?>
<comments xmlns="http://schemas.openxmlformats.org/spreadsheetml/2006/main">
  <authors>
    <author>A satisfied Microsoft Office user</author>
  </authors>
  <commentList>
    <comment ref="D4" authorId="0">
      <text>
        <r>
          <rPr>
            <sz val="9"/>
            <color indexed="81"/>
            <rFont val="Tahoma"/>
            <family val="2"/>
          </rPr>
          <t>Includes special category exports, ship stores and bunkers and other exports of minor importance whose destination could not be determined.</t>
        </r>
      </text>
    </comment>
    <comment ref="B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9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C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6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F6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G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6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I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6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K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7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C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7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E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74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C74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D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74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F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74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H74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I74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J74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K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74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B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7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D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7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F7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G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7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I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7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B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C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D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E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F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G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H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I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J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K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L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B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86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E86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F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86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L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9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C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9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F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9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I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6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6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6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6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6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6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7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7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7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7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7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7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7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7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7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7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7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7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7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7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7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7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7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7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7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7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8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8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8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8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8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8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8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8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8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8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9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9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9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9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9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9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9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9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9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1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1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1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1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1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1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1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1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1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1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19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0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0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0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0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0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0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0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0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0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0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1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1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1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1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1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1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1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1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1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1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2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2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2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2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2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2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2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2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2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2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3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3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3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3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3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3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3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3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3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3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4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4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4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4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4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4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4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4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4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4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5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5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5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5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54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55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56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57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58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59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60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61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62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B2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C2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E2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F2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G2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H2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I2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J2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K2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L263" authorId="0">
      <text>
        <r>
          <rPr>
            <sz val="9"/>
            <color indexed="81"/>
            <rFont val="Tahoma"/>
            <family val="2"/>
          </rPr>
          <t xml:space="preserve">(5) Estimated
</t>
        </r>
      </text>
    </comment>
    <comment ref="D269" authorId="0">
      <text>
        <r>
          <rPr>
            <sz val="9"/>
            <color indexed="81"/>
            <rFont val="Tahoma"/>
            <family val="2"/>
          </rPr>
          <t>Includes special category exports, ship stores and bunkers and other exports of minor importance whose destination could not be determined.</t>
        </r>
      </text>
    </comment>
    <comment ref="C28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K31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B32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C32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D32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E32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F32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H32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I32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J32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K32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J33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B339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C339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D339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E339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F339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G339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H339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I339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J339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K339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B34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C34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D34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E34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H34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I34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J34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K34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L34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B34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C34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D34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E34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F34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G34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H34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I34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J34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K34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L34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B34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C34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D34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E34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F34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G34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I34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J34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K34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L34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B351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C351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E351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H351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J351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K351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I448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</commentList>
</comments>
</file>

<file path=xl/comments8.xml><?xml version="1.0" encoding="utf-8"?>
<comments xmlns="http://schemas.openxmlformats.org/spreadsheetml/2006/main">
  <authors>
    <author>A satisfied Microsoft Office user</author>
  </authors>
  <commentList>
    <comment ref="D4" authorId="0">
      <text>
        <r>
          <rPr>
            <sz val="9"/>
            <color indexed="81"/>
            <rFont val="Tahoma"/>
            <family val="2"/>
          </rPr>
          <t>Includes special category exports, ship stores and bunkers and other exports of minor importance whose destination could not be determined.</t>
        </r>
      </text>
    </comment>
    <comment ref="D4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I4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F53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B6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C6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D6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E6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F6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G6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H6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J6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K6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L6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B7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C7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D7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E7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F7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G7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K7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L7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B74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C74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E74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F74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H74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I74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J74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K74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L74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C7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D7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E7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F7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G7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H7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I7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J7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K7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L7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B76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B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C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D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E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F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G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H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I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J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K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L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B83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C83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D8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B9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C9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D9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F9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H9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I9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J9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K9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L9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K156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G17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G263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D269" authorId="0">
      <text>
        <r>
          <rPr>
            <sz val="9"/>
            <color indexed="81"/>
            <rFont val="Tahoma"/>
            <family val="2"/>
          </rPr>
          <t>Includes special category exports, ship stores and bunkers and other exports of minor importance whose destination could not be determined.</t>
        </r>
      </text>
    </comment>
    <comment ref="B32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C32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D32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E32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F32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D33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E33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F33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G33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H33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I33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K33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B339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C339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E339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F339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G339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J339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L339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B34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C34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D34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E34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F34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H34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I34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J34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K34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L34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B34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C34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D34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E34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F34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G34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H34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I34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J34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K34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L34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E35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</commentList>
</comments>
</file>

<file path=xl/comments9.xml><?xml version="1.0" encoding="utf-8"?>
<comments xmlns="http://schemas.openxmlformats.org/spreadsheetml/2006/main">
  <authors>
    <author>A satisfied Microsoft Office user</author>
  </authors>
  <commentList>
    <comment ref="D4" authorId="0">
      <text>
        <r>
          <rPr>
            <sz val="9"/>
            <color indexed="81"/>
            <rFont val="Tahoma"/>
            <family val="2"/>
          </rPr>
          <t>Includes special category exports, ship stores and bunkers and other exports of minor importance whose destination could not be determined.</t>
        </r>
      </text>
    </comment>
    <comment ref="B53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B6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C6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D6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E6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F6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G6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H6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I6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J6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K6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L6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D63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E63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D6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E6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G6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B69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C69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E69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F69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G69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H69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B7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D7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E7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B7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C7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D7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E7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F7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G7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H7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I7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K7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L7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C74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D74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E74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F74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G74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H74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I74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K74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L74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C7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D7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E7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F7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G7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H7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I7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J7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K7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L7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B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C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D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E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F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G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H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I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J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K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L7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B78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C78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F78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G78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H78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I78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J78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K78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E83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E8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G8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J8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I86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B9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C9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D9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E9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F9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G9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H9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I9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J9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K9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L9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C156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F156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E166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I168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L251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D269" authorId="0">
      <text>
        <r>
          <rPr>
            <sz val="9"/>
            <color indexed="81"/>
            <rFont val="Tahoma"/>
            <family val="2"/>
          </rPr>
          <t>Includes special category exports, ship stores and bunkers and other exports of minor importance whose destination could not be determined.</t>
        </r>
      </text>
    </comment>
    <comment ref="B32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C32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D32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E32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G32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H32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I32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B33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C33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E33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F33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G337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B339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C339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E339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F339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H339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I339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J339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K339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L339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B34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C34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D34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F34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G34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H34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J34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K340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B34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C34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D34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E34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F34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G34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H34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I34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J34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K34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L342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B34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C34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  <comment ref="D345" authorId="0">
      <text>
        <r>
          <rPr>
            <sz val="9"/>
            <color indexed="81"/>
            <rFont val="Tahoma"/>
            <family val="2"/>
          </rPr>
          <t xml:space="preserve">(..) Not available or not separately reported
</t>
        </r>
      </text>
    </comment>
  </commentList>
</comments>
</file>

<file path=xl/sharedStrings.xml><?xml version="1.0" encoding="utf-8"?>
<sst xmlns="http://schemas.openxmlformats.org/spreadsheetml/2006/main" count="19017" uniqueCount="1097">
  <si>
    <t>UNCTAD, UNCTADstat</t>
  </si>
  <si>
    <t>ECONOMY</t>
  </si>
  <si>
    <t xml:space="preserve">          Estonia</t>
  </si>
  <si>
    <t>PARTNER</t>
  </si>
  <si>
    <t>World</t>
  </si>
  <si>
    <t>YEAR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</si>
  <si>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</si>
  <si>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</si>
  <si>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</si>
  <si>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</si>
  <si>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</si>
  <si>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</si>
  <si>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</si>
  <si>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</si>
  <si>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</si>
  <si>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</si>
  <si>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</si>
  <si>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PRODUCT</t>
  </si>
  <si>
    <t>..</t>
  </si>
  <si>
    <t>Fordelingsnøgle</t>
  </si>
  <si>
    <t>Produktgruppe:</t>
  </si>
  <si>
    <t>A</t>
  </si>
  <si>
    <t>B</t>
  </si>
  <si>
    <t>C</t>
  </si>
  <si>
    <t>D</t>
  </si>
  <si>
    <t>E</t>
  </si>
  <si>
    <t>Merchandise trade matrix - detailed products, exports in thousands of dollars, annual, 1995-2012</t>
  </si>
  <si>
    <t>Estland Export Verden</t>
  </si>
  <si>
    <t>[TOTAL] Total all products</t>
  </si>
  <si>
    <t>[001] Live animals other than animals of division 03</t>
  </si>
  <si>
    <t>[011] Meat of bovine animals, fresh, chilled or frozen</t>
  </si>
  <si>
    <t>[012] Other meat and edible meat offal</t>
  </si>
  <si>
    <t>[016] Meat, edible meat offal, salted, dried; flours, meals</t>
  </si>
  <si>
    <t>[017] Meat, edible meat offal, prepared, preserved, n.e.s.</t>
  </si>
  <si>
    <t>[022] Milk, cream and milk products (excluding butter, cheese)</t>
  </si>
  <si>
    <t>[023] Butter and other fats and oils derived from milk</t>
  </si>
  <si>
    <t>[024] Cheese and curd</t>
  </si>
  <si>
    <t>[025] Birds' eggs, and eggs' yolks; egg albumin</t>
  </si>
  <si>
    <t>[034] Fish, fresh (live or dead), chilled or frozen</t>
  </si>
  <si>
    <t>[035] Fish, dried, salted or in brine; smoked fish</t>
  </si>
  <si>
    <t>[036] Crustaceans, mollusks and aquatic invertebrates</t>
  </si>
  <si>
    <t>[037] Fish, aqua. invertebrates, prepared, preserved, n.e.s.</t>
  </si>
  <si>
    <t>[041] Wheat (including spelt) and meslin, unmilled</t>
  </si>
  <si>
    <t>[042] Rice</t>
  </si>
  <si>
    <t>[043] Barley, unmilled</t>
  </si>
  <si>
    <t>[044] Maize (not including sweet corn), unmilled</t>
  </si>
  <si>
    <t>[045] Cereals, unmilled (excluding wheat, rice, barley, maize)</t>
  </si>
  <si>
    <t>[046] Meal and flour of wheat and flour of meslin</t>
  </si>
  <si>
    <t>[047] Other cereal meals and flour</t>
  </si>
  <si>
    <t>[048] Cereal preparations, flour of fruits or vegetables</t>
  </si>
  <si>
    <t>[054] Vegetables</t>
  </si>
  <si>
    <t>[056] Vegetables, roots, tubers, prepared, preserved, n.e.s.</t>
  </si>
  <si>
    <t>[057] Fruits and nuts (excluding oil nuts), fresh or dried</t>
  </si>
  <si>
    <t>[058] Fruit, preserved, and fruit preparations (no juice)</t>
  </si>
  <si>
    <t>[059] Fruit and vegetable juices, unfermented, no spirit</t>
  </si>
  <si>
    <t>[061] Sugar, molasses and honey</t>
  </si>
  <si>
    <t>[062] Sugar confectionery</t>
  </si>
  <si>
    <t>[071] Coffee and coffee substitutes</t>
  </si>
  <si>
    <t>[072] Cocoa</t>
  </si>
  <si>
    <t>[073] Chocolate, food preparations with cocoa, n.e.s.</t>
  </si>
  <si>
    <t>[074] Tea and mate</t>
  </si>
  <si>
    <t>[075] Spices</t>
  </si>
  <si>
    <t>[081] Feeding stuff for animals (no unmilled cereals)</t>
  </si>
  <si>
    <t>[091] Margarine and shortening</t>
  </si>
  <si>
    <t>[098] Edible products and preparations, n.e.s.</t>
  </si>
  <si>
    <t>[111] Non-alcoholic beverages, n.e.s.</t>
  </si>
  <si>
    <t>[112] Alcoholic beverages</t>
  </si>
  <si>
    <t>[121] Tobacco, unmanufactured; tobacco refuse</t>
  </si>
  <si>
    <t>[122] Tobacco, manufactured</t>
  </si>
  <si>
    <t>[211] Hides and skins (except furskins), raw</t>
  </si>
  <si>
    <t>[212] Furskins, raw, other than hides &amp; skins of group 211</t>
  </si>
  <si>
    <t>[222] Oil seeds and oleaginous fruits (excluding flour)</t>
  </si>
  <si>
    <t>[223] Oil seeds &amp; oleaginous fruits (incl. flour, n.e.s.)</t>
  </si>
  <si>
    <t>[231] Natural rubber &amp; similar gums, in primary forms</t>
  </si>
  <si>
    <t>[232] Synthetic rubber</t>
  </si>
  <si>
    <t>[245] Fuel wood (excluding wood waste) and wood charcoal</t>
  </si>
  <si>
    <t>[246] Wood in chips or particles and wood waste</t>
  </si>
  <si>
    <t>[247] Wood in the rough or roughly squared</t>
  </si>
  <si>
    <t>[248] Wood simply worked, and railway sleepers of wood</t>
  </si>
  <si>
    <t>[251] Pulp and waste paper</t>
  </si>
  <si>
    <t>[261] Silk</t>
  </si>
  <si>
    <t>[263] Cotton</t>
  </si>
  <si>
    <t>[265] Vegetable textile fibres, not spun; waste of them</t>
  </si>
  <si>
    <t>[266] Synthetic fibres suitable for spinning</t>
  </si>
  <si>
    <t>[267] Other man-made fibres suitable for spinning</t>
  </si>
  <si>
    <t>[268] Wool and other animal hair (incl. wool tops)</t>
  </si>
  <si>
    <t>[269] Worn clothing and other worn textile articles</t>
  </si>
  <si>
    <t>[272] Crude fertilizers (excluding those of division 56)</t>
  </si>
  <si>
    <t>[273] Stone, sand and gravel</t>
  </si>
  <si>
    <t>[274] Sulphur and unroasted iron pyrites</t>
  </si>
  <si>
    <t>[277] Natural abrasives, n.e.s. (incl. industri. diamonds)</t>
  </si>
  <si>
    <t>[278] Other crude minerals</t>
  </si>
  <si>
    <t>[281] Iron ore and concentrates</t>
  </si>
  <si>
    <t>[282] Ferrous waste, scrape; remelting ingots, iron, steel</t>
  </si>
  <si>
    <t>[283] Copper ores and concentrates; copper mattes, cemen</t>
  </si>
  <si>
    <t>[284] Nickel ores &amp; concentrates; nickel mattes, etc.</t>
  </si>
  <si>
    <t>[285] Aluminium ores and concentrates (incl. alumina)</t>
  </si>
  <si>
    <t>[286] Ores and concentrates of uranium or thorium</t>
  </si>
  <si>
    <t>[287] Ores and concentrates of base metals, n.e.s.</t>
  </si>
  <si>
    <t>[288] Non-ferrous base metal waste and scrap, n.e.s.</t>
  </si>
  <si>
    <t>[289] Ores &amp; concentrates of precious metals; waste, scrap</t>
  </si>
  <si>
    <t>[291] Crude animal materials, n.e.s.</t>
  </si>
  <si>
    <t>[292] Crude vegetable materials, n.e.s.</t>
  </si>
  <si>
    <t>[321] Coal, whether or not pulverized, not agglomerated</t>
  </si>
  <si>
    <t>[322] Briquettes, lignites and peat</t>
  </si>
  <si>
    <t>[325] Coke &amp; semi-cokes of coal, lign., peat; retort carbon</t>
  </si>
  <si>
    <t>[333] Petroleum oils, oils from bitumin. materials, crude</t>
  </si>
  <si>
    <t>[334] Petroleum oils or bituminous minerals &gt; 70 % oil</t>
  </si>
  <si>
    <t>[335] Residual petroleum products, n.e.s., related mater.</t>
  </si>
  <si>
    <t>[342] Liquefied propane and butane</t>
  </si>
  <si>
    <t>[343] Natural gas, whether or not liquefied</t>
  </si>
  <si>
    <t>[344] Petroleum gases, other gaseous hydrocarbons, n.e.s.</t>
  </si>
  <si>
    <t>[351] Electric current</t>
  </si>
  <si>
    <t>[411] Animals oils and fats</t>
  </si>
  <si>
    <t>[421] Fixed vegetable fats &amp; oils, crude, refined, fractio.</t>
  </si>
  <si>
    <t>[422] Fixed vegetable fats &amp; oils, crude, refined, fract.</t>
  </si>
  <si>
    <t>[431] Animal or veg. oils &amp; fats, processed, n.e.s.; mixt.</t>
  </si>
  <si>
    <t>[511] Hydrocarbons, n.e.s., &amp; halogenated, nitr. derivative</t>
  </si>
  <si>
    <t>[512] Alcohols, phenols, halogenat., sulfonat., nitrat. der.</t>
  </si>
  <si>
    <t>[513] Carboxylic acids, anhydrides, halides, per.; derivati.</t>
  </si>
  <si>
    <t>[514] Nitrogen-function compounds</t>
  </si>
  <si>
    <t>[515] Organo-inorganic, heterocycl. compounds, nucl. acids</t>
  </si>
  <si>
    <t>[516] Other organic chemicals</t>
  </si>
  <si>
    <t>[522] Inorganic chemical elements, oxides &amp; halogen salts</t>
  </si>
  <si>
    <t>[523] Metallic salts &amp; peroxysalts, of inorganic acids</t>
  </si>
  <si>
    <t>[524] Other inorganic chemicals</t>
  </si>
  <si>
    <t>[525] Radio-actives and associated materials</t>
  </si>
  <si>
    <t>[531] Synth. organic colouring matter &amp; colouring lakes</t>
  </si>
  <si>
    <t>[532] Dyeing &amp; tanning extracts, synth. tanning materials</t>
  </si>
  <si>
    <t>[533] Pigments, paints, varnishes and related materials</t>
  </si>
  <si>
    <t>[541] Medicinal and pharmaceutical products, excluding 542</t>
  </si>
  <si>
    <t>[542] Medicaments (incl. veterinary medicaments)</t>
  </si>
  <si>
    <t>[551] Essential oils, perfume &amp; flavour materials</t>
  </si>
  <si>
    <t>[553] Perfumery, cosmetics or toilet prepar. (excluding soaps)</t>
  </si>
  <si>
    <t>[554] Soaps, cleansing and polishing preparations</t>
  </si>
  <si>
    <t>[562] Fertilizers (other than those of group 272)</t>
  </si>
  <si>
    <t>[571] Polymers of ethylene, in primary forms</t>
  </si>
  <si>
    <t>[572] Polymers of styrene, in primary forms</t>
  </si>
  <si>
    <t>[573] Polymers of vinyl chloride or halogenated olefins</t>
  </si>
  <si>
    <t>[574] Polyethers, epoxide resins; polycarbonat., polyesters</t>
  </si>
  <si>
    <t>[575] Other plastics, in primary forms</t>
  </si>
  <si>
    <t>[579] Waste, parings and scrap, of plastics</t>
  </si>
  <si>
    <t>[581] Tubes, pipes and hoses of plastics</t>
  </si>
  <si>
    <t>[582] Plates, sheets, films, foil &amp; strip, of plastics</t>
  </si>
  <si>
    <t>[583] Monofilaments, of plastics, cross-section &gt; 1mm</t>
  </si>
  <si>
    <t>[591] Insectides &amp;  similar products, for retail sale</t>
  </si>
  <si>
    <t>[592] Starche, wheat gluten; albuminoidal substances; glues</t>
  </si>
  <si>
    <t>[593] Explosives and pyrotechnic products</t>
  </si>
  <si>
    <t>[597] Prepared addit. for miner. oils; lubricat., de-icing</t>
  </si>
  <si>
    <t>[598] Miscellaneous chemical products, n.e.s.</t>
  </si>
  <si>
    <t>[611] Leather</t>
  </si>
  <si>
    <t>[612] Manufactures of leather, n.e.s.; saddlery &amp; harness</t>
  </si>
  <si>
    <t>[613] Furskins, tanned or dressed, excluding those of 8483</t>
  </si>
  <si>
    <t>[621] Materials of rubber (pastes, plates, sheets, etc.)</t>
  </si>
  <si>
    <t>[625] Rubber tyres, tyre treads or flaps &amp; inner tubes</t>
  </si>
  <si>
    <t>[629] Articles of rubber, n.e.s.</t>
  </si>
  <si>
    <t>[633] Cork manufactures</t>
  </si>
  <si>
    <t>[634] Veneers, plywood, and other wood, worked, n.e.s.</t>
  </si>
  <si>
    <t>[635] Wood manufacture, n.e.s.</t>
  </si>
  <si>
    <t>[641] Paper and paperboard</t>
  </si>
  <si>
    <t>[642] Paper &amp; paperboard, cut to shape or size, articles</t>
  </si>
  <si>
    <t>[651] Textile yarn</t>
  </si>
  <si>
    <t>[652] Cotton fabrics, woven</t>
  </si>
  <si>
    <t>[653] Fabrics, woven, of man-made fabrics</t>
  </si>
  <si>
    <t>[654] Other textile fabrics, woven</t>
  </si>
  <si>
    <t>[655] Knitted or crocheted fabrics, n.e.s.</t>
  </si>
  <si>
    <t>[656] Tulles, trimmings, lace, ribbons &amp; other small wares</t>
  </si>
  <si>
    <t>[657] Special yarn, special textile fabrics &amp; related</t>
  </si>
  <si>
    <t>[658] Made-up articles, of textile materials, n.e.s.</t>
  </si>
  <si>
    <t>[659] Floor coverings, etc.</t>
  </si>
  <si>
    <t>[661] Lime, cement, fabrica. constr. mat. (excludingglass, clay)</t>
  </si>
  <si>
    <t>[662] Clay construction, refracto. construction materials</t>
  </si>
  <si>
    <t>[663] Mineral manufactures, n.e.s.</t>
  </si>
  <si>
    <t>[664] Glass</t>
  </si>
  <si>
    <t>[665] Glassware</t>
  </si>
  <si>
    <t>[666] Pottery</t>
  </si>
  <si>
    <t>[667] Pearls, precious &amp; semi-precious stones</t>
  </si>
  <si>
    <t>[671] Pig iron &amp; spiegeleisen, sponge iron, powder &amp; granu</t>
  </si>
  <si>
    <t>[672] Ingots, primary forms, of iron or steel; semi-finis.</t>
  </si>
  <si>
    <t>[673] Flat-rolled prod., iron, non-alloy steel, not coated</t>
  </si>
  <si>
    <t>[674] Flat-rolled prod., iron, non-alloy steel, coated, clad</t>
  </si>
  <si>
    <t>[675] Flat-rolled products of alloy steel</t>
  </si>
  <si>
    <t>[676] Iron &amp; steel bars, rods, angles, shapes &amp; sections</t>
  </si>
  <si>
    <t>[677] Rails &amp; railway track construction mat., iron, steel</t>
  </si>
  <si>
    <t>[678] Wire of iron or steel</t>
  </si>
  <si>
    <t>[679] Tubes, pipes &amp; hollow profiles, fittings, iron, steel</t>
  </si>
  <si>
    <t>[681] Silver, platinum, other metals of the platinum group</t>
  </si>
  <si>
    <t>[682] Copper</t>
  </si>
  <si>
    <t>[683] Nickel</t>
  </si>
  <si>
    <t>[684] Aluminium</t>
  </si>
  <si>
    <t>[685] Lead</t>
  </si>
  <si>
    <t>[686] Zinc</t>
  </si>
  <si>
    <t>[687] Tin</t>
  </si>
  <si>
    <t>[689] Miscellaneous no-ferrous base metals for metallur.</t>
  </si>
  <si>
    <t>[691] Structures &amp; parts, n.e.s., of iron, steel, aluminium</t>
  </si>
  <si>
    <t>[692] Metal containers for storage or transport</t>
  </si>
  <si>
    <t>[693] Wire products (excluding electrical) and fencing grills</t>
  </si>
  <si>
    <t>[694] Nails, screws, nuts, bolts, rivets &amp; the like, of metal</t>
  </si>
  <si>
    <t>[695] Tools for use in the hand or in machine</t>
  </si>
  <si>
    <t>[696] Cutlery</t>
  </si>
  <si>
    <t>[697] Household equipment of base metal, n.e.s.</t>
  </si>
  <si>
    <t>[699] Manufactures of base metal, n.e.s.</t>
  </si>
  <si>
    <t>[711] Vapour generating boilers, auxiliary plant; parts</t>
  </si>
  <si>
    <t>[712] Steam turbines &amp; other vapour turbin., parts, n.e.s.</t>
  </si>
  <si>
    <t>[713] Internal combustion piston engines, parts, n.e.s.</t>
  </si>
  <si>
    <t>[714] Engines &amp; motors, non-electric; parts, n.e.s.</t>
  </si>
  <si>
    <t>[716] Rotating electric plant &amp; parts thereof, n.e.s.</t>
  </si>
  <si>
    <t>[718] Other power generating machinery &amp; parts, n.e.s.</t>
  </si>
  <si>
    <t>[721] Agricultural machinery (excluding tractors) &amp; parts</t>
  </si>
  <si>
    <t>[722] Tractors (excluding those of 71414 &amp; 74415)</t>
  </si>
  <si>
    <t>[723] Civil engineering &amp; contractors' plant &amp; equipment</t>
  </si>
  <si>
    <t>[724] Textile &amp; leather machinery, &amp; parts thereof, n.e.s.</t>
  </si>
  <si>
    <t>[725] Paper mill, pulp mill machinery; paper articles man.</t>
  </si>
  <si>
    <t>[726] Printing &amp; bookbinding machinery, &amp; parts thereof</t>
  </si>
  <si>
    <t>[727] Food-processing machines (excluding domestic)</t>
  </si>
  <si>
    <t>[728] Other machinery for particular industries, n.e.s.</t>
  </si>
  <si>
    <t>[731] Machine-tools working by removing material</t>
  </si>
  <si>
    <t>[733] Mach.-tools for working metal, excluding removing mate.</t>
  </si>
  <si>
    <t>[735] Parts, n.e.s., &amp; accessories for machines of 731, 733</t>
  </si>
  <si>
    <t>[737] Metalworking machinery (excludingmachine-tools) &amp; parts</t>
  </si>
  <si>
    <t>[741] Heating &amp; cooling equipment &amp; parts thereof, n.e.s.</t>
  </si>
  <si>
    <t>[742] Pumps for liquids</t>
  </si>
  <si>
    <t>[743] Pumps (excluding liquid), gas compressors &amp; fans; centr.</t>
  </si>
  <si>
    <t>[744] Mechanical handling equipment, &amp; parts, n.e.s.</t>
  </si>
  <si>
    <t>[745] Other non-electr. machinery, tools &amp; mechan. appar.</t>
  </si>
  <si>
    <t>[746] Ball or roller bearings</t>
  </si>
  <si>
    <t>[747] Appliances for pipes, boiler shells, tanks, vats, etc.</t>
  </si>
  <si>
    <t>[748] Transmis. shafts</t>
  </si>
  <si>
    <t>[749] Non-electric parts &amp; accessor. of machinery, n.e.s.</t>
  </si>
  <si>
    <t>[751] Office machines</t>
  </si>
  <si>
    <t>[752] Automatic data processing machines, n.e.s.</t>
  </si>
  <si>
    <t>[759] Parts, accessories for machines of groups 751, 752</t>
  </si>
  <si>
    <t>[761] Television receivers, whether or not combined</t>
  </si>
  <si>
    <t>[762] Radio-broadcast receivers, whether or not combined</t>
  </si>
  <si>
    <t>[763] Sound recorders or reproducers</t>
  </si>
  <si>
    <t>[764] Telecommunication equipment, n.e.s.; &amp; parts, n.e.s.</t>
  </si>
  <si>
    <t>[771] Electric power machinery, and parts thereof</t>
  </si>
  <si>
    <t>[772] Apparatus for electrical circuits; board, panels</t>
  </si>
  <si>
    <t>[773] Equipment for distributing electricity, n.e.s.</t>
  </si>
  <si>
    <t>[774] Electro-diagnostic appa. for medical sciences, etc.</t>
  </si>
  <si>
    <t>[775] Household type equipment, electrical or not, n.e.s.</t>
  </si>
  <si>
    <t>[776] Cathode valves &amp; tubes</t>
  </si>
  <si>
    <t>[778] Electrical machinery &amp; apparatus, n.e.s.</t>
  </si>
  <si>
    <t>[781] Motor vehicles for the transport of persons</t>
  </si>
  <si>
    <t>[782] Motor vehic. for transport of goods, special purpo.</t>
  </si>
  <si>
    <t>[783] Road motor vehicles, n.e.s.</t>
  </si>
  <si>
    <t>[784] Parts &amp; accessories of vehicles of 722, 781, 782, 783</t>
  </si>
  <si>
    <t>[785] Motorcycles &amp; cycles</t>
  </si>
  <si>
    <t>[786] Trailers &amp; semi-trailers</t>
  </si>
  <si>
    <t>[791] Railway vehicles &amp; associated equipment</t>
  </si>
  <si>
    <t>[792] Aircraft &amp; associated equipment; spacecraft, etc.</t>
  </si>
  <si>
    <t>[793] Ships, boats &amp; floating structures</t>
  </si>
  <si>
    <t>[811] Prefabricated buildings</t>
  </si>
  <si>
    <t>[812] Sanitary, plumbing, heating fixtures, fittings, n.e.s.</t>
  </si>
  <si>
    <t>[813] Lighting fixtures &amp; fittings, n.e.s.</t>
  </si>
  <si>
    <t>[821] Furniture &amp; parts</t>
  </si>
  <si>
    <t>[831] Travel goods, handbags &amp; similar containers</t>
  </si>
  <si>
    <t>[841] Men's clothing of textile fabrics, not knitted</t>
  </si>
  <si>
    <t>[842] Women's clothing, of textile fabrics</t>
  </si>
  <si>
    <t>[843] Men's or boy's clothing, of textile, knitted, croche.</t>
  </si>
  <si>
    <t>[844] Women's clothing, of textile, knitted or crocheted</t>
  </si>
  <si>
    <t>[845] Articles of apparel, of textile fabrics, n.e.s.</t>
  </si>
  <si>
    <t>[846] Clothing accessories, of textile fabrics</t>
  </si>
  <si>
    <t>[848] Articles of apparel, clothing access., excluding textile</t>
  </si>
  <si>
    <t>[851] Footwear</t>
  </si>
  <si>
    <t>[871] Optical instruments &amp; apparatus, n.e.s.</t>
  </si>
  <si>
    <t>[872] Instruments &amp; appliances, n.e.s., for medical, etc.</t>
  </si>
  <si>
    <t>[873] Meters &amp; counters, n.e.s.</t>
  </si>
  <si>
    <t>[874] Measuring, analysing &amp; controlling apparatus, n.e.s.</t>
  </si>
  <si>
    <t>[881] Photographic apparatus &amp; equipment, n.e.s.</t>
  </si>
  <si>
    <t>[882] Cinematographic &amp; photographic supplies</t>
  </si>
  <si>
    <t>[883] Cinematograph films, exposed &amp; developed</t>
  </si>
  <si>
    <t>[884] Optical goods, n.e.s.</t>
  </si>
  <si>
    <t>[885] Watches &amp; clocks</t>
  </si>
  <si>
    <t>[891] Arms &amp; ammunition</t>
  </si>
  <si>
    <t>[892] Printed matter</t>
  </si>
  <si>
    <t>[893] Articles, n.e.s., of plastics</t>
  </si>
  <si>
    <t>[894] Baby carriages, toys, games &amp; sporting goods</t>
  </si>
  <si>
    <t>[895] Office &amp; stationery supplies, n.e.s.</t>
  </si>
  <si>
    <t>[896] Works of art, collectors' pieces &amp; antiques</t>
  </si>
  <si>
    <t>[897] Jewellery &amp; articles of precious materia., n.e.s.</t>
  </si>
  <si>
    <t>[898] Musical instruments, parts; records, tapes &amp; similar</t>
  </si>
  <si>
    <t>[899] Miscellaneous manufactured articles, n.e.s.</t>
  </si>
  <si>
    <t>[971] Gold, non-monetary (excluding gold ores and concentrates)</t>
  </si>
  <si>
    <t>Merchandise trade matrix - detailed products, imports in thousands of dollars, annual, 1995-2012</t>
  </si>
  <si>
    <t>Estland Import Verden</t>
  </si>
  <si>
    <t>År</t>
  </si>
  <si>
    <t>Import</t>
  </si>
  <si>
    <t>Eksport</t>
  </si>
  <si>
    <t/>
  </si>
  <si>
    <t>Total:</t>
  </si>
  <si>
    <t xml:space="preserve">          Czech Republic</t>
  </si>
  <si>
    <t xml:space="preserve">          Hungary</t>
  </si>
  <si>
    <t>Ungarn Eksport Verden</t>
  </si>
  <si>
    <t>Ungarn Import Verden</t>
  </si>
  <si>
    <t xml:space="preserve">          Lithuania</t>
  </si>
  <si>
    <t>Litauen Eksport Verden</t>
  </si>
  <si>
    <t>Litauen Import Verden</t>
  </si>
  <si>
    <t xml:space="preserve">          Latvia</t>
  </si>
  <si>
    <t>Letland Eksport Verden</t>
  </si>
  <si>
    <t>Letland Import Verden</t>
  </si>
  <si>
    <t>OBS!</t>
  </si>
  <si>
    <t>Manglende statistik for Letland</t>
  </si>
  <si>
    <t xml:space="preserve">          Poland</t>
  </si>
  <si>
    <t>Polen Eksport Verden</t>
  </si>
  <si>
    <t>Polen Import Verden</t>
  </si>
  <si>
    <t xml:space="preserve">          Slovakia</t>
  </si>
  <si>
    <t>Slovakiet Eksport Verden</t>
  </si>
  <si>
    <t>Slovakiet Import Verden</t>
  </si>
  <si>
    <t xml:space="preserve">          Slovenia</t>
  </si>
  <si>
    <t>Slovenien Eksport Verden</t>
  </si>
  <si>
    <t>Slovenien Import Verden</t>
  </si>
  <si>
    <t xml:space="preserve">          Denmark</t>
  </si>
  <si>
    <t xml:space="preserve">          Sweden</t>
  </si>
  <si>
    <t xml:space="preserve">          Finland</t>
  </si>
  <si>
    <t xml:space="preserve">          Germany</t>
  </si>
  <si>
    <t xml:space="preserve">          Luxembourg</t>
  </si>
  <si>
    <t xml:space="preserve">          Netherlands</t>
  </si>
  <si>
    <t xml:space="preserve">          Belgium</t>
  </si>
  <si>
    <t xml:space="preserve">          Austria</t>
  </si>
  <si>
    <t xml:space="preserve">          Ireland</t>
  </si>
  <si>
    <t xml:space="preserve">          United Kingdom</t>
  </si>
  <si>
    <t xml:space="preserve">          Portugal</t>
  </si>
  <si>
    <t xml:space="preserve">          Spain</t>
  </si>
  <si>
    <t xml:space="preserve">          France</t>
  </si>
  <si>
    <t xml:space="preserve">          Italy</t>
  </si>
  <si>
    <t xml:space="preserve">          Greece</t>
  </si>
  <si>
    <t>EU27 (European Union)</t>
  </si>
  <si>
    <t>EU8</t>
  </si>
  <si>
    <t>Estland</t>
  </si>
  <si>
    <t>Tjekkiet</t>
  </si>
  <si>
    <t>Ungarn</t>
  </si>
  <si>
    <t>Litauen</t>
  </si>
  <si>
    <t>Letland</t>
  </si>
  <si>
    <t>Polen</t>
  </si>
  <si>
    <t>Slovakiet</t>
  </si>
  <si>
    <t>Slovenien</t>
  </si>
  <si>
    <t>EU8 total</t>
  </si>
  <si>
    <t>Eksport fordelt på produktgrupper af faktorintensitet</t>
  </si>
  <si>
    <t>Verden total</t>
  </si>
  <si>
    <t>Balassa index</t>
  </si>
  <si>
    <t>Total</t>
  </si>
  <si>
    <t>Tusinder $</t>
  </si>
  <si>
    <t>EU15 total</t>
  </si>
  <si>
    <t>Danmark</t>
  </si>
  <si>
    <t>Sverige</t>
  </si>
  <si>
    <t>Finland</t>
  </si>
  <si>
    <t>Tyskland</t>
  </si>
  <si>
    <t>Luxemborg</t>
  </si>
  <si>
    <t>Holland</t>
  </si>
  <si>
    <t>Belgien</t>
  </si>
  <si>
    <t>Østrig</t>
  </si>
  <si>
    <t>Irland</t>
  </si>
  <si>
    <t>Storbrit.</t>
  </si>
  <si>
    <t>Portugal</t>
  </si>
  <si>
    <t>Spanien</t>
  </si>
  <si>
    <t>Frankrig</t>
  </si>
  <si>
    <t>Italien</t>
  </si>
  <si>
    <t>Grækenland</t>
  </si>
  <si>
    <t>EU 15</t>
  </si>
  <si>
    <t>EU27</t>
  </si>
  <si>
    <t>Merchandise trade matrix - product groups, exports in thousands of dollars, annual, 1995-2012</t>
  </si>
  <si>
    <t>Total all products</t>
  </si>
  <si>
    <t xml:space="preserve">    Food and live animals</t>
  </si>
  <si>
    <t xml:space="preserve">    Beverages and tobacco</t>
  </si>
  <si>
    <t xml:space="preserve">    Crude materials, inedible, except fuels</t>
  </si>
  <si>
    <t xml:space="preserve">    Mineral fuels, lubricants and related materials</t>
  </si>
  <si>
    <t xml:space="preserve">    Animal and vegetable oils, fats and waxes</t>
  </si>
  <si>
    <t xml:space="preserve">    Chemicals and related products, n.e.s.</t>
  </si>
  <si>
    <t xml:space="preserve">    Manufactured goods</t>
  </si>
  <si>
    <t xml:space="preserve">    Machinery and transport equipment</t>
  </si>
  <si>
    <t xml:space="preserve">    Miscellaneous manufactured articles</t>
  </si>
  <si>
    <t xml:space="preserve">    Commodities and transactions, n.e.s.</t>
  </si>
  <si>
    <t>SITC (0-9)</t>
  </si>
  <si>
    <t>SITC</t>
  </si>
  <si>
    <t>År 2000</t>
  </si>
  <si>
    <t>År 2010</t>
  </si>
  <si>
    <t>EU8 vis-a-vis Verden</t>
  </si>
  <si>
    <t>EU8 vis-a-vis resterende EU (Eu15+2+2)</t>
  </si>
  <si>
    <t>Total handel med verden</t>
  </si>
  <si>
    <t>Total handel med EU27</t>
  </si>
  <si>
    <t>altså EU før 2004 plus Cypern, Malta og landende fra 2007 i Bulgarien og Rumænien= det resterende EU</t>
  </si>
  <si>
    <t>EU15+2+2</t>
  </si>
  <si>
    <t>Ovenstående er EU´s samlede intra eksport. Dette er altså med EU8's samlede eksport til EU27. Når dette fratrækkes opstår enheden EU15+2+2,</t>
  </si>
  <si>
    <t>Balassa index (RCA)</t>
  </si>
  <si>
    <t>EU8 i forhold til:</t>
  </si>
  <si>
    <t>Verden</t>
  </si>
  <si>
    <t>= 2&gt;B&gt;1</t>
  </si>
  <si>
    <t>= B&gt;2</t>
  </si>
  <si>
    <t>EU8 vis-a-vis EU15</t>
  </si>
  <si>
    <t>885,892,897,898,899</t>
  </si>
  <si>
    <t>911,931,961,971,999</t>
  </si>
  <si>
    <t>OBS! Udregninger og data er hentet fra og redegjort for på de mellemværende excel-sheets.</t>
  </si>
  <si>
    <t>Grubel-Lloyd index</t>
  </si>
  <si>
    <t>Data er hentet fra UNCTAD-stat. (unctadstat.unctad.org/)</t>
  </si>
  <si>
    <t>EU8 vis-á-vis EU15</t>
  </si>
  <si>
    <t>Forskel 2000/2010</t>
  </si>
  <si>
    <t>GL</t>
  </si>
  <si>
    <t>Vægt</t>
  </si>
  <si>
    <t>GL index</t>
  </si>
  <si>
    <t>Uvægtet GL</t>
  </si>
  <si>
    <t>GL*Vægt</t>
  </si>
  <si>
    <t>Grubel-Lloyd index (GL)</t>
  </si>
  <si>
    <t>0</t>
  </si>
  <si>
    <t>1</t>
  </si>
  <si>
    <t>2</t>
  </si>
  <si>
    <t>3</t>
  </si>
  <si>
    <t>4</t>
  </si>
  <si>
    <t>5</t>
  </si>
  <si>
    <t>6</t>
  </si>
  <si>
    <t>7</t>
  </si>
  <si>
    <t>8</t>
  </si>
  <si>
    <t>Food and live animals</t>
  </si>
  <si>
    <t>Beverages and tobacco</t>
  </si>
  <si>
    <t>Crude materials, inedible, except fuels</t>
  </si>
  <si>
    <t>Mineral fuels, lubricants and related materials</t>
  </si>
  <si>
    <t>Animal and vegetable oils, fats and waxes</t>
  </si>
  <si>
    <t>Chemicals and related products, n.e.s.</t>
  </si>
  <si>
    <t>Manufactured goods classified chiefly by material</t>
  </si>
  <si>
    <t>Machinery and transport equipment</t>
  </si>
  <si>
    <t>Miscellaneous manufactured articles</t>
  </si>
  <si>
    <t>Commodities and transactions not classified elsewhere in the SITC</t>
  </si>
  <si>
    <t>Difference</t>
  </si>
  <si>
    <t>i %</t>
  </si>
  <si>
    <t>Partner</t>
  </si>
  <si>
    <t>EU15</t>
  </si>
  <si>
    <t>2011</t>
  </si>
  <si>
    <t>2012</t>
  </si>
  <si>
    <t>2013</t>
  </si>
  <si>
    <t>2014</t>
  </si>
  <si>
    <t>Weight</t>
  </si>
  <si>
    <t>GL*Weight</t>
  </si>
  <si>
    <t>1995</t>
  </si>
  <si>
    <t>1996</t>
  </si>
  <si>
    <t>1997</t>
  </si>
  <si>
    <t>1998</t>
  </si>
  <si>
    <t>1999</t>
  </si>
  <si>
    <t>Product group</t>
  </si>
  <si>
    <t>Export</t>
  </si>
  <si>
    <t>Year</t>
  </si>
  <si>
    <t xml:space="preserve">Weighted </t>
  </si>
  <si>
    <t>According to the distribution key</t>
  </si>
  <si>
    <t>Grubel-Lloyd Index</t>
  </si>
  <si>
    <t>Weighted</t>
  </si>
  <si>
    <t>Appendix 1</t>
  </si>
  <si>
    <t>From UNCTADs classification at SITC rev. 2 - 3-digit</t>
  </si>
  <si>
    <t>Group A.: Primary products</t>
  </si>
  <si>
    <t>Group B: Naturalressource-intensive products</t>
  </si>
  <si>
    <t>Group C: Unskilled labour-intensive products</t>
  </si>
  <si>
    <t>Group E: Human-capital intensive products</t>
  </si>
  <si>
    <t>Rest are placed under the category: Non-classified products</t>
  </si>
  <si>
    <t>Group D: Technology-intensive products</t>
  </si>
  <si>
    <t>Czech Export with the World</t>
  </si>
  <si>
    <t>Czech Import with the World</t>
  </si>
  <si>
    <t>Balassa Index</t>
  </si>
  <si>
    <t>World trade</t>
  </si>
  <si>
    <t>411,423,424,431</t>
  </si>
  <si>
    <t>322,323,333,334,335,341,351</t>
  </si>
  <si>
    <t>211,212,222,223,232,233,244,245,246,247,248,251,261,263,264,265,266,267,268,269,271,273,274,277,278,281,282,286,287,288,289,291,292</t>
  </si>
  <si>
    <t>111,112,121,122</t>
  </si>
  <si>
    <t>001, 011, 012,014,022,023,024,025,034,035,036,037,041,042,043,044,045,046,047,048,056,057,058,061,062,071,072,073,074,075,081,091,098</t>
  </si>
  <si>
    <t>611,612,613,633,634,635,661,662,663,667,671,681,682,683,684,685,686,687,688,689</t>
  </si>
  <si>
    <t>651,652,653,654,655,656,657,658,659,664,665,666</t>
  </si>
  <si>
    <t>811,812,821,831,842,843,844,845,846,847,848,851,894,895</t>
  </si>
  <si>
    <t>511,512,513,514,515,516,522,523,541,542,562,571,572,573,574,575,579,581,,582,583,584,584,585,591,592,593,598</t>
  </si>
  <si>
    <t>711,712,713,714,716,718,721,722,723,724,725,726,727,728,736,737,741,742,743,744,745,749,751,752,759,764,771,772,773,774,775,776,778,792</t>
  </si>
  <si>
    <t>871,872,873,874,881,882,883,884,893</t>
  </si>
  <si>
    <t>531,532,533,551,553,554</t>
  </si>
  <si>
    <t>621,625,629,641,642,672,673,674,675,676,677,678,679,691,692,693,694,695,696,697,699</t>
  </si>
  <si>
    <t>761,762,763,781,782,783,784,785,786,791</t>
  </si>
  <si>
    <t>Those will not be included due to their insignificant size</t>
  </si>
  <si>
    <t>9</t>
  </si>
  <si>
    <t>GLi = (2*min(Xi;Mi)/(Xi+Mi)</t>
  </si>
  <si>
    <t xml:space="preserve">Formula in excel: </t>
  </si>
  <si>
    <t>Appendix 3</t>
  </si>
  <si>
    <t xml:space="preserve">Calculated for the differet product categories after factor intensity distribution key </t>
  </si>
  <si>
    <t>Degree of IIT - CEECs (not weighted)</t>
  </si>
  <si>
    <t>CEEC trade pattern</t>
  </si>
  <si>
    <t>EU8 = CEECs - EU 2004</t>
  </si>
  <si>
    <t>CEEC avg.:</t>
  </si>
  <si>
    <t>EU (excl. EU8)</t>
  </si>
  <si>
    <t>Rest of world</t>
  </si>
  <si>
    <t>Weighted on SITC 3-digit level</t>
  </si>
  <si>
    <t>Overview of SITC 1-digit</t>
  </si>
  <si>
    <t>Source:Unstats</t>
  </si>
  <si>
    <t>CEEC avg.</t>
  </si>
  <si>
    <t>Appendix 2</t>
  </si>
  <si>
    <t>Export by groups after factor intensity</t>
  </si>
  <si>
    <t>Thousand $</t>
  </si>
  <si>
    <t>World total</t>
  </si>
  <si>
    <t>EU8, EU15 og EU27 vis-á-vis World</t>
  </si>
  <si>
    <t>EU8-individuelt vis-á-vis World</t>
  </si>
  <si>
    <t>EU8 is the entity without Cyprus and Malta. Has been deducted from the EU-27 values in this case.</t>
  </si>
  <si>
    <t>EU8 in relation to:</t>
  </si>
  <si>
    <t xml:space="preserve">So EU before 2004 plus Cyprus, Malta, Bulgaria and Romania. </t>
  </si>
  <si>
    <t>EU8 vis-á-vis rest of EU and the World allocated by SITC 0-9</t>
  </si>
  <si>
    <t>Under each grouping will the 3-digit code appear</t>
  </si>
  <si>
    <t>Allocated according to the distribution key</t>
  </si>
  <si>
    <t>For Grubel-Lloyd index</t>
  </si>
  <si>
    <t>1 Digit</t>
  </si>
  <si>
    <t>3 Digit</t>
  </si>
  <si>
    <t>Number of SITC digits</t>
  </si>
  <si>
    <t>Table ?</t>
  </si>
  <si>
    <t>The Czech Intra-industry Trade According to SITC Group and Level of Aggregation (GL Index)</t>
  </si>
  <si>
    <t>Digit</t>
  </si>
  <si>
    <t>The Czech Intra-industry Trade According to Factor Intensity (GL Index)</t>
  </si>
  <si>
    <t>Group</t>
  </si>
  <si>
    <t>001</t>
  </si>
  <si>
    <t>Live animals</t>
  </si>
  <si>
    <t>011</t>
  </si>
  <si>
    <t>Meat of bovine animals, fresh, chilled or frozen</t>
  </si>
  <si>
    <t>012</t>
  </si>
  <si>
    <t>Other meat (except of bovine), fresh or frozen</t>
  </si>
  <si>
    <t>016</t>
  </si>
  <si>
    <t>Meat, salted, in brine, dried or smoked</t>
  </si>
  <si>
    <t>017</t>
  </si>
  <si>
    <t>Meat, prepared or preserved, n.e.s.</t>
  </si>
  <si>
    <t>022</t>
  </si>
  <si>
    <t>Milk, cream, milk products, without butter or cheese</t>
  </si>
  <si>
    <t>023</t>
  </si>
  <si>
    <t>Butter and other fats and oils derived from milk</t>
  </si>
  <si>
    <t>024</t>
  </si>
  <si>
    <t>Cheese and curd</t>
  </si>
  <si>
    <t>025</t>
  </si>
  <si>
    <t>Birds eggs, and eggs yolks; egg albumin</t>
  </si>
  <si>
    <t>034</t>
  </si>
  <si>
    <t>Fish, fresh, chilled or frozen</t>
  </si>
  <si>
    <t>035</t>
  </si>
  <si>
    <t>Fish, dried, salted or in brine; smoked fish</t>
  </si>
  <si>
    <t>036</t>
  </si>
  <si>
    <t>Crustaceans, molluscs, fresh, chilled, frozen, dried</t>
  </si>
  <si>
    <t>037</t>
  </si>
  <si>
    <t>Fish, crustaceans, molluscs, prepared or preserved</t>
  </si>
  <si>
    <t>041</t>
  </si>
  <si>
    <t>Wheat (including spelt) and meslin, unmilled</t>
  </si>
  <si>
    <t>042</t>
  </si>
  <si>
    <t>Rice</t>
  </si>
  <si>
    <t>043</t>
  </si>
  <si>
    <t>Barley unmilled</t>
  </si>
  <si>
    <t>044</t>
  </si>
  <si>
    <t>Maize (not including sweet corn) unmilled</t>
  </si>
  <si>
    <t>045</t>
  </si>
  <si>
    <t>Cereals, unmilled (without wheat, rice, barley, maiz)</t>
  </si>
  <si>
    <t>046</t>
  </si>
  <si>
    <t>Meal and flour of wheat and flour of meslin</t>
  </si>
  <si>
    <t>047</t>
  </si>
  <si>
    <t>Other cereal meals and flours</t>
  </si>
  <si>
    <t>048</t>
  </si>
  <si>
    <t>Preparations of cereal, of flour or starch, of fruits</t>
  </si>
  <si>
    <t>054</t>
  </si>
  <si>
    <t>Vegetables, fresh, chilled,frozen or simply preserved</t>
  </si>
  <si>
    <t>056</t>
  </si>
  <si>
    <t>Vegetables, roots and tubers, prepared or preserved</t>
  </si>
  <si>
    <t>057</t>
  </si>
  <si>
    <t>Fruit and nuts (without oil nuts), fresh or dried</t>
  </si>
  <si>
    <t>058</t>
  </si>
  <si>
    <t>Fruit, preserved, and preparations (excluding juices)</t>
  </si>
  <si>
    <t>059</t>
  </si>
  <si>
    <t>Fruit and vegetable juices, unfermented, no spirit</t>
  </si>
  <si>
    <t>061</t>
  </si>
  <si>
    <t>Sugars, molasses and honey</t>
  </si>
  <si>
    <t>062</t>
  </si>
  <si>
    <t>Sugar confectionery</t>
  </si>
  <si>
    <t>071</t>
  </si>
  <si>
    <t>Coffee and coffee substitutes</t>
  </si>
  <si>
    <t>072</t>
  </si>
  <si>
    <t>Cocoa</t>
  </si>
  <si>
    <t>073</t>
  </si>
  <si>
    <t>Chocolate and preparations containing cocoa, n.e.s.</t>
  </si>
  <si>
    <t>074</t>
  </si>
  <si>
    <t>Tea and mate</t>
  </si>
  <si>
    <t>075</t>
  </si>
  <si>
    <t>Spices</t>
  </si>
  <si>
    <t>081</t>
  </si>
  <si>
    <t>Feeding stuff for animals (excl. unmilled cereals)</t>
  </si>
  <si>
    <t>091</t>
  </si>
  <si>
    <t>Margarine and shortening</t>
  </si>
  <si>
    <t>098</t>
  </si>
  <si>
    <t>Edible products and preparations, n.e.s.</t>
  </si>
  <si>
    <t>111</t>
  </si>
  <si>
    <t>Non-alcoholic beverages, n.e.s.</t>
  </si>
  <si>
    <t>112</t>
  </si>
  <si>
    <t>Alcoholic beverages</t>
  </si>
  <si>
    <t>121</t>
  </si>
  <si>
    <t>Tobacco, unmanufactured; tabacco refuse</t>
  </si>
  <si>
    <t>122</t>
  </si>
  <si>
    <t>Tobacco, manufactured</t>
  </si>
  <si>
    <t>211</t>
  </si>
  <si>
    <t>Hides ans skins (except furskins), raw</t>
  </si>
  <si>
    <t>212</t>
  </si>
  <si>
    <t>Furskins, raw</t>
  </si>
  <si>
    <t>222</t>
  </si>
  <si>
    <t>Groundnuts,soya beans,seeds of cotton,sunflower, etc.</t>
  </si>
  <si>
    <t>223</t>
  </si>
  <si>
    <t>Copra, palm nuts, linseed, castor oil seeds, etc.</t>
  </si>
  <si>
    <t>231</t>
  </si>
  <si>
    <t>Natural rubber</t>
  </si>
  <si>
    <t>232</t>
  </si>
  <si>
    <t>Synthetic rubber; reclaimed rubber; waste and scrap</t>
  </si>
  <si>
    <t>244</t>
  </si>
  <si>
    <t>Cork, natural, raw and waste</t>
  </si>
  <si>
    <t>245</t>
  </si>
  <si>
    <t>Fuel wood (excl. wood waste) and wood charcoal</t>
  </si>
  <si>
    <t>246</t>
  </si>
  <si>
    <t>Wood in chips or particles and wood waste</t>
  </si>
  <si>
    <t>247</t>
  </si>
  <si>
    <t>Wood in the rough or roughly squared</t>
  </si>
  <si>
    <t>248</t>
  </si>
  <si>
    <t>Wood, simply worked, and railway sleepers of wood</t>
  </si>
  <si>
    <t>251</t>
  </si>
  <si>
    <t>Pulp and waste paper</t>
  </si>
  <si>
    <t>261</t>
  </si>
  <si>
    <t>Silk</t>
  </si>
  <si>
    <t>263</t>
  </si>
  <si>
    <t>Cotton</t>
  </si>
  <si>
    <t>264</t>
  </si>
  <si>
    <t>Jute, other textile bast fibres,n.e.s., not spun; tow</t>
  </si>
  <si>
    <t>265</t>
  </si>
  <si>
    <t>Vegetable textile fibres (excl.cotton and jute)</t>
  </si>
  <si>
    <t>266</t>
  </si>
  <si>
    <t>Synthetic fibres suitable for spinning</t>
  </si>
  <si>
    <t>267</t>
  </si>
  <si>
    <t>Other man-made fibres suitable for spinning</t>
  </si>
  <si>
    <t>268</t>
  </si>
  <si>
    <t>Wool and other animal hair (incl. wool tops)</t>
  </si>
  <si>
    <t>269</t>
  </si>
  <si>
    <t>Worn clothing and other worn textile articles; rags</t>
  </si>
  <si>
    <t>272</t>
  </si>
  <si>
    <t>Fertilizers, crude</t>
  </si>
  <si>
    <t>273</t>
  </si>
  <si>
    <t>Stone, sand and gravel</t>
  </si>
  <si>
    <t>274</t>
  </si>
  <si>
    <t>Sulphur and unroasted iron pyrites</t>
  </si>
  <si>
    <t>277</t>
  </si>
  <si>
    <t>Natural abrasives, n.e.s. (incl. industrial diamonds)</t>
  </si>
  <si>
    <t>278</t>
  </si>
  <si>
    <t>Other crude minerals</t>
  </si>
  <si>
    <t>281</t>
  </si>
  <si>
    <t>Iron ore and concentrates</t>
  </si>
  <si>
    <t>282</t>
  </si>
  <si>
    <t>Ferrous waste and scrap</t>
  </si>
  <si>
    <t>283</t>
  </si>
  <si>
    <t>Copper ores and concentrates; copper mattes</t>
  </si>
  <si>
    <t>284</t>
  </si>
  <si>
    <t>Nickel ores and concentrates; nickel mattes, etc.</t>
  </si>
  <si>
    <t>285</t>
  </si>
  <si>
    <t>Aluminium ores and concentrates (incl. alumina)</t>
  </si>
  <si>
    <t>287</t>
  </si>
  <si>
    <t>Ores and concentrates of base metals, n.e.s.</t>
  </si>
  <si>
    <t>288</t>
  </si>
  <si>
    <t>Non-ferrous base metal waste and scrap, n.e.s.</t>
  </si>
  <si>
    <t>289</t>
  </si>
  <si>
    <t>Ores and concentrates of precious metals; waste</t>
  </si>
  <si>
    <t>291</t>
  </si>
  <si>
    <t>Crude animal materials, n.e.s.</t>
  </si>
  <si>
    <t>292</t>
  </si>
  <si>
    <t>Crude vegetable materials, n.e.s.</t>
  </si>
  <si>
    <t>321</t>
  </si>
  <si>
    <t>Coal, whether or not pulverized, but not agglomerated</t>
  </si>
  <si>
    <t>322</t>
  </si>
  <si>
    <t>Briquettes, lignite and peat</t>
  </si>
  <si>
    <t>325</t>
  </si>
  <si>
    <t>Coke and semi-coke of coal, of lignite or of peat</t>
  </si>
  <si>
    <t>333</t>
  </si>
  <si>
    <t>Petroleum oils, crude</t>
  </si>
  <si>
    <t>334</t>
  </si>
  <si>
    <t>Petroleum oils (excl. crude); preparations, n.e.s.</t>
  </si>
  <si>
    <t>335</t>
  </si>
  <si>
    <t>Residual petroleum products, n.e.s.</t>
  </si>
  <si>
    <t>342</t>
  </si>
  <si>
    <t>Liquefied propane and butane</t>
  </si>
  <si>
    <t>343</t>
  </si>
  <si>
    <t>Natural gas, whether or not liquefied</t>
  </si>
  <si>
    <t>*</t>
  </si>
  <si>
    <t>344</t>
  </si>
  <si>
    <t>Petroleum gases and other gaseous hydrocarbons,n.e.s.</t>
  </si>
  <si>
    <t>345</t>
  </si>
  <si>
    <t>Coal gas, water gas, producer gas and similar gases</t>
  </si>
  <si>
    <t>351</t>
  </si>
  <si>
    <t>Electric current</t>
  </si>
  <si>
    <t>411</t>
  </si>
  <si>
    <t>Animal oils and fats</t>
  </si>
  <si>
    <t>421</t>
  </si>
  <si>
    <t>Fixed vegetable fats and oils, "soft", crude, refined</t>
  </si>
  <si>
    <t>422</t>
  </si>
  <si>
    <t>Fixed vegetable fats and oils, crude, excl. "soft"</t>
  </si>
  <si>
    <t>431</t>
  </si>
  <si>
    <t>Fats and oils processed; waxes</t>
  </si>
  <si>
    <t>511</t>
  </si>
  <si>
    <t>Hydrocarbons, n.e.s., and their derivates</t>
  </si>
  <si>
    <t>512</t>
  </si>
  <si>
    <t>Alcohols, phenols, phenol-alcohols and derivates</t>
  </si>
  <si>
    <t>513</t>
  </si>
  <si>
    <t>Carboxylic acids and their anhydrides, halides</t>
  </si>
  <si>
    <t>514</t>
  </si>
  <si>
    <t>Nitrogen-function compounds</t>
  </si>
  <si>
    <t>515</t>
  </si>
  <si>
    <t>Organo-inorganic compounds, heterocyclic compounds</t>
  </si>
  <si>
    <t>516</t>
  </si>
  <si>
    <t>Other organic chemicals</t>
  </si>
  <si>
    <t>522</t>
  </si>
  <si>
    <t>Inorganic chemical elements,oxides a.halogen salts</t>
  </si>
  <si>
    <t>523</t>
  </si>
  <si>
    <t>Metallic salts and peroxysalts, of inorganic acids</t>
  </si>
  <si>
    <t>524</t>
  </si>
  <si>
    <t>Other inorg. chem.; compounds of precious metals</t>
  </si>
  <si>
    <t>525</t>
  </si>
  <si>
    <t>Radio-active and associated materials</t>
  </si>
  <si>
    <t>531</t>
  </si>
  <si>
    <t>Synthetic organic colouring matter a. colour lakes</t>
  </si>
  <si>
    <t>532</t>
  </si>
  <si>
    <t>Dyeing a.tanning extracts, synth.tanning materials</t>
  </si>
  <si>
    <t>533</t>
  </si>
  <si>
    <t>Pigments, paints, varnishes and related materials</t>
  </si>
  <si>
    <t>541</t>
  </si>
  <si>
    <t>Medicinal and pharmaceutical products</t>
  </si>
  <si>
    <t>542</t>
  </si>
  <si>
    <t>Medicaments (including veterinary medicaments)</t>
  </si>
  <si>
    <t>551</t>
  </si>
  <si>
    <t>Essential oils, perfume and flavour materials</t>
  </si>
  <si>
    <t>553</t>
  </si>
  <si>
    <t>Perfumery and cosmetics preparations (excl. soaps)</t>
  </si>
  <si>
    <t>554</t>
  </si>
  <si>
    <t>Soap, cleansing and polishing preparations</t>
  </si>
  <si>
    <t>562</t>
  </si>
  <si>
    <t>Fertilizers</t>
  </si>
  <si>
    <t>571</t>
  </si>
  <si>
    <t>Polymers of ethylene, in primary forms</t>
  </si>
  <si>
    <t>572</t>
  </si>
  <si>
    <t>Polymers of styrene, in primary forms</t>
  </si>
  <si>
    <t>573</t>
  </si>
  <si>
    <t>Polymers of vinyl chloride, in primary forms</t>
  </si>
  <si>
    <t>574</t>
  </si>
  <si>
    <t>Polyacetals, polyethers, etc., in primary forms</t>
  </si>
  <si>
    <t>575</t>
  </si>
  <si>
    <t>Other plastics, in primary forms</t>
  </si>
  <si>
    <t>579</t>
  </si>
  <si>
    <t>Waste, parings and scrap, of plastics</t>
  </si>
  <si>
    <t>581</t>
  </si>
  <si>
    <t>Tubes, pipes and hoses of plastics</t>
  </si>
  <si>
    <t>582</t>
  </si>
  <si>
    <t>Plates, sheets, film, foil and strip, of plastics</t>
  </si>
  <si>
    <t>583</t>
  </si>
  <si>
    <t>Monofilament, rods, sticks a. other, of plastics</t>
  </si>
  <si>
    <t>591</t>
  </si>
  <si>
    <t>Insecticides, fungicides, herbicides, etc.</t>
  </si>
  <si>
    <t>592</t>
  </si>
  <si>
    <t>Starches, inulin, wheat gluten; glues</t>
  </si>
  <si>
    <t>593</t>
  </si>
  <si>
    <t>Explosives and pyrotechnic products</t>
  </si>
  <si>
    <t>597</t>
  </si>
  <si>
    <t>Preparated additives for mineral oils a. the like</t>
  </si>
  <si>
    <t>598</t>
  </si>
  <si>
    <t>Miscellaneous chemical products, n.e.s.</t>
  </si>
  <si>
    <t>611</t>
  </si>
  <si>
    <t>Leather</t>
  </si>
  <si>
    <t>612</t>
  </si>
  <si>
    <t>Manufactures of leather, n.e.s.; saddlery a. harness</t>
  </si>
  <si>
    <t>613</t>
  </si>
  <si>
    <t>Furskins, tanned or dressed</t>
  </si>
  <si>
    <t>621</t>
  </si>
  <si>
    <t>Materials of rubber (pastes, plates, sheets, etc.)</t>
  </si>
  <si>
    <t>625</t>
  </si>
  <si>
    <t>Rubber tyres, tyre treads or flaps a. inner tubes</t>
  </si>
  <si>
    <t>629</t>
  </si>
  <si>
    <t>Articles of rubber, n.e.s.</t>
  </si>
  <si>
    <t>633</t>
  </si>
  <si>
    <t>Cork manufactures</t>
  </si>
  <si>
    <t>634</t>
  </si>
  <si>
    <t>Veneers, plywood, a. other wood, worked, n.e.s.</t>
  </si>
  <si>
    <t>635</t>
  </si>
  <si>
    <t>Wood manufactures, n.e.s.</t>
  </si>
  <si>
    <t>641</t>
  </si>
  <si>
    <t>Paper and paperboard</t>
  </si>
  <si>
    <t>642</t>
  </si>
  <si>
    <t>Paper and paperboard, cut to size or shape, articles</t>
  </si>
  <si>
    <t>651</t>
  </si>
  <si>
    <t>Textile yarn</t>
  </si>
  <si>
    <t>652</t>
  </si>
  <si>
    <t>Cotton fabrics,woven (excl.narrow or special fabrics)</t>
  </si>
  <si>
    <t>653</t>
  </si>
  <si>
    <t>Fabrics, woven, of man-made fabrics</t>
  </si>
  <si>
    <t>654</t>
  </si>
  <si>
    <t>Other textile fabrics, woven</t>
  </si>
  <si>
    <t>655</t>
  </si>
  <si>
    <t>Knitted or crocheted fabrics, n.e.s.</t>
  </si>
  <si>
    <t>656</t>
  </si>
  <si>
    <t>Tulles, lace, embroidery, ribbons, trimmings etc.</t>
  </si>
  <si>
    <t>657</t>
  </si>
  <si>
    <t>Special yarns, special textile fabrics a. related</t>
  </si>
  <si>
    <t>658</t>
  </si>
  <si>
    <t>Made-up articles, of textile materials, n.e.s.</t>
  </si>
  <si>
    <t>659</t>
  </si>
  <si>
    <t>Floor coverings, etc.</t>
  </si>
  <si>
    <t>661</t>
  </si>
  <si>
    <t>Lime, cement, and fabricated construction materials</t>
  </si>
  <si>
    <t>662</t>
  </si>
  <si>
    <t>Clay construction, refractory construction materials</t>
  </si>
  <si>
    <t>663</t>
  </si>
  <si>
    <t>Mineral manufactures, n.e.s.</t>
  </si>
  <si>
    <t>664</t>
  </si>
  <si>
    <t>Glass</t>
  </si>
  <si>
    <t>665</t>
  </si>
  <si>
    <t>Glassware</t>
  </si>
  <si>
    <t>666</t>
  </si>
  <si>
    <t>Pottery</t>
  </si>
  <si>
    <t>667</t>
  </si>
  <si>
    <t>Pearls, precious and semi-precious stones</t>
  </si>
  <si>
    <t>671</t>
  </si>
  <si>
    <t>Pig iron,spiegeleisen,sponge iron, granules a.powders</t>
  </si>
  <si>
    <t>672</t>
  </si>
  <si>
    <t>Ingots, primary forms, of iron and steel; semi-finis.</t>
  </si>
  <si>
    <t>673</t>
  </si>
  <si>
    <t>Flat-rolled products of iron or steel, not coated</t>
  </si>
  <si>
    <t>674</t>
  </si>
  <si>
    <t>Flat-rolled prod., iron, non-alloy steel, coated,clad, plated</t>
  </si>
  <si>
    <t>675</t>
  </si>
  <si>
    <t>Flat-rolled products of alloy steel</t>
  </si>
  <si>
    <t>676</t>
  </si>
  <si>
    <t>Iron and steel bars, rods, angles, shapes a. sections</t>
  </si>
  <si>
    <t>677</t>
  </si>
  <si>
    <t>Rails and railway track construction material</t>
  </si>
  <si>
    <t>678</t>
  </si>
  <si>
    <t>Wire of iron or steel</t>
  </si>
  <si>
    <t>679</t>
  </si>
  <si>
    <t>Tubes, pipes a.hollow profiles, fittings, iron, steel</t>
  </si>
  <si>
    <t>681</t>
  </si>
  <si>
    <t>Silver, platinum and other metals of platinum group</t>
  </si>
  <si>
    <t>682</t>
  </si>
  <si>
    <t>Copper</t>
  </si>
  <si>
    <t>683</t>
  </si>
  <si>
    <t>Nickel</t>
  </si>
  <si>
    <t>684</t>
  </si>
  <si>
    <t>Aluminium</t>
  </si>
  <si>
    <t>685</t>
  </si>
  <si>
    <t>Lead</t>
  </si>
  <si>
    <t>686</t>
  </si>
  <si>
    <t>Zinc</t>
  </si>
  <si>
    <t>687</t>
  </si>
  <si>
    <t>Tin</t>
  </si>
  <si>
    <t>689</t>
  </si>
  <si>
    <t>Misacellaneous non-ferrous base metals for metallurgy</t>
  </si>
  <si>
    <t>691</t>
  </si>
  <si>
    <t>Structures and parts, n.e.s., iron, steel, aluminium</t>
  </si>
  <si>
    <t>692</t>
  </si>
  <si>
    <t>Metal containers for storage or transport</t>
  </si>
  <si>
    <t>693</t>
  </si>
  <si>
    <t>Wire products (excl. electrical) and fencing grills</t>
  </si>
  <si>
    <t>694</t>
  </si>
  <si>
    <t>Nails, screws, nuts, bolts,rivets a.the like,of metal</t>
  </si>
  <si>
    <t>695</t>
  </si>
  <si>
    <t>Tools for use in the hand or in machines</t>
  </si>
  <si>
    <t>696</t>
  </si>
  <si>
    <t>Cutlery</t>
  </si>
  <si>
    <t>697</t>
  </si>
  <si>
    <t>Household equipment of base metal, n.e.s.</t>
  </si>
  <si>
    <t>699</t>
  </si>
  <si>
    <t>Manufactures of base metal, n.e.s.</t>
  </si>
  <si>
    <t>711</t>
  </si>
  <si>
    <t>Vapour generating boilers, auxiliary plant; parts</t>
  </si>
  <si>
    <t>712</t>
  </si>
  <si>
    <t>Steam turbines and other vapour turbines;parts;n.e.s.</t>
  </si>
  <si>
    <t>713</t>
  </si>
  <si>
    <t>Internal combustion piston engines, parts thereof</t>
  </si>
  <si>
    <t>714</t>
  </si>
  <si>
    <t>Engines and motors, non-electric; parts</t>
  </si>
  <si>
    <t>716</t>
  </si>
  <si>
    <t>Rotating electric plant and parts thereof, n.e.s.</t>
  </si>
  <si>
    <t>718</t>
  </si>
  <si>
    <t>Other power generating machinery and parts thereof</t>
  </si>
  <si>
    <t>721</t>
  </si>
  <si>
    <t>Agricultural machinery (excl. tractors) and parts</t>
  </si>
  <si>
    <t>722</t>
  </si>
  <si>
    <t>Tractors</t>
  </si>
  <si>
    <t>723</t>
  </si>
  <si>
    <t>Civil engineering a. contractors plant a. equipment</t>
  </si>
  <si>
    <t>724</t>
  </si>
  <si>
    <t>Textile a. leather machinery, a.parts thereof, n.e.s.</t>
  </si>
  <si>
    <t>725</t>
  </si>
  <si>
    <t>Paper mill and pulp mill machinery, and other</t>
  </si>
  <si>
    <t>726</t>
  </si>
  <si>
    <t>Printing and bookbinding machinery, and parts thereof</t>
  </si>
  <si>
    <t>727</t>
  </si>
  <si>
    <t>Food-processing machines (excluding domestic)</t>
  </si>
  <si>
    <t>728</t>
  </si>
  <si>
    <t>Other machinery a.equipment for particular industries</t>
  </si>
  <si>
    <t>731</t>
  </si>
  <si>
    <t>Machine-tools working by removing metal a.o. material</t>
  </si>
  <si>
    <t>733</t>
  </si>
  <si>
    <t>Machine-tools for working metal</t>
  </si>
  <si>
    <t>735</t>
  </si>
  <si>
    <t>Parts for use solely or principally with the machines of gr. 731,733</t>
  </si>
  <si>
    <t>737</t>
  </si>
  <si>
    <t>Metalworking machinery (other than machine tools)</t>
  </si>
  <si>
    <t>741</t>
  </si>
  <si>
    <t>Heating a. cooling equipment a. parts thereof, n.e.s.</t>
  </si>
  <si>
    <t>742</t>
  </si>
  <si>
    <t>Pumps for liquids; liquid elevators</t>
  </si>
  <si>
    <t>743</t>
  </si>
  <si>
    <t>Pumps (excl. for liquids); parts thereof</t>
  </si>
  <si>
    <t>744</t>
  </si>
  <si>
    <t>Mechanical handling equipment, and parts, n.e.s.</t>
  </si>
  <si>
    <t>745</t>
  </si>
  <si>
    <t>Other non-electric machinery, and parts thereof</t>
  </si>
  <si>
    <t>746</t>
  </si>
  <si>
    <t>Ball or roller bearings</t>
  </si>
  <si>
    <t>747</t>
  </si>
  <si>
    <t>Appliances for pipes, boiler shells, tanks, vats,etc.</t>
  </si>
  <si>
    <t>748</t>
  </si>
  <si>
    <t>Transmis. shafts; bearings; gears; plywheel; clutches</t>
  </si>
  <si>
    <t>749</t>
  </si>
  <si>
    <t>Non-electric parts a. accessories of machinery,n.e.s.</t>
  </si>
  <si>
    <t>751</t>
  </si>
  <si>
    <t>Office machines</t>
  </si>
  <si>
    <t>752</t>
  </si>
  <si>
    <t>Automatic data processing machines and units thereof</t>
  </si>
  <si>
    <t>759</t>
  </si>
  <si>
    <t>Parts for office and automatic data process. machines</t>
  </si>
  <si>
    <t>761</t>
  </si>
  <si>
    <t>Television receivers</t>
  </si>
  <si>
    <t>762</t>
  </si>
  <si>
    <t>Radio-broadcast receivers</t>
  </si>
  <si>
    <t>763</t>
  </si>
  <si>
    <t>Sound recorders or reproducers; television record.</t>
  </si>
  <si>
    <t>764</t>
  </si>
  <si>
    <t>Telecommunications equipment, n.e.s., and parts</t>
  </si>
  <si>
    <t>771</t>
  </si>
  <si>
    <t>Electric power machinery and parts thereof</t>
  </si>
  <si>
    <t>772</t>
  </si>
  <si>
    <t>Electr. appararatus for switching electrical circuits</t>
  </si>
  <si>
    <t>773</t>
  </si>
  <si>
    <t>Equipment for distributing electricity, n.e.s.</t>
  </si>
  <si>
    <t>774</t>
  </si>
  <si>
    <t>Electro-diagnostic apparatus for medical sciences</t>
  </si>
  <si>
    <t>775</t>
  </si>
  <si>
    <t>Household type, electrical a.non-electrical equipment</t>
  </si>
  <si>
    <t>776</t>
  </si>
  <si>
    <t>Cathode valves and tubes; diodes; integrated circuits</t>
  </si>
  <si>
    <t>778</t>
  </si>
  <si>
    <t>Electrical machinery and apparatus, n.e.s.</t>
  </si>
  <si>
    <t>781</t>
  </si>
  <si>
    <t>Motor cars</t>
  </si>
  <si>
    <t>782</t>
  </si>
  <si>
    <t>Motor vehic. for transport of goods, special purpose</t>
  </si>
  <si>
    <t>783</t>
  </si>
  <si>
    <t>Road motor vehicles, n.e.s.</t>
  </si>
  <si>
    <t>784</t>
  </si>
  <si>
    <t>Parts and accessories of the motor vehicles</t>
  </si>
  <si>
    <t>785</t>
  </si>
  <si>
    <t>Motorcycles (incl.mopeds) a.cycles; invalid carriages</t>
  </si>
  <si>
    <t>786</t>
  </si>
  <si>
    <t>Trailers and semi-trailers; transport containers</t>
  </si>
  <si>
    <t>791</t>
  </si>
  <si>
    <t>Railway vehicles (including hovertrains) and associated equipment</t>
  </si>
  <si>
    <t>792</t>
  </si>
  <si>
    <t>Aircraft and associated equipment</t>
  </si>
  <si>
    <t>793</t>
  </si>
  <si>
    <t>Ships, boats and floating structures</t>
  </si>
  <si>
    <t>811</t>
  </si>
  <si>
    <t>Prefabricated buildings</t>
  </si>
  <si>
    <t>812</t>
  </si>
  <si>
    <t>Sanitary, plumbing and heating fixtures and fittings</t>
  </si>
  <si>
    <t>813</t>
  </si>
  <si>
    <t>Lighting fixtures and fittings, n.e.s.</t>
  </si>
  <si>
    <t>821</t>
  </si>
  <si>
    <t>Furniture and parts thereof</t>
  </si>
  <si>
    <t>831</t>
  </si>
  <si>
    <t>Travel goods, handbags and similar containers</t>
  </si>
  <si>
    <t>841</t>
  </si>
  <si>
    <t>Mens or boys coats, etc., not knitted or crocheted</t>
  </si>
  <si>
    <t>842</t>
  </si>
  <si>
    <t>Womens or girls coats,etc.,not knitted or crocheted</t>
  </si>
  <si>
    <t>843</t>
  </si>
  <si>
    <t>Mens or boys coats, capes, etc.,knitted or crocheted</t>
  </si>
  <si>
    <t>844</t>
  </si>
  <si>
    <t>Womens or girls coats, etc., knitted or crocheted</t>
  </si>
  <si>
    <t>845</t>
  </si>
  <si>
    <t>Articles of apparel, of textile fabrics, n.e.s.</t>
  </si>
  <si>
    <t>846</t>
  </si>
  <si>
    <t>Clothing accessor.,of textile fabrics(not for babies)</t>
  </si>
  <si>
    <t>848</t>
  </si>
  <si>
    <t>Clothing accessories not of textile fabrics, headgear</t>
  </si>
  <si>
    <t>851</t>
  </si>
  <si>
    <t>Footwear</t>
  </si>
  <si>
    <t>871</t>
  </si>
  <si>
    <t>Optical instruments and apparatus, n.e.s.</t>
  </si>
  <si>
    <t>872</t>
  </si>
  <si>
    <t>Instruments for medical,dental or veterinary purposes</t>
  </si>
  <si>
    <t>873</t>
  </si>
  <si>
    <t>Meters and counters, n.e.s.</t>
  </si>
  <si>
    <t>874</t>
  </si>
  <si>
    <t>Measuring, checking,analysing a.controll. instruments</t>
  </si>
  <si>
    <t>881</t>
  </si>
  <si>
    <t>Photographic apparatus and equipment, n.e.s.</t>
  </si>
  <si>
    <t>882</t>
  </si>
  <si>
    <t>Photographic and cinematographic supplies</t>
  </si>
  <si>
    <t>883</t>
  </si>
  <si>
    <t>Cinematograph film, exposed and developed</t>
  </si>
  <si>
    <t>884</t>
  </si>
  <si>
    <t>Optical goods, n.e.s.</t>
  </si>
  <si>
    <t>885</t>
  </si>
  <si>
    <t>Watches and clocks</t>
  </si>
  <si>
    <t>891</t>
  </si>
  <si>
    <t>Arms and ammunition</t>
  </si>
  <si>
    <t>892</t>
  </si>
  <si>
    <t>Printed matter</t>
  </si>
  <si>
    <t>893</t>
  </si>
  <si>
    <t>Articles, n.e.s. of plastics</t>
  </si>
  <si>
    <t>894</t>
  </si>
  <si>
    <t>Baby carriages, toys, games and sporting goods</t>
  </si>
  <si>
    <t>895</t>
  </si>
  <si>
    <t>Office and stationery supplies, n.e.s.</t>
  </si>
  <si>
    <t>896</t>
  </si>
  <si>
    <t>Work of art, collectors pieces and antiques</t>
  </si>
  <si>
    <t>897</t>
  </si>
  <si>
    <t>Jewellery, goldsmiths a. silversmiths wares, n.e.s.</t>
  </si>
  <si>
    <t>898</t>
  </si>
  <si>
    <t>Musical instruments and parts and accessories thereof</t>
  </si>
  <si>
    <t>899</t>
  </si>
  <si>
    <t>Miscellaneous manufactured articles, n.e.s.</t>
  </si>
  <si>
    <t>Netto (kg)</t>
  </si>
  <si>
    <t>Stat. value USD(ths.)</t>
  </si>
  <si>
    <t>Unit value</t>
  </si>
  <si>
    <t>Czech Republic - Imports</t>
  </si>
  <si>
    <t>Czech Republic - Exports</t>
  </si>
  <si>
    <t>Groundnuts,soya beans,seeds of cotton,sunflower,sesame,rape etc.</t>
  </si>
  <si>
    <t>Petroleum oils (excl. crude), preparations thereof, n.e.s.; waste oils</t>
  </si>
  <si>
    <t>599</t>
  </si>
  <si>
    <t>Resid.products of chem.industries n.e.s.;municip.waste,sew.sludge etc.</t>
  </si>
  <si>
    <t>Monitors and projectors; reception apparatus for television</t>
  </si>
  <si>
    <t>Sound record.,reprod.apparatus;video record.,reprod.apparatus</t>
  </si>
  <si>
    <t xml:space="preserve">OZCO= Czech Statistical Office </t>
  </si>
  <si>
    <t>Unit value Ratio</t>
  </si>
  <si>
    <t>UVX</t>
  </si>
  <si>
    <t>cz</t>
  </si>
  <si>
    <t>Czech Rep. Revealed Comparative Advantages (RCA Index)</t>
  </si>
  <si>
    <t>EU15 and EU27 (RCA Index)</t>
  </si>
  <si>
    <t>CZ vis-a-vis EU15</t>
  </si>
  <si>
    <t>RCA Index</t>
  </si>
  <si>
    <t>Merchandise trade matrix – product groups, exports in thousands of dollars, annual, 1995-2015</t>
  </si>
  <si>
    <t>[0] Food and live animals</t>
  </si>
  <si>
    <t>[1] Beverages and tobacco</t>
  </si>
  <si>
    <t>[2] Crude materials, inedible, except fuels</t>
  </si>
  <si>
    <t>[3] Mineral fuels, lubricants and related materials</t>
  </si>
  <si>
    <t>[4] Animal and vegetable oils, fats and waxes</t>
  </si>
  <si>
    <t>[5] Chemicals and related products, n.e.s.</t>
  </si>
  <si>
    <t>[6] Manufactured goods</t>
  </si>
  <si>
    <t>[7] Machinery and transport equipment</t>
  </si>
  <si>
    <t>[8] Miscellaneous manufactured articles</t>
  </si>
  <si>
    <t>[9] Commodities and transactions, n.e.s.</t>
  </si>
  <si>
    <t>Unit Value Ratios</t>
  </si>
  <si>
    <t>UVX/UVM</t>
  </si>
  <si>
    <t>HIIT</t>
  </si>
  <si>
    <t>VIIT</t>
  </si>
  <si>
    <t>0,85 - 1,15</t>
  </si>
  <si>
    <t>&lt;0,85 or 1,15&lt;</t>
  </si>
  <si>
    <t>The Czech Intra-Industry trade According to Level of Integration</t>
  </si>
  <si>
    <t>GLI</t>
  </si>
  <si>
    <t>Horizontal</t>
  </si>
  <si>
    <t>Vertical</t>
  </si>
  <si>
    <t>RCA Index, Partner World</t>
  </si>
  <si>
    <t>1)</t>
  </si>
  <si>
    <t>2)</t>
  </si>
  <si>
    <t>3)</t>
  </si>
  <si>
    <t>4)</t>
  </si>
  <si>
    <t>5)</t>
  </si>
  <si>
    <t>6)</t>
  </si>
  <si>
    <t>7)</t>
  </si>
  <si>
    <t>Distribution key for categorizing by factor intensity ((http://www2.econ.uu.nl/users/marrewijk/eta/), Marrewijk (2007).)</t>
  </si>
  <si>
    <t>ATT! The above is the CZ adv. - not the EU vs. CZ</t>
  </si>
  <si>
    <t>UVM</t>
  </si>
  <si>
    <t>OR</t>
  </si>
  <si>
    <t>% of HIIT of Total:</t>
  </si>
  <si>
    <t>Total IIT = HIIT + VIIT</t>
  </si>
  <si>
    <t>% HIIT of Total in the specific year</t>
  </si>
  <si>
    <t>Value (USD)/units (kg)*1000</t>
  </si>
  <si>
    <t>In excel</t>
  </si>
  <si>
    <t>2*MIN(Xi;Mi)</t>
  </si>
  <si>
    <t>Xi+Mi</t>
  </si>
  <si>
    <t>corresponds to:</t>
  </si>
  <si>
    <t>For the Balassa Index</t>
  </si>
  <si>
    <t>Expressed in excel as:</t>
  </si>
  <si>
    <t>Value</t>
  </si>
  <si>
    <t>[676] Iron &amp; steel bars</t>
  </si>
  <si>
    <t>[781] Motor vehicles</t>
  </si>
  <si>
    <t>[784] Parts &amp; accessories of vehicles</t>
  </si>
  <si>
    <t>[699] Manufactures of base metal</t>
  </si>
  <si>
    <t>[752] Automatic data processing machines</t>
  </si>
  <si>
    <t>[778] Electrical machinery &amp; apparatus</t>
  </si>
  <si>
    <t>[772] Apparatus for electrical circuits</t>
  </si>
  <si>
    <t>[764] Telecommunication equipment</t>
  </si>
  <si>
    <t>Total share</t>
  </si>
  <si>
    <t>Top exports categories</t>
  </si>
  <si>
    <t>%</t>
  </si>
  <si>
    <t>EU 15 samlet vis-a-vis Wolrd</t>
  </si>
  <si>
    <t>EU27 vis-a-vis World</t>
  </si>
  <si>
    <t>VIIT or HIIT</t>
  </si>
</sst>
</file>

<file path=xl/styles.xml><?xml version="1.0" encoding="utf-8"?>
<styleSheet xmlns="http://schemas.openxmlformats.org/spreadsheetml/2006/main">
  <numFmts count="5">
    <numFmt numFmtId="164" formatCode="0.000"/>
    <numFmt numFmtId="165" formatCode="0.0%"/>
    <numFmt numFmtId="166" formatCode="0.0"/>
    <numFmt numFmtId="167" formatCode="##,###,###,###,##0"/>
    <numFmt numFmtId="168" formatCode="##,###,###,###,##0.00"/>
  </numFmts>
  <fonts count="25">
    <font>
      <sz val="10"/>
      <name val="Arial"/>
    </font>
    <font>
      <sz val="9"/>
      <color indexed="81"/>
      <name val="Tahoma"/>
      <family val="2"/>
    </font>
    <font>
      <sz val="10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b/>
      <u/>
      <sz val="11"/>
      <color theme="1"/>
      <name val="Calibri"/>
      <family val="2"/>
      <scheme val="minor"/>
    </font>
    <font>
      <u/>
      <sz val="10"/>
      <name val="Arial"/>
      <family val="2"/>
    </font>
    <font>
      <b/>
      <sz val="16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u/>
      <sz val="12"/>
      <name val="Arial"/>
      <family val="2"/>
    </font>
    <font>
      <sz val="12"/>
      <name val="Arial"/>
      <family val="2"/>
    </font>
    <font>
      <u/>
      <sz val="14"/>
      <name val="Arial"/>
      <family val="2"/>
    </font>
    <font>
      <b/>
      <u/>
      <sz val="11"/>
      <name val="Arial"/>
      <family val="2"/>
    </font>
    <font>
      <b/>
      <sz val="11"/>
      <name val="Arial"/>
      <family val="2"/>
    </font>
    <font>
      <u/>
      <sz val="11"/>
      <name val="Arial"/>
      <family val="2"/>
    </font>
    <font>
      <sz val="11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FFFFFF"/>
      <name val="Arial"/>
      <family val="2"/>
    </font>
    <font>
      <sz val="16"/>
      <name val="Arial"/>
      <family val="2"/>
    </font>
    <font>
      <sz val="10"/>
      <color theme="4"/>
      <name val="Arial"/>
      <family val="2"/>
    </font>
    <font>
      <sz val="20"/>
      <name val="Arial"/>
      <family val="2"/>
    </font>
    <font>
      <u/>
      <sz val="12"/>
      <name val="Arial"/>
      <family val="2"/>
    </font>
    <font>
      <strike/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6AB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14999847407452621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2">
    <xf numFmtId="0" fontId="0" fillId="0" borderId="0"/>
    <xf numFmtId="9" fontId="8" fillId="0" borderId="0" applyFont="0" applyFill="0" applyBorder="0" applyAlignment="0" applyProtection="0"/>
  </cellStyleXfs>
  <cellXfs count="270">
    <xf numFmtId="0" fontId="0" fillId="0" borderId="0" xfId="0"/>
    <xf numFmtId="0" fontId="2" fillId="0" borderId="0" xfId="0" applyFont="1"/>
    <xf numFmtId="0" fontId="3" fillId="0" borderId="0" xfId="0" applyFont="1"/>
    <xf numFmtId="0" fontId="2" fillId="0" borderId="0" xfId="0" quotePrefix="1" applyFont="1"/>
    <xf numFmtId="0" fontId="2" fillId="0" borderId="1" xfId="0" applyFont="1" applyBorder="1"/>
    <xf numFmtId="0" fontId="0" fillId="0" borderId="1" xfId="0" applyBorder="1"/>
    <xf numFmtId="0" fontId="0" fillId="0" borderId="3" xfId="0" applyBorder="1"/>
    <xf numFmtId="0" fontId="2" fillId="0" borderId="2" xfId="0" applyFont="1" applyBorder="1"/>
    <xf numFmtId="0" fontId="0" fillId="0" borderId="2" xfId="0" applyBorder="1"/>
    <xf numFmtId="0" fontId="0" fillId="0" borderId="4" xfId="0" applyBorder="1"/>
    <xf numFmtId="0" fontId="3" fillId="0" borderId="1" xfId="0" applyFont="1" applyBorder="1"/>
    <xf numFmtId="0" fontId="3" fillId="0" borderId="1" xfId="0" applyFont="1" applyFill="1" applyBorder="1"/>
    <xf numFmtId="0" fontId="3" fillId="0" borderId="3" xfId="0" applyFont="1" applyBorder="1"/>
    <xf numFmtId="0" fontId="0" fillId="0" borderId="5" xfId="0" applyBorder="1"/>
    <xf numFmtId="0" fontId="4" fillId="0" borderId="0" xfId="0" applyFont="1"/>
    <xf numFmtId="2" fontId="0" fillId="0" borderId="0" xfId="0" applyNumberFormat="1"/>
    <xf numFmtId="2" fontId="0" fillId="0" borderId="1" xfId="0" applyNumberFormat="1" applyBorder="1"/>
    <xf numFmtId="0" fontId="3" fillId="0" borderId="0" xfId="0" applyFont="1" applyFill="1" applyBorder="1"/>
    <xf numFmtId="0" fontId="0" fillId="0" borderId="6" xfId="0" applyBorder="1"/>
    <xf numFmtId="0" fontId="5" fillId="0" borderId="0" xfId="0" applyFont="1"/>
    <xf numFmtId="0" fontId="2" fillId="0" borderId="3" xfId="0" applyFont="1" applyBorder="1"/>
    <xf numFmtId="0" fontId="2" fillId="0" borderId="2" xfId="0" applyFont="1" applyFill="1" applyBorder="1"/>
    <xf numFmtId="0" fontId="2" fillId="0" borderId="3" xfId="0" applyFont="1" applyFill="1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2" fillId="0" borderId="10" xfId="0" applyFont="1" applyBorder="1"/>
    <xf numFmtId="0" fontId="3" fillId="0" borderId="9" xfId="0" applyFont="1" applyBorder="1"/>
    <xf numFmtId="0" fontId="2" fillId="0" borderId="7" xfId="0" applyFont="1" applyBorder="1"/>
    <xf numFmtId="0" fontId="4" fillId="0" borderId="1" xfId="0" applyFont="1" applyBorder="1"/>
    <xf numFmtId="0" fontId="4" fillId="0" borderId="2" xfId="0" applyFont="1" applyBorder="1"/>
    <xf numFmtId="0" fontId="0" fillId="0" borderId="0" xfId="0" applyBorder="1"/>
    <xf numFmtId="0" fontId="6" fillId="0" borderId="1" xfId="0" applyFont="1" applyBorder="1"/>
    <xf numFmtId="0" fontId="0" fillId="0" borderId="12" xfId="0" applyBorder="1"/>
    <xf numFmtId="0" fontId="2" fillId="0" borderId="8" xfId="0" applyFont="1" applyBorder="1"/>
    <xf numFmtId="0" fontId="2" fillId="0" borderId="9" xfId="0" applyFont="1" applyBorder="1"/>
    <xf numFmtId="0" fontId="4" fillId="0" borderId="11" xfId="0" applyFont="1" applyBorder="1"/>
    <xf numFmtId="2" fontId="0" fillId="0" borderId="0" xfId="0" applyNumberFormat="1" applyBorder="1"/>
    <xf numFmtId="2" fontId="0" fillId="0" borderId="2" xfId="0" applyNumberFormat="1" applyBorder="1"/>
    <xf numFmtId="0" fontId="0" fillId="0" borderId="3" xfId="0" applyFont="1" applyFill="1" applyBorder="1"/>
    <xf numFmtId="164" fontId="0" fillId="0" borderId="1" xfId="0" applyNumberFormat="1" applyBorder="1"/>
    <xf numFmtId="2" fontId="0" fillId="0" borderId="3" xfId="0" applyNumberFormat="1" applyBorder="1"/>
    <xf numFmtId="2" fontId="0" fillId="2" borderId="1" xfId="0" applyNumberFormat="1" applyFill="1" applyBorder="1"/>
    <xf numFmtId="49" fontId="2" fillId="0" borderId="0" xfId="0" applyNumberFormat="1" applyFont="1"/>
    <xf numFmtId="0" fontId="0" fillId="2" borderId="1" xfId="0" applyFill="1" applyBorder="1"/>
    <xf numFmtId="0" fontId="2" fillId="2" borderId="1" xfId="0" applyFont="1" applyFill="1" applyBorder="1"/>
    <xf numFmtId="2" fontId="0" fillId="2" borderId="0" xfId="0" applyNumberFormat="1" applyFill="1" applyBorder="1"/>
    <xf numFmtId="0" fontId="3" fillId="0" borderId="0" xfId="0" applyFont="1" applyBorder="1"/>
    <xf numFmtId="0" fontId="7" fillId="0" borderId="0" xfId="0" applyFont="1"/>
    <xf numFmtId="0" fontId="3" fillId="0" borderId="13" xfId="0" applyFont="1" applyBorder="1"/>
    <xf numFmtId="0" fontId="2" fillId="0" borderId="0" xfId="0" applyFont="1" applyBorder="1"/>
    <xf numFmtId="9" fontId="0" fillId="0" borderId="1" xfId="1" applyFont="1" applyBorder="1"/>
    <xf numFmtId="165" fontId="0" fillId="0" borderId="1" xfId="1" applyNumberFormat="1" applyFont="1" applyBorder="1"/>
    <xf numFmtId="165" fontId="0" fillId="0" borderId="1" xfId="0" applyNumberFormat="1" applyBorder="1"/>
    <xf numFmtId="165" fontId="0" fillId="0" borderId="0" xfId="0" applyNumberFormat="1" applyBorder="1"/>
    <xf numFmtId="166" fontId="0" fillId="0" borderId="0" xfId="0" applyNumberFormat="1"/>
    <xf numFmtId="166" fontId="0" fillId="0" borderId="1" xfId="0" applyNumberFormat="1" applyBorder="1"/>
    <xf numFmtId="0" fontId="2" fillId="0" borderId="12" xfId="0" applyFont="1" applyBorder="1"/>
    <xf numFmtId="166" fontId="0" fillId="0" borderId="0" xfId="0" applyNumberFormat="1" applyBorder="1"/>
    <xf numFmtId="9" fontId="0" fillId="0" borderId="0" xfId="1" applyFont="1" applyBorder="1"/>
    <xf numFmtId="166" fontId="0" fillId="0" borderId="2" xfId="0" applyNumberFormat="1" applyBorder="1"/>
    <xf numFmtId="166" fontId="0" fillId="0" borderId="3" xfId="0" applyNumberFormat="1" applyBorder="1"/>
    <xf numFmtId="0" fontId="0" fillId="0" borderId="13" xfId="0" applyBorder="1"/>
    <xf numFmtId="0" fontId="4" fillId="0" borderId="2" xfId="0" applyFont="1" applyFill="1" applyBorder="1"/>
    <xf numFmtId="165" fontId="0" fillId="0" borderId="0" xfId="1" applyNumberFormat="1" applyFont="1" applyBorder="1"/>
    <xf numFmtId="0" fontId="3" fillId="0" borderId="11" xfId="0" applyFont="1" applyBorder="1"/>
    <xf numFmtId="0" fontId="3" fillId="0" borderId="3" xfId="0" applyFont="1" applyFill="1" applyBorder="1"/>
    <xf numFmtId="0" fontId="3" fillId="0" borderId="12" xfId="0" applyFont="1" applyBorder="1"/>
    <xf numFmtId="0" fontId="3" fillId="0" borderId="5" xfId="0" applyFont="1" applyBorder="1"/>
    <xf numFmtId="0" fontId="3" fillId="0" borderId="5" xfId="0" applyFont="1" applyFill="1" applyBorder="1"/>
    <xf numFmtId="0" fontId="0" fillId="3" borderId="0" xfId="0" applyFill="1" applyBorder="1"/>
    <xf numFmtId="2" fontId="0" fillId="3" borderId="0" xfId="0" applyNumberFormat="1" applyFill="1" applyBorder="1"/>
    <xf numFmtId="0" fontId="0" fillId="0" borderId="0" xfId="0" applyFill="1" applyBorder="1"/>
    <xf numFmtId="49" fontId="2" fillId="0" borderId="0" xfId="0" applyNumberFormat="1" applyFont="1" applyBorder="1"/>
    <xf numFmtId="0" fontId="3" fillId="0" borderId="15" xfId="0" applyFont="1" applyBorder="1"/>
    <xf numFmtId="0" fontId="0" fillId="0" borderId="15" xfId="0" applyBorder="1"/>
    <xf numFmtId="0" fontId="2" fillId="0" borderId="16" xfId="0" applyFont="1" applyBorder="1"/>
    <xf numFmtId="0" fontId="0" fillId="0" borderId="17" xfId="0" applyBorder="1"/>
    <xf numFmtId="0" fontId="0" fillId="0" borderId="16" xfId="0" applyBorder="1"/>
    <xf numFmtId="0" fontId="3" fillId="0" borderId="18" xfId="0" applyFont="1" applyBorder="1"/>
    <xf numFmtId="0" fontId="3" fillId="0" borderId="16" xfId="0" applyFont="1" applyBorder="1"/>
    <xf numFmtId="2" fontId="0" fillId="0" borderId="17" xfId="0" applyNumberFormat="1" applyBorder="1"/>
    <xf numFmtId="0" fontId="3" fillId="0" borderId="19" xfId="0" applyFont="1" applyBorder="1"/>
    <xf numFmtId="0" fontId="0" fillId="0" borderId="23" xfId="0" applyBorder="1"/>
    <xf numFmtId="0" fontId="3" fillId="0" borderId="23" xfId="0" applyFont="1" applyBorder="1"/>
    <xf numFmtId="0" fontId="0" fillId="2" borderId="23" xfId="0" applyFill="1" applyBorder="1"/>
    <xf numFmtId="0" fontId="0" fillId="0" borderId="18" xfId="0" applyBorder="1"/>
    <xf numFmtId="2" fontId="0" fillId="2" borderId="17" xfId="0" applyNumberFormat="1" applyFill="1" applyBorder="1"/>
    <xf numFmtId="2" fontId="0" fillId="3" borderId="17" xfId="0" applyNumberFormat="1" applyFill="1" applyBorder="1"/>
    <xf numFmtId="0" fontId="3" fillId="0" borderId="25" xfId="0" applyFont="1" applyBorder="1"/>
    <xf numFmtId="2" fontId="0" fillId="2" borderId="18" xfId="0" applyNumberFormat="1" applyFill="1" applyBorder="1"/>
    <xf numFmtId="0" fontId="0" fillId="2" borderId="18" xfId="0" applyFill="1" applyBorder="1"/>
    <xf numFmtId="0" fontId="0" fillId="0" borderId="20" xfId="0" applyBorder="1"/>
    <xf numFmtId="0" fontId="0" fillId="2" borderId="20" xfId="0" applyFill="1" applyBorder="1"/>
    <xf numFmtId="0" fontId="0" fillId="2" borderId="22" xfId="0" applyFill="1" applyBorder="1"/>
    <xf numFmtId="0" fontId="2" fillId="0" borderId="23" xfId="0" applyFont="1" applyBorder="1"/>
    <xf numFmtId="0" fontId="2" fillId="0" borderId="24" xfId="0" applyFont="1" applyBorder="1"/>
    <xf numFmtId="0" fontId="0" fillId="0" borderId="26" xfId="0" applyBorder="1"/>
    <xf numFmtId="0" fontId="0" fillId="0" borderId="27" xfId="0" applyBorder="1"/>
    <xf numFmtId="166" fontId="0" fillId="0" borderId="17" xfId="0" applyNumberFormat="1" applyBorder="1"/>
    <xf numFmtId="0" fontId="2" fillId="0" borderId="25" xfId="0" applyFont="1" applyBorder="1"/>
    <xf numFmtId="166" fontId="0" fillId="0" borderId="18" xfId="0" applyNumberFormat="1" applyBorder="1"/>
    <xf numFmtId="0" fontId="2" fillId="0" borderId="19" xfId="0" applyFont="1" applyBorder="1"/>
    <xf numFmtId="166" fontId="0" fillId="0" borderId="21" xfId="0" applyNumberFormat="1" applyBorder="1"/>
    <xf numFmtId="166" fontId="0" fillId="0" borderId="20" xfId="0" applyNumberFormat="1" applyBorder="1"/>
    <xf numFmtId="9" fontId="0" fillId="0" borderId="20" xfId="1" applyFont="1" applyBorder="1"/>
    <xf numFmtId="166" fontId="0" fillId="0" borderId="22" xfId="0" applyNumberFormat="1" applyBorder="1"/>
    <xf numFmtId="49" fontId="2" fillId="0" borderId="24" xfId="0" applyNumberFormat="1" applyFont="1" applyBorder="1"/>
    <xf numFmtId="49" fontId="2" fillId="0" borderId="17" xfId="0" applyNumberFormat="1" applyFont="1" applyBorder="1"/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28" xfId="0" applyBorder="1"/>
    <xf numFmtId="0" fontId="2" fillId="0" borderId="29" xfId="0" applyFont="1" applyBorder="1"/>
    <xf numFmtId="0" fontId="0" fillId="0" borderId="30" xfId="0" applyBorder="1"/>
    <xf numFmtId="0" fontId="3" fillId="0" borderId="2" xfId="0" applyFont="1" applyBorder="1"/>
    <xf numFmtId="0" fontId="2" fillId="0" borderId="5" xfId="0" applyFont="1" applyFill="1" applyBorder="1"/>
    <xf numFmtId="0" fontId="2" fillId="0" borderId="12" xfId="0" applyFont="1" applyFill="1" applyBorder="1"/>
    <xf numFmtId="0" fontId="2" fillId="0" borderId="5" xfId="0" applyFont="1" applyBorder="1"/>
    <xf numFmtId="0" fontId="3" fillId="0" borderId="31" xfId="0" applyFont="1" applyBorder="1"/>
    <xf numFmtId="9" fontId="0" fillId="0" borderId="2" xfId="1" applyFont="1" applyBorder="1"/>
    <xf numFmtId="9" fontId="0" fillId="0" borderId="3" xfId="1" applyFont="1" applyBorder="1"/>
    <xf numFmtId="9" fontId="0" fillId="0" borderId="0" xfId="1" applyNumberFormat="1" applyFont="1" applyBorder="1"/>
    <xf numFmtId="9" fontId="0" fillId="0" borderId="2" xfId="1" applyNumberFormat="1" applyFont="1" applyBorder="1"/>
    <xf numFmtId="9" fontId="2" fillId="0" borderId="1" xfId="1" applyNumberFormat="1" applyFont="1" applyBorder="1"/>
    <xf numFmtId="9" fontId="2" fillId="0" borderId="3" xfId="1" applyNumberFormat="1" applyFont="1" applyBorder="1"/>
    <xf numFmtId="9" fontId="0" fillId="0" borderId="1" xfId="0" applyNumberFormat="1" applyBorder="1"/>
    <xf numFmtId="166" fontId="0" fillId="0" borderId="11" xfId="0" applyNumberFormat="1" applyBorder="1"/>
    <xf numFmtId="166" fontId="4" fillId="0" borderId="4" xfId="0" applyNumberFormat="1" applyFont="1" applyBorder="1"/>
    <xf numFmtId="166" fontId="0" fillId="0" borderId="12" xfId="0" applyNumberFormat="1" applyBorder="1"/>
    <xf numFmtId="9" fontId="0" fillId="0" borderId="3" xfId="0" applyNumberFormat="1" applyBorder="1"/>
    <xf numFmtId="9" fontId="0" fillId="0" borderId="0" xfId="0" applyNumberFormat="1"/>
    <xf numFmtId="0" fontId="0" fillId="0" borderId="12" xfId="0" applyFont="1" applyFill="1" applyBorder="1"/>
    <xf numFmtId="9" fontId="0" fillId="0" borderId="0" xfId="0" applyNumberFormat="1" applyBorder="1"/>
    <xf numFmtId="0" fontId="2" fillId="0" borderId="14" xfId="0" applyFont="1" applyBorder="1"/>
    <xf numFmtId="0" fontId="9" fillId="0" borderId="23" xfId="0" applyFont="1" applyBorder="1"/>
    <xf numFmtId="0" fontId="10" fillId="0" borderId="14" xfId="0" applyFont="1" applyBorder="1"/>
    <xf numFmtId="0" fontId="9" fillId="0" borderId="0" xfId="0" applyFont="1" applyBorder="1"/>
    <xf numFmtId="0" fontId="0" fillId="0" borderId="11" xfId="0" applyBorder="1"/>
    <xf numFmtId="0" fontId="3" fillId="0" borderId="32" xfId="0" applyFont="1" applyBorder="1"/>
    <xf numFmtId="0" fontId="0" fillId="0" borderId="33" xfId="0" applyBorder="1"/>
    <xf numFmtId="2" fontId="0" fillId="2" borderId="3" xfId="0" applyNumberFormat="1" applyFill="1" applyBorder="1"/>
    <xf numFmtId="0" fontId="9" fillId="0" borderId="4" xfId="0" applyFont="1" applyBorder="1"/>
    <xf numFmtId="0" fontId="10" fillId="0" borderId="11" xfId="0" applyFont="1" applyBorder="1"/>
    <xf numFmtId="0" fontId="11" fillId="0" borderId="4" xfId="0" applyFont="1" applyBorder="1"/>
    <xf numFmtId="0" fontId="0" fillId="0" borderId="32" xfId="0" applyBorder="1"/>
    <xf numFmtId="0" fontId="0" fillId="0" borderId="34" xfId="0" applyBorder="1"/>
    <xf numFmtId="165" fontId="0" fillId="0" borderId="2" xfId="0" applyNumberFormat="1" applyBorder="1"/>
    <xf numFmtId="165" fontId="0" fillId="0" borderId="3" xfId="0" applyNumberFormat="1" applyBorder="1"/>
    <xf numFmtId="165" fontId="2" fillId="0" borderId="1" xfId="0" applyNumberFormat="1" applyFont="1" applyBorder="1"/>
    <xf numFmtId="0" fontId="0" fillId="0" borderId="31" xfId="0" applyBorder="1"/>
    <xf numFmtId="0" fontId="2" fillId="0" borderId="31" xfId="0" applyFont="1" applyBorder="1"/>
    <xf numFmtId="0" fontId="2" fillId="0" borderId="13" xfId="0" applyFont="1" applyBorder="1"/>
    <xf numFmtId="0" fontId="3" fillId="0" borderId="4" xfId="0" applyFont="1" applyBorder="1"/>
    <xf numFmtId="0" fontId="2" fillId="0" borderId="0" xfId="0" quotePrefix="1" applyFont="1" applyBorder="1"/>
    <xf numFmtId="9" fontId="3" fillId="0" borderId="0" xfId="1" applyFont="1" applyBorder="1"/>
    <xf numFmtId="9" fontId="3" fillId="0" borderId="2" xfId="1" applyFont="1" applyBorder="1"/>
    <xf numFmtId="9" fontId="3" fillId="0" borderId="0" xfId="1" applyNumberFormat="1" applyFont="1" applyBorder="1"/>
    <xf numFmtId="9" fontId="3" fillId="0" borderId="2" xfId="1" applyNumberFormat="1" applyFont="1" applyBorder="1"/>
    <xf numFmtId="2" fontId="3" fillId="0" borderId="0" xfId="0" applyNumberFormat="1" applyFont="1" applyBorder="1"/>
    <xf numFmtId="0" fontId="0" fillId="0" borderId="1" xfId="0" applyFill="1" applyBorder="1"/>
    <xf numFmtId="0" fontId="2" fillId="0" borderId="4" xfId="0" quotePrefix="1" applyFont="1" applyBorder="1"/>
    <xf numFmtId="0" fontId="2" fillId="0" borderId="4" xfId="0" applyFont="1" applyBorder="1"/>
    <xf numFmtId="0" fontId="0" fillId="0" borderId="3" xfId="0" applyFill="1" applyBorder="1"/>
    <xf numFmtId="2" fontId="0" fillId="0" borderId="6" xfId="0" applyNumberFormat="1" applyBorder="1"/>
    <xf numFmtId="0" fontId="2" fillId="0" borderId="0" xfId="0" applyFont="1" applyFill="1" applyBorder="1"/>
    <xf numFmtId="0" fontId="12" fillId="0" borderId="11" xfId="0" applyFont="1" applyBorder="1"/>
    <xf numFmtId="0" fontId="6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0" fontId="2" fillId="0" borderId="1" xfId="0" applyFont="1" applyBorder="1" applyAlignment="1">
      <alignment horizontal="right"/>
    </xf>
    <xf numFmtId="0" fontId="15" fillId="0" borderId="0" xfId="0" applyFont="1" applyAlignment="1">
      <alignment horizontal="center"/>
    </xf>
    <xf numFmtId="0" fontId="11" fillId="0" borderId="0" xfId="0" applyFont="1"/>
    <xf numFmtId="2" fontId="2" fillId="0" borderId="0" xfId="0" applyNumberFormat="1" applyFont="1"/>
    <xf numFmtId="0" fontId="2" fillId="0" borderId="2" xfId="0" applyFont="1" applyBorder="1" applyAlignment="1">
      <alignment horizontal="left"/>
    </xf>
    <xf numFmtId="0" fontId="2" fillId="0" borderId="2" xfId="0" applyNumberFormat="1" applyFont="1" applyBorder="1" applyAlignment="1">
      <alignment horizontal="left"/>
    </xf>
    <xf numFmtId="0" fontId="2" fillId="0" borderId="2" xfId="0" applyFont="1" applyFill="1" applyBorder="1" applyAlignment="1">
      <alignment horizontal="left"/>
    </xf>
    <xf numFmtId="0" fontId="2" fillId="0" borderId="3" xfId="0" applyFont="1" applyFill="1" applyBorder="1" applyAlignment="1">
      <alignment horizontal="left"/>
    </xf>
    <xf numFmtId="2" fontId="2" fillId="0" borderId="0" xfId="0" applyNumberFormat="1" applyFont="1" applyBorder="1"/>
    <xf numFmtId="2" fontId="3" fillId="0" borderId="1" xfId="0" applyNumberFormat="1" applyFont="1" applyBorder="1"/>
    <xf numFmtId="2" fontId="2" fillId="0" borderId="1" xfId="0" applyNumberFormat="1" applyFont="1" applyBorder="1"/>
    <xf numFmtId="0" fontId="11" fillId="0" borderId="0" xfId="0" applyFont="1" applyBorder="1"/>
    <xf numFmtId="0" fontId="2" fillId="0" borderId="2" xfId="0" applyFont="1" applyBorder="1" applyAlignment="1">
      <alignment horizontal="right"/>
    </xf>
    <xf numFmtId="0" fontId="16" fillId="0" borderId="0" xfId="0" applyFont="1"/>
    <xf numFmtId="49" fontId="17" fillId="4" borderId="35" xfId="0" applyNumberFormat="1" applyFont="1" applyFill="1" applyBorder="1" applyAlignment="1">
      <alignment horizontal="right"/>
    </xf>
    <xf numFmtId="0" fontId="18" fillId="4" borderId="35" xfId="0" applyFont="1" applyFill="1" applyBorder="1"/>
    <xf numFmtId="167" fontId="18" fillId="4" borderId="35" xfId="0" applyNumberFormat="1" applyFont="1" applyFill="1" applyBorder="1" applyAlignment="1">
      <alignment horizontal="right"/>
    </xf>
    <xf numFmtId="0" fontId="18" fillId="4" borderId="35" xfId="0" applyFont="1" applyFill="1" applyBorder="1" applyAlignment="1">
      <alignment horizontal="right"/>
    </xf>
    <xf numFmtId="0" fontId="19" fillId="5" borderId="36" xfId="0" applyFont="1" applyFill="1" applyBorder="1"/>
    <xf numFmtId="0" fontId="20" fillId="0" borderId="0" xfId="0" applyFont="1"/>
    <xf numFmtId="49" fontId="17" fillId="4" borderId="37" xfId="0" applyNumberFormat="1" applyFont="1" applyFill="1" applyBorder="1" applyAlignment="1">
      <alignment horizontal="right"/>
    </xf>
    <xf numFmtId="0" fontId="18" fillId="4" borderId="37" xfId="0" applyFont="1" applyFill="1" applyBorder="1"/>
    <xf numFmtId="167" fontId="18" fillId="4" borderId="37" xfId="0" applyNumberFormat="1" applyFont="1" applyFill="1" applyBorder="1" applyAlignment="1">
      <alignment horizontal="right"/>
    </xf>
    <xf numFmtId="49" fontId="17" fillId="4" borderId="0" xfId="0" applyNumberFormat="1" applyFont="1" applyFill="1" applyBorder="1" applyAlignment="1">
      <alignment horizontal="right"/>
    </xf>
    <xf numFmtId="0" fontId="18" fillId="4" borderId="0" xfId="0" applyFont="1" applyFill="1" applyBorder="1"/>
    <xf numFmtId="167" fontId="18" fillId="4" borderId="0" xfId="0" applyNumberFormat="1" applyFont="1" applyFill="1" applyBorder="1" applyAlignment="1">
      <alignment horizontal="right"/>
    </xf>
    <xf numFmtId="167" fontId="0" fillId="0" borderId="0" xfId="0" applyNumberFormat="1"/>
    <xf numFmtId="168" fontId="18" fillId="4" borderId="35" xfId="0" applyNumberFormat="1" applyFont="1" applyFill="1" applyBorder="1" applyAlignment="1">
      <alignment horizontal="right"/>
    </xf>
    <xf numFmtId="0" fontId="3" fillId="0" borderId="1" xfId="0" applyFont="1" applyBorder="1" applyAlignment="1">
      <alignment horizontal="center"/>
    </xf>
    <xf numFmtId="2" fontId="3" fillId="0" borderId="0" xfId="0" applyNumberFormat="1" applyFont="1"/>
    <xf numFmtId="0" fontId="0" fillId="0" borderId="0" xfId="0" applyAlignment="1">
      <alignment horizontal="right"/>
    </xf>
    <xf numFmtId="0" fontId="0" fillId="0" borderId="1" xfId="0" applyBorder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0" fillId="0" borderId="3" xfId="0" applyBorder="1" applyAlignment="1">
      <alignment horizontal="right"/>
    </xf>
    <xf numFmtId="0" fontId="0" fillId="0" borderId="2" xfId="0" applyBorder="1" applyAlignment="1">
      <alignment horizontal="left"/>
    </xf>
    <xf numFmtId="2" fontId="0" fillId="0" borderId="0" xfId="1" applyNumberFormat="1" applyFont="1"/>
    <xf numFmtId="2" fontId="0" fillId="6" borderId="0" xfId="0" applyNumberFormat="1" applyFill="1"/>
    <xf numFmtId="2" fontId="0" fillId="7" borderId="0" xfId="0" applyNumberFormat="1" applyFill="1"/>
    <xf numFmtId="2" fontId="0" fillId="0" borderId="0" xfId="1" applyNumberFormat="1" applyFont="1" applyAlignment="1">
      <alignment horizontal="center"/>
    </xf>
    <xf numFmtId="2" fontId="0" fillId="6" borderId="0" xfId="0" applyNumberFormat="1" applyFill="1" applyAlignment="1">
      <alignment horizontal="center"/>
    </xf>
    <xf numFmtId="2" fontId="0" fillId="7" borderId="0" xfId="0" applyNumberFormat="1" applyFill="1" applyAlignment="1">
      <alignment horizontal="center"/>
    </xf>
    <xf numFmtId="9" fontId="0" fillId="0" borderId="0" xfId="1" applyFont="1"/>
    <xf numFmtId="0" fontId="0" fillId="0" borderId="6" xfId="0" applyFill="1" applyBorder="1"/>
    <xf numFmtId="165" fontId="3" fillId="0" borderId="0" xfId="0" applyNumberFormat="1" applyFont="1" applyFill="1" applyBorder="1"/>
    <xf numFmtId="165" fontId="3" fillId="0" borderId="2" xfId="0" applyNumberFormat="1" applyFont="1" applyFill="1" applyBorder="1"/>
    <xf numFmtId="165" fontId="0" fillId="0" borderId="0" xfId="0" applyNumberFormat="1" applyFill="1" applyBorder="1"/>
    <xf numFmtId="165" fontId="2" fillId="0" borderId="0" xfId="0" applyNumberFormat="1" applyFont="1" applyFill="1" applyBorder="1"/>
    <xf numFmtId="9" fontId="2" fillId="0" borderId="0" xfId="1" applyFont="1" applyBorder="1" applyAlignment="1">
      <alignment horizontal="center"/>
    </xf>
    <xf numFmtId="9" fontId="2" fillId="0" borderId="0" xfId="1" applyFont="1" applyFill="1" applyBorder="1" applyAlignment="1">
      <alignment horizontal="center"/>
    </xf>
    <xf numFmtId="165" fontId="2" fillId="0" borderId="2" xfId="0" applyNumberFormat="1" applyFont="1" applyFill="1" applyBorder="1"/>
    <xf numFmtId="165" fontId="0" fillId="0" borderId="0" xfId="1" applyNumberFormat="1" applyFont="1"/>
    <xf numFmtId="0" fontId="13" fillId="0" borderId="5" xfId="0" applyFont="1" applyFill="1" applyBorder="1"/>
    <xf numFmtId="0" fontId="14" fillId="0" borderId="1" xfId="0" applyFont="1" applyFill="1" applyBorder="1" applyAlignment="1">
      <alignment horizontal="center"/>
    </xf>
    <xf numFmtId="0" fontId="3" fillId="0" borderId="12" xfId="0" applyFont="1" applyFill="1" applyBorder="1"/>
    <xf numFmtId="0" fontId="0" fillId="0" borderId="2" xfId="0" applyFill="1" applyBorder="1"/>
    <xf numFmtId="0" fontId="2" fillId="0" borderId="29" xfId="0" applyFont="1" applyFill="1" applyBorder="1"/>
    <xf numFmtId="0" fontId="0" fillId="0" borderId="28" xfId="0" applyFill="1" applyBorder="1"/>
    <xf numFmtId="0" fontId="0" fillId="0" borderId="30" xfId="0" applyFill="1" applyBorder="1"/>
    <xf numFmtId="0" fontId="0" fillId="0" borderId="12" xfId="0" applyFill="1" applyBorder="1"/>
    <xf numFmtId="9" fontId="3" fillId="0" borderId="1" xfId="1" applyFont="1" applyFill="1" applyBorder="1"/>
    <xf numFmtId="9" fontId="3" fillId="0" borderId="3" xfId="1" applyFont="1" applyFill="1" applyBorder="1"/>
    <xf numFmtId="0" fontId="3" fillId="0" borderId="11" xfId="0" applyFont="1" applyFill="1" applyBorder="1"/>
    <xf numFmtId="0" fontId="0" fillId="0" borderId="4" xfId="0" applyFill="1" applyBorder="1"/>
    <xf numFmtId="165" fontId="3" fillId="0" borderId="1" xfId="1" applyNumberFormat="1" applyFont="1" applyFill="1" applyBorder="1"/>
    <xf numFmtId="9" fontId="3" fillId="0" borderId="0" xfId="1" applyFont="1" applyFill="1" applyBorder="1"/>
    <xf numFmtId="165" fontId="3" fillId="0" borderId="0" xfId="1" applyNumberFormat="1" applyFont="1" applyFill="1" applyBorder="1"/>
    <xf numFmtId="9" fontId="3" fillId="0" borderId="2" xfId="1" applyFont="1" applyFill="1" applyBorder="1"/>
    <xf numFmtId="0" fontId="21" fillId="0" borderId="0" xfId="0" applyFont="1"/>
    <xf numFmtId="0" fontId="2" fillId="0" borderId="0" xfId="0" applyFont="1" applyBorder="1" applyAlignment="1">
      <alignment horizontal="center"/>
    </xf>
    <xf numFmtId="0" fontId="6" fillId="0" borderId="0" xfId="0" applyFont="1" applyAlignment="1">
      <alignment horizontal="right"/>
    </xf>
    <xf numFmtId="0" fontId="2" fillId="0" borderId="0" xfId="0" applyFont="1" applyBorder="1" applyAlignment="1">
      <alignment horizontal="right"/>
    </xf>
    <xf numFmtId="0" fontId="6" fillId="0" borderId="0" xfId="0" applyFont="1" applyBorder="1" applyAlignment="1">
      <alignment horizontal="right"/>
    </xf>
    <xf numFmtId="0" fontId="9" fillId="0" borderId="0" xfId="0" applyFont="1"/>
    <xf numFmtId="2" fontId="0" fillId="0" borderId="0" xfId="0" applyNumberFormat="1" applyAlignment="1">
      <alignment horizontal="left"/>
    </xf>
    <xf numFmtId="0" fontId="2" fillId="8" borderId="0" xfId="0" applyFont="1" applyFill="1"/>
    <xf numFmtId="2" fontId="0" fillId="8" borderId="0" xfId="0" applyNumberFormat="1" applyFill="1" applyAlignment="1">
      <alignment horizontal="left"/>
    </xf>
    <xf numFmtId="2" fontId="0" fillId="8" borderId="0" xfId="0" applyNumberFormat="1" applyFill="1"/>
    <xf numFmtId="0" fontId="2" fillId="0" borderId="3" xfId="0" applyFont="1" applyBorder="1" applyAlignment="1">
      <alignment horizontal="right"/>
    </xf>
    <xf numFmtId="9" fontId="0" fillId="0" borderId="0" xfId="1" applyNumberFormat="1" applyFont="1" applyAlignment="1">
      <alignment horizontal="center"/>
    </xf>
    <xf numFmtId="0" fontId="0" fillId="0" borderId="6" xfId="0" applyBorder="1" applyAlignment="1">
      <alignment horizontal="center"/>
    </xf>
    <xf numFmtId="9" fontId="0" fillId="0" borderId="2" xfId="1" applyNumberFormat="1" applyFont="1" applyBorder="1" applyAlignment="1">
      <alignment horizontal="center"/>
    </xf>
    <xf numFmtId="2" fontId="3" fillId="0" borderId="0" xfId="0" applyNumberFormat="1" applyFont="1" applyFill="1"/>
    <xf numFmtId="0" fontId="6" fillId="0" borderId="0" xfId="0" applyFont="1"/>
    <xf numFmtId="0" fontId="22" fillId="0" borderId="0" xfId="0" applyFont="1"/>
    <xf numFmtId="0" fontId="23" fillId="0" borderId="0" xfId="0" applyFont="1"/>
    <xf numFmtId="0" fontId="2" fillId="0" borderId="0" xfId="0" applyFont="1" applyAlignment="1">
      <alignment horizontal="center"/>
    </xf>
    <xf numFmtId="0" fontId="4" fillId="0" borderId="0" xfId="0" applyFont="1" applyBorder="1"/>
    <xf numFmtId="9" fontId="0" fillId="0" borderId="1" xfId="0" applyNumberFormat="1" applyBorder="1" applyAlignment="1">
      <alignment horizontal="center"/>
    </xf>
    <xf numFmtId="9" fontId="0" fillId="0" borderId="3" xfId="0" applyNumberForma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0" fillId="0" borderId="0" xfId="0" applyBorder="1" applyAlignment="1">
      <alignment horizontal="right"/>
    </xf>
    <xf numFmtId="9" fontId="0" fillId="0" borderId="0" xfId="1" applyNumberFormat="1" applyFont="1"/>
    <xf numFmtId="9" fontId="2" fillId="0" borderId="0" xfId="1" applyNumberFormat="1" applyFont="1"/>
    <xf numFmtId="165" fontId="0" fillId="0" borderId="5" xfId="1" applyNumberFormat="1" applyFont="1" applyBorder="1"/>
    <xf numFmtId="165" fontId="0" fillId="0" borderId="0" xfId="1" applyNumberFormat="1" applyFont="1" applyAlignment="1">
      <alignment horizontal="center"/>
    </xf>
    <xf numFmtId="10" fontId="0" fillId="0" borderId="0" xfId="1" applyNumberFormat="1" applyFont="1"/>
    <xf numFmtId="165" fontId="0" fillId="0" borderId="0" xfId="0" applyNumberFormat="1" applyAlignment="1">
      <alignment horizontal="center"/>
    </xf>
    <xf numFmtId="165" fontId="0" fillId="0" borderId="0" xfId="1" applyNumberFormat="1" applyFont="1" applyBorder="1" applyAlignment="1">
      <alignment horizontal="center"/>
    </xf>
    <xf numFmtId="10" fontId="0" fillId="0" borderId="0" xfId="1" applyNumberFormat="1" applyFont="1" applyBorder="1"/>
    <xf numFmtId="0" fontId="24" fillId="0" borderId="0" xfId="0" applyFont="1"/>
  </cellXfs>
  <cellStyles count="2">
    <cellStyle name="Normal" xfId="0" builtinId="0"/>
    <cellStyle name="Percent" xfId="1" builtinId="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w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19</xdr:row>
      <xdr:rowOff>0</xdr:rowOff>
    </xdr:from>
    <xdr:to>
      <xdr:col>2</xdr:col>
      <xdr:colOff>657225</xdr:colOff>
      <xdr:row>21</xdr:row>
      <xdr:rowOff>9525</xdr:rowOff>
    </xdr:to>
    <xdr:pic>
      <xdr:nvPicPr>
        <xdr:cNvPr id="2" name="Picture 281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1843325" y="7105650"/>
          <a:ext cx="1343025" cy="35242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3</xdr:col>
      <xdr:colOff>171450</xdr:colOff>
      <xdr:row>9</xdr:row>
      <xdr:rowOff>57150</xdr:rowOff>
    </xdr:to>
    <xdr:pic>
      <xdr:nvPicPr>
        <xdr:cNvPr id="10137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438400" y="971550"/>
          <a:ext cx="1390650" cy="38100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62</xdr:col>
      <xdr:colOff>0</xdr:colOff>
      <xdr:row>42</xdr:row>
      <xdr:rowOff>0</xdr:rowOff>
    </xdr:from>
    <xdr:to>
      <xdr:col>63</xdr:col>
      <xdr:colOff>657225</xdr:colOff>
      <xdr:row>44</xdr:row>
      <xdr:rowOff>9525</xdr:rowOff>
    </xdr:to>
    <xdr:pic>
      <xdr:nvPicPr>
        <xdr:cNvPr id="6" name="Picture 281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1843325" y="7105650"/>
          <a:ext cx="1343025" cy="352425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SITC%20exp%20World+Germany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ITC exp World"/>
      <sheetName val="SITC exp Germany"/>
      <sheetName val="World Trade"/>
      <sheetName val="Sheet1"/>
    </sheetNames>
    <sheetDataSet>
      <sheetData sheetId="0" refreshError="1"/>
      <sheetData sheetId="1" refreshError="1"/>
      <sheetData sheetId="2">
        <row r="8">
          <cell r="B8">
            <v>5120727061.3179998</v>
          </cell>
          <cell r="G8">
            <v>6380251254.6890001</v>
          </cell>
          <cell r="L8">
            <v>10459727058.655001</v>
          </cell>
          <cell r="Q8">
            <v>15248799853.382</v>
          </cell>
          <cell r="U8">
            <v>18965093483.904999</v>
          </cell>
        </row>
        <row r="9">
          <cell r="B9">
            <v>361206827.764</v>
          </cell>
          <cell r="G9">
            <v>336412668.13</v>
          </cell>
          <cell r="L9">
            <v>539336364.90100002</v>
          </cell>
          <cell r="Q9">
            <v>873834336.27900004</v>
          </cell>
          <cell r="U9">
            <v>1168691090.194</v>
          </cell>
        </row>
        <row r="10">
          <cell r="B10">
            <v>57774905.012000002</v>
          </cell>
          <cell r="G10">
            <v>56723751.398000002</v>
          </cell>
          <cell r="L10">
            <v>84303746.594999999</v>
          </cell>
          <cell r="Q10">
            <v>119413037.39</v>
          </cell>
          <cell r="U10">
            <v>152659411.97999999</v>
          </cell>
        </row>
        <row r="11">
          <cell r="B11">
            <v>213750251.01699999</v>
          </cell>
          <cell r="G11">
            <v>198022471.972</v>
          </cell>
          <cell r="L11">
            <v>339669716.90700001</v>
          </cell>
          <cell r="Q11">
            <v>632496862.13699996</v>
          </cell>
          <cell r="U11">
            <v>723094066.64199996</v>
          </cell>
        </row>
        <row r="12">
          <cell r="B12">
            <v>372306538.20099998</v>
          </cell>
          <cell r="G12">
            <v>664326292.35599995</v>
          </cell>
          <cell r="L12">
            <v>1450936064.4630001</v>
          </cell>
          <cell r="Q12">
            <v>2362517939.1440001</v>
          </cell>
          <cell r="U12">
            <v>3121810316.421</v>
          </cell>
        </row>
        <row r="13">
          <cell r="B13">
            <v>27118989.002</v>
          </cell>
          <cell r="G13">
            <v>19530152.294</v>
          </cell>
          <cell r="L13">
            <v>38861630.976000004</v>
          </cell>
          <cell r="Q13">
            <v>81779389.012999997</v>
          </cell>
          <cell r="U13">
            <v>98639611.726999998</v>
          </cell>
        </row>
        <row r="14">
          <cell r="B14">
            <v>474763206.398</v>
          </cell>
          <cell r="G14">
            <v>572681771.58399999</v>
          </cell>
          <cell r="L14">
            <v>1107285678.375</v>
          </cell>
          <cell r="Q14">
            <v>1696953902.8369999</v>
          </cell>
          <cell r="U14">
            <v>2047820156.0569999</v>
          </cell>
        </row>
        <row r="15">
          <cell r="B15">
            <v>822318931.48899996</v>
          </cell>
          <cell r="G15">
            <v>872087383.02900004</v>
          </cell>
          <cell r="L15">
            <v>1442017370.7869999</v>
          </cell>
          <cell r="Q15">
            <v>1970865289.549</v>
          </cell>
          <cell r="U15">
            <v>2346685691.678</v>
          </cell>
        </row>
        <row r="16">
          <cell r="B16">
            <v>1938034077.1960001</v>
          </cell>
          <cell r="G16">
            <v>2614462093.039</v>
          </cell>
          <cell r="L16">
            <v>3920897650.4120002</v>
          </cell>
          <cell r="Q16">
            <v>5144753749.7550001</v>
          </cell>
          <cell r="U16">
            <v>6278519494.0270004</v>
          </cell>
        </row>
        <row r="18">
          <cell r="B18">
            <v>147537346.79499999</v>
          </cell>
          <cell r="G18">
            <v>259889734.50400001</v>
          </cell>
          <cell r="L18">
            <v>344971912.57800001</v>
          </cell>
          <cell r="Q18">
            <v>720246784.52999997</v>
          </cell>
          <cell r="U18">
            <v>830584930.51499999</v>
          </cell>
        </row>
      </sheetData>
      <sheetData sheetId="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6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7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8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9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10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11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2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3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4.v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5.v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6.v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7.v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8.v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9.v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20.v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21.v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omments" Target="../comments20.xml"/><Relationship Id="rId1" Type="http://schemas.openxmlformats.org/officeDocument/2006/relationships/vmlDrawing" Target="../drawings/vmlDrawing22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omments" Target="../comments21.xml"/><Relationship Id="rId1" Type="http://schemas.openxmlformats.org/officeDocument/2006/relationships/vmlDrawing" Target="../drawings/vmlDrawing23.v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22.xml"/><Relationship Id="rId1" Type="http://schemas.openxmlformats.org/officeDocument/2006/relationships/vmlDrawing" Target="../drawings/vmlDrawing24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3.xml"/><Relationship Id="rId1" Type="http://schemas.openxmlformats.org/officeDocument/2006/relationships/vmlDrawing" Target="../drawings/vmlDrawing25.v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4.xml"/><Relationship Id="rId1" Type="http://schemas.openxmlformats.org/officeDocument/2006/relationships/vmlDrawing" Target="../drawings/vmlDrawing26.v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5.xml"/><Relationship Id="rId1" Type="http://schemas.openxmlformats.org/officeDocument/2006/relationships/vmlDrawing" Target="../drawings/vmlDrawing27.v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6.xml"/><Relationship Id="rId1" Type="http://schemas.openxmlformats.org/officeDocument/2006/relationships/vmlDrawing" Target="../drawings/vmlDrawing28.v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7.xml"/><Relationship Id="rId1" Type="http://schemas.openxmlformats.org/officeDocument/2006/relationships/vmlDrawing" Target="../drawings/vmlDrawing29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.bin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4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</sheetPr>
  <dimension ref="A1:A46"/>
  <sheetViews>
    <sheetView workbookViewId="0">
      <selection activeCell="H18" sqref="H18"/>
    </sheetView>
  </sheetViews>
  <sheetFormatPr defaultRowHeight="12.75"/>
  <sheetData>
    <row r="1" spans="1:1" ht="20.25">
      <c r="A1" s="48" t="s">
        <v>444</v>
      </c>
    </row>
    <row r="3" spans="1:1">
      <c r="A3" s="1" t="s">
        <v>1068</v>
      </c>
    </row>
    <row r="5" spans="1:1">
      <c r="A5" s="1" t="s">
        <v>445</v>
      </c>
    </row>
    <row r="6" spans="1:1">
      <c r="A6" s="1"/>
    </row>
    <row r="7" spans="1:1">
      <c r="A7" s="1" t="s">
        <v>496</v>
      </c>
    </row>
    <row r="9" spans="1:1">
      <c r="A9" s="14" t="s">
        <v>446</v>
      </c>
    </row>
    <row r="11" spans="1:1">
      <c r="A11" s="43" t="s">
        <v>460</v>
      </c>
    </row>
    <row r="12" spans="1:1">
      <c r="A12" s="1" t="s">
        <v>459</v>
      </c>
    </row>
    <row r="13" spans="1:1">
      <c r="A13" s="1" t="s">
        <v>458</v>
      </c>
    </row>
    <row r="14" spans="1:1">
      <c r="A14" s="1" t="s">
        <v>457</v>
      </c>
    </row>
    <row r="15" spans="1:1">
      <c r="A15" s="1" t="s">
        <v>456</v>
      </c>
    </row>
    <row r="16" spans="1:1">
      <c r="A16">
        <v>941</v>
      </c>
    </row>
    <row r="18" spans="1:1">
      <c r="A18" s="14" t="s">
        <v>447</v>
      </c>
    </row>
    <row r="20" spans="1:1">
      <c r="A20">
        <v>524.52499999999998</v>
      </c>
    </row>
    <row r="21" spans="1:1">
      <c r="A21" s="1" t="s">
        <v>461</v>
      </c>
    </row>
    <row r="23" spans="1:1">
      <c r="A23" s="14" t="s">
        <v>448</v>
      </c>
    </row>
    <row r="25" spans="1:1">
      <c r="A25" s="1" t="s">
        <v>462</v>
      </c>
    </row>
    <row r="26" spans="1:1">
      <c r="A26">
        <v>793</v>
      </c>
    </row>
    <row r="27" spans="1:1">
      <c r="A27" s="1" t="s">
        <v>463</v>
      </c>
    </row>
    <row r="29" spans="1:1">
      <c r="A29" s="14" t="s">
        <v>451</v>
      </c>
    </row>
    <row r="31" spans="1:1">
      <c r="A31" s="1" t="s">
        <v>464</v>
      </c>
    </row>
    <row r="32" spans="1:1">
      <c r="A32" s="1" t="s">
        <v>465</v>
      </c>
    </row>
    <row r="33" spans="1:1">
      <c r="A33" s="1" t="s">
        <v>466</v>
      </c>
    </row>
    <row r="35" spans="1:1">
      <c r="A35" s="14" t="s">
        <v>449</v>
      </c>
    </row>
    <row r="37" spans="1:1">
      <c r="A37" s="1" t="s">
        <v>467</v>
      </c>
    </row>
    <row r="38" spans="1:1">
      <c r="A38" s="1" t="s">
        <v>468</v>
      </c>
    </row>
    <row r="39" spans="1:1">
      <c r="A39" s="1" t="s">
        <v>469</v>
      </c>
    </row>
    <row r="40" spans="1:1">
      <c r="A40" s="1" t="s">
        <v>390</v>
      </c>
    </row>
    <row r="42" spans="1:1">
      <c r="A42" s="14" t="s">
        <v>450</v>
      </c>
    </row>
    <row r="44" spans="1:1">
      <c r="A44" s="1" t="s">
        <v>391</v>
      </c>
    </row>
    <row r="46" spans="1:1">
      <c r="A46" s="1" t="s">
        <v>470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FF00"/>
  </sheetPr>
  <dimension ref="A1:U66"/>
  <sheetViews>
    <sheetView workbookViewId="0">
      <selection activeCell="M40" sqref="M40:U53"/>
    </sheetView>
  </sheetViews>
  <sheetFormatPr defaultRowHeight="12.75"/>
  <cols>
    <col min="1" max="1" width="9.85546875" customWidth="1"/>
    <col min="8" max="8" width="11.7109375" bestFit="1" customWidth="1"/>
  </cols>
  <sheetData>
    <row r="1" spans="1:14" ht="20.25">
      <c r="A1" s="48" t="s">
        <v>474</v>
      </c>
    </row>
    <row r="3" spans="1:14">
      <c r="A3" s="14" t="s">
        <v>393</v>
      </c>
    </row>
    <row r="6" spans="1:14">
      <c r="A6" s="1" t="s">
        <v>473</v>
      </c>
      <c r="E6" s="1" t="s">
        <v>478</v>
      </c>
    </row>
    <row r="7" spans="1:14">
      <c r="A7" s="1" t="s">
        <v>472</v>
      </c>
    </row>
    <row r="9" spans="1:14">
      <c r="A9" s="1" t="s">
        <v>475</v>
      </c>
    </row>
    <row r="11" spans="1:14" ht="15.75">
      <c r="A11" s="137"/>
      <c r="B11" s="9"/>
      <c r="C11" s="141" t="s">
        <v>476</v>
      </c>
      <c r="D11" s="9"/>
      <c r="E11" s="9"/>
      <c r="F11" s="9"/>
      <c r="G11" s="9"/>
      <c r="H11" s="9"/>
      <c r="I11" s="9"/>
      <c r="J11" s="9"/>
      <c r="K11" s="9"/>
      <c r="L11" s="9"/>
      <c r="M11" s="9"/>
      <c r="N11" s="18"/>
    </row>
    <row r="12" spans="1:14" ht="13.5" thickBot="1">
      <c r="A12" s="33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8"/>
    </row>
    <row r="13" spans="1:14">
      <c r="A13" s="144"/>
      <c r="B13" s="74">
        <v>2000</v>
      </c>
      <c r="C13" s="75"/>
      <c r="D13" s="75"/>
      <c r="E13" s="75"/>
      <c r="F13" s="75"/>
      <c r="G13" s="83"/>
      <c r="H13" s="74">
        <v>2010</v>
      </c>
      <c r="I13" s="75"/>
      <c r="J13" s="75"/>
      <c r="K13" s="75"/>
      <c r="L13" s="75"/>
      <c r="M13" s="83"/>
      <c r="N13" s="145"/>
    </row>
    <row r="14" spans="1:14">
      <c r="A14" s="24"/>
      <c r="B14" s="49" t="s">
        <v>21</v>
      </c>
      <c r="C14" s="49" t="s">
        <v>22</v>
      </c>
      <c r="D14" s="49" t="s">
        <v>23</v>
      </c>
      <c r="E14" s="49" t="s">
        <v>24</v>
      </c>
      <c r="F14" s="49" t="s">
        <v>25</v>
      </c>
      <c r="G14" s="31"/>
      <c r="H14" s="49" t="s">
        <v>21</v>
      </c>
      <c r="I14" s="49" t="s">
        <v>22</v>
      </c>
      <c r="J14" s="49" t="s">
        <v>23</v>
      </c>
      <c r="K14" s="49" t="s">
        <v>24</v>
      </c>
      <c r="L14" s="49" t="s">
        <v>25</v>
      </c>
      <c r="M14" s="63" t="s">
        <v>396</v>
      </c>
      <c r="N14" s="8"/>
    </row>
    <row r="15" spans="1:14">
      <c r="A15" s="34" t="s">
        <v>329</v>
      </c>
      <c r="B15" s="64">
        <f>(2*MIN(Estland!P7,Estland!P25)/(Estland!P7+Estland!P25))</f>
        <v>0.96121505540455576</v>
      </c>
      <c r="C15" s="54">
        <f>(2*MIN(Estland!P9,Estland!P27)/(Estland!P9+Estland!P27))</f>
        <v>0.99083331621413051</v>
      </c>
      <c r="D15" s="54">
        <f>(2*MIN(Estland!P11,Estland!P29)/(Estland!P11+Estland!P29))</f>
        <v>0.85709647286339929</v>
      </c>
      <c r="E15" s="54">
        <f>(2*MIN(Estland!P13,Estland!P31)/(Estland!P13+Estland!P31))</f>
        <v>0.83405316703226506</v>
      </c>
      <c r="F15" s="64">
        <f>(2*MIN(Estland!P15,Estland!P33)/(Estland!P15+Estland!P33))</f>
        <v>0.49785517711635624</v>
      </c>
      <c r="G15" s="54"/>
      <c r="H15" s="64">
        <f>(2*MIN(Estland!Z7,Estland!Z25)/(Estland!Z7+Estland!Z25))</f>
        <v>0.99564944384844922</v>
      </c>
      <c r="I15" s="64">
        <f>(2*MIN(Estland!Z9,Estland!Z27)/(Estland!Z9+Estland!Z27))</f>
        <v>0.73650862314841725</v>
      </c>
      <c r="J15" s="64">
        <f>(2*MIN(Estland!Z11,Estland!Z29)/(Estland!Z11+Estland!Z29))</f>
        <v>0.85993906082995464</v>
      </c>
      <c r="K15" s="64">
        <f>(2*MIN(Estland!Z13,Estland!Z31)/(Estland!Z13+Estland!Z31))</f>
        <v>0.93792771302467048</v>
      </c>
      <c r="L15" s="64">
        <f>(2*MIN(Estland!Z15,Estland!Z33)/(Estland!Z15+Estland!Z33))</f>
        <v>0.89149138455978905</v>
      </c>
      <c r="M15" s="31"/>
      <c r="N15" s="146">
        <f>SUM(H15:L15)-SUM(B15:F15)</f>
        <v>0.28046303678057338</v>
      </c>
    </row>
    <row r="16" spans="1:14">
      <c r="A16" s="34" t="s">
        <v>330</v>
      </c>
      <c r="B16" s="54">
        <f>(2*MIN('Czech Republic'!AG7,'Czech Republic'!AG25)/('Czech Republic'!AG7+'Czech Republic'!AG25))</f>
        <v>0.7332443490524696</v>
      </c>
      <c r="C16" s="54">
        <f>(2*MIN('Czech Republic'!AG9,'Czech Republic'!AG27)/('Czech Republic'!AG9+'Czech Republic'!AG27))</f>
        <v>0.87174291011754046</v>
      </c>
      <c r="D16" s="64">
        <f>(2*MIN('Czech Republic'!AG11,'Czech Republic'!AG29)/('Czech Republic'!AG11+'Czech Republic'!AG29))</f>
        <v>0.80705845449096048</v>
      </c>
      <c r="E16" s="54">
        <f>(2*MIN('Czech Republic'!AG13,'Czech Republic'!AG31)/('Czech Republic'!AG13+'Czech Republic'!AG31))</f>
        <v>0.84455913574723829</v>
      </c>
      <c r="F16" s="54">
        <f>(2*MIN('Czech Republic'!AG15,'Czech Republic'!AG33)/('Czech Republic'!AG15+'Czech Republic'!AG33))</f>
        <v>0.87280114473400283</v>
      </c>
      <c r="G16" s="54"/>
      <c r="H16" s="64">
        <f>(2*MIN('Czech Republic'!AQ7,'Czech Republic'!AQ25)/('Czech Republic'!AQ7+'Czech Republic'!AQ25))</f>
        <v>0.83428766237144325</v>
      </c>
      <c r="I16" s="64">
        <f>2*MIN('Czech Republic'!AQ9,'Czech Republic'!AQ27)/('Czech Republic'!AQ9+'Czech Republic'!AQ27)</f>
        <v>0.76300037005328503</v>
      </c>
      <c r="J16" s="64">
        <f>(2*MIN('Czech Republic'!AQ11,'Czech Republic'!AQ29)/('Czech Republic'!AQ11+'Czech Republic'!AQ29))</f>
        <v>0.88533843601194306</v>
      </c>
      <c r="K16" s="64">
        <f>(2*MIN('Czech Republic'!AQ13,'Czech Republic'!AQ31)/('Czech Republic'!AQ13+'Czech Republic'!AQ31))</f>
        <v>0.96123632270556625</v>
      </c>
      <c r="L16" s="64">
        <f>(2*MIN('Czech Republic'!AQ15,'Czech Republic'!AQ33)/('Czech Republic'!AQ15+'Czech Republic'!AQ33))</f>
        <v>0.78492177010043562</v>
      </c>
      <c r="M16" s="31"/>
      <c r="N16" s="146">
        <f t="shared" ref="N16:N24" si="0">SUM(H16:L16)-SUM(B16:F16)</f>
        <v>9.9378567100461446E-2</v>
      </c>
    </row>
    <row r="17" spans="1:14">
      <c r="A17" s="34" t="s">
        <v>331</v>
      </c>
      <c r="B17" s="54">
        <f>(2*MIN(Ungarn!P7,Ungarn!P25)/(Ungarn!P7+Ungarn!P25))</f>
        <v>0.99499913013533592</v>
      </c>
      <c r="C17" s="54">
        <f>(2*MIN(Ungarn!P9,Ungarn!P27)/(Ungarn!P9+Ungarn!P27))</f>
        <v>0.75901198127290137</v>
      </c>
      <c r="D17" s="54">
        <f>(2*MIN(Ungarn!P11,Ungarn!P29)/(Ungarn!P11+Ungarn!P29))</f>
        <v>0.94829122115933939</v>
      </c>
      <c r="E17" s="54">
        <f>(2*MIN(Ungarn!P13,Ungarn!P31)/(Ungarn!P13+Ungarn!P31))</f>
        <v>0.93186032252522599</v>
      </c>
      <c r="F17" s="54">
        <f>(2*MIN(Ungarn!P15,Ungarn!P33)/(Ungarn!P15+Ungarn!P33))</f>
        <v>0.95927111486164385</v>
      </c>
      <c r="G17" s="54"/>
      <c r="H17" s="64">
        <f>(2*MIN(Ungarn!Z7,Ungarn!Z25)/(Ungarn!Z7+Ungarn!Z25))</f>
        <v>0.86034910978729662</v>
      </c>
      <c r="I17" s="64">
        <f>(2*MIN(Ungarn!Z9,Ungarn!Z27)/(Ungarn!Z9+Ungarn!Z27))</f>
        <v>0.79059160631884895</v>
      </c>
      <c r="J17" s="64">
        <f>(2*MIN(Ungarn!Z11,Ungarn!Z29)/(Ungarn!Z11+Ungarn!Z29))</f>
        <v>0.91077634176464273</v>
      </c>
      <c r="K17" s="64">
        <f>(2*MIN(Ungarn!Z13,Ungarn!Z31)/(Ungarn!Z13+Ungarn!Z31))</f>
        <v>0.92239388495568408</v>
      </c>
      <c r="L17" s="64">
        <f>(2*MIN(Ungarn!Z15,Ungarn!Z33)/(Ungarn!Z15+Ungarn!Z33))</f>
        <v>0.80183206500556348</v>
      </c>
      <c r="M17" s="31"/>
      <c r="N17" s="146">
        <f t="shared" si="0"/>
        <v>-0.30749076212241011</v>
      </c>
    </row>
    <row r="18" spans="1:14">
      <c r="A18" s="34" t="s">
        <v>332</v>
      </c>
      <c r="B18" s="54">
        <f>(2*MIN(Litauen!P7,Litauen!P25)/(Litauen!P7+Litauen!P25))</f>
        <v>0.86640342792682867</v>
      </c>
      <c r="C18" s="54">
        <f>(2*MIN(Litauen!P9,Litauen!P27)/(Litauen!P9+Litauen!P27))</f>
        <v>0.94659948852308784</v>
      </c>
      <c r="D18" s="54">
        <f>(2*MIN(Litauen!P11,Litauen!P29)/(Litauen!P11+Litauen!P29))</f>
        <v>0.8109149652496187</v>
      </c>
      <c r="E18" s="54">
        <f>(2*MIN(Litauen!P13,Litauen!P31)/(Litauen!P13+Litauen!P31))</f>
        <v>0.71568346330666355</v>
      </c>
      <c r="F18" s="54">
        <f>(2*MIN(Litauen!P15,Litauen!P33)/(Litauen!P15+Litauen!P33))</f>
        <v>0.50837059386472017</v>
      </c>
      <c r="G18" s="54"/>
      <c r="H18" s="64">
        <f>(2*MIN(Litauen!Z7,Litauen!Z25)/(Litauen!Z7+Litauen!Z25))</f>
        <v>0.90719928164996633</v>
      </c>
      <c r="I18" s="64">
        <f>(2*MIN(Litauen!Z9,Litauen!Z27)/(Litauen!Z9+Litauen!Z27))</f>
        <v>0.88430126674697562</v>
      </c>
      <c r="J18" s="64">
        <f>(2*MIN(Litauen!Z11,Litauen!Z29)/(Litauen!Z11+Litauen!Z29))</f>
        <v>0.69749258059942221</v>
      </c>
      <c r="K18" s="64">
        <f>(2*MIN(Litauen!Z13,Litauen!Z31)/(Litauen!Z13+Litauen!Z31))</f>
        <v>0.92183437834915405</v>
      </c>
      <c r="L18" s="64">
        <f>(2*MIN(Litauen!Z15,Litauen!Z33)/(Litauen!Z15+Litauen!Z33))</f>
        <v>0.86042891238226371</v>
      </c>
      <c r="M18" s="31"/>
      <c r="N18" s="146">
        <f t="shared" si="0"/>
        <v>0.42328448085686254</v>
      </c>
    </row>
    <row r="19" spans="1:14">
      <c r="A19" s="34" t="s">
        <v>333</v>
      </c>
      <c r="B19" s="54">
        <f>(2*MIN(Letland!P7,Letland!P25)/(Letland!P7+Letland!P25))</f>
        <v>0.93034084850523813</v>
      </c>
      <c r="C19" s="54">
        <f>(2*MIN(Letland!P9,Letland!P27)/(Letland!P9+Letland!P27))</f>
        <v>0.61786137027522758</v>
      </c>
      <c r="D19" s="54">
        <f>(2*MIN(Letland!P11,Letland!P29)/(Letland!P11+Letland!P29))</f>
        <v>0.96910419412333371</v>
      </c>
      <c r="E19" s="54">
        <f>(2*MIN(Letland!P13,Letland!P31)/(Letland!P13+Letland!P31))</f>
        <v>0.37136713075497418</v>
      </c>
      <c r="F19" s="54">
        <f>(2*MIN(Letland!P15,Letland!P33)/(Letland!P15+Letland!P33))</f>
        <v>0.45648820633990012</v>
      </c>
      <c r="G19" s="54"/>
      <c r="H19" s="64">
        <f>(2*MIN(Letland!Z7,Letland!Z25)/(Letland!Z7+Letland!Z25))</f>
        <v>0.95786964808455921</v>
      </c>
      <c r="I19" s="64">
        <f>(2*MIN(Letland!Z9,Letland!Z27)/(Letland!Z9+Letland!Z27))</f>
        <v>0.56235376978272811</v>
      </c>
      <c r="J19" s="64">
        <f>(2*MIN(Letland!Z11,Letland!Z29)/(Letland!Z11+Letland!Z29))</f>
        <v>0.94225269885727192</v>
      </c>
      <c r="K19" s="64">
        <f>(2*MIN(Letland!Z13,Letland!Z31)/(Letland!Z13+Letland!Z31))</f>
        <v>0.70781914255485812</v>
      </c>
      <c r="L19" s="64">
        <f>(2*MIN(Letland!Z15,Letland!Z33)/(Letland!Z15+Letland!Z33))</f>
        <v>0.90462684254675763</v>
      </c>
      <c r="M19" s="31"/>
      <c r="N19" s="146">
        <f t="shared" si="0"/>
        <v>0.72976035182750154</v>
      </c>
    </row>
    <row r="20" spans="1:14">
      <c r="A20" s="34" t="s">
        <v>334</v>
      </c>
      <c r="B20" s="54">
        <f>(2*MIN(Polen!P7,Polen!P25)/(Polen!P7+Polen!P25))</f>
        <v>0.66886970929687217</v>
      </c>
      <c r="C20" s="54">
        <f>(2*MIN(Polen!P9,Polen!P27)/(Polen!P9+Polen!P27))</f>
        <v>0.89419272354054957</v>
      </c>
      <c r="D20" s="54">
        <f>(2*MIN(Polen!P11,Polen!P29)/(Polen!P11+Polen!P29))</f>
        <v>0.8062740098672232</v>
      </c>
      <c r="E20" s="54">
        <f>(2*MIN(Polen!P13,Polen!P31)/(Polen!P13+Polen!P31))</f>
        <v>0.56691790687857158</v>
      </c>
      <c r="F20" s="54">
        <f>(2*MIN(Polen!P15,Polen!P33)/(Polen!P15+Polen!P33))</f>
        <v>0.86060974259414469</v>
      </c>
      <c r="G20" s="54"/>
      <c r="H20" s="64">
        <f>(2*MIN(Polen!Z7,Polen!Z25)/(Polen!Z7+Polen!Z25))</f>
        <v>0.83784894284759481</v>
      </c>
      <c r="I20" s="64">
        <f>(2*MIN(Polen!Z9,Polen!Z27)/(Polen!Z9+Polen!Z27))</f>
        <v>0.78600422606787435</v>
      </c>
      <c r="J20" s="64">
        <f>(2*MIN(Polen!Z11,Polen!Z29)/(Polen!Z11+Polen!Z29))</f>
        <v>0.89747933804588442</v>
      </c>
      <c r="K20" s="64">
        <f>(2*MIN(Polen!Z13,Polen!Z31)/(Polen!Z13+Polen!Z31))</f>
        <v>0.8124882220709857</v>
      </c>
      <c r="L20" s="64">
        <f>(2*MIN(Polen!Z15,Polen!Z33)/(Polen!Z15+Polen!Z33))</f>
        <v>0.87463382707525406</v>
      </c>
      <c r="M20" s="31"/>
      <c r="N20" s="146">
        <f t="shared" si="0"/>
        <v>0.41159046393023235</v>
      </c>
    </row>
    <row r="21" spans="1:14">
      <c r="A21" s="34" t="s">
        <v>335</v>
      </c>
      <c r="B21" s="54">
        <f>(2*MIN(Slovakiet!P7,Slovakiet!P25)/(Slovakiet!P7+Slovakiet!P25))</f>
        <v>0.63059737922966652</v>
      </c>
      <c r="C21" s="54">
        <f>(2*MIN(Slovakiet!P9,Slovakiet!P27)/(Slovakiet!P9+Slovakiet!P27))</f>
        <v>0.83131040614828899</v>
      </c>
      <c r="D21" s="54">
        <f>(2*MIN(Slovakiet!P11,Slovakiet!P29)/(Slovakiet!P11+Slovakiet!P29))</f>
        <v>0.83633794060248823</v>
      </c>
      <c r="E21" s="54">
        <f>(2*MIN(Slovakiet!P13,Slovakiet!P31)/(Slovakiet!P13+Slovakiet!P31))</f>
        <v>0.81119339771599785</v>
      </c>
      <c r="F21" s="54">
        <f>(2*MIN(Slovakiet!P15,Slovakiet!P33)/(Slovakiet!P15+Slovakiet!P33))</f>
        <v>0.77863845402619802</v>
      </c>
      <c r="G21" s="54"/>
      <c r="H21" s="64">
        <f>(2*MIN(Slovakiet!Z7,Slovakiet!Z25)/(Slovakiet!Z7+Slovakiet!Z25))</f>
        <v>0.67114401309170701</v>
      </c>
      <c r="I21" s="64">
        <f>(2*MIN(Slovakiet!Z9,Slovakiet!Z27)/(Slovakiet!Z9+Slovakiet!Z27))</f>
        <v>0.93924242974681749</v>
      </c>
      <c r="J21" s="64">
        <f>(2*MIN(Slovakiet!Z11,Slovakiet!Z29)/(Slovakiet!Z11+Slovakiet!Z29))</f>
        <v>0.89630612752780014</v>
      </c>
      <c r="K21" s="64">
        <f>(2*MIN(Slovakiet!Z13,Slovakiet!Z31)/(Slovakiet!Z13+Slovakiet!Z31))</f>
        <v>0.79015534921305874</v>
      </c>
      <c r="L21" s="64">
        <f>(2*MIN(Slovakiet!Z15,Slovakiet!Z33)/(Slovakiet!Z15+Slovakiet!Z33))</f>
        <v>0.70641933277163305</v>
      </c>
      <c r="M21" s="31"/>
      <c r="N21" s="146">
        <f t="shared" si="0"/>
        <v>0.11518967462837715</v>
      </c>
    </row>
    <row r="22" spans="1:14">
      <c r="A22" s="35" t="s">
        <v>336</v>
      </c>
      <c r="B22" s="53">
        <f>(2*MIN(Slovenien!P7,Slovenien!P25)/(Slovenien!P7+Slovenien!P25))</f>
        <v>0.41892685241840605</v>
      </c>
      <c r="C22" s="53">
        <f>(2*MIN(Slovenien!P9,Slovenien!P27)/(Slovenien!P9+Slovenien!P27))</f>
        <v>0.93637059612184526</v>
      </c>
      <c r="D22" s="53">
        <f>(2*MIN(Slovenien!P11,Slovenien!P29)/(Slovenien!P11+Slovenien!P29))</f>
        <v>0.82044055842083496</v>
      </c>
      <c r="E22" s="53">
        <f>(2*MIN(Slovenien!P13,Slovenien!P31)/(Slovenien!P13+Slovenien!P31))</f>
        <v>0.91568207245251843</v>
      </c>
      <c r="F22" s="53">
        <f>(2*MIN(Slovenien!P15,Slovenien!P33)/(Slovenien!P15+Slovenien!P33))</f>
        <v>0.98269003966526025</v>
      </c>
      <c r="G22" s="53"/>
      <c r="H22" s="52">
        <f>(2*MIN(Slovenien!Z7,Slovenien!Z25)/(Slovenien!Z7+Slovenien!Z25))</f>
        <v>0.58020385926215146</v>
      </c>
      <c r="I22" s="52">
        <f>(2*MIN(Slovenien!Z9,Slovenien!Z27)/(Slovenien!Z9+Slovenien!Z27))</f>
        <v>0.90820185627474226</v>
      </c>
      <c r="J22" s="52">
        <f>(2*MIN(Slovenien!Z11,Slovenien!Z29)/(Slovenien!Z11+Slovenien!Z29))</f>
        <v>0.99613952565431263</v>
      </c>
      <c r="K22" s="52">
        <f>(2*MIN(Slovenien!Z13,Slovenien!Z31)/(Slovenien!Z13+Slovenien!Z31))</f>
        <v>0.93998874377295127</v>
      </c>
      <c r="L22" s="52">
        <f>(2*MIN(Slovenien!Z15,Slovenien!Z33)/(Slovenien!Z15+Slovenien!Z33))</f>
        <v>0.91241644912068176</v>
      </c>
      <c r="M22" s="5"/>
      <c r="N22" s="147">
        <f t="shared" si="0"/>
        <v>0.26284031500597393</v>
      </c>
    </row>
    <row r="23" spans="1:14">
      <c r="A23" s="24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146"/>
    </row>
    <row r="24" spans="1:14">
      <c r="A24" s="27" t="s">
        <v>479</v>
      </c>
      <c r="B24" s="148">
        <f>AVERAGE(B15:B22)</f>
        <v>0.77557459399617146</v>
      </c>
      <c r="C24" s="148">
        <f>AVERAGE(C15:C22)</f>
        <v>0.85599034902669646</v>
      </c>
      <c r="D24" s="148">
        <f>AVERAGE(D15:D22)</f>
        <v>0.85693972709714972</v>
      </c>
      <c r="E24" s="148">
        <f>AVERAGE(E15:E22)</f>
        <v>0.74891457455168187</v>
      </c>
      <c r="F24" s="148">
        <f>AVERAGE(F15:F22)</f>
        <v>0.73959055915027827</v>
      </c>
      <c r="G24" s="4"/>
      <c r="H24" s="148">
        <f>AVERAGE(H15:H22)</f>
        <v>0.83056899511789606</v>
      </c>
      <c r="I24" s="148">
        <f>AVERAGE(I15:I22)</f>
        <v>0.79627551851746103</v>
      </c>
      <c r="J24" s="148">
        <f>AVERAGE(J15:J22)</f>
        <v>0.88571551366140389</v>
      </c>
      <c r="K24" s="148">
        <f>AVERAGE(K15:K22)</f>
        <v>0.87423046958086614</v>
      </c>
      <c r="L24" s="148">
        <f>AVERAGE(L15:L22)</f>
        <v>0.84209632294529724</v>
      </c>
      <c r="M24" s="5"/>
      <c r="N24" s="147">
        <f t="shared" si="0"/>
        <v>0.2518770160009467</v>
      </c>
    </row>
    <row r="27" spans="1:14">
      <c r="C27" s="1" t="s">
        <v>477</v>
      </c>
    </row>
    <row r="28" spans="1:14" ht="13.5" thickBot="1"/>
    <row r="29" spans="1:14">
      <c r="A29" s="133" t="s">
        <v>424</v>
      </c>
      <c r="B29" s="95"/>
      <c r="C29" s="95" t="s">
        <v>286</v>
      </c>
      <c r="D29" s="84">
        <v>2000</v>
      </c>
      <c r="E29" s="95" t="s">
        <v>423</v>
      </c>
      <c r="F29" s="83"/>
      <c r="G29" s="84">
        <v>2010</v>
      </c>
      <c r="H29" s="96" t="s">
        <v>423</v>
      </c>
    </row>
    <row r="30" spans="1:14">
      <c r="A30" s="97"/>
      <c r="B30" s="18"/>
      <c r="C30" s="9"/>
      <c r="D30" s="9"/>
      <c r="E30" s="9"/>
      <c r="F30" s="9"/>
      <c r="G30" s="9"/>
      <c r="H30" s="98"/>
    </row>
    <row r="31" spans="1:14">
      <c r="A31" s="76" t="s">
        <v>480</v>
      </c>
      <c r="B31" s="60"/>
      <c r="C31" s="58"/>
      <c r="D31" s="59">
        <f>'CEECs SITC 0-9'!Y44/'CEECs SITC 0-9'!Y13</f>
        <v>0.82126215489124033</v>
      </c>
      <c r="E31" s="58"/>
      <c r="F31" s="58"/>
      <c r="G31" s="59">
        <f>'CEECs SITC 0-9'!Y58/'CEECs SITC 0-9'!Y28</f>
        <v>0.781860531470155</v>
      </c>
      <c r="H31" s="99"/>
      <c r="I31" s="55"/>
      <c r="J31" s="55"/>
      <c r="K31" s="55"/>
      <c r="L31" s="55"/>
    </row>
    <row r="32" spans="1:14">
      <c r="A32" s="78"/>
      <c r="B32" s="60"/>
      <c r="C32" s="58"/>
      <c r="D32" s="58"/>
      <c r="E32" s="58"/>
      <c r="F32" s="58"/>
      <c r="G32" s="58"/>
      <c r="H32" s="99"/>
      <c r="I32" s="55"/>
      <c r="J32" s="55"/>
      <c r="K32" s="55"/>
    </row>
    <row r="33" spans="1:21">
      <c r="A33" s="100" t="s">
        <v>481</v>
      </c>
      <c r="B33" s="61"/>
      <c r="C33" s="56"/>
      <c r="D33" s="51">
        <f>100%-D31</f>
        <v>0.17873784510875967</v>
      </c>
      <c r="E33" s="56"/>
      <c r="F33" s="56"/>
      <c r="G33" s="51">
        <f>100%-G31</f>
        <v>0.218139468529845</v>
      </c>
      <c r="H33" s="101"/>
      <c r="I33" s="55"/>
      <c r="J33" s="55"/>
      <c r="K33" s="55"/>
    </row>
    <row r="34" spans="1:21">
      <c r="A34" s="78"/>
      <c r="B34" s="60"/>
      <c r="C34" s="58"/>
      <c r="D34" s="58"/>
      <c r="E34" s="58"/>
      <c r="F34" s="58"/>
      <c r="G34" s="58"/>
      <c r="H34" s="99"/>
      <c r="I34" s="55"/>
      <c r="J34" s="55"/>
      <c r="K34" s="55"/>
    </row>
    <row r="35" spans="1:21" ht="13.5" thickBot="1">
      <c r="A35" s="102" t="s">
        <v>341</v>
      </c>
      <c r="B35" s="103"/>
      <c r="C35" s="104"/>
      <c r="D35" s="105">
        <f>SUM(D31:D33)</f>
        <v>1</v>
      </c>
      <c r="E35" s="104"/>
      <c r="F35" s="104"/>
      <c r="G35" s="105">
        <f>SUM(G31:G33)</f>
        <v>1</v>
      </c>
      <c r="H35" s="106"/>
      <c r="I35" s="55"/>
      <c r="J35" s="55"/>
      <c r="K35" s="55"/>
    </row>
    <row r="36" spans="1:21">
      <c r="B36" s="55"/>
      <c r="C36" s="55"/>
      <c r="D36" s="55"/>
      <c r="E36" s="55"/>
      <c r="F36" s="55"/>
      <c r="G36" s="55"/>
      <c r="H36" s="55"/>
      <c r="I36" s="55"/>
      <c r="J36" s="55"/>
      <c r="K36" s="55"/>
    </row>
    <row r="37" spans="1:21">
      <c r="B37" s="55"/>
      <c r="C37" s="55"/>
      <c r="D37" s="55"/>
      <c r="E37" s="55"/>
      <c r="F37" s="55"/>
      <c r="G37" s="55"/>
      <c r="H37" s="55"/>
      <c r="I37" s="55"/>
      <c r="J37" s="55"/>
      <c r="K37" s="55"/>
    </row>
    <row r="38" spans="1:21">
      <c r="B38" s="55"/>
      <c r="C38" s="55"/>
      <c r="D38" s="55"/>
      <c r="E38" s="55"/>
      <c r="F38" s="55"/>
      <c r="G38" s="55"/>
      <c r="H38" s="55"/>
      <c r="I38" s="55"/>
      <c r="J38" s="55"/>
      <c r="K38" s="55"/>
    </row>
    <row r="40" spans="1:21" ht="15.75">
      <c r="A40" s="142" t="s">
        <v>402</v>
      </c>
      <c r="B40" s="9"/>
      <c r="C40" s="9"/>
      <c r="D40" s="143" t="s">
        <v>482</v>
      </c>
      <c r="E40" s="9"/>
      <c r="F40" s="9"/>
      <c r="G40" s="9"/>
      <c r="H40" s="9"/>
      <c r="I40" s="9"/>
      <c r="J40" s="9"/>
      <c r="K40" s="18"/>
      <c r="M40" s="126"/>
      <c r="N40" s="127" t="s">
        <v>483</v>
      </c>
      <c r="O40" s="9"/>
      <c r="P40" s="9"/>
      <c r="Q40" s="9"/>
      <c r="R40" s="9"/>
      <c r="S40" s="9"/>
      <c r="T40" s="9"/>
      <c r="U40" s="18"/>
    </row>
    <row r="41" spans="1:21">
      <c r="A41" s="33"/>
      <c r="B41" s="47">
        <v>2000</v>
      </c>
      <c r="C41" s="31"/>
      <c r="D41" s="31"/>
      <c r="E41" s="31"/>
      <c r="F41" s="31"/>
      <c r="G41" s="31"/>
      <c r="H41" s="31"/>
      <c r="I41" s="31"/>
      <c r="J41" s="31"/>
      <c r="K41" s="8"/>
      <c r="M41" s="128"/>
      <c r="N41" s="58"/>
      <c r="O41" s="31"/>
      <c r="P41" s="31"/>
      <c r="Q41" s="31"/>
      <c r="R41" s="31"/>
      <c r="S41" s="31"/>
      <c r="T41" s="31"/>
      <c r="U41" s="8"/>
    </row>
    <row r="42" spans="1:21">
      <c r="A42" s="117" t="s">
        <v>374</v>
      </c>
      <c r="B42" s="5">
        <v>0</v>
      </c>
      <c r="C42" s="5">
        <v>1</v>
      </c>
      <c r="D42" s="5">
        <v>2</v>
      </c>
      <c r="E42" s="5">
        <v>3</v>
      </c>
      <c r="F42" s="5">
        <v>4</v>
      </c>
      <c r="G42" s="5">
        <v>5</v>
      </c>
      <c r="H42" s="5">
        <v>6</v>
      </c>
      <c r="I42" s="5">
        <v>7</v>
      </c>
      <c r="J42" s="5">
        <v>8</v>
      </c>
      <c r="K42" s="6">
        <v>9</v>
      </c>
      <c r="M42" s="128"/>
      <c r="N42" s="73" t="s">
        <v>403</v>
      </c>
      <c r="O42" s="50" t="s">
        <v>412</v>
      </c>
      <c r="P42" s="31"/>
      <c r="Q42" s="31"/>
      <c r="R42" s="31"/>
      <c r="S42" s="31"/>
      <c r="T42" s="31"/>
      <c r="U42" s="8"/>
    </row>
    <row r="43" spans="1:21">
      <c r="A43" s="34" t="s">
        <v>329</v>
      </c>
      <c r="B43" s="59">
        <v>0.46980179236891617</v>
      </c>
      <c r="C43" s="59">
        <v>0.34993595500170294</v>
      </c>
      <c r="D43" s="59">
        <v>0.33985335938027</v>
      </c>
      <c r="E43" s="59">
        <v>0.84959734132212006</v>
      </c>
      <c r="F43" s="59">
        <v>0.63096909361798614</v>
      </c>
      <c r="G43" s="59">
        <v>0.44323640881539178</v>
      </c>
      <c r="H43" s="59">
        <v>0.56575499004633845</v>
      </c>
      <c r="I43" s="59">
        <v>0.44150960350775609</v>
      </c>
      <c r="J43" s="59">
        <v>0.57597564964505865</v>
      </c>
      <c r="K43" s="119">
        <v>0.92881572169236049</v>
      </c>
      <c r="L43" s="130"/>
      <c r="M43" s="128"/>
      <c r="N43" s="73" t="s">
        <v>404</v>
      </c>
      <c r="O43" s="50" t="s">
        <v>413</v>
      </c>
      <c r="P43" s="31"/>
      <c r="Q43" s="31"/>
      <c r="R43" s="31"/>
      <c r="S43" s="31"/>
      <c r="T43" s="31"/>
      <c r="U43" s="8"/>
    </row>
    <row r="44" spans="1:21">
      <c r="A44" s="34" t="s">
        <v>330</v>
      </c>
      <c r="B44" s="154">
        <v>0.5648160646270789</v>
      </c>
      <c r="C44" s="154">
        <v>0.81339200556197522</v>
      </c>
      <c r="D44" s="154">
        <v>0.49566972309392088</v>
      </c>
      <c r="E44" s="154">
        <v>0.24842782668978297</v>
      </c>
      <c r="F44" s="154">
        <v>0.66932506770948907</v>
      </c>
      <c r="G44" s="154">
        <v>0.56122766239725408</v>
      </c>
      <c r="H44" s="154">
        <v>0.70937100796482122</v>
      </c>
      <c r="I44" s="154">
        <v>0.7101505795500701</v>
      </c>
      <c r="J44" s="154">
        <v>0.77171797527183905</v>
      </c>
      <c r="K44" s="155">
        <v>0.61995214039848379</v>
      </c>
      <c r="M44" s="128"/>
      <c r="N44" s="73" t="s">
        <v>405</v>
      </c>
      <c r="O44" s="50" t="s">
        <v>414</v>
      </c>
      <c r="P44" s="31"/>
      <c r="Q44" s="31"/>
      <c r="R44" s="31"/>
      <c r="S44" s="31"/>
      <c r="T44" s="31"/>
      <c r="U44" s="8"/>
    </row>
    <row r="45" spans="1:21">
      <c r="A45" s="34" t="s">
        <v>331</v>
      </c>
      <c r="B45" s="59">
        <v>0.42316485787028185</v>
      </c>
      <c r="C45" s="59">
        <v>0.49915487836292799</v>
      </c>
      <c r="D45" s="59">
        <v>0.42625365656287506</v>
      </c>
      <c r="E45" s="59">
        <v>0.38985685771085171</v>
      </c>
      <c r="F45" s="59">
        <v>0.32100461147583942</v>
      </c>
      <c r="G45" s="59">
        <v>0.60496952202237242</v>
      </c>
      <c r="H45" s="59">
        <v>0.6335882000309685</v>
      </c>
      <c r="I45" s="59">
        <v>0.62945622122345535</v>
      </c>
      <c r="J45" s="59">
        <v>0.63090644802083617</v>
      </c>
      <c r="K45" s="119">
        <v>0.31863588372095775</v>
      </c>
      <c r="M45" s="128"/>
      <c r="N45" s="73" t="s">
        <v>406</v>
      </c>
      <c r="O45" s="50" t="s">
        <v>415</v>
      </c>
      <c r="P45" s="31"/>
      <c r="Q45" s="31"/>
      <c r="R45" s="31"/>
      <c r="S45" s="31"/>
      <c r="T45" s="31"/>
      <c r="U45" s="8"/>
    </row>
    <row r="46" spans="1:21">
      <c r="A46" s="34" t="s">
        <v>332</v>
      </c>
      <c r="B46" s="59">
        <v>0.44519851938700067</v>
      </c>
      <c r="C46" s="59">
        <v>0.56228158176973031</v>
      </c>
      <c r="D46" s="59">
        <v>0.36286771726953382</v>
      </c>
      <c r="E46" s="59">
        <v>0.14880927917186546</v>
      </c>
      <c r="F46" s="59">
        <v>0.2258144850560031</v>
      </c>
      <c r="G46" s="59">
        <v>0.37120114763080747</v>
      </c>
      <c r="H46" s="59">
        <v>0.57036976521393523</v>
      </c>
      <c r="I46" s="59">
        <v>0.50303559176558044</v>
      </c>
      <c r="J46" s="59">
        <v>0.40012571978962308</v>
      </c>
      <c r="K46" s="119">
        <v>0.10587668918618842</v>
      </c>
      <c r="M46" s="128"/>
      <c r="N46" s="73" t="s">
        <v>407</v>
      </c>
      <c r="O46" s="50" t="s">
        <v>416</v>
      </c>
      <c r="P46" s="31"/>
      <c r="Q46" s="31"/>
      <c r="R46" s="31"/>
      <c r="S46" s="31"/>
      <c r="T46" s="31"/>
      <c r="U46" s="8"/>
    </row>
    <row r="47" spans="1:21">
      <c r="A47" s="34" t="s">
        <v>333</v>
      </c>
      <c r="B47" s="59">
        <v>0.33311799765315458</v>
      </c>
      <c r="C47" s="59">
        <v>0.39739056140441453</v>
      </c>
      <c r="D47" s="59">
        <v>0.14849173169176819</v>
      </c>
      <c r="E47" s="59">
        <v>0.14681747513899535</v>
      </c>
      <c r="F47" s="59">
        <v>9.8176608364424059E-2</v>
      </c>
      <c r="G47" s="59">
        <v>0.45485990687514138</v>
      </c>
      <c r="H47" s="59">
        <v>0.35412568132370281</v>
      </c>
      <c r="I47" s="59">
        <v>0.22220338866612394</v>
      </c>
      <c r="J47" s="59">
        <v>0.45466943344501087</v>
      </c>
      <c r="K47" s="119">
        <v>0.5326146139605793</v>
      </c>
      <c r="M47" s="33"/>
      <c r="N47" s="73" t="s">
        <v>408</v>
      </c>
      <c r="O47" s="50" t="s">
        <v>417</v>
      </c>
      <c r="P47" s="31"/>
      <c r="Q47" s="31"/>
      <c r="R47" s="31"/>
      <c r="S47" s="31"/>
      <c r="T47" s="31"/>
      <c r="U47" s="8"/>
    </row>
    <row r="48" spans="1:21">
      <c r="A48" s="34" t="s">
        <v>334</v>
      </c>
      <c r="B48" s="59">
        <v>0.49279971353743796</v>
      </c>
      <c r="C48" s="59">
        <v>0.4410740198481361</v>
      </c>
      <c r="D48" s="59">
        <v>0.40278401599413893</v>
      </c>
      <c r="E48" s="59">
        <v>0.15562409392419968</v>
      </c>
      <c r="F48" s="59">
        <v>0.15338542525249194</v>
      </c>
      <c r="G48" s="59">
        <v>0.43240007802170632</v>
      </c>
      <c r="H48" s="59">
        <v>0.56803021474670046</v>
      </c>
      <c r="I48" s="59">
        <v>0.59548550843139669</v>
      </c>
      <c r="J48" s="59">
        <v>0.49059190122406521</v>
      </c>
      <c r="K48" s="119">
        <v>0.2559467174119886</v>
      </c>
      <c r="M48" s="33"/>
      <c r="N48" s="73" t="s">
        <v>409</v>
      </c>
      <c r="O48" s="50" t="s">
        <v>418</v>
      </c>
      <c r="P48" s="31"/>
      <c r="Q48" s="31"/>
      <c r="R48" s="31"/>
      <c r="S48" s="31"/>
      <c r="T48" s="31"/>
      <c r="U48" s="8"/>
    </row>
    <row r="49" spans="1:21">
      <c r="A49" s="34" t="s">
        <v>335</v>
      </c>
      <c r="B49" s="59">
        <v>0.57363250954261247</v>
      </c>
      <c r="C49" s="59">
        <v>0.64366977565531491</v>
      </c>
      <c r="D49" s="59">
        <v>0.35498192254910732</v>
      </c>
      <c r="E49" s="59">
        <v>7.088355234063301E-2</v>
      </c>
      <c r="F49" s="59">
        <v>0.6471865722708805</v>
      </c>
      <c r="G49" s="59">
        <v>0.57914963453725476</v>
      </c>
      <c r="H49" s="59">
        <v>0.5533372438006976</v>
      </c>
      <c r="I49" s="59">
        <v>0.5651647309371256</v>
      </c>
      <c r="J49" s="59">
        <v>0.55344150251404289</v>
      </c>
      <c r="K49" s="119">
        <v>0.87791305466651659</v>
      </c>
      <c r="M49" s="33"/>
      <c r="N49" s="73" t="s">
        <v>410</v>
      </c>
      <c r="O49" s="50" t="s">
        <v>419</v>
      </c>
      <c r="P49" s="31"/>
      <c r="Q49" s="31"/>
      <c r="R49" s="31"/>
      <c r="S49" s="31"/>
      <c r="T49" s="31"/>
      <c r="U49" s="8"/>
    </row>
    <row r="50" spans="1:21">
      <c r="A50" s="35" t="s">
        <v>336</v>
      </c>
      <c r="B50" s="51">
        <v>0.39564128621691663</v>
      </c>
      <c r="C50" s="51">
        <v>0.56011751653762865</v>
      </c>
      <c r="D50" s="51">
        <v>0.437561563499833</v>
      </c>
      <c r="E50" s="51">
        <v>7.6006772839594852E-2</v>
      </c>
      <c r="F50" s="51">
        <v>0.33598771180572096</v>
      </c>
      <c r="G50" s="51">
        <v>0.57329749168804334</v>
      </c>
      <c r="H50" s="51">
        <v>0.69626373154393728</v>
      </c>
      <c r="I50" s="51">
        <v>0.62815422882510208</v>
      </c>
      <c r="J50" s="51">
        <v>0.69550216259741759</v>
      </c>
      <c r="K50" s="120">
        <v>0.17275852235825548</v>
      </c>
      <c r="L50" s="130"/>
      <c r="M50" s="33"/>
      <c r="N50" s="73" t="s">
        <v>411</v>
      </c>
      <c r="O50" s="50" t="s">
        <v>420</v>
      </c>
      <c r="P50" s="31"/>
      <c r="Q50" s="31"/>
      <c r="R50" s="31"/>
      <c r="S50" s="31"/>
      <c r="T50" s="31"/>
      <c r="U50" s="8"/>
    </row>
    <row r="51" spans="1:21">
      <c r="A51" s="33"/>
      <c r="B51" s="31"/>
      <c r="C51" s="31"/>
      <c r="D51" s="31"/>
      <c r="E51" s="31"/>
      <c r="F51" s="31"/>
      <c r="G51" s="31"/>
      <c r="H51" s="31"/>
      <c r="I51" s="31"/>
      <c r="J51" s="31"/>
      <c r="K51" s="8"/>
      <c r="L51" s="130"/>
      <c r="M51" s="33"/>
      <c r="N51" s="73" t="s">
        <v>471</v>
      </c>
      <c r="O51" s="50" t="s">
        <v>421</v>
      </c>
      <c r="P51" s="31"/>
      <c r="Q51" s="31"/>
      <c r="R51" s="31"/>
      <c r="S51" s="31"/>
      <c r="T51" s="31"/>
      <c r="U51" s="8"/>
    </row>
    <row r="52" spans="1:21">
      <c r="A52" s="68" t="s">
        <v>485</v>
      </c>
      <c r="B52" s="125">
        <f>AVERAGE(B43:B50)</f>
        <v>0.46227159265042489</v>
      </c>
      <c r="C52" s="125">
        <f t="shared" ref="C52:K52" si="1">AVERAGE(C43:C50)</f>
        <v>0.53337703676772885</v>
      </c>
      <c r="D52" s="125">
        <f t="shared" si="1"/>
        <v>0.37105796125518092</v>
      </c>
      <c r="E52" s="125">
        <f t="shared" si="1"/>
        <v>0.26075289989225536</v>
      </c>
      <c r="F52" s="125">
        <f t="shared" si="1"/>
        <v>0.38523119694410435</v>
      </c>
      <c r="G52" s="125">
        <f t="shared" si="1"/>
        <v>0.50254273149849649</v>
      </c>
      <c r="H52" s="125">
        <f t="shared" si="1"/>
        <v>0.58135510433388782</v>
      </c>
      <c r="I52" s="125">
        <f t="shared" si="1"/>
        <v>0.53689498161332627</v>
      </c>
      <c r="J52" s="125">
        <f t="shared" si="1"/>
        <v>0.57161634906348668</v>
      </c>
      <c r="K52" s="129">
        <f t="shared" si="1"/>
        <v>0.4765641679244163</v>
      </c>
      <c r="M52" s="33"/>
      <c r="N52" s="31"/>
      <c r="O52" s="31"/>
      <c r="P52" s="31"/>
      <c r="Q52" s="31"/>
      <c r="R52" s="31"/>
      <c r="S52" s="31"/>
      <c r="T52" s="31"/>
      <c r="U52" s="8"/>
    </row>
    <row r="53" spans="1:21">
      <c r="A53" s="33"/>
      <c r="B53" s="47">
        <v>2010</v>
      </c>
      <c r="C53" s="31"/>
      <c r="D53" s="31"/>
      <c r="E53" s="31"/>
      <c r="F53" s="31"/>
      <c r="G53" s="31"/>
      <c r="H53" s="31"/>
      <c r="I53" s="31"/>
      <c r="J53" s="31"/>
      <c r="K53" s="8"/>
      <c r="M53" s="13"/>
      <c r="N53" s="5"/>
      <c r="O53" s="4" t="s">
        <v>484</v>
      </c>
      <c r="P53" s="5"/>
      <c r="Q53" s="5"/>
      <c r="R53" s="5"/>
      <c r="S53" s="5"/>
      <c r="T53" s="5"/>
      <c r="U53" s="6"/>
    </row>
    <row r="54" spans="1:21">
      <c r="A54" s="117" t="s">
        <v>374</v>
      </c>
      <c r="B54" s="5">
        <v>0</v>
      </c>
      <c r="C54" s="5">
        <v>1</v>
      </c>
      <c r="D54" s="5">
        <v>2</v>
      </c>
      <c r="E54" s="5">
        <v>3</v>
      </c>
      <c r="F54" s="5">
        <v>4</v>
      </c>
      <c r="G54" s="5">
        <v>5</v>
      </c>
      <c r="H54" s="5">
        <v>6</v>
      </c>
      <c r="I54" s="5">
        <v>7</v>
      </c>
      <c r="J54" s="5">
        <v>8</v>
      </c>
      <c r="K54" s="6">
        <v>9</v>
      </c>
      <c r="L54" s="50"/>
      <c r="M54" s="31"/>
      <c r="N54" s="31"/>
    </row>
    <row r="55" spans="1:21">
      <c r="A55" s="34" t="s">
        <v>329</v>
      </c>
      <c r="B55" s="121">
        <v>0.6126996764670285</v>
      </c>
      <c r="C55" s="121">
        <v>0.633937978064397</v>
      </c>
      <c r="D55" s="121">
        <v>0.40216591083803144</v>
      </c>
      <c r="E55" s="121">
        <v>0.70255099495091022</v>
      </c>
      <c r="F55" s="121">
        <v>0.51738083472154717</v>
      </c>
      <c r="G55" s="121">
        <v>0.56030183141188461</v>
      </c>
      <c r="H55" s="121">
        <v>0.58683105501566479</v>
      </c>
      <c r="I55" s="121">
        <v>0.70244245667915473</v>
      </c>
      <c r="J55" s="121">
        <v>0.6824938346647953</v>
      </c>
      <c r="K55" s="122">
        <v>0.76195134756369898</v>
      </c>
      <c r="L55" s="132"/>
      <c r="M55" s="31"/>
      <c r="N55" s="31"/>
    </row>
    <row r="56" spans="1:21">
      <c r="A56" s="34" t="s">
        <v>330</v>
      </c>
      <c r="B56" s="156">
        <v>0.60246377757182545</v>
      </c>
      <c r="C56" s="156">
        <v>0.7685510874863255</v>
      </c>
      <c r="D56" s="156">
        <v>0.54904147345739762</v>
      </c>
      <c r="E56" s="156">
        <v>0.4528361441160213</v>
      </c>
      <c r="F56" s="156">
        <v>0.77910364456952308</v>
      </c>
      <c r="G56" s="156">
        <v>0.6456233910778969</v>
      </c>
      <c r="H56" s="156">
        <v>0.72081788110872358</v>
      </c>
      <c r="I56" s="156">
        <v>0.71849431590067725</v>
      </c>
      <c r="J56" s="156">
        <v>0.79231621755889592</v>
      </c>
      <c r="K56" s="157">
        <v>0.75243294267607885</v>
      </c>
      <c r="L56" s="132"/>
      <c r="M56" s="31"/>
      <c r="N56" s="31"/>
    </row>
    <row r="57" spans="1:21">
      <c r="A57" s="34" t="s">
        <v>331</v>
      </c>
      <c r="B57" s="121">
        <v>0.60429173564109318</v>
      </c>
      <c r="C57" s="121">
        <v>0.82622137161273324</v>
      </c>
      <c r="D57" s="121">
        <v>0.48345412935472643</v>
      </c>
      <c r="E57" s="121">
        <v>0.37244824654988001</v>
      </c>
      <c r="F57" s="121">
        <v>0.58850722033953862</v>
      </c>
      <c r="G57" s="121">
        <v>0.79775543668133819</v>
      </c>
      <c r="H57" s="121">
        <v>0.72080094752267287</v>
      </c>
      <c r="I57" s="121">
        <v>0.71274704873002759</v>
      </c>
      <c r="J57" s="121">
        <v>0.7251990277439796</v>
      </c>
      <c r="K57" s="122">
        <v>0.30484817702598871</v>
      </c>
      <c r="L57" s="132"/>
      <c r="M57" s="31"/>
      <c r="N57" s="31"/>
    </row>
    <row r="58" spans="1:21">
      <c r="A58" s="34" t="s">
        <v>332</v>
      </c>
      <c r="B58" s="121">
        <v>0.67014675438209426</v>
      </c>
      <c r="C58" s="121">
        <v>0.59928927238963325</v>
      </c>
      <c r="D58" s="121">
        <v>0.44140641865349034</v>
      </c>
      <c r="E58" s="121">
        <v>0.10940096416815144</v>
      </c>
      <c r="F58" s="121">
        <v>0.45006499100514669</v>
      </c>
      <c r="G58" s="121">
        <v>0.48048340830852776</v>
      </c>
      <c r="H58" s="121">
        <v>0.6806373126990175</v>
      </c>
      <c r="I58" s="121">
        <v>0.78530263567611669</v>
      </c>
      <c r="J58" s="121">
        <v>0.60173206142217583</v>
      </c>
      <c r="K58" s="122">
        <v>0.33164206741179014</v>
      </c>
      <c r="L58" s="132"/>
      <c r="M58" s="31"/>
      <c r="N58" s="31"/>
    </row>
    <row r="59" spans="1:21">
      <c r="A59" s="34" t="s">
        <v>333</v>
      </c>
      <c r="B59" s="121">
        <v>0.58120119411626436</v>
      </c>
      <c r="C59" s="121">
        <v>0.6427056758941081</v>
      </c>
      <c r="D59" s="121">
        <v>0.36778185270493086</v>
      </c>
      <c r="E59" s="121">
        <v>0.32856211170588506</v>
      </c>
      <c r="F59" s="121">
        <v>0.51132396276175118</v>
      </c>
      <c r="G59" s="121">
        <v>0.65726500330412263</v>
      </c>
      <c r="H59" s="121">
        <v>0.54633066677008824</v>
      </c>
      <c r="I59" s="121">
        <v>0.77296361429224725</v>
      </c>
      <c r="J59" s="121">
        <v>0.73791363459167925</v>
      </c>
      <c r="K59" s="122">
        <v>0.79985070175305739</v>
      </c>
      <c r="L59" s="132"/>
      <c r="M59" s="31"/>
      <c r="N59" s="31"/>
    </row>
    <row r="60" spans="1:21">
      <c r="A60" s="34" t="s">
        <v>334</v>
      </c>
      <c r="B60" s="121">
        <v>0.63074802810046837</v>
      </c>
      <c r="C60" s="121">
        <v>0.38881706132741217</v>
      </c>
      <c r="D60" s="121">
        <v>0.53780131192899872</v>
      </c>
      <c r="E60" s="121">
        <v>0.3210968115711062</v>
      </c>
      <c r="F60" s="121">
        <v>0.52693934315762847</v>
      </c>
      <c r="G60" s="121">
        <v>0.62688222850127229</v>
      </c>
      <c r="H60" s="121">
        <v>0.66447475943448786</v>
      </c>
      <c r="I60" s="121">
        <v>0.72219695809957585</v>
      </c>
      <c r="J60" s="121">
        <v>0.63065405245932515</v>
      </c>
      <c r="K60" s="122">
        <v>0.99050874187261828</v>
      </c>
      <c r="L60" s="132"/>
      <c r="M60" s="31"/>
      <c r="N60" s="31"/>
    </row>
    <row r="61" spans="1:21">
      <c r="A61" s="34" t="s">
        <v>335</v>
      </c>
      <c r="B61" s="121">
        <v>0.67240876147833806</v>
      </c>
      <c r="C61" s="121">
        <v>0.34152046019074755</v>
      </c>
      <c r="D61" s="121">
        <v>0.45346490099511749</v>
      </c>
      <c r="E61" s="121">
        <v>0.32899334780381312</v>
      </c>
      <c r="F61" s="121">
        <v>0.66838163772151149</v>
      </c>
      <c r="G61" s="121">
        <v>0.60561290844724391</v>
      </c>
      <c r="H61" s="121">
        <v>0.71812918077000787</v>
      </c>
      <c r="I61" s="121">
        <v>0.59904376412959137</v>
      </c>
      <c r="J61" s="121">
        <v>0.74326645413969161</v>
      </c>
      <c r="K61" s="122">
        <v>0.93976581224119216</v>
      </c>
      <c r="L61" s="132"/>
      <c r="M61" s="31"/>
      <c r="N61" s="31"/>
    </row>
    <row r="62" spans="1:21">
      <c r="A62" s="35" t="s">
        <v>336</v>
      </c>
      <c r="B62" s="123">
        <v>0.56415623698406758</v>
      </c>
      <c r="C62" s="123">
        <v>0.60837279767632435</v>
      </c>
      <c r="D62" s="123">
        <v>0.6464840619628609</v>
      </c>
      <c r="E62" s="123">
        <v>0.41253539388792815</v>
      </c>
      <c r="F62" s="123">
        <v>0.29768454456491567</v>
      </c>
      <c r="G62" s="123">
        <v>0.61720203097166704</v>
      </c>
      <c r="H62" s="123">
        <v>0.72290401108757019</v>
      </c>
      <c r="I62" s="123">
        <v>0.66727006322406324</v>
      </c>
      <c r="J62" s="123">
        <v>0.7482443793653506</v>
      </c>
      <c r="K62" s="124">
        <v>0.18420315453053562</v>
      </c>
      <c r="L62" s="132"/>
      <c r="M62" s="31"/>
      <c r="N62" s="31"/>
    </row>
    <row r="63" spans="1:21">
      <c r="A63" s="33"/>
      <c r="B63" s="31"/>
      <c r="C63" s="31"/>
      <c r="D63" s="31"/>
      <c r="E63" s="31"/>
      <c r="F63" s="31"/>
      <c r="G63" s="31"/>
      <c r="H63" s="31"/>
      <c r="I63" s="31"/>
      <c r="J63" s="31"/>
      <c r="K63" s="8"/>
      <c r="L63" s="132"/>
      <c r="M63" s="31"/>
      <c r="N63" s="31"/>
    </row>
    <row r="64" spans="1:21">
      <c r="A64" s="68" t="s">
        <v>485</v>
      </c>
      <c r="B64" s="125">
        <f>AVERAGE(B55:B62)</f>
        <v>0.61726452059264747</v>
      </c>
      <c r="C64" s="125">
        <f t="shared" ref="C64:K64" si="2">AVERAGE(C55:C62)</f>
        <v>0.60117696308021007</v>
      </c>
      <c r="D64" s="125">
        <f t="shared" si="2"/>
        <v>0.48520000748694425</v>
      </c>
      <c r="E64" s="125">
        <f t="shared" si="2"/>
        <v>0.37855300184421192</v>
      </c>
      <c r="F64" s="125">
        <f t="shared" si="2"/>
        <v>0.54242327235519538</v>
      </c>
      <c r="G64" s="125">
        <f t="shared" si="2"/>
        <v>0.62389077983799412</v>
      </c>
      <c r="H64" s="125">
        <f t="shared" si="2"/>
        <v>0.67011572680102915</v>
      </c>
      <c r="I64" s="125">
        <f t="shared" si="2"/>
        <v>0.71005760709143184</v>
      </c>
      <c r="J64" s="125">
        <f t="shared" si="2"/>
        <v>0.70772745774323653</v>
      </c>
      <c r="K64" s="129">
        <f t="shared" si="2"/>
        <v>0.63315036813437009</v>
      </c>
      <c r="L64" s="132"/>
      <c r="M64" s="31"/>
      <c r="N64" s="31"/>
    </row>
    <row r="65" spans="1:12">
      <c r="A65" s="131"/>
      <c r="B65" s="31"/>
      <c r="C65" s="31"/>
      <c r="D65" s="31"/>
      <c r="E65" s="31"/>
      <c r="F65" s="31"/>
      <c r="G65" s="31"/>
      <c r="H65" s="31"/>
      <c r="I65" s="31"/>
      <c r="J65" s="31"/>
      <c r="K65" s="8"/>
    </row>
    <row r="66" spans="1:12">
      <c r="A66" s="117" t="s">
        <v>422</v>
      </c>
      <c r="B66" s="125">
        <f>B64-B52</f>
        <v>0.15499292794222258</v>
      </c>
      <c r="C66" s="125">
        <f t="shared" ref="C66:K66" si="3">C64-C52</f>
        <v>6.7799926312481218E-2</v>
      </c>
      <c r="D66" s="125">
        <f t="shared" si="3"/>
        <v>0.11414204623176333</v>
      </c>
      <c r="E66" s="125">
        <f t="shared" si="3"/>
        <v>0.11780010195195656</v>
      </c>
      <c r="F66" s="125">
        <f t="shared" si="3"/>
        <v>0.15719207541109104</v>
      </c>
      <c r="G66" s="125">
        <f t="shared" si="3"/>
        <v>0.12134804833949764</v>
      </c>
      <c r="H66" s="125">
        <f t="shared" si="3"/>
        <v>8.8760622467141337E-2</v>
      </c>
      <c r="I66" s="125">
        <f t="shared" si="3"/>
        <v>0.17316262547810557</v>
      </c>
      <c r="J66" s="125">
        <f t="shared" si="3"/>
        <v>0.13611110867974985</v>
      </c>
      <c r="K66" s="129">
        <f t="shared" si="3"/>
        <v>0.15658620020995379</v>
      </c>
      <c r="L66" s="130"/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00B0F0"/>
  </sheetPr>
  <dimension ref="A1:Z329"/>
  <sheetViews>
    <sheetView topLeftCell="A13" zoomScaleNormal="100" workbookViewId="0">
      <selection activeCell="P102" sqref="P102"/>
    </sheetView>
  </sheetViews>
  <sheetFormatPr defaultRowHeight="12.75"/>
  <cols>
    <col min="13" max="13" width="10.42578125" bestFit="1" customWidth="1"/>
    <col min="14" max="14" width="14.140625" customWidth="1"/>
    <col min="15" max="15" width="10" bestFit="1" customWidth="1"/>
    <col min="16" max="16" width="11.140625" bestFit="1" customWidth="1"/>
    <col min="17" max="17" width="10" bestFit="1" customWidth="1"/>
    <col min="18" max="18" width="11" bestFit="1" customWidth="1"/>
    <col min="19" max="19" width="9.5703125" bestFit="1" customWidth="1"/>
    <col min="20" max="23" width="11" bestFit="1" customWidth="1"/>
    <col min="24" max="24" width="10.140625" bestFit="1" customWidth="1"/>
    <col min="25" max="25" width="12" bestFit="1" customWidth="1"/>
  </cols>
  <sheetData>
    <row r="1" spans="1:26">
      <c r="A1" s="1" t="s">
        <v>373</v>
      </c>
      <c r="Q1" s="2" t="s">
        <v>377</v>
      </c>
    </row>
    <row r="2" spans="1:26">
      <c r="N2" s="4" t="s">
        <v>375</v>
      </c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 spans="1:26" ht="15">
      <c r="A3" s="19" t="s">
        <v>329</v>
      </c>
      <c r="N3" s="20" t="s">
        <v>374</v>
      </c>
      <c r="O3" s="5">
        <v>0</v>
      </c>
      <c r="P3" s="5">
        <v>1</v>
      </c>
      <c r="Q3" s="5">
        <v>2</v>
      </c>
      <c r="R3" s="5">
        <v>3</v>
      </c>
      <c r="S3" s="5">
        <v>4</v>
      </c>
      <c r="T3" s="5">
        <v>5</v>
      </c>
      <c r="U3" s="5">
        <v>6</v>
      </c>
      <c r="V3" s="5">
        <v>7</v>
      </c>
      <c r="W3" s="5">
        <v>8</v>
      </c>
      <c r="X3" s="23">
        <v>9</v>
      </c>
      <c r="Y3" s="26" t="s">
        <v>341</v>
      </c>
    </row>
    <row r="4" spans="1:26">
      <c r="N4" s="7" t="s">
        <v>329</v>
      </c>
      <c r="O4">
        <f>B13</f>
        <v>226649.86300000001</v>
      </c>
      <c r="P4">
        <f>B14</f>
        <v>17102.249</v>
      </c>
      <c r="Q4">
        <f>B15</f>
        <v>484291.11200000002</v>
      </c>
      <c r="R4">
        <f>B16</f>
        <v>553506.47199999995</v>
      </c>
      <c r="S4">
        <f>B17</f>
        <v>4811.3810000000003</v>
      </c>
      <c r="T4">
        <f>B18</f>
        <v>169071.68700000001</v>
      </c>
      <c r="U4">
        <f>B19</f>
        <v>574852.84600000002</v>
      </c>
      <c r="V4">
        <f>B20</f>
        <v>1277754.0660000001</v>
      </c>
      <c r="W4">
        <f>B21</f>
        <v>515815.37699999998</v>
      </c>
      <c r="X4" s="8">
        <f>B22</f>
        <v>5848.4610000000002</v>
      </c>
      <c r="Y4" s="24">
        <f>SUM(O4:X4)</f>
        <v>3829703.514</v>
      </c>
    </row>
    <row r="5" spans="1:26">
      <c r="A5" t="s">
        <v>361</v>
      </c>
      <c r="N5" s="7" t="s">
        <v>330</v>
      </c>
      <c r="O5">
        <v>844340.56700000004</v>
      </c>
      <c r="P5">
        <v>222282.55600000001</v>
      </c>
      <c r="Q5">
        <v>1059584.2479999999</v>
      </c>
      <c r="R5">
        <v>806162.55700000003</v>
      </c>
      <c r="S5">
        <v>35273.718000000001</v>
      </c>
      <c r="T5">
        <v>2036998.7109999999</v>
      </c>
      <c r="U5">
        <v>7207796.3140000002</v>
      </c>
      <c r="V5">
        <v>13052856.507999999</v>
      </c>
      <c r="W5">
        <v>3567910.8849999998</v>
      </c>
      <c r="X5" s="8">
        <v>219660.72</v>
      </c>
      <c r="Y5" s="24">
        <f t="shared" ref="Y5:Y13" si="0">SUM(O5:X5)</f>
        <v>29052866.783999994</v>
      </c>
    </row>
    <row r="6" spans="1:26">
      <c r="A6" t="s">
        <v>0</v>
      </c>
      <c r="N6" s="7" t="s">
        <v>331</v>
      </c>
      <c r="O6">
        <v>1770028.213</v>
      </c>
      <c r="P6">
        <v>115433.628</v>
      </c>
      <c r="Q6">
        <v>577284.07400000002</v>
      </c>
      <c r="R6">
        <v>495394.47899999999</v>
      </c>
      <c r="S6">
        <v>60786.874000000003</v>
      </c>
      <c r="T6">
        <v>2040917.4240000001</v>
      </c>
      <c r="U6">
        <v>2902591.5290000001</v>
      </c>
      <c r="V6">
        <v>16628541.671</v>
      </c>
      <c r="W6">
        <v>3123281.5550000002</v>
      </c>
      <c r="X6" s="8">
        <v>377982.55200000003</v>
      </c>
      <c r="Y6" s="24">
        <f t="shared" si="0"/>
        <v>28092241.999000002</v>
      </c>
    </row>
    <row r="7" spans="1:26">
      <c r="N7" s="7" t="s">
        <v>332</v>
      </c>
      <c r="O7">
        <v>397305.272</v>
      </c>
      <c r="P7">
        <v>28471.173999999999</v>
      </c>
      <c r="Q7">
        <v>279651.65899999999</v>
      </c>
      <c r="R7">
        <v>794449.68900000001</v>
      </c>
      <c r="S7">
        <v>3589.83</v>
      </c>
      <c r="T7">
        <v>362407.37400000001</v>
      </c>
      <c r="U7">
        <v>514039.32500000001</v>
      </c>
      <c r="V7">
        <v>658350.84499999997</v>
      </c>
      <c r="W7">
        <v>762714.51100000006</v>
      </c>
      <c r="X7" s="8">
        <v>8431.4879999999994</v>
      </c>
      <c r="Y7" s="24">
        <f t="shared" si="0"/>
        <v>3809411.1670000004</v>
      </c>
    </row>
    <row r="8" spans="1:26">
      <c r="A8" t="s">
        <v>1</v>
      </c>
      <c r="B8" t="s">
        <v>2</v>
      </c>
      <c r="C8" t="s">
        <v>3</v>
      </c>
      <c r="D8" t="s">
        <v>4</v>
      </c>
      <c r="N8" s="21" t="s">
        <v>333</v>
      </c>
      <c r="O8">
        <v>85991.625</v>
      </c>
      <c r="P8">
        <v>16942.652999999998</v>
      </c>
      <c r="Q8">
        <v>627456.61699999997</v>
      </c>
      <c r="R8">
        <v>46150.423999999999</v>
      </c>
      <c r="S8">
        <v>1034.0170000000001</v>
      </c>
      <c r="T8">
        <v>119112.39200000001</v>
      </c>
      <c r="U8">
        <v>489796.75799999997</v>
      </c>
      <c r="V8">
        <v>131985.51</v>
      </c>
      <c r="W8">
        <v>344794.61900000001</v>
      </c>
      <c r="X8" s="8">
        <v>5998.3869999999997</v>
      </c>
      <c r="Y8" s="24">
        <f t="shared" si="0"/>
        <v>1869263.0020000001</v>
      </c>
    </row>
    <row r="9" spans="1:26">
      <c r="N9" s="21" t="s">
        <v>334</v>
      </c>
      <c r="O9">
        <v>2295002</v>
      </c>
      <c r="P9">
        <v>115528</v>
      </c>
      <c r="Q9">
        <v>872264</v>
      </c>
      <c r="R9">
        <v>1605658</v>
      </c>
      <c r="S9">
        <v>21248</v>
      </c>
      <c r="T9">
        <v>2087139</v>
      </c>
      <c r="U9">
        <v>7653010</v>
      </c>
      <c r="V9">
        <v>10636564</v>
      </c>
      <c r="W9">
        <v>5663106</v>
      </c>
      <c r="X9" s="8">
        <v>6158</v>
      </c>
      <c r="Y9" s="24">
        <f t="shared" si="0"/>
        <v>30955677</v>
      </c>
    </row>
    <row r="10" spans="1:26">
      <c r="A10" t="s">
        <v>5</v>
      </c>
      <c r="B10" t="s">
        <v>6</v>
      </c>
      <c r="C10" t="s">
        <v>7</v>
      </c>
      <c r="D10" t="s">
        <v>8</v>
      </c>
      <c r="E10" t="s">
        <v>9</v>
      </c>
      <c r="F10" t="s">
        <v>10</v>
      </c>
      <c r="G10" t="s">
        <v>11</v>
      </c>
      <c r="H10" t="s">
        <v>12</v>
      </c>
      <c r="I10" t="s">
        <v>13</v>
      </c>
      <c r="J10" t="s">
        <v>14</v>
      </c>
      <c r="K10" t="s">
        <v>15</v>
      </c>
      <c r="L10" t="s">
        <v>16</v>
      </c>
      <c r="N10" s="7" t="s">
        <v>335</v>
      </c>
      <c r="O10">
        <v>300702.087</v>
      </c>
      <c r="P10">
        <v>51385.777999999998</v>
      </c>
      <c r="Q10">
        <v>386106.69</v>
      </c>
      <c r="R10">
        <v>831764.64099999995</v>
      </c>
      <c r="S10">
        <v>14415.856</v>
      </c>
      <c r="T10">
        <v>943222.59</v>
      </c>
      <c r="U10">
        <v>3177791.5</v>
      </c>
      <c r="V10">
        <v>4699703.108</v>
      </c>
      <c r="W10">
        <v>1478014.5930000001</v>
      </c>
      <c r="X10" s="8">
        <v>1423.712</v>
      </c>
      <c r="Y10" s="24">
        <f t="shared" si="0"/>
        <v>11884530.555</v>
      </c>
    </row>
    <row r="11" spans="1:26">
      <c r="A11" t="s">
        <v>17</v>
      </c>
      <c r="N11" s="20" t="s">
        <v>336</v>
      </c>
      <c r="O11" s="5">
        <v>205035.47</v>
      </c>
      <c r="P11" s="5">
        <v>110317.754</v>
      </c>
      <c r="Q11" s="5">
        <v>168958.18700000001</v>
      </c>
      <c r="R11" s="5">
        <v>57018.493000000002</v>
      </c>
      <c r="S11" s="5">
        <v>5975.0619999999999</v>
      </c>
      <c r="T11" s="5">
        <v>958540.41399999999</v>
      </c>
      <c r="U11" s="5">
        <v>2382553.3670000001</v>
      </c>
      <c r="V11" s="5">
        <v>3139819.125</v>
      </c>
      <c r="W11" s="5">
        <v>1683314.8929999999</v>
      </c>
      <c r="X11" s="6">
        <v>20612.432000000001</v>
      </c>
      <c r="Y11" s="25">
        <f t="shared" si="0"/>
        <v>8732145.1969999988</v>
      </c>
    </row>
    <row r="12" spans="1:26">
      <c r="A12" t="s">
        <v>362</v>
      </c>
      <c r="B12">
        <v>3829703.514</v>
      </c>
      <c r="C12">
        <v>3996831.79</v>
      </c>
      <c r="D12">
        <v>4341041.3439999996</v>
      </c>
      <c r="E12">
        <v>5629181.5099999998</v>
      </c>
      <c r="F12">
        <v>6530529.159</v>
      </c>
      <c r="G12">
        <v>8247444.1289999997</v>
      </c>
      <c r="H12">
        <v>10039366.949999999</v>
      </c>
      <c r="I12">
        <v>11739446.694</v>
      </c>
      <c r="J12">
        <v>13703857.642000001</v>
      </c>
      <c r="K12">
        <v>9047977</v>
      </c>
      <c r="L12">
        <v>12811364.478</v>
      </c>
      <c r="N12" s="7"/>
      <c r="X12" s="8"/>
      <c r="Y12" s="24"/>
    </row>
    <row r="13" spans="1:26">
      <c r="A13" t="s">
        <v>363</v>
      </c>
      <c r="B13">
        <v>226649.86300000001</v>
      </c>
      <c r="C13">
        <v>286921.37599999999</v>
      </c>
      <c r="D13">
        <v>386909.109</v>
      </c>
      <c r="E13">
        <v>422491.89399999997</v>
      </c>
      <c r="F13">
        <v>426190.04399999999</v>
      </c>
      <c r="G13">
        <v>469343.26199999999</v>
      </c>
      <c r="H13">
        <v>562974.576</v>
      </c>
      <c r="I13">
        <v>763558.20700000005</v>
      </c>
      <c r="J13">
        <v>971111.67</v>
      </c>
      <c r="K13">
        <v>743412.75100000005</v>
      </c>
      <c r="L13">
        <v>959429.08499999996</v>
      </c>
      <c r="N13" s="22" t="s">
        <v>337</v>
      </c>
      <c r="O13" s="5">
        <f>SUM(O4:O11)</f>
        <v>6125055.0970000001</v>
      </c>
      <c r="P13" s="5">
        <f t="shared" ref="P13:X13" si="1">SUM(P4:P11)</f>
        <v>677463.79200000002</v>
      </c>
      <c r="Q13" s="5">
        <f t="shared" si="1"/>
        <v>4455596.5870000003</v>
      </c>
      <c r="R13" s="5">
        <f t="shared" si="1"/>
        <v>5190104.7549999999</v>
      </c>
      <c r="S13" s="5">
        <f t="shared" si="1"/>
        <v>147134.73800000001</v>
      </c>
      <c r="T13" s="5">
        <f t="shared" si="1"/>
        <v>8717409.5920000002</v>
      </c>
      <c r="U13" s="5">
        <f t="shared" si="1"/>
        <v>24902431.638999999</v>
      </c>
      <c r="V13" s="5">
        <f t="shared" si="1"/>
        <v>50225574.832999997</v>
      </c>
      <c r="W13" s="5">
        <f t="shared" si="1"/>
        <v>17138952.433000002</v>
      </c>
      <c r="X13" s="6">
        <f t="shared" si="1"/>
        <v>646115.75200000009</v>
      </c>
      <c r="Y13" s="27">
        <f t="shared" si="0"/>
        <v>118225839.21799999</v>
      </c>
      <c r="Z13" s="1" t="s">
        <v>379</v>
      </c>
    </row>
    <row r="14" spans="1:26">
      <c r="A14" t="s">
        <v>364</v>
      </c>
      <c r="B14">
        <v>17102.249</v>
      </c>
      <c r="C14">
        <v>22968.431</v>
      </c>
      <c r="D14">
        <v>29821.423999999999</v>
      </c>
      <c r="E14">
        <v>53357.955999999998</v>
      </c>
      <c r="F14">
        <v>54968.538</v>
      </c>
      <c r="G14">
        <v>71540.835999999996</v>
      </c>
      <c r="H14">
        <v>102729.045</v>
      </c>
      <c r="I14">
        <v>184968.96299999999</v>
      </c>
      <c r="J14">
        <v>186800.32</v>
      </c>
      <c r="K14">
        <v>108870.47100000001</v>
      </c>
      <c r="L14">
        <v>135665.587</v>
      </c>
    </row>
    <row r="15" spans="1:26">
      <c r="A15" t="s">
        <v>365</v>
      </c>
      <c r="B15">
        <v>484291.11200000002</v>
      </c>
      <c r="C15">
        <v>454726.96399999998</v>
      </c>
      <c r="D15">
        <v>484627.34</v>
      </c>
      <c r="E15">
        <v>631304.62</v>
      </c>
      <c r="F15">
        <v>648106.99600000004</v>
      </c>
      <c r="G15">
        <v>705811.52099999995</v>
      </c>
      <c r="H15">
        <v>806447.62100000004</v>
      </c>
      <c r="I15">
        <v>1106111.9879999999</v>
      </c>
      <c r="J15">
        <v>1269669.6710000001</v>
      </c>
      <c r="K15">
        <v>667957.33600000001</v>
      </c>
      <c r="L15">
        <v>1200947.7819999999</v>
      </c>
    </row>
    <row r="16" spans="1:26">
      <c r="A16" t="s">
        <v>366</v>
      </c>
      <c r="B16">
        <v>553506.47199999995</v>
      </c>
      <c r="C16">
        <v>468277.185</v>
      </c>
      <c r="D16">
        <v>511606.89</v>
      </c>
      <c r="E16">
        <v>472162.63099999999</v>
      </c>
      <c r="F16">
        <v>751385.74100000004</v>
      </c>
      <c r="G16">
        <v>1154250.8629999999</v>
      </c>
      <c r="H16">
        <v>1975716.8859999999</v>
      </c>
      <c r="I16">
        <v>1492076.0430000001</v>
      </c>
      <c r="J16">
        <v>1467083.87</v>
      </c>
      <c r="K16">
        <v>1367741.0630000001</v>
      </c>
      <c r="L16">
        <v>1559326.662</v>
      </c>
    </row>
    <row r="17" spans="1:25">
      <c r="A17" t="s">
        <v>367</v>
      </c>
      <c r="B17">
        <v>4811.3810000000003</v>
      </c>
      <c r="C17">
        <v>12875.754999999999</v>
      </c>
      <c r="D17">
        <v>15361.376</v>
      </c>
      <c r="E17">
        <v>18462.232</v>
      </c>
      <c r="F17">
        <v>19023.971000000001</v>
      </c>
      <c r="G17">
        <v>21047.25</v>
      </c>
      <c r="H17">
        <v>28617.242999999999</v>
      </c>
      <c r="I17">
        <v>36232.995000000003</v>
      </c>
      <c r="J17">
        <v>65148.856</v>
      </c>
      <c r="K17">
        <v>41473.053</v>
      </c>
      <c r="L17">
        <v>59275.720999999998</v>
      </c>
      <c r="N17" s="4" t="s">
        <v>376</v>
      </c>
      <c r="O17" s="5"/>
      <c r="P17" s="4"/>
      <c r="Q17" s="4"/>
      <c r="R17" s="4"/>
      <c r="S17" s="4"/>
      <c r="T17" s="4"/>
      <c r="U17" s="4"/>
      <c r="V17" s="4"/>
      <c r="W17" s="4"/>
      <c r="X17" s="4"/>
    </row>
    <row r="18" spans="1:25">
      <c r="A18" t="s">
        <v>368</v>
      </c>
      <c r="B18">
        <v>169071.68700000001</v>
      </c>
      <c r="C18">
        <v>178752.79800000001</v>
      </c>
      <c r="D18">
        <v>181371.24</v>
      </c>
      <c r="E18">
        <v>281318.79399999999</v>
      </c>
      <c r="F18">
        <v>302647.81699999998</v>
      </c>
      <c r="G18">
        <v>409409.67499999999</v>
      </c>
      <c r="H18">
        <v>506585.06099999999</v>
      </c>
      <c r="I18">
        <v>641486.272</v>
      </c>
      <c r="J18">
        <v>901296.05799999996</v>
      </c>
      <c r="K18">
        <v>568263.43700000003</v>
      </c>
      <c r="L18">
        <v>753044.72900000005</v>
      </c>
      <c r="N18" s="20" t="s">
        <v>374</v>
      </c>
      <c r="O18" s="5">
        <v>0</v>
      </c>
      <c r="P18" s="5">
        <v>1</v>
      </c>
      <c r="Q18" s="5">
        <v>2</v>
      </c>
      <c r="R18" s="5">
        <v>3</v>
      </c>
      <c r="S18" s="5">
        <v>4</v>
      </c>
      <c r="T18" s="5">
        <v>5</v>
      </c>
      <c r="U18" s="5">
        <v>6</v>
      </c>
      <c r="V18" s="5">
        <v>7</v>
      </c>
      <c r="W18" s="5">
        <v>8</v>
      </c>
      <c r="X18" s="23">
        <v>9</v>
      </c>
      <c r="Y18" s="26" t="s">
        <v>341</v>
      </c>
    </row>
    <row r="19" spans="1:25">
      <c r="A19" t="s">
        <v>369</v>
      </c>
      <c r="B19">
        <v>574852.84600000002</v>
      </c>
      <c r="C19">
        <v>676864.79</v>
      </c>
      <c r="D19">
        <v>814097.27899999998</v>
      </c>
      <c r="E19">
        <v>1072782.8970000001</v>
      </c>
      <c r="F19">
        <v>1163822.3540000001</v>
      </c>
      <c r="G19">
        <v>1259211.8330000001</v>
      </c>
      <c r="H19">
        <v>1492016.5330000001</v>
      </c>
      <c r="I19">
        <v>2045555.469</v>
      </c>
      <c r="J19">
        <v>2409336.4339999999</v>
      </c>
      <c r="K19">
        <v>1340623.44</v>
      </c>
      <c r="L19">
        <v>1845526.1529999999</v>
      </c>
      <c r="N19" s="7" t="s">
        <v>329</v>
      </c>
      <c r="O19">
        <v>959429.08499999996</v>
      </c>
      <c r="P19">
        <v>135665.587</v>
      </c>
      <c r="Q19">
        <v>1200947.7819999999</v>
      </c>
      <c r="R19">
        <v>1559326.662</v>
      </c>
      <c r="S19">
        <v>59275.720999999998</v>
      </c>
      <c r="T19">
        <v>753044.72900000005</v>
      </c>
      <c r="U19">
        <v>1845526.1529999999</v>
      </c>
      <c r="V19">
        <v>3899533.983</v>
      </c>
      <c r="W19">
        <v>1792279.8219999999</v>
      </c>
      <c r="X19" s="8">
        <v>606334.95400000003</v>
      </c>
      <c r="Y19" s="24">
        <f>SUM(O19:X19)</f>
        <v>12811364.478</v>
      </c>
    </row>
    <row r="20" spans="1:25">
      <c r="A20" t="s">
        <v>370</v>
      </c>
      <c r="B20">
        <v>1277754.0660000001</v>
      </c>
      <c r="C20">
        <v>1245160.004</v>
      </c>
      <c r="D20">
        <v>1122243.2620000001</v>
      </c>
      <c r="E20">
        <v>1617117.324</v>
      </c>
      <c r="F20">
        <v>1917465.19</v>
      </c>
      <c r="G20">
        <v>2656492</v>
      </c>
      <c r="H20">
        <v>2886845.3790000002</v>
      </c>
      <c r="I20">
        <v>3218720.8470000001</v>
      </c>
      <c r="J20">
        <v>3794368.9029999999</v>
      </c>
      <c r="K20">
        <v>2396047.048</v>
      </c>
      <c r="L20">
        <v>3899533.983</v>
      </c>
      <c r="N20" s="7" t="s">
        <v>330</v>
      </c>
      <c r="O20">
        <v>3983629.1979999999</v>
      </c>
      <c r="P20">
        <v>999107.69299999997</v>
      </c>
      <c r="Q20">
        <v>3927652.7850000001</v>
      </c>
      <c r="R20">
        <v>5417449.3130000001</v>
      </c>
      <c r="S20">
        <v>223168.38399999999</v>
      </c>
      <c r="T20">
        <v>8078433.2949999999</v>
      </c>
      <c r="U20">
        <v>21685175.032000002</v>
      </c>
      <c r="V20">
        <v>69841068.877000004</v>
      </c>
      <c r="W20">
        <v>13030129.943</v>
      </c>
      <c r="X20" s="8">
        <v>4955099.2939999998</v>
      </c>
      <c r="Y20" s="24">
        <f t="shared" ref="Y20:Y28" si="2">SUM(O20:X20)</f>
        <v>132140913.81400001</v>
      </c>
    </row>
    <row r="21" spans="1:25">
      <c r="A21" t="s">
        <v>371</v>
      </c>
      <c r="B21">
        <v>515815.37699999998</v>
      </c>
      <c r="C21">
        <v>642303.73899999994</v>
      </c>
      <c r="D21">
        <v>789157.72100000002</v>
      </c>
      <c r="E21">
        <v>1051732.1229999999</v>
      </c>
      <c r="F21">
        <v>1068497.111</v>
      </c>
      <c r="G21">
        <v>1145336.7250000001</v>
      </c>
      <c r="H21">
        <v>1287477.4439999999</v>
      </c>
      <c r="I21">
        <v>1680477.5919999999</v>
      </c>
      <c r="J21">
        <v>1958343.1459999999</v>
      </c>
      <c r="K21">
        <v>1326401.899</v>
      </c>
      <c r="L21">
        <v>1792279.8219999999</v>
      </c>
      <c r="N21" s="7" t="s">
        <v>331</v>
      </c>
      <c r="O21">
        <v>6144714.949</v>
      </c>
      <c r="P21">
        <v>323889.11700000003</v>
      </c>
      <c r="Q21">
        <v>1995873.9439999999</v>
      </c>
      <c r="R21">
        <v>2532093.449</v>
      </c>
      <c r="S21">
        <v>309678.51699999999</v>
      </c>
      <c r="T21">
        <v>8217690.7319999998</v>
      </c>
      <c r="U21">
        <v>8843373.7949999999</v>
      </c>
      <c r="V21">
        <v>54664142.196000002</v>
      </c>
      <c r="W21">
        <v>7542642.9929999998</v>
      </c>
      <c r="X21" s="8">
        <v>4174637.3089999999</v>
      </c>
      <c r="Y21" s="24">
        <f t="shared" si="2"/>
        <v>94748737.001000002</v>
      </c>
    </row>
    <row r="22" spans="1:25">
      <c r="A22" t="s">
        <v>372</v>
      </c>
      <c r="B22">
        <v>5848.4610000000002</v>
      </c>
      <c r="C22">
        <v>7980.7479999999996</v>
      </c>
      <c r="D22">
        <v>5845.7030000000004</v>
      </c>
      <c r="E22">
        <v>8451.0400000000009</v>
      </c>
      <c r="F22">
        <v>178421.39799999999</v>
      </c>
      <c r="G22">
        <v>355000.16399999999</v>
      </c>
      <c r="H22">
        <v>389957.16200000001</v>
      </c>
      <c r="I22">
        <v>570258.31599999999</v>
      </c>
      <c r="J22">
        <v>680698.71600000001</v>
      </c>
      <c r="K22">
        <v>487186.50099999999</v>
      </c>
      <c r="L22">
        <v>606334.95400000003</v>
      </c>
      <c r="N22" s="7" t="s">
        <v>332</v>
      </c>
      <c r="O22">
        <v>2986498.6260000002</v>
      </c>
      <c r="P22">
        <v>418205.75799999997</v>
      </c>
      <c r="Q22">
        <v>915284.76399999997</v>
      </c>
      <c r="R22">
        <v>4860108.9529999997</v>
      </c>
      <c r="S22">
        <v>36066.091</v>
      </c>
      <c r="T22">
        <v>2677659.6239999998</v>
      </c>
      <c r="U22">
        <v>2079141.023</v>
      </c>
      <c r="V22">
        <v>3684418.7110000001</v>
      </c>
      <c r="W22">
        <v>2832292.4890000001</v>
      </c>
      <c r="X22" s="8">
        <v>324246.59299999999</v>
      </c>
      <c r="Y22" s="24">
        <f t="shared" si="2"/>
        <v>20813922.631999999</v>
      </c>
    </row>
    <row r="23" spans="1:25">
      <c r="N23" s="21" t="s">
        <v>333</v>
      </c>
      <c r="O23">
        <v>1049839.6980000001</v>
      </c>
      <c r="P23">
        <v>330319.85700000002</v>
      </c>
      <c r="Q23">
        <v>1487089.8910000001</v>
      </c>
      <c r="R23">
        <v>469590.41</v>
      </c>
      <c r="S23">
        <v>25078.955999999998</v>
      </c>
      <c r="T23">
        <v>731782.02500000002</v>
      </c>
      <c r="U23">
        <v>1977322.5719999999</v>
      </c>
      <c r="V23">
        <v>1628420.706</v>
      </c>
      <c r="W23">
        <v>849763.37300000002</v>
      </c>
      <c r="X23" s="8">
        <v>301593.85499999998</v>
      </c>
      <c r="Y23" s="24">
        <f t="shared" si="2"/>
        <v>8850801.3430000003</v>
      </c>
    </row>
    <row r="24" spans="1:25">
      <c r="N24" s="21" t="s">
        <v>334</v>
      </c>
      <c r="O24">
        <v>14386042.487</v>
      </c>
      <c r="P24">
        <v>2078259.317</v>
      </c>
      <c r="Q24">
        <v>3543235.0260000001</v>
      </c>
      <c r="R24">
        <v>6525615.6730000004</v>
      </c>
      <c r="S24">
        <v>324821.90899999999</v>
      </c>
      <c r="T24">
        <v>13436143.132999999</v>
      </c>
      <c r="U24">
        <v>31526457.423999999</v>
      </c>
      <c r="V24">
        <v>65380013.245999999</v>
      </c>
      <c r="W24">
        <v>19758594.585999999</v>
      </c>
      <c r="X24" s="8">
        <v>105765.662</v>
      </c>
      <c r="Y24" s="24">
        <f t="shared" si="2"/>
        <v>157064948.463</v>
      </c>
    </row>
    <row r="25" spans="1:25">
      <c r="A25" t="s">
        <v>361</v>
      </c>
      <c r="N25" s="7" t="s">
        <v>335</v>
      </c>
      <c r="O25">
        <v>2289191.2880000002</v>
      </c>
      <c r="P25">
        <v>96653.123999999996</v>
      </c>
      <c r="Q25">
        <v>1756362.5789999999</v>
      </c>
      <c r="R25">
        <v>3087399.156</v>
      </c>
      <c r="S25">
        <v>102047.035</v>
      </c>
      <c r="T25">
        <v>2987471.76</v>
      </c>
      <c r="U25">
        <v>12206325.002</v>
      </c>
      <c r="V25">
        <v>34971236.141999997</v>
      </c>
      <c r="W25">
        <v>6329144.1289999997</v>
      </c>
      <c r="X25" s="8">
        <v>172782.47</v>
      </c>
      <c r="Y25" s="24">
        <f t="shared" si="2"/>
        <v>63998612.684999995</v>
      </c>
    </row>
    <row r="26" spans="1:25">
      <c r="A26" t="s">
        <v>0</v>
      </c>
      <c r="N26" s="20" t="s">
        <v>336</v>
      </c>
      <c r="O26" s="13">
        <v>790449.48800000001</v>
      </c>
      <c r="P26" s="5">
        <v>96843.853000000003</v>
      </c>
      <c r="Q26" s="5">
        <v>969981.73800000001</v>
      </c>
      <c r="R26" s="5">
        <v>1033780.42</v>
      </c>
      <c r="S26" s="5">
        <v>14478.386</v>
      </c>
      <c r="T26" s="5">
        <v>4011447.0120000001</v>
      </c>
      <c r="U26" s="5">
        <v>5381067.0779999997</v>
      </c>
      <c r="V26" s="5">
        <v>9461856.3660000004</v>
      </c>
      <c r="W26" s="5">
        <v>2627021.2570000002</v>
      </c>
      <c r="X26" s="6">
        <v>4813187.5209999997</v>
      </c>
      <c r="Y26" s="25">
        <f t="shared" si="2"/>
        <v>29200113.118999995</v>
      </c>
    </row>
    <row r="27" spans="1:25">
      <c r="N27" s="7"/>
      <c r="X27" s="8"/>
      <c r="Y27" s="24"/>
    </row>
    <row r="28" spans="1:25">
      <c r="A28" t="s">
        <v>1</v>
      </c>
      <c r="B28" t="s">
        <v>2</v>
      </c>
      <c r="C28" t="s">
        <v>3</v>
      </c>
      <c r="D28" t="s">
        <v>327</v>
      </c>
      <c r="N28" s="22" t="s">
        <v>337</v>
      </c>
      <c r="O28" s="13">
        <f>SUM(O19:O26)</f>
        <v>32589794.819000002</v>
      </c>
      <c r="P28" s="13">
        <f t="shared" ref="P28:X28" si="3">SUM(P19:P26)</f>
        <v>4478944.3059999999</v>
      </c>
      <c r="Q28" s="13">
        <f t="shared" si="3"/>
        <v>15796428.509000001</v>
      </c>
      <c r="R28" s="13">
        <f t="shared" si="3"/>
        <v>25485364.036000002</v>
      </c>
      <c r="S28" s="13">
        <f t="shared" si="3"/>
        <v>1094614.9989999998</v>
      </c>
      <c r="T28" s="13">
        <f t="shared" si="3"/>
        <v>40893672.310000002</v>
      </c>
      <c r="U28" s="13">
        <f t="shared" si="3"/>
        <v>85544388.078999996</v>
      </c>
      <c r="V28" s="13">
        <f t="shared" si="3"/>
        <v>243530690.22699997</v>
      </c>
      <c r="W28" s="13">
        <f t="shared" si="3"/>
        <v>54761868.592</v>
      </c>
      <c r="X28" s="13">
        <f t="shared" si="3"/>
        <v>15453647.658000002</v>
      </c>
      <c r="Y28" s="27">
        <f t="shared" si="2"/>
        <v>519629413.53499997</v>
      </c>
    </row>
    <row r="30" spans="1:25">
      <c r="A30" t="s">
        <v>5</v>
      </c>
      <c r="B30" t="s">
        <v>6</v>
      </c>
      <c r="C30" t="s">
        <v>7</v>
      </c>
      <c r="D30" t="s">
        <v>8</v>
      </c>
      <c r="E30" t="s">
        <v>9</v>
      </c>
      <c r="F30" t="s">
        <v>10</v>
      </c>
      <c r="G30" t="s">
        <v>11</v>
      </c>
      <c r="H30" t="s">
        <v>12</v>
      </c>
      <c r="I30" t="s">
        <v>13</v>
      </c>
      <c r="J30" t="s">
        <v>14</v>
      </c>
      <c r="K30" t="s">
        <v>15</v>
      </c>
      <c r="L30" t="s">
        <v>16</v>
      </c>
    </row>
    <row r="31" spans="1:25">
      <c r="A31" t="s">
        <v>17</v>
      </c>
      <c r="Q31" s="2" t="s">
        <v>378</v>
      </c>
    </row>
    <row r="32" spans="1:25">
      <c r="A32" t="s">
        <v>362</v>
      </c>
      <c r="B32">
        <v>3007696.0920000002</v>
      </c>
      <c r="C32">
        <v>3077576.8</v>
      </c>
      <c r="D32">
        <v>3332720.7119999998</v>
      </c>
      <c r="E32">
        <v>4364936.341</v>
      </c>
      <c r="F32">
        <v>5121668.2280000001</v>
      </c>
      <c r="G32">
        <v>6297259.9009999996</v>
      </c>
      <c r="H32">
        <v>6802986.6739999996</v>
      </c>
      <c r="I32">
        <v>8357486.5460000001</v>
      </c>
      <c r="J32">
        <v>9460999.7420000006</v>
      </c>
      <c r="K32">
        <v>6257583.7089999998</v>
      </c>
      <c r="L32">
        <v>8774526.0260000005</v>
      </c>
    </row>
    <row r="33" spans="1:26">
      <c r="A33" t="s">
        <v>363</v>
      </c>
      <c r="B33">
        <v>105242.605</v>
      </c>
      <c r="C33">
        <v>127984.24099999999</v>
      </c>
      <c r="D33">
        <v>178184.91699999999</v>
      </c>
      <c r="E33">
        <v>227464.429</v>
      </c>
      <c r="F33">
        <v>273134.69199999998</v>
      </c>
      <c r="G33">
        <v>287486.10700000002</v>
      </c>
      <c r="H33">
        <v>324026.29300000001</v>
      </c>
      <c r="I33">
        <v>446656.36099999998</v>
      </c>
      <c r="J33">
        <v>626597.85199999996</v>
      </c>
      <c r="K33">
        <v>453458.46100000001</v>
      </c>
      <c r="L33">
        <v>577289.42099999997</v>
      </c>
      <c r="N33" s="4" t="s">
        <v>375</v>
      </c>
      <c r="O33" s="4"/>
      <c r="P33" s="4"/>
      <c r="Q33" s="4"/>
      <c r="R33" s="4"/>
      <c r="S33" s="4"/>
      <c r="T33" s="4"/>
      <c r="U33" s="4"/>
      <c r="V33" s="4"/>
      <c r="W33" s="4"/>
      <c r="X33" s="4"/>
    </row>
    <row r="34" spans="1:26">
      <c r="A34" t="s">
        <v>364</v>
      </c>
      <c r="B34">
        <v>14484.708000000001</v>
      </c>
      <c r="C34">
        <v>18568.34</v>
      </c>
      <c r="D34">
        <v>20376.381000000001</v>
      </c>
      <c r="E34">
        <v>30901.972000000002</v>
      </c>
      <c r="F34">
        <v>39877.760999999999</v>
      </c>
      <c r="G34">
        <v>54320.67</v>
      </c>
      <c r="H34">
        <v>64447.264000000003</v>
      </c>
      <c r="I34">
        <v>89139.172999999995</v>
      </c>
      <c r="J34">
        <v>106517.447</v>
      </c>
      <c r="K34">
        <v>82754.873999999996</v>
      </c>
      <c r="L34">
        <v>88855.873000000007</v>
      </c>
      <c r="N34" s="20" t="s">
        <v>374</v>
      </c>
      <c r="O34" s="5">
        <v>0</v>
      </c>
      <c r="P34" s="5">
        <v>1</v>
      </c>
      <c r="Q34" s="5">
        <v>2</v>
      </c>
      <c r="R34" s="5">
        <v>3</v>
      </c>
      <c r="S34" s="5">
        <v>4</v>
      </c>
      <c r="T34" s="5">
        <v>5</v>
      </c>
      <c r="U34" s="5">
        <v>6</v>
      </c>
      <c r="V34" s="5">
        <v>7</v>
      </c>
      <c r="W34" s="5">
        <v>8</v>
      </c>
      <c r="X34" s="5">
        <v>9</v>
      </c>
      <c r="Y34" s="26" t="s">
        <v>341</v>
      </c>
    </row>
    <row r="35" spans="1:26">
      <c r="A35" t="s">
        <v>365</v>
      </c>
      <c r="B35">
        <v>390447.27</v>
      </c>
      <c r="C35">
        <v>365622.36</v>
      </c>
      <c r="D35">
        <v>386575.75099999999</v>
      </c>
      <c r="E35">
        <v>497894.342</v>
      </c>
      <c r="F35">
        <v>483946.55</v>
      </c>
      <c r="G35">
        <v>505689.174</v>
      </c>
      <c r="H35">
        <v>552516.95400000003</v>
      </c>
      <c r="I35">
        <v>776719.46200000006</v>
      </c>
      <c r="J35">
        <v>844122.75699999998</v>
      </c>
      <c r="K35">
        <v>490402.09600000002</v>
      </c>
      <c r="L35">
        <v>892502.701</v>
      </c>
      <c r="N35" s="7" t="s">
        <v>329</v>
      </c>
      <c r="O35">
        <v>105242.605</v>
      </c>
      <c r="P35">
        <v>14484.708000000001</v>
      </c>
      <c r="Q35">
        <v>390447.27</v>
      </c>
      <c r="R35">
        <v>268272.93699999998</v>
      </c>
      <c r="S35">
        <v>4140.4629999999997</v>
      </c>
      <c r="T35">
        <v>108848.268</v>
      </c>
      <c r="U35">
        <v>473713.73</v>
      </c>
      <c r="V35">
        <v>1183893.4099999999</v>
      </c>
      <c r="W35">
        <v>455696.44</v>
      </c>
      <c r="X35">
        <v>2956.2620000000002</v>
      </c>
      <c r="Y35" s="24">
        <f>SUM(O35:X35)</f>
        <v>3007696.0929999999</v>
      </c>
    </row>
    <row r="36" spans="1:26">
      <c r="A36" t="s">
        <v>366</v>
      </c>
      <c r="B36">
        <v>268272.93699999998</v>
      </c>
      <c r="C36">
        <v>295309.16600000003</v>
      </c>
      <c r="D36">
        <v>354283.33899999998</v>
      </c>
      <c r="E36">
        <v>333037.51</v>
      </c>
      <c r="F36">
        <v>536458.24100000004</v>
      </c>
      <c r="G36">
        <v>660216.679</v>
      </c>
      <c r="H36">
        <v>794917.59699999995</v>
      </c>
      <c r="I36">
        <v>657729.598</v>
      </c>
      <c r="J36">
        <v>653211.65599999996</v>
      </c>
      <c r="K36">
        <v>699792.61100000003</v>
      </c>
      <c r="L36">
        <v>778302.69700000004</v>
      </c>
      <c r="N36" s="7" t="s">
        <v>330</v>
      </c>
      <c r="O36">
        <v>620032.91200000001</v>
      </c>
      <c r="P36">
        <v>187164.43700000001</v>
      </c>
      <c r="Q36">
        <v>980278.06</v>
      </c>
      <c r="R36">
        <v>764141.55299999996</v>
      </c>
      <c r="S36">
        <v>30835.291000000001</v>
      </c>
      <c r="T36">
        <v>1643760.193</v>
      </c>
      <c r="U36">
        <v>6210710.0269999998</v>
      </c>
      <c r="V36">
        <v>11077042.841</v>
      </c>
      <c r="W36">
        <v>3139936.0219999999</v>
      </c>
      <c r="X36">
        <v>190787.49</v>
      </c>
      <c r="Y36" s="24">
        <f t="shared" ref="Y36:Y44" si="4">SUM(O36:X36)</f>
        <v>24844688.826000001</v>
      </c>
    </row>
    <row r="37" spans="1:26">
      <c r="A37" t="s">
        <v>367</v>
      </c>
      <c r="B37">
        <v>4140.4629999999997</v>
      </c>
      <c r="C37">
        <v>7771.0240000000003</v>
      </c>
      <c r="D37">
        <v>11786.561</v>
      </c>
      <c r="E37">
        <v>17050.463</v>
      </c>
      <c r="F37">
        <v>18299.692999999999</v>
      </c>
      <c r="G37">
        <v>20480.816999999999</v>
      </c>
      <c r="H37">
        <v>28366.687000000002</v>
      </c>
      <c r="I37">
        <v>35504.811000000002</v>
      </c>
      <c r="J37">
        <v>62212.362000000001</v>
      </c>
      <c r="K37">
        <v>40184.921999999999</v>
      </c>
      <c r="L37">
        <v>55399.163</v>
      </c>
      <c r="N37" s="7" t="s">
        <v>331</v>
      </c>
      <c r="O37">
        <v>1215441.2239999999</v>
      </c>
      <c r="P37">
        <v>88400.910999999993</v>
      </c>
      <c r="Q37">
        <v>507679.92800000001</v>
      </c>
      <c r="R37">
        <v>430165.03399999999</v>
      </c>
      <c r="S37">
        <v>30747.948</v>
      </c>
      <c r="T37">
        <v>1264213.649</v>
      </c>
      <c r="U37">
        <v>2446480.0040000002</v>
      </c>
      <c r="V37">
        <v>13677171.571</v>
      </c>
      <c r="W37">
        <v>2773301.645</v>
      </c>
      <c r="X37">
        <v>257239.75899999999</v>
      </c>
      <c r="Y37" s="24">
        <f t="shared" si="4"/>
        <v>22690841.673</v>
      </c>
    </row>
    <row r="38" spans="1:26">
      <c r="A38" t="s">
        <v>368</v>
      </c>
      <c r="B38">
        <v>108848.268</v>
      </c>
      <c r="C38">
        <v>104952.38499999999</v>
      </c>
      <c r="D38">
        <v>104864.11900000001</v>
      </c>
      <c r="E38">
        <v>157459.82699999999</v>
      </c>
      <c r="F38">
        <v>194940.25</v>
      </c>
      <c r="G38">
        <v>243845.87700000001</v>
      </c>
      <c r="H38">
        <v>285046.05499999999</v>
      </c>
      <c r="I38">
        <v>385521.24300000002</v>
      </c>
      <c r="J38">
        <v>541330.82200000004</v>
      </c>
      <c r="K38">
        <v>362318.91800000001</v>
      </c>
      <c r="L38">
        <v>390246.04499999998</v>
      </c>
      <c r="N38" s="7" t="s">
        <v>332</v>
      </c>
      <c r="O38">
        <v>215932.18799999999</v>
      </c>
      <c r="P38">
        <v>25540.235000000001</v>
      </c>
      <c r="Q38">
        <v>209583.15400000001</v>
      </c>
      <c r="R38">
        <v>631903.23899999994</v>
      </c>
      <c r="S38">
        <v>712.96900000000005</v>
      </c>
      <c r="T38">
        <v>274102.41399999999</v>
      </c>
      <c r="U38">
        <v>365584.59600000002</v>
      </c>
      <c r="V38">
        <v>369466.43300000002</v>
      </c>
      <c r="W38">
        <v>658064.93599999999</v>
      </c>
      <c r="X38">
        <v>3186.2489999999998</v>
      </c>
      <c r="Y38" s="24">
        <f t="shared" si="4"/>
        <v>2754076.4129999997</v>
      </c>
    </row>
    <row r="39" spans="1:26">
      <c r="A39" t="s">
        <v>369</v>
      </c>
      <c r="B39">
        <v>473713.73</v>
      </c>
      <c r="C39">
        <v>522352.745</v>
      </c>
      <c r="D39">
        <v>615307.69099999999</v>
      </c>
      <c r="E39">
        <v>841865.32499999995</v>
      </c>
      <c r="F39">
        <v>922198.03399999999</v>
      </c>
      <c r="G39">
        <v>999896.81599999999</v>
      </c>
      <c r="H39">
        <v>1097594.6129999999</v>
      </c>
      <c r="I39">
        <v>1556238.2690000001</v>
      </c>
      <c r="J39">
        <v>1735537.0490000001</v>
      </c>
      <c r="K39">
        <v>951397.06400000001</v>
      </c>
      <c r="L39">
        <v>1313575.7709999999</v>
      </c>
      <c r="N39" s="21" t="s">
        <v>333</v>
      </c>
      <c r="O39">
        <v>54776.252999999997</v>
      </c>
      <c r="P39">
        <v>10376.271000000001</v>
      </c>
      <c r="Q39">
        <v>588723.59600000002</v>
      </c>
      <c r="R39">
        <v>26977.064999999999</v>
      </c>
      <c r="S39">
        <v>877.68</v>
      </c>
      <c r="T39">
        <v>69924.070000000007</v>
      </c>
      <c r="U39">
        <v>363912.70400000003</v>
      </c>
      <c r="V39">
        <v>83471.266000000003</v>
      </c>
      <c r="W39">
        <v>308399.63900000002</v>
      </c>
      <c r="X39">
        <v>1580.462</v>
      </c>
      <c r="Y39" s="24">
        <f t="shared" si="4"/>
        <v>1509019.0060000001</v>
      </c>
    </row>
    <row r="40" spans="1:26">
      <c r="A40" t="s">
        <v>370</v>
      </c>
      <c r="B40">
        <v>1183893.4099999999</v>
      </c>
      <c r="C40">
        <v>1085932.8400000001</v>
      </c>
      <c r="D40">
        <v>992375.245</v>
      </c>
      <c r="E40">
        <v>1384141.7520000001</v>
      </c>
      <c r="F40">
        <v>1616133.402</v>
      </c>
      <c r="G40">
        <v>2293227.2560000001</v>
      </c>
      <c r="H40">
        <v>2274766.0729999999</v>
      </c>
      <c r="I40">
        <v>2659395.35</v>
      </c>
      <c r="J40">
        <v>2892653.7349999999</v>
      </c>
      <c r="K40">
        <v>1674709.3970000001</v>
      </c>
      <c r="L40">
        <v>2786304.3539999998</v>
      </c>
      <c r="N40" s="21" t="s">
        <v>334</v>
      </c>
      <c r="O40">
        <v>1524333</v>
      </c>
      <c r="P40">
        <v>62405</v>
      </c>
      <c r="Q40">
        <v>757293</v>
      </c>
      <c r="R40">
        <v>1441808</v>
      </c>
      <c r="S40">
        <v>9035</v>
      </c>
      <c r="T40">
        <v>1523709</v>
      </c>
      <c r="U40">
        <v>6346309</v>
      </c>
      <c r="V40">
        <v>8763192</v>
      </c>
      <c r="W40">
        <v>4886721</v>
      </c>
      <c r="X40">
        <v>5426</v>
      </c>
      <c r="Y40" s="24">
        <f t="shared" si="4"/>
        <v>25320231</v>
      </c>
    </row>
    <row r="41" spans="1:26">
      <c r="A41" t="s">
        <v>371</v>
      </c>
      <c r="B41">
        <v>455696.44</v>
      </c>
      <c r="C41">
        <v>543029.84400000004</v>
      </c>
      <c r="D41">
        <v>665182.82700000005</v>
      </c>
      <c r="E41">
        <v>868842.62399999995</v>
      </c>
      <c r="F41">
        <v>861129.70799999998</v>
      </c>
      <c r="G41">
        <v>880386.73400000005</v>
      </c>
      <c r="H41">
        <v>996775.12</v>
      </c>
      <c r="I41">
        <v>1271843.53</v>
      </c>
      <c r="J41">
        <v>1451877.5859999999</v>
      </c>
      <c r="K41">
        <v>1019357.105</v>
      </c>
      <c r="L41">
        <v>1304520.7590000001</v>
      </c>
      <c r="N41" s="7" t="s">
        <v>335</v>
      </c>
      <c r="O41">
        <v>252813.09599999999</v>
      </c>
      <c r="P41">
        <v>49872.034</v>
      </c>
      <c r="Q41">
        <v>351557.68199999997</v>
      </c>
      <c r="R41">
        <v>821538.52500000002</v>
      </c>
      <c r="S41">
        <v>13272.319</v>
      </c>
      <c r="T41">
        <v>831397.07200000004</v>
      </c>
      <c r="U41">
        <v>2790266.8569999998</v>
      </c>
      <c r="V41">
        <v>4258831.7290000003</v>
      </c>
      <c r="W41">
        <v>1291353.834</v>
      </c>
      <c r="X41">
        <v>1354.31</v>
      </c>
      <c r="Y41" s="24">
        <f t="shared" si="4"/>
        <v>10662257.458000001</v>
      </c>
    </row>
    <row r="42" spans="1:26">
      <c r="A42" t="s">
        <v>372</v>
      </c>
      <c r="B42">
        <v>2956.2620000000002</v>
      </c>
      <c r="C42">
        <v>6053.857</v>
      </c>
      <c r="D42">
        <v>3783.8820000000001</v>
      </c>
      <c r="E42">
        <v>6278.0950000000003</v>
      </c>
      <c r="F42">
        <v>175549.9</v>
      </c>
      <c r="G42">
        <v>351709.76500000001</v>
      </c>
      <c r="H42">
        <v>384530.02399999998</v>
      </c>
      <c r="I42">
        <v>478738.75599999999</v>
      </c>
      <c r="J42">
        <v>546938.47400000005</v>
      </c>
      <c r="K42">
        <v>483208.26400000002</v>
      </c>
      <c r="L42">
        <v>587529.24199999997</v>
      </c>
      <c r="N42" s="20" t="s">
        <v>336</v>
      </c>
      <c r="O42" s="5">
        <v>57560.696000000004</v>
      </c>
      <c r="P42" s="5">
        <v>19615.825000000001</v>
      </c>
      <c r="Q42" s="5">
        <v>138479.53700000001</v>
      </c>
      <c r="R42" s="5">
        <v>30355.448</v>
      </c>
      <c r="S42" s="5">
        <v>2051.67</v>
      </c>
      <c r="T42" s="5">
        <v>507983.315</v>
      </c>
      <c r="U42" s="5">
        <v>1729024.051</v>
      </c>
      <c r="V42" s="5">
        <v>2507764.3369999998</v>
      </c>
      <c r="W42" s="5">
        <v>1302696.2620000001</v>
      </c>
      <c r="X42" s="5">
        <v>10065.870000000001</v>
      </c>
      <c r="Y42" s="25">
        <f t="shared" si="4"/>
        <v>6305597.0109999999</v>
      </c>
    </row>
    <row r="43" spans="1:26">
      <c r="N43" s="7"/>
      <c r="Y43" s="24"/>
    </row>
    <row r="44" spans="1:26" ht="15">
      <c r="A44" s="19" t="s">
        <v>330</v>
      </c>
      <c r="N44" s="22" t="s">
        <v>337</v>
      </c>
      <c r="O44" s="5">
        <f>SUM(O35:O42)</f>
        <v>4046131.9739999999</v>
      </c>
      <c r="P44" s="5">
        <f t="shared" ref="P44:X44" si="5">SUM(P35:P42)</f>
        <v>457859.42099999997</v>
      </c>
      <c r="Q44" s="5">
        <f t="shared" si="5"/>
        <v>3924042.2270000004</v>
      </c>
      <c r="R44" s="5">
        <f t="shared" si="5"/>
        <v>4415161.801</v>
      </c>
      <c r="S44" s="5">
        <f t="shared" si="5"/>
        <v>91673.34</v>
      </c>
      <c r="T44" s="5">
        <f t="shared" si="5"/>
        <v>6223937.9809999997</v>
      </c>
      <c r="U44" s="5">
        <f t="shared" si="5"/>
        <v>20726000.969000001</v>
      </c>
      <c r="V44" s="5">
        <f t="shared" si="5"/>
        <v>41920833.586999997</v>
      </c>
      <c r="W44" s="5">
        <f t="shared" si="5"/>
        <v>14816169.778000001</v>
      </c>
      <c r="X44" s="5">
        <f t="shared" si="5"/>
        <v>472596.40199999994</v>
      </c>
      <c r="Y44" s="27">
        <f t="shared" si="4"/>
        <v>97094407.479999989</v>
      </c>
      <c r="Z44" s="1" t="s">
        <v>380</v>
      </c>
    </row>
    <row r="46" spans="1:26">
      <c r="A46" t="s">
        <v>361</v>
      </c>
    </row>
    <row r="47" spans="1:26">
      <c r="A47" t="s">
        <v>0</v>
      </c>
      <c r="N47" s="4" t="s">
        <v>376</v>
      </c>
      <c r="O47" s="4"/>
      <c r="P47" s="4"/>
      <c r="Q47" s="4"/>
      <c r="R47" s="4"/>
      <c r="S47" s="4"/>
      <c r="T47" s="4"/>
      <c r="U47" s="4"/>
      <c r="V47" s="4"/>
      <c r="W47" s="4"/>
      <c r="X47" s="4"/>
    </row>
    <row r="48" spans="1:26">
      <c r="N48" s="20" t="s">
        <v>374</v>
      </c>
      <c r="O48" s="5">
        <v>0</v>
      </c>
      <c r="P48" s="5">
        <v>1</v>
      </c>
      <c r="Q48" s="5">
        <v>2</v>
      </c>
      <c r="R48" s="5">
        <v>3</v>
      </c>
      <c r="S48" s="5">
        <v>4</v>
      </c>
      <c r="T48" s="5">
        <v>5</v>
      </c>
      <c r="U48" s="5">
        <v>6</v>
      </c>
      <c r="V48" s="5">
        <v>7</v>
      </c>
      <c r="W48" s="5">
        <v>8</v>
      </c>
      <c r="X48" s="5">
        <v>9</v>
      </c>
      <c r="Y48" s="26" t="s">
        <v>341</v>
      </c>
    </row>
    <row r="49" spans="1:25">
      <c r="A49" t="s">
        <v>1</v>
      </c>
      <c r="B49" t="s">
        <v>291</v>
      </c>
      <c r="C49" t="s">
        <v>3</v>
      </c>
      <c r="D49" t="s">
        <v>4</v>
      </c>
      <c r="N49" s="7" t="s">
        <v>329</v>
      </c>
      <c r="O49">
        <v>577289.42099999997</v>
      </c>
      <c r="P49">
        <v>88855.873000000007</v>
      </c>
      <c r="Q49">
        <v>892502.701</v>
      </c>
      <c r="R49">
        <v>778302.69700000004</v>
      </c>
      <c r="S49">
        <v>55399.163</v>
      </c>
      <c r="T49">
        <v>390246.04499999998</v>
      </c>
      <c r="U49">
        <v>1313575.7709999999</v>
      </c>
      <c r="V49">
        <v>2786304.3539999998</v>
      </c>
      <c r="W49">
        <v>1304520.7590000001</v>
      </c>
      <c r="X49">
        <v>587529.24199999997</v>
      </c>
      <c r="Y49" s="24">
        <f>SUM(O49:X49)</f>
        <v>8774526.0260000005</v>
      </c>
    </row>
    <row r="50" spans="1:25">
      <c r="N50" s="7" t="s">
        <v>330</v>
      </c>
      <c r="O50">
        <v>3582226.2039999999</v>
      </c>
      <c r="P50">
        <v>908897.00199999998</v>
      </c>
      <c r="Q50">
        <v>3481148.1230000001</v>
      </c>
      <c r="R50">
        <v>5206698.415</v>
      </c>
      <c r="S50">
        <v>220712.87400000001</v>
      </c>
      <c r="T50">
        <v>6249429.2860000003</v>
      </c>
      <c r="U50">
        <v>17910009.635000002</v>
      </c>
      <c r="V50">
        <v>57399383.619999997</v>
      </c>
      <c r="W50">
        <v>10919830.789000001</v>
      </c>
      <c r="X50">
        <v>4691468.5219999999</v>
      </c>
      <c r="Y50" s="24">
        <f t="shared" ref="Y50:Y58" si="6">SUM(O50:X50)</f>
        <v>110569804.47000001</v>
      </c>
    </row>
    <row r="51" spans="1:25">
      <c r="A51" t="s">
        <v>5</v>
      </c>
      <c r="B51" t="s">
        <v>6</v>
      </c>
      <c r="C51" t="s">
        <v>7</v>
      </c>
      <c r="D51" t="s">
        <v>8</v>
      </c>
      <c r="E51" t="s">
        <v>9</v>
      </c>
      <c r="F51" t="s">
        <v>10</v>
      </c>
      <c r="G51" t="s">
        <v>11</v>
      </c>
      <c r="H51" t="s">
        <v>12</v>
      </c>
      <c r="I51" t="s">
        <v>13</v>
      </c>
      <c r="J51" t="s">
        <v>14</v>
      </c>
      <c r="K51" t="s">
        <v>15</v>
      </c>
      <c r="L51" t="s">
        <v>16</v>
      </c>
      <c r="N51" s="7" t="s">
        <v>331</v>
      </c>
      <c r="O51">
        <v>4786434.0829999996</v>
      </c>
      <c r="P51">
        <v>271123.14600000001</v>
      </c>
      <c r="Q51">
        <v>1740382.578</v>
      </c>
      <c r="R51">
        <v>1845539.4350000001</v>
      </c>
      <c r="S51">
        <v>266835.76699999999</v>
      </c>
      <c r="T51">
        <v>5586848.7070000004</v>
      </c>
      <c r="U51">
        <v>7316881.6859999998</v>
      </c>
      <c r="V51">
        <v>40872381.924999997</v>
      </c>
      <c r="W51">
        <v>6173333.8219999997</v>
      </c>
      <c r="X51">
        <v>3802349.9</v>
      </c>
      <c r="Y51" s="24">
        <f t="shared" si="6"/>
        <v>72662111.048999995</v>
      </c>
    </row>
    <row r="52" spans="1:25">
      <c r="A52" t="s">
        <v>17</v>
      </c>
      <c r="N52" s="7" t="s">
        <v>332</v>
      </c>
      <c r="O52">
        <v>1757300.1969999999</v>
      </c>
      <c r="P52">
        <v>230851.465</v>
      </c>
      <c r="Q52">
        <v>720394.125</v>
      </c>
      <c r="R52">
        <v>3275381.3489999999</v>
      </c>
      <c r="S52">
        <v>21134.178</v>
      </c>
      <c r="T52">
        <v>1832291.2990000001</v>
      </c>
      <c r="U52">
        <v>1239843.5330000001</v>
      </c>
      <c r="V52">
        <v>1502680.2890000001</v>
      </c>
      <c r="W52">
        <v>1837168.2180000001</v>
      </c>
      <c r="X52">
        <v>311312.08899999998</v>
      </c>
      <c r="Y52" s="24">
        <f t="shared" si="6"/>
        <v>12728356.742000001</v>
      </c>
    </row>
    <row r="53" spans="1:25">
      <c r="A53" t="s">
        <v>362</v>
      </c>
      <c r="B53">
        <v>29052866.787</v>
      </c>
      <c r="C53">
        <v>33384210.374000002</v>
      </c>
      <c r="D53">
        <v>38491920</v>
      </c>
      <c r="E53">
        <v>48720350.333999999</v>
      </c>
      <c r="F53">
        <v>65771586.903999999</v>
      </c>
      <c r="G53">
        <v>78208547.528999999</v>
      </c>
      <c r="H53">
        <v>95140986.341999993</v>
      </c>
      <c r="I53">
        <v>120900492.192</v>
      </c>
      <c r="J53">
        <v>146087028.73500001</v>
      </c>
      <c r="K53">
        <v>112884321.338</v>
      </c>
      <c r="L53">
        <v>132140913.815</v>
      </c>
      <c r="N53" s="21" t="s">
        <v>333</v>
      </c>
      <c r="O53">
        <v>773978.87899999996</v>
      </c>
      <c r="P53">
        <v>81726.438999999998</v>
      </c>
      <c r="Q53">
        <v>1179788.8959999999</v>
      </c>
      <c r="R53">
        <v>352203.02299999999</v>
      </c>
      <c r="S53">
        <v>24700.51</v>
      </c>
      <c r="T53">
        <v>439826.23200000002</v>
      </c>
      <c r="U53">
        <v>1425073.7879999999</v>
      </c>
      <c r="V53">
        <v>1160379.737</v>
      </c>
      <c r="W53">
        <v>608972.81499999994</v>
      </c>
      <c r="X53">
        <v>272525.55099999998</v>
      </c>
      <c r="Y53" s="24">
        <f t="shared" si="6"/>
        <v>6319175.8699999982</v>
      </c>
    </row>
    <row r="54" spans="1:25">
      <c r="A54" t="s">
        <v>363</v>
      </c>
      <c r="B54">
        <v>844340.56700000004</v>
      </c>
      <c r="C54">
        <v>894894.19499999995</v>
      </c>
      <c r="D54">
        <v>908268.60400000005</v>
      </c>
      <c r="E54">
        <v>1299609.236</v>
      </c>
      <c r="F54">
        <v>1786295.068</v>
      </c>
      <c r="G54">
        <v>2496855.2200000002</v>
      </c>
      <c r="H54">
        <v>2796123.5830000001</v>
      </c>
      <c r="I54">
        <v>3550867.247</v>
      </c>
      <c r="J54">
        <v>4423856.2810000004</v>
      </c>
      <c r="K54">
        <v>3932289.81</v>
      </c>
      <c r="L54">
        <v>3983629.1979999999</v>
      </c>
      <c r="N54" s="21" t="s">
        <v>334</v>
      </c>
      <c r="O54">
        <v>11239834.636</v>
      </c>
      <c r="P54">
        <v>1742390.12</v>
      </c>
      <c r="Q54">
        <v>2954768.54</v>
      </c>
      <c r="R54">
        <v>5654680.2560000001</v>
      </c>
      <c r="S54">
        <v>285195.549</v>
      </c>
      <c r="T54">
        <v>9451496.3019999992</v>
      </c>
      <c r="U54">
        <v>24781376.894000001</v>
      </c>
      <c r="V54">
        <v>51471940.079000004</v>
      </c>
      <c r="W54">
        <v>16385456.547</v>
      </c>
      <c r="X54">
        <v>31866.014999999999</v>
      </c>
      <c r="Y54" s="24">
        <f t="shared" si="6"/>
        <v>123999004.93800001</v>
      </c>
    </row>
    <row r="55" spans="1:25">
      <c r="A55" t="s">
        <v>364</v>
      </c>
      <c r="B55">
        <v>222282.55600000001</v>
      </c>
      <c r="C55">
        <v>246411.51</v>
      </c>
      <c r="D55">
        <v>322900.06</v>
      </c>
      <c r="E55">
        <v>295928.82199999999</v>
      </c>
      <c r="F55">
        <v>363363.027</v>
      </c>
      <c r="G55">
        <v>532273.33400000003</v>
      </c>
      <c r="H55">
        <v>509302.76199999999</v>
      </c>
      <c r="I55">
        <v>785652.47</v>
      </c>
      <c r="J55">
        <v>1138821.466</v>
      </c>
      <c r="K55">
        <v>1020047.279</v>
      </c>
      <c r="L55">
        <v>999107.69299999997</v>
      </c>
      <c r="N55" s="7" t="s">
        <v>335</v>
      </c>
      <c r="O55">
        <v>2197431.074</v>
      </c>
      <c r="P55">
        <v>93004.096999999994</v>
      </c>
      <c r="Q55">
        <v>1636419</v>
      </c>
      <c r="R55">
        <v>3050588.466</v>
      </c>
      <c r="S55">
        <v>100859.08</v>
      </c>
      <c r="T55">
        <v>2578259.6630000002</v>
      </c>
      <c r="U55">
        <v>10818601.086999999</v>
      </c>
      <c r="V55">
        <v>27644205.863000002</v>
      </c>
      <c r="W55">
        <v>5620918.3200000003</v>
      </c>
      <c r="X55">
        <v>157372.51199999999</v>
      </c>
      <c r="Y55" s="24">
        <f t="shared" si="6"/>
        <v>53897659.162</v>
      </c>
    </row>
    <row r="56" spans="1:25">
      <c r="A56" t="s">
        <v>365</v>
      </c>
      <c r="B56">
        <v>1059584.2479999999</v>
      </c>
      <c r="C56">
        <v>1044241.2709999999</v>
      </c>
      <c r="D56">
        <v>1174376.061</v>
      </c>
      <c r="E56">
        <v>1380381.2050000001</v>
      </c>
      <c r="F56">
        <v>1860548.2690000001</v>
      </c>
      <c r="G56">
        <v>1977701.4839999999</v>
      </c>
      <c r="H56">
        <v>2450756.2059999998</v>
      </c>
      <c r="I56">
        <v>3151054.7349999999</v>
      </c>
      <c r="J56">
        <v>3848673.6690000002</v>
      </c>
      <c r="K56">
        <v>2830910.6090000002</v>
      </c>
      <c r="L56">
        <v>3927652.7850000001</v>
      </c>
      <c r="N56" s="20" t="s">
        <v>336</v>
      </c>
      <c r="O56" s="13">
        <v>488806.60700000002</v>
      </c>
      <c r="P56" s="5">
        <v>26733.224999999999</v>
      </c>
      <c r="Q56" s="5">
        <v>691027.08299999998</v>
      </c>
      <c r="R56" s="5">
        <v>614841.50300000003</v>
      </c>
      <c r="S56" s="5">
        <v>7786.7110000000002</v>
      </c>
      <c r="T56" s="5">
        <v>2159123.1129999999</v>
      </c>
      <c r="U56" s="5">
        <v>3978594.966</v>
      </c>
      <c r="V56" s="5">
        <v>7472469.1960000014</v>
      </c>
      <c r="W56" s="5">
        <v>1876866.7509999999</v>
      </c>
      <c r="X56" s="5">
        <v>10842.022000000001</v>
      </c>
      <c r="Y56" s="25">
        <f t="shared" si="6"/>
        <v>17327091.177000001</v>
      </c>
    </row>
    <row r="57" spans="1:25">
      <c r="A57" t="s">
        <v>366</v>
      </c>
      <c r="B57">
        <v>806162.55700000003</v>
      </c>
      <c r="C57">
        <v>907851.71699999995</v>
      </c>
      <c r="D57">
        <v>1256996.436</v>
      </c>
      <c r="E57">
        <v>1300775.5660000001</v>
      </c>
      <c r="F57">
        <v>1752621.983</v>
      </c>
      <c r="G57">
        <v>2527815.2140000002</v>
      </c>
      <c r="H57">
        <v>2931335.5819999999</v>
      </c>
      <c r="I57">
        <v>3476515.0269999998</v>
      </c>
      <c r="J57">
        <v>4883035.2850000001</v>
      </c>
      <c r="K57">
        <v>4226381.3339999998</v>
      </c>
      <c r="L57">
        <v>5417449.3130000001</v>
      </c>
      <c r="N57" s="7"/>
      <c r="Y57" s="24"/>
    </row>
    <row r="58" spans="1:25">
      <c r="A58" t="s">
        <v>367</v>
      </c>
      <c r="B58">
        <v>35273.718000000001</v>
      </c>
      <c r="C58">
        <v>40262.048999999999</v>
      </c>
      <c r="D58">
        <v>29736.353999999999</v>
      </c>
      <c r="E58">
        <v>37131.300000000003</v>
      </c>
      <c r="F58">
        <v>44029.383999999998</v>
      </c>
      <c r="G58">
        <v>72233.301000000007</v>
      </c>
      <c r="H58">
        <v>81458.865999999995</v>
      </c>
      <c r="I58">
        <v>105356.81</v>
      </c>
      <c r="J58">
        <v>168457.54199999999</v>
      </c>
      <c r="K58">
        <v>145319.15299999999</v>
      </c>
      <c r="L58">
        <v>223168.38399999999</v>
      </c>
      <c r="N58" s="22" t="s">
        <v>337</v>
      </c>
      <c r="O58" s="13">
        <f>SUM(O49:O56)</f>
        <v>25403301.101000004</v>
      </c>
      <c r="P58" s="13">
        <f t="shared" ref="P58:X58" si="7">SUM(P49:P56)</f>
        <v>3443581.3670000001</v>
      </c>
      <c r="Q58" s="13">
        <f t="shared" si="7"/>
        <v>13296431.046</v>
      </c>
      <c r="R58" s="13">
        <f t="shared" si="7"/>
        <v>20778235.144000001</v>
      </c>
      <c r="S58" s="13">
        <f t="shared" si="7"/>
        <v>982623.83199999994</v>
      </c>
      <c r="T58" s="13">
        <f t="shared" si="7"/>
        <v>28687520.647</v>
      </c>
      <c r="U58" s="13">
        <f t="shared" si="7"/>
        <v>68783957.359999999</v>
      </c>
      <c r="V58" s="13">
        <f t="shared" si="7"/>
        <v>190309745.06300002</v>
      </c>
      <c r="W58" s="13">
        <f t="shared" si="7"/>
        <v>44727068.021000005</v>
      </c>
      <c r="X58" s="13">
        <f t="shared" si="7"/>
        <v>9865265.8529999983</v>
      </c>
      <c r="Y58" s="27">
        <f t="shared" si="6"/>
        <v>406277729.43400002</v>
      </c>
    </row>
    <row r="59" spans="1:25">
      <c r="A59" t="s">
        <v>368</v>
      </c>
      <c r="B59">
        <v>2036998.7109999999</v>
      </c>
      <c r="C59">
        <v>2145364.838</v>
      </c>
      <c r="D59">
        <v>2605028.8130000001</v>
      </c>
      <c r="E59">
        <v>2801648.4750000001</v>
      </c>
      <c r="F59">
        <v>3879363.2689999999</v>
      </c>
      <c r="G59">
        <v>4882975.3660000004</v>
      </c>
      <c r="H59">
        <v>5652574.3269999996</v>
      </c>
      <c r="I59">
        <v>6847529.216</v>
      </c>
      <c r="J59">
        <v>8251373.3770000003</v>
      </c>
      <c r="K59">
        <v>6666523.5120000001</v>
      </c>
      <c r="L59">
        <v>8078433.2949999999</v>
      </c>
    </row>
    <row r="60" spans="1:25">
      <c r="A60" t="s">
        <v>369</v>
      </c>
      <c r="B60">
        <v>7207796.3140000002</v>
      </c>
      <c r="C60">
        <v>8022600.0710000014</v>
      </c>
      <c r="D60">
        <v>8414945.216</v>
      </c>
      <c r="E60">
        <v>11049554.555</v>
      </c>
      <c r="F60">
        <v>14513603.924000001</v>
      </c>
      <c r="G60">
        <v>16326286.493000001</v>
      </c>
      <c r="H60">
        <v>18946566.381999999</v>
      </c>
      <c r="I60">
        <v>23267161.585999999</v>
      </c>
      <c r="J60">
        <v>27037374.809</v>
      </c>
      <c r="K60">
        <v>18762304.054000001</v>
      </c>
      <c r="L60">
        <v>21685175.032000002</v>
      </c>
    </row>
    <row r="61" spans="1:25">
      <c r="A61" t="s">
        <v>370</v>
      </c>
      <c r="B61">
        <v>13052856.507999999</v>
      </c>
      <c r="C61">
        <v>15903610.094000001</v>
      </c>
      <c r="D61">
        <v>19181209.138</v>
      </c>
      <c r="E61">
        <v>24467822.015000001</v>
      </c>
      <c r="F61">
        <v>32797934.313000001</v>
      </c>
      <c r="G61">
        <v>39377454.535999998</v>
      </c>
      <c r="H61">
        <v>49466198.211999997</v>
      </c>
      <c r="I61">
        <v>64361544.935000002</v>
      </c>
      <c r="J61">
        <v>75967979.415999994</v>
      </c>
      <c r="K61">
        <v>58965819.660999998</v>
      </c>
      <c r="L61">
        <v>69841068.877000004</v>
      </c>
      <c r="N61" t="s">
        <v>361</v>
      </c>
    </row>
    <row r="62" spans="1:25">
      <c r="A62" t="s">
        <v>371</v>
      </c>
      <c r="B62">
        <v>3567910.8849999998</v>
      </c>
      <c r="C62">
        <v>4038673.4730000002</v>
      </c>
      <c r="D62">
        <v>4445615.2</v>
      </c>
      <c r="E62">
        <v>5818046.0209999997</v>
      </c>
      <c r="F62">
        <v>7139508.6670000004</v>
      </c>
      <c r="G62">
        <v>8032954.1950000003</v>
      </c>
      <c r="H62">
        <v>9512324.7660000008</v>
      </c>
      <c r="I62">
        <v>11672421.619000001</v>
      </c>
      <c r="J62">
        <v>13997909.804</v>
      </c>
      <c r="K62">
        <v>11896728.522</v>
      </c>
      <c r="L62">
        <v>13030129.943</v>
      </c>
      <c r="N62" t="s">
        <v>0</v>
      </c>
    </row>
    <row r="63" spans="1:25">
      <c r="A63" t="s">
        <v>372</v>
      </c>
      <c r="B63">
        <v>219660.72</v>
      </c>
      <c r="C63">
        <v>140301.15700000001</v>
      </c>
      <c r="D63">
        <v>152844.11799999999</v>
      </c>
      <c r="E63">
        <v>269453.13900000002</v>
      </c>
      <c r="F63">
        <v>1634319.0009999999</v>
      </c>
      <c r="G63">
        <v>1981998.385</v>
      </c>
      <c r="H63">
        <v>2794345.6549999998</v>
      </c>
      <c r="I63">
        <v>3682388.5460000001</v>
      </c>
      <c r="J63">
        <v>6369547.0860000001</v>
      </c>
      <c r="K63">
        <v>4437997.4040000001</v>
      </c>
      <c r="L63">
        <v>4955099.2939999998</v>
      </c>
    </row>
    <row r="64" spans="1:25">
      <c r="N64" t="s">
        <v>1</v>
      </c>
      <c r="O64" t="s">
        <v>327</v>
      </c>
      <c r="P64" t="s">
        <v>3</v>
      </c>
      <c r="Q64" t="s">
        <v>327</v>
      </c>
    </row>
    <row r="66" spans="1:25">
      <c r="A66" t="s">
        <v>361</v>
      </c>
      <c r="N66" t="s">
        <v>5</v>
      </c>
      <c r="O66" t="s">
        <v>6</v>
      </c>
      <c r="P66" t="s">
        <v>7</v>
      </c>
      <c r="Q66" t="s">
        <v>8</v>
      </c>
      <c r="R66" t="s">
        <v>9</v>
      </c>
      <c r="S66" t="s">
        <v>10</v>
      </c>
      <c r="T66" t="s">
        <v>11</v>
      </c>
      <c r="U66" t="s">
        <v>12</v>
      </c>
      <c r="V66" t="s">
        <v>13</v>
      </c>
      <c r="W66" t="s">
        <v>14</v>
      </c>
      <c r="X66" t="s">
        <v>15</v>
      </c>
      <c r="Y66" t="s">
        <v>16</v>
      </c>
    </row>
    <row r="67" spans="1:25">
      <c r="A67" t="s">
        <v>0</v>
      </c>
      <c r="N67" t="s">
        <v>17</v>
      </c>
    </row>
    <row r="68" spans="1:25">
      <c r="N68" t="s">
        <v>362</v>
      </c>
      <c r="O68">
        <v>1607599078.161</v>
      </c>
      <c r="P68">
        <v>1621171095.951</v>
      </c>
      <c r="Q68">
        <v>1732536284.668</v>
      </c>
      <c r="R68">
        <v>2094984856.605</v>
      </c>
      <c r="S68">
        <v>2532496522.1389999</v>
      </c>
      <c r="T68">
        <v>2725737832.474</v>
      </c>
      <c r="U68">
        <v>3106031014.8530002</v>
      </c>
      <c r="V68">
        <v>3610908538.0219998</v>
      </c>
      <c r="W68">
        <v>3963195510.2740002</v>
      </c>
      <c r="X68">
        <v>3028789586.8119998</v>
      </c>
      <c r="Y68">
        <v>3330816409.7880001</v>
      </c>
    </row>
    <row r="69" spans="1:25">
      <c r="A69" t="s">
        <v>1</v>
      </c>
      <c r="B69" t="s">
        <v>291</v>
      </c>
      <c r="C69" t="s">
        <v>3</v>
      </c>
      <c r="D69" t="s">
        <v>327</v>
      </c>
      <c r="N69" t="s">
        <v>363</v>
      </c>
      <c r="O69">
        <v>107797888.2</v>
      </c>
      <c r="P69">
        <v>114182873.08499999</v>
      </c>
      <c r="Q69">
        <v>123747838.316</v>
      </c>
      <c r="R69">
        <v>151249450.60100001</v>
      </c>
      <c r="S69">
        <v>177778054.74399999</v>
      </c>
      <c r="T69">
        <v>193422128.285</v>
      </c>
      <c r="U69">
        <v>211699800.10299999</v>
      </c>
      <c r="V69">
        <v>253085819.308</v>
      </c>
      <c r="W69">
        <v>294512645.63700002</v>
      </c>
      <c r="X69">
        <v>266419431.794</v>
      </c>
      <c r="Y69">
        <v>276537945.17000002</v>
      </c>
    </row>
    <row r="70" spans="1:25">
      <c r="N70" t="s">
        <v>364</v>
      </c>
      <c r="O70">
        <v>20587882.181000002</v>
      </c>
      <c r="P70">
        <v>21456349.208999999</v>
      </c>
      <c r="Q70">
        <v>24034964.585000001</v>
      </c>
      <c r="R70">
        <v>28649290.614</v>
      </c>
      <c r="S70">
        <v>32526835.27</v>
      </c>
      <c r="T70">
        <v>34178159</v>
      </c>
      <c r="U70">
        <v>36220000.085000001</v>
      </c>
      <c r="V70">
        <v>43108216.598999999</v>
      </c>
      <c r="W70">
        <v>47518122.071999997</v>
      </c>
      <c r="X70">
        <v>43255643.615000002</v>
      </c>
      <c r="Y70">
        <v>43353812.197999999</v>
      </c>
    </row>
    <row r="71" spans="1:25">
      <c r="A71" t="s">
        <v>5</v>
      </c>
      <c r="B71" t="s">
        <v>6</v>
      </c>
      <c r="C71" t="s">
        <v>7</v>
      </c>
      <c r="D71" t="s">
        <v>8</v>
      </c>
      <c r="E71" t="s">
        <v>9</v>
      </c>
      <c r="F71" t="s">
        <v>10</v>
      </c>
      <c r="G71" t="s">
        <v>11</v>
      </c>
      <c r="H71" t="s">
        <v>12</v>
      </c>
      <c r="I71" t="s">
        <v>13</v>
      </c>
      <c r="J71" t="s">
        <v>14</v>
      </c>
      <c r="K71" t="s">
        <v>15</v>
      </c>
      <c r="L71" t="s">
        <v>16</v>
      </c>
      <c r="N71" t="s">
        <v>365</v>
      </c>
      <c r="O71">
        <v>40669825.954000004</v>
      </c>
      <c r="P71">
        <v>38943799.862000003</v>
      </c>
      <c r="Q71">
        <v>42145622.508000001</v>
      </c>
      <c r="R71">
        <v>51161023.318999998</v>
      </c>
      <c r="S71">
        <v>65277342.504000001</v>
      </c>
      <c r="T71">
        <v>69121247.452999994</v>
      </c>
      <c r="U71">
        <v>85410898.410999998</v>
      </c>
      <c r="V71">
        <v>103444977.98999999</v>
      </c>
      <c r="W71">
        <v>108751734.68700001</v>
      </c>
      <c r="X71">
        <v>74368862.711999997</v>
      </c>
      <c r="Y71">
        <v>100279778.94</v>
      </c>
    </row>
    <row r="72" spans="1:25">
      <c r="A72" t="s">
        <v>17</v>
      </c>
      <c r="N72" t="s">
        <v>366</v>
      </c>
      <c r="O72">
        <v>66546563.035999998</v>
      </c>
      <c r="P72">
        <v>63384521.873999998</v>
      </c>
      <c r="Q72">
        <v>66858884.215000004</v>
      </c>
      <c r="R72">
        <v>79579700.596000001</v>
      </c>
      <c r="S72">
        <v>108291259.03200001</v>
      </c>
      <c r="T72">
        <v>150579667.528</v>
      </c>
      <c r="U72">
        <v>176860948.70100001</v>
      </c>
      <c r="V72">
        <v>188918119.61199999</v>
      </c>
      <c r="W72">
        <v>269708238.73100001</v>
      </c>
      <c r="X72">
        <v>164887289.26800001</v>
      </c>
      <c r="Y72">
        <v>208989499.09200001</v>
      </c>
    </row>
    <row r="73" spans="1:25">
      <c r="A73" t="s">
        <v>362</v>
      </c>
      <c r="B73">
        <v>24844688.782000002</v>
      </c>
      <c r="C73">
        <v>28705736.684</v>
      </c>
      <c r="D73">
        <v>32894830.478999998</v>
      </c>
      <c r="E73">
        <v>42238889.024999999</v>
      </c>
      <c r="F73">
        <v>56498826.108999997</v>
      </c>
      <c r="G73">
        <v>66214347.949000001</v>
      </c>
      <c r="H73">
        <v>80831649.208000004</v>
      </c>
      <c r="I73">
        <v>102380687.55</v>
      </c>
      <c r="J73">
        <v>123636636.37100001</v>
      </c>
      <c r="K73">
        <v>95334142.377000004</v>
      </c>
      <c r="L73">
        <v>110569804.463</v>
      </c>
      <c r="N73" t="s">
        <v>367</v>
      </c>
      <c r="O73">
        <v>4434535.591</v>
      </c>
      <c r="P73">
        <v>4920715.08</v>
      </c>
      <c r="Q73">
        <v>6021533.8550000004</v>
      </c>
      <c r="R73">
        <v>7257919.1179999998</v>
      </c>
      <c r="S73">
        <v>8848355.7300000004</v>
      </c>
      <c r="T73">
        <v>9630828.6060000006</v>
      </c>
      <c r="U73">
        <v>11430395.245999999</v>
      </c>
      <c r="V73">
        <v>13502315.196</v>
      </c>
      <c r="W73">
        <v>19799408.588</v>
      </c>
      <c r="X73">
        <v>14226786.548</v>
      </c>
      <c r="Y73">
        <v>15415837.161</v>
      </c>
    </row>
    <row r="74" spans="1:25">
      <c r="A74" t="s">
        <v>363</v>
      </c>
      <c r="B74">
        <v>620032.91200000001</v>
      </c>
      <c r="C74">
        <v>692564.74699999997</v>
      </c>
      <c r="D74">
        <v>733810.33100000001</v>
      </c>
      <c r="E74">
        <v>1040180.438</v>
      </c>
      <c r="F74">
        <v>1513384.91</v>
      </c>
      <c r="G74">
        <v>2116317.1209999998</v>
      </c>
      <c r="H74">
        <v>2422982.9049999998</v>
      </c>
      <c r="I74">
        <v>3126188.307</v>
      </c>
      <c r="J74">
        <v>4047172.7089999998</v>
      </c>
      <c r="K74">
        <v>3576353.449</v>
      </c>
      <c r="L74">
        <v>3582226.2039999999</v>
      </c>
      <c r="N74" t="s">
        <v>368</v>
      </c>
      <c r="O74">
        <v>189591459.62599999</v>
      </c>
      <c r="P74">
        <v>203516300.61700001</v>
      </c>
      <c r="Q74">
        <v>234917522.38800001</v>
      </c>
      <c r="R74">
        <v>285523599.50700003</v>
      </c>
      <c r="S74">
        <v>350673297.64200002</v>
      </c>
      <c r="T74">
        <v>390633079.72799999</v>
      </c>
      <c r="U74">
        <v>435084053.366</v>
      </c>
      <c r="V74">
        <v>516714175.26499999</v>
      </c>
      <c r="W74">
        <v>573581315.91199994</v>
      </c>
      <c r="X74">
        <v>485429384.72000003</v>
      </c>
      <c r="Y74">
        <v>529242233.32200003</v>
      </c>
    </row>
    <row r="75" spans="1:25">
      <c r="A75" t="s">
        <v>364</v>
      </c>
      <c r="B75">
        <v>187164.43700000001</v>
      </c>
      <c r="C75">
        <v>208363.48800000001</v>
      </c>
      <c r="D75">
        <v>289073.64399999997</v>
      </c>
      <c r="E75">
        <v>258091.201</v>
      </c>
      <c r="F75">
        <v>314216.94900000002</v>
      </c>
      <c r="G75">
        <v>468865.946</v>
      </c>
      <c r="H75">
        <v>435689.41100000002</v>
      </c>
      <c r="I75">
        <v>698171.48400000005</v>
      </c>
      <c r="J75">
        <v>1015119.795</v>
      </c>
      <c r="K75">
        <v>928930.48</v>
      </c>
      <c r="L75">
        <v>908897.00199999998</v>
      </c>
      <c r="N75" t="s">
        <v>369</v>
      </c>
      <c r="O75">
        <v>260756800.755</v>
      </c>
      <c r="P75">
        <v>262392131.87799999</v>
      </c>
      <c r="Q75">
        <v>276223850.88200003</v>
      </c>
      <c r="R75">
        <v>328980043.01300001</v>
      </c>
      <c r="S75">
        <v>403986455.98000002</v>
      </c>
      <c r="T75">
        <v>429996712.23699999</v>
      </c>
      <c r="U75">
        <v>506317293.55699998</v>
      </c>
      <c r="V75">
        <v>606693052.01199996</v>
      </c>
      <c r="W75">
        <v>641658038.45700002</v>
      </c>
      <c r="X75">
        <v>437597552.93099999</v>
      </c>
      <c r="Y75">
        <v>505963074.05599999</v>
      </c>
    </row>
    <row r="76" spans="1:25">
      <c r="A76" t="s">
        <v>365</v>
      </c>
      <c r="B76">
        <v>980278.06</v>
      </c>
      <c r="C76">
        <v>961425.6</v>
      </c>
      <c r="D76">
        <v>1065293.0730000001</v>
      </c>
      <c r="E76">
        <v>1254817.716</v>
      </c>
      <c r="F76">
        <v>1688971.1740000001</v>
      </c>
      <c r="G76">
        <v>1740858.9450000001</v>
      </c>
      <c r="H76">
        <v>2224307.304</v>
      </c>
      <c r="I76">
        <v>2868663.142</v>
      </c>
      <c r="J76">
        <v>3553706.7609999999</v>
      </c>
      <c r="K76">
        <v>2552866.7949999999</v>
      </c>
      <c r="L76">
        <v>3481148.1230000001</v>
      </c>
      <c r="N76" t="s">
        <v>370</v>
      </c>
      <c r="O76">
        <v>640254262.31099999</v>
      </c>
      <c r="P76">
        <v>655017698.03499997</v>
      </c>
      <c r="Q76">
        <v>690843160.63199997</v>
      </c>
      <c r="R76">
        <v>801980370.43299997</v>
      </c>
      <c r="S76">
        <v>959819384.65600002</v>
      </c>
      <c r="T76">
        <v>1027149389.461</v>
      </c>
      <c r="U76">
        <v>1171307219.477</v>
      </c>
      <c r="V76">
        <v>1301358154.819</v>
      </c>
      <c r="W76">
        <v>1357171240.72</v>
      </c>
      <c r="X76">
        <v>1010112613.0930001</v>
      </c>
      <c r="Y76">
        <v>1101446621.4579999</v>
      </c>
    </row>
    <row r="77" spans="1:25">
      <c r="A77" t="s">
        <v>366</v>
      </c>
      <c r="B77">
        <v>764141.55299999996</v>
      </c>
      <c r="C77">
        <v>856116.88100000005</v>
      </c>
      <c r="D77">
        <v>1201263.557</v>
      </c>
      <c r="E77">
        <v>1263542.929</v>
      </c>
      <c r="F77">
        <v>1698830.6569999999</v>
      </c>
      <c r="G77">
        <v>2434263.6809999999</v>
      </c>
      <c r="H77">
        <v>2796000.9109999998</v>
      </c>
      <c r="I77">
        <v>3321131.3339999998</v>
      </c>
      <c r="J77">
        <v>4672393.8600000003</v>
      </c>
      <c r="K77">
        <v>4071535.9920000001</v>
      </c>
      <c r="L77">
        <v>5206698.415</v>
      </c>
      <c r="N77" t="s">
        <v>371</v>
      </c>
      <c r="O77">
        <v>179136255.22099999</v>
      </c>
      <c r="P77">
        <v>188864386.19100001</v>
      </c>
      <c r="Q77">
        <v>202681542.82300001</v>
      </c>
      <c r="R77">
        <v>243404023.80000001</v>
      </c>
      <c r="S77">
        <v>280318374.00800002</v>
      </c>
      <c r="T77">
        <v>299485836.74800003</v>
      </c>
      <c r="U77">
        <v>324754648.241</v>
      </c>
      <c r="V77">
        <v>371361687.40700001</v>
      </c>
      <c r="W77">
        <v>403793135.35100001</v>
      </c>
      <c r="X77">
        <v>346154005.50099999</v>
      </c>
      <c r="Y77">
        <v>363013858.21899998</v>
      </c>
    </row>
    <row r="78" spans="1:25">
      <c r="A78" t="s">
        <v>367</v>
      </c>
      <c r="B78">
        <v>30835.291000000001</v>
      </c>
      <c r="C78">
        <v>35746.232000000004</v>
      </c>
      <c r="D78">
        <v>24579.861000000001</v>
      </c>
      <c r="E78">
        <v>31984.608</v>
      </c>
      <c r="F78">
        <v>40720.47</v>
      </c>
      <c r="G78">
        <v>65513.66</v>
      </c>
      <c r="H78">
        <v>79475.832999999999</v>
      </c>
      <c r="I78">
        <v>100799.046</v>
      </c>
      <c r="J78">
        <v>159779.302</v>
      </c>
      <c r="K78">
        <v>141129.179</v>
      </c>
      <c r="L78">
        <v>220712.87400000001</v>
      </c>
      <c r="N78" t="s">
        <v>372</v>
      </c>
      <c r="O78">
        <v>97823573.633000001</v>
      </c>
      <c r="P78">
        <v>68492320.136000007</v>
      </c>
      <c r="Q78">
        <v>65060852.423</v>
      </c>
      <c r="R78">
        <v>117199140.57799999</v>
      </c>
      <c r="S78">
        <v>144975765.03099999</v>
      </c>
      <c r="T78">
        <v>121540783.359</v>
      </c>
      <c r="U78">
        <v>146945757.711</v>
      </c>
      <c r="V78">
        <v>212722019.78600001</v>
      </c>
      <c r="W78">
        <v>246701629.99900001</v>
      </c>
      <c r="X78">
        <v>186338016.66600001</v>
      </c>
      <c r="Y78">
        <v>186573750.15799999</v>
      </c>
    </row>
    <row r="79" spans="1:25">
      <c r="A79" t="s">
        <v>368</v>
      </c>
      <c r="B79">
        <v>1643760.193</v>
      </c>
      <c r="C79">
        <v>1738044.5889999999</v>
      </c>
      <c r="D79">
        <v>1926984.9450000001</v>
      </c>
      <c r="E79">
        <v>2254709.6710000001</v>
      </c>
      <c r="F79">
        <v>3109593.2889999999</v>
      </c>
      <c r="G79">
        <v>3816131.37</v>
      </c>
      <c r="H79">
        <v>4519763.0590000004</v>
      </c>
      <c r="I79">
        <v>5469259.5240000002</v>
      </c>
      <c r="J79">
        <v>6594636.2869999995</v>
      </c>
      <c r="K79">
        <v>5171593.8049999997</v>
      </c>
      <c r="L79">
        <v>6249429.2860000003</v>
      </c>
    </row>
    <row r="80" spans="1:25">
      <c r="A80" t="s">
        <v>369</v>
      </c>
      <c r="B80">
        <v>6210710.0269999998</v>
      </c>
      <c r="C80">
        <v>6888968.3310000002</v>
      </c>
      <c r="D80">
        <v>7164487.4359999998</v>
      </c>
      <c r="E80">
        <v>9457245.4240000006</v>
      </c>
      <c r="F80">
        <v>12246100.934</v>
      </c>
      <c r="G80">
        <v>13357398.691</v>
      </c>
      <c r="H80">
        <v>15763204.33</v>
      </c>
      <c r="I80">
        <v>19551808.521000002</v>
      </c>
      <c r="J80">
        <v>22786184.090999998</v>
      </c>
      <c r="K80">
        <v>15578067.991</v>
      </c>
      <c r="L80">
        <v>17910009.635000002</v>
      </c>
      <c r="N80" s="1" t="s">
        <v>383</v>
      </c>
    </row>
    <row r="81" spans="1:25">
      <c r="A81" t="s">
        <v>370</v>
      </c>
      <c r="B81">
        <v>11077042.841</v>
      </c>
      <c r="C81">
        <v>13647788.217</v>
      </c>
      <c r="D81">
        <v>16415204.421</v>
      </c>
      <c r="E81">
        <v>21255809.201000001</v>
      </c>
      <c r="F81">
        <v>28042073.644000001</v>
      </c>
      <c r="G81">
        <v>33371364.649999999</v>
      </c>
      <c r="H81">
        <v>41801084.022</v>
      </c>
      <c r="I81">
        <v>53783138.630999997</v>
      </c>
      <c r="J81">
        <v>62870505.248000003</v>
      </c>
      <c r="K81">
        <v>49161769.656000003</v>
      </c>
      <c r="L81">
        <v>57399383.619999997</v>
      </c>
      <c r="N81" s="1" t="s">
        <v>381</v>
      </c>
    </row>
    <row r="82" spans="1:25">
      <c r="A82" t="s">
        <v>371</v>
      </c>
      <c r="B82">
        <v>3139936.0219999999</v>
      </c>
      <c r="C82">
        <v>3573763.3029999998</v>
      </c>
      <c r="D82">
        <v>3958152.852</v>
      </c>
      <c r="E82">
        <v>5198058.7630000003</v>
      </c>
      <c r="F82">
        <v>6275488.8380000014</v>
      </c>
      <c r="G82">
        <v>7001479.6739999996</v>
      </c>
      <c r="H82">
        <v>8181191.0029999996</v>
      </c>
      <c r="I82">
        <v>9948631.9979999997</v>
      </c>
      <c r="J82">
        <v>11927298.589</v>
      </c>
      <c r="K82">
        <v>10004650.699999999</v>
      </c>
      <c r="L82">
        <v>10919830.789000001</v>
      </c>
    </row>
    <row r="83" spans="1:25">
      <c r="A83" t="s">
        <v>372</v>
      </c>
      <c r="B83">
        <v>190787.49</v>
      </c>
      <c r="C83">
        <v>102955.291</v>
      </c>
      <c r="D83">
        <v>115980.355</v>
      </c>
      <c r="E83">
        <v>224449.08499999999</v>
      </c>
      <c r="F83">
        <v>1569445.243</v>
      </c>
      <c r="G83">
        <v>1842154.209</v>
      </c>
      <c r="H83">
        <v>2607950.4309999999</v>
      </c>
      <c r="I83">
        <v>3512895.5660000001</v>
      </c>
      <c r="J83">
        <v>6009839.7290000003</v>
      </c>
      <c r="K83">
        <v>4147244.3319999999</v>
      </c>
      <c r="L83">
        <v>4691468.5219999999</v>
      </c>
      <c r="N83" s="29" t="s">
        <v>375</v>
      </c>
      <c r="O83" s="4"/>
      <c r="P83" s="4"/>
      <c r="Q83" s="4"/>
      <c r="R83" s="4"/>
      <c r="S83" s="4"/>
      <c r="T83" s="4"/>
      <c r="U83" s="4"/>
      <c r="V83" s="4"/>
      <c r="W83" s="4"/>
      <c r="X83" s="4"/>
    </row>
    <row r="84" spans="1:25">
      <c r="N84" s="28" t="s">
        <v>374</v>
      </c>
      <c r="O84" s="5">
        <v>0</v>
      </c>
      <c r="P84" s="5">
        <v>1</v>
      </c>
      <c r="Q84" s="5">
        <v>2</v>
      </c>
      <c r="R84" s="5">
        <v>3</v>
      </c>
      <c r="S84" s="5">
        <v>4</v>
      </c>
      <c r="T84" s="5">
        <v>5</v>
      </c>
      <c r="U84" s="5">
        <v>6</v>
      </c>
      <c r="V84" s="5">
        <v>7</v>
      </c>
      <c r="W84" s="5">
        <v>8</v>
      </c>
      <c r="X84" s="23">
        <v>9</v>
      </c>
      <c r="Y84" s="26" t="s">
        <v>341</v>
      </c>
    </row>
    <row r="85" spans="1:25" ht="15">
      <c r="A85" s="19" t="s">
        <v>331</v>
      </c>
      <c r="N85" s="8"/>
      <c r="X85" s="8"/>
      <c r="Y85" s="24"/>
    </row>
    <row r="86" spans="1:25">
      <c r="N86" s="20" t="s">
        <v>382</v>
      </c>
      <c r="O86" s="5">
        <f>O69-O44</f>
        <v>103751756.226</v>
      </c>
      <c r="P86" s="5">
        <f>O70-P44</f>
        <v>20130022.760000002</v>
      </c>
      <c r="Q86" s="5">
        <f>O71-Q44</f>
        <v>36745783.727000006</v>
      </c>
      <c r="R86" s="5">
        <f>O72-R44</f>
        <v>62131401.234999999</v>
      </c>
      <c r="S86" s="5">
        <f>O73-S44</f>
        <v>4342862.2510000002</v>
      </c>
      <c r="T86" s="5">
        <f>O74-T44</f>
        <v>183367521.64499998</v>
      </c>
      <c r="U86" s="5">
        <f>O75-U44</f>
        <v>240030799.78599998</v>
      </c>
      <c r="V86" s="5">
        <f>O76-V44</f>
        <v>598333428.72399998</v>
      </c>
      <c r="W86" s="5">
        <f>O77-W44</f>
        <v>164320085.44299999</v>
      </c>
      <c r="X86" s="6">
        <f>O78-X44</f>
        <v>97350977.231000006</v>
      </c>
      <c r="Y86" s="27">
        <f>SUM(O86:X86)</f>
        <v>1510504639.0280001</v>
      </c>
    </row>
    <row r="87" spans="1:25">
      <c r="A87" t="s">
        <v>361</v>
      </c>
      <c r="N87" s="8"/>
      <c r="X87" s="8"/>
      <c r="Y87" s="24"/>
    </row>
    <row r="88" spans="1:25">
      <c r="A88" t="s">
        <v>0</v>
      </c>
      <c r="N88" s="39" t="s">
        <v>386</v>
      </c>
      <c r="O88" s="5">
        <f>O121</f>
        <v>335674375.37400001</v>
      </c>
      <c r="P88" s="5">
        <f>O122</f>
        <v>56309451.505000003</v>
      </c>
      <c r="Q88" s="5">
        <f>O123</f>
        <v>197825415.553</v>
      </c>
      <c r="R88" s="5">
        <f>O124</f>
        <v>666961334.92799997</v>
      </c>
      <c r="S88" s="5">
        <f>O125</f>
        <v>19475767.905000001</v>
      </c>
      <c r="T88" s="5">
        <f>O126</f>
        <v>573026641.73300004</v>
      </c>
      <c r="U88" s="5">
        <f>O127</f>
        <v>873659671.68400002</v>
      </c>
      <c r="V88" s="5">
        <f>O128</f>
        <v>2611188767.7449999</v>
      </c>
      <c r="W88" s="5">
        <f>O129</f>
        <v>784843107.38900006</v>
      </c>
      <c r="X88" s="6">
        <f>O130</f>
        <v>247953211.074</v>
      </c>
      <c r="Y88" s="25">
        <f>SUM(O88:X88)</f>
        <v>6366917744.8900003</v>
      </c>
    </row>
    <row r="89" spans="1:25">
      <c r="N89" s="8"/>
      <c r="X89" s="8"/>
      <c r="Y89" s="24"/>
    </row>
    <row r="90" spans="1:25">
      <c r="A90" t="s">
        <v>1</v>
      </c>
      <c r="B90" t="s">
        <v>292</v>
      </c>
      <c r="C90" t="s">
        <v>3</v>
      </c>
      <c r="D90" t="s">
        <v>4</v>
      </c>
      <c r="N90" s="30" t="s">
        <v>376</v>
      </c>
      <c r="X90" s="8"/>
      <c r="Y90" s="24"/>
    </row>
    <row r="91" spans="1:25">
      <c r="N91" s="8"/>
      <c r="X91" s="8"/>
      <c r="Y91" s="24"/>
    </row>
    <row r="92" spans="1:25">
      <c r="A92" t="s">
        <v>5</v>
      </c>
      <c r="B92" t="s">
        <v>6</v>
      </c>
      <c r="C92" t="s">
        <v>7</v>
      </c>
      <c r="D92" t="s">
        <v>8</v>
      </c>
      <c r="E92" t="s">
        <v>9</v>
      </c>
      <c r="F92" t="s">
        <v>10</v>
      </c>
      <c r="G92" t="s">
        <v>11</v>
      </c>
      <c r="H92" t="s">
        <v>12</v>
      </c>
      <c r="I92" t="s">
        <v>13</v>
      </c>
      <c r="J92" t="s">
        <v>14</v>
      </c>
      <c r="K92" t="s">
        <v>15</v>
      </c>
      <c r="L92" t="s">
        <v>16</v>
      </c>
      <c r="N92" s="20" t="s">
        <v>382</v>
      </c>
      <c r="O92" s="5">
        <f>Y69-O58</f>
        <v>251134644.06900001</v>
      </c>
      <c r="P92" s="5">
        <f>Y70-P58</f>
        <v>39910230.831</v>
      </c>
      <c r="Q92" s="5">
        <f>Y71-Q58</f>
        <v>86983347.893999994</v>
      </c>
      <c r="R92" s="5">
        <f>Y72-R58</f>
        <v>188211263.94800001</v>
      </c>
      <c r="S92" s="5">
        <f>Y73-S58</f>
        <v>14433213.329</v>
      </c>
      <c r="T92" s="5">
        <f>Y74-T58</f>
        <v>500554712.67500001</v>
      </c>
      <c r="U92" s="5">
        <f>Y75-U58</f>
        <v>437179116.69599998</v>
      </c>
      <c r="V92" s="5">
        <f>Y76-V58</f>
        <v>911136876.39499998</v>
      </c>
      <c r="W92" s="5">
        <f>Y77-W58</f>
        <v>318286790.19799995</v>
      </c>
      <c r="X92" s="6">
        <f>Y78-X58</f>
        <v>176708484.30500001</v>
      </c>
      <c r="Y92" s="27">
        <f>SUM(O92:X92)</f>
        <v>2924538680.3399997</v>
      </c>
    </row>
    <row r="93" spans="1:25">
      <c r="A93" t="s">
        <v>17</v>
      </c>
      <c r="N93" s="8"/>
      <c r="X93" s="8"/>
      <c r="Y93" s="24"/>
    </row>
    <row r="94" spans="1:25">
      <c r="A94" t="s">
        <v>362</v>
      </c>
      <c r="B94">
        <v>28092242</v>
      </c>
      <c r="C94">
        <v>30497719</v>
      </c>
      <c r="D94">
        <v>34336583</v>
      </c>
      <c r="E94">
        <v>43003656</v>
      </c>
      <c r="F94">
        <v>55468212</v>
      </c>
      <c r="G94">
        <v>62271839</v>
      </c>
      <c r="H94">
        <v>74055406</v>
      </c>
      <c r="I94">
        <v>94590870</v>
      </c>
      <c r="J94">
        <v>108211166</v>
      </c>
      <c r="K94">
        <v>82571847</v>
      </c>
      <c r="L94">
        <v>94748737</v>
      </c>
      <c r="N94" s="20" t="s">
        <v>386</v>
      </c>
      <c r="O94" s="5">
        <f>Y121</f>
        <v>869681257.23800004</v>
      </c>
      <c r="P94" s="5">
        <f>Y122</f>
        <v>117653630.45299999</v>
      </c>
      <c r="Q94" s="5">
        <f>Y123</f>
        <v>631803478.66600001</v>
      </c>
      <c r="R94" s="5">
        <f>Y124</f>
        <v>2376124122.4450002</v>
      </c>
      <c r="S94" s="5">
        <f>Y125</f>
        <v>81556838.385000005</v>
      </c>
      <c r="T94" s="5">
        <f>Y126</f>
        <v>1694262652.6070001</v>
      </c>
      <c r="U94" s="5">
        <f>Y127</f>
        <v>1964005289.7479999</v>
      </c>
      <c r="V94" s="5">
        <f>Y128</f>
        <v>5135737354.9420004</v>
      </c>
      <c r="W94" s="5">
        <f>Y129</f>
        <v>1641308689.4319999</v>
      </c>
      <c r="X94" s="6">
        <f>Y130</f>
        <v>708884344.84899998</v>
      </c>
      <c r="Y94" s="25">
        <f>SUM(O94:X94)</f>
        <v>15221017658.764999</v>
      </c>
    </row>
    <row r="95" spans="1:25">
      <c r="A95" t="s">
        <v>363</v>
      </c>
      <c r="B95">
        <v>1770028.213</v>
      </c>
      <c r="C95">
        <v>2069921.567</v>
      </c>
      <c r="D95">
        <v>2241773</v>
      </c>
      <c r="E95">
        <v>2685912.2620000001</v>
      </c>
      <c r="F95">
        <v>3140380.4380000001</v>
      </c>
      <c r="G95">
        <v>3519184.2310000001</v>
      </c>
      <c r="H95">
        <v>3921282.1970000002</v>
      </c>
      <c r="I95">
        <v>5421202.392</v>
      </c>
      <c r="J95">
        <v>6711800.2929999996</v>
      </c>
      <c r="K95">
        <v>5646598.5429999996</v>
      </c>
      <c r="L95">
        <v>6144714.949</v>
      </c>
      <c r="X95" s="6"/>
      <c r="Y95" s="25"/>
    </row>
    <row r="96" spans="1:25">
      <c r="A96" t="s">
        <v>364</v>
      </c>
      <c r="B96">
        <v>115433.628</v>
      </c>
      <c r="C96">
        <v>108076.151</v>
      </c>
      <c r="D96">
        <v>112831.727</v>
      </c>
      <c r="E96">
        <v>143793.95199999999</v>
      </c>
      <c r="F96">
        <v>156775.07</v>
      </c>
      <c r="G96">
        <v>166494.48699999999</v>
      </c>
      <c r="H96">
        <v>207737.66099999999</v>
      </c>
      <c r="I96">
        <v>291391.99200000003</v>
      </c>
      <c r="J96">
        <v>376566.30099999998</v>
      </c>
      <c r="K96">
        <v>291221.478</v>
      </c>
      <c r="L96">
        <v>323889.11700000003</v>
      </c>
      <c r="N96" s="36" t="s">
        <v>384</v>
      </c>
      <c r="O96" s="9"/>
      <c r="P96" s="9"/>
      <c r="Q96" s="9"/>
      <c r="R96" s="9"/>
      <c r="S96" s="9"/>
      <c r="T96" s="9"/>
      <c r="U96" s="9"/>
      <c r="V96" s="9"/>
      <c r="W96" s="9"/>
      <c r="X96" s="9"/>
      <c r="Y96" s="18"/>
    </row>
    <row r="97" spans="1:25">
      <c r="A97" t="s">
        <v>365</v>
      </c>
      <c r="B97">
        <v>577284.07400000002</v>
      </c>
      <c r="C97">
        <v>536291.23100000003</v>
      </c>
      <c r="D97">
        <v>647276.93900000001</v>
      </c>
      <c r="E97">
        <v>834259.04299999995</v>
      </c>
      <c r="F97">
        <v>1091084.6040000001</v>
      </c>
      <c r="G97">
        <v>1173877.558</v>
      </c>
      <c r="H97">
        <v>1332742.865</v>
      </c>
      <c r="I97">
        <v>1695725.7069999999</v>
      </c>
      <c r="J97">
        <v>2280587.8199999998</v>
      </c>
      <c r="K97">
        <v>1560359.5449999999</v>
      </c>
      <c r="L97">
        <v>1995873.9439999999</v>
      </c>
      <c r="N97" s="33"/>
      <c r="O97" s="5"/>
      <c r="P97" s="4" t="s">
        <v>375</v>
      </c>
      <c r="Q97" s="32"/>
      <c r="R97" s="5"/>
      <c r="S97" s="5"/>
      <c r="T97" s="5"/>
      <c r="U97" s="5"/>
      <c r="V97" s="5"/>
      <c r="W97" s="5"/>
      <c r="X97" s="5"/>
      <c r="Y97" s="6"/>
    </row>
    <row r="98" spans="1:25">
      <c r="A98" t="s">
        <v>366</v>
      </c>
      <c r="B98">
        <v>495394.47899999999</v>
      </c>
      <c r="C98">
        <v>617096.46400000004</v>
      </c>
      <c r="D98">
        <v>623966.66599999997</v>
      </c>
      <c r="E98">
        <v>704964.76199999999</v>
      </c>
      <c r="F98">
        <v>1119170.169</v>
      </c>
      <c r="G98">
        <v>1718206.281</v>
      </c>
      <c r="H98">
        <v>1749602.2069999999</v>
      </c>
      <c r="I98">
        <v>2618974.6710000001</v>
      </c>
      <c r="J98">
        <v>3466139.0890000002</v>
      </c>
      <c r="K98">
        <v>1956857.605</v>
      </c>
      <c r="L98">
        <v>2532093.449</v>
      </c>
      <c r="N98" s="34" t="s">
        <v>385</v>
      </c>
      <c r="O98" s="4" t="s">
        <v>374</v>
      </c>
      <c r="P98" s="5">
        <v>0</v>
      </c>
      <c r="Q98" s="5">
        <v>1</v>
      </c>
      <c r="R98" s="5">
        <v>2</v>
      </c>
      <c r="S98" s="5">
        <v>3</v>
      </c>
      <c r="T98" s="5">
        <v>4</v>
      </c>
      <c r="U98" s="5">
        <v>5</v>
      </c>
      <c r="V98" s="5">
        <v>6</v>
      </c>
      <c r="W98" s="5">
        <v>7</v>
      </c>
      <c r="X98" s="5">
        <v>8</v>
      </c>
      <c r="Y98" s="6">
        <v>9</v>
      </c>
    </row>
    <row r="99" spans="1:25">
      <c r="A99" t="s">
        <v>367</v>
      </c>
      <c r="B99">
        <v>60786.874000000003</v>
      </c>
      <c r="C99">
        <v>41436.684999999998</v>
      </c>
      <c r="D99">
        <v>48044.415000000001</v>
      </c>
      <c r="E99">
        <v>91966.585999999996</v>
      </c>
      <c r="F99">
        <v>113746.05499999999</v>
      </c>
      <c r="G99">
        <v>136203.68700000001</v>
      </c>
      <c r="H99">
        <v>156806.647</v>
      </c>
      <c r="I99">
        <v>187686.253</v>
      </c>
      <c r="J99">
        <v>338188.75900000002</v>
      </c>
      <c r="K99">
        <v>265720.40100000001</v>
      </c>
      <c r="L99">
        <v>309678.51699999999</v>
      </c>
      <c r="N99" s="24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8"/>
    </row>
    <row r="100" spans="1:25">
      <c r="A100" t="s">
        <v>368</v>
      </c>
      <c r="B100">
        <v>2040917.4240000001</v>
      </c>
      <c r="C100">
        <v>2442952.0869999998</v>
      </c>
      <c r="D100">
        <v>2765257.423</v>
      </c>
      <c r="E100">
        <v>3334581.6970000002</v>
      </c>
      <c r="F100">
        <v>4038547.4649999999</v>
      </c>
      <c r="G100">
        <v>4844145.9369999999</v>
      </c>
      <c r="H100">
        <v>5906186.3609999996</v>
      </c>
      <c r="I100">
        <v>7092407.3530000001</v>
      </c>
      <c r="J100">
        <v>8399098.7899999991</v>
      </c>
      <c r="K100">
        <v>7028797.5559999999</v>
      </c>
      <c r="L100">
        <v>8217690.7319999998</v>
      </c>
      <c r="N100" s="24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8"/>
    </row>
    <row r="101" spans="1:25">
      <c r="A101" t="s">
        <v>369</v>
      </c>
      <c r="B101">
        <v>2902591.5290000001</v>
      </c>
      <c r="C101">
        <v>3100798.0729999999</v>
      </c>
      <c r="D101">
        <v>3501961.7239999999</v>
      </c>
      <c r="E101">
        <v>4443032.4309999999</v>
      </c>
      <c r="F101">
        <v>5389726.3300000001</v>
      </c>
      <c r="G101">
        <v>6112899.8959999997</v>
      </c>
      <c r="H101">
        <v>7172793.7359999996</v>
      </c>
      <c r="I101">
        <v>9018864.2119999994</v>
      </c>
      <c r="J101">
        <v>10566234.790999999</v>
      </c>
      <c r="K101">
        <v>7522039.8629999999</v>
      </c>
      <c r="L101">
        <v>8843373.7949999999</v>
      </c>
      <c r="N101" s="34" t="s">
        <v>382</v>
      </c>
      <c r="O101" s="31"/>
      <c r="P101" s="37">
        <f>(O44/$Y$44)/(O86/$Y$86)</f>
        <v>0.60669782075448464</v>
      </c>
      <c r="Q101" s="37">
        <f t="shared" ref="Q101:Y101" si="8">(P44/$Y$44)/(P86/$Y$86)</f>
        <v>0.35384717804529758</v>
      </c>
      <c r="R101" s="37">
        <f t="shared" si="8"/>
        <v>1.661322722963223</v>
      </c>
      <c r="S101" s="37">
        <f t="shared" si="8"/>
        <v>1.1055116485263961</v>
      </c>
      <c r="T101" s="37">
        <f t="shared" si="8"/>
        <v>0.32839372336265382</v>
      </c>
      <c r="U101" s="37">
        <f t="shared" si="8"/>
        <v>0.52804470109235191</v>
      </c>
      <c r="V101" s="37">
        <f t="shared" si="8"/>
        <v>1.3433104384451569</v>
      </c>
      <c r="W101" s="37">
        <f t="shared" si="8"/>
        <v>1.0899698629167822</v>
      </c>
      <c r="X101" s="37">
        <f t="shared" si="8"/>
        <v>1.4027269515579583</v>
      </c>
      <c r="Y101" s="38">
        <f t="shared" si="8"/>
        <v>7.552277566993526E-2</v>
      </c>
    </row>
    <row r="102" spans="1:25">
      <c r="A102" t="s">
        <v>370</v>
      </c>
      <c r="B102">
        <v>16628541.671</v>
      </c>
      <c r="C102">
        <v>17415125.197999999</v>
      </c>
      <c r="D102">
        <v>19712114.796999998</v>
      </c>
      <c r="E102">
        <v>25747205.892000001</v>
      </c>
      <c r="F102">
        <v>34099578.119999997</v>
      </c>
      <c r="G102">
        <v>37407214.398999996</v>
      </c>
      <c r="H102">
        <v>44378292.920000002</v>
      </c>
      <c r="I102">
        <v>55237012.450999998</v>
      </c>
      <c r="J102">
        <v>61847799.239</v>
      </c>
      <c r="K102">
        <v>47500948.292000003</v>
      </c>
      <c r="L102">
        <v>54664142.196000002</v>
      </c>
      <c r="N102" s="24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8"/>
    </row>
    <row r="103" spans="1:25">
      <c r="A103" t="s">
        <v>371</v>
      </c>
      <c r="B103">
        <v>3123281.5550000002</v>
      </c>
      <c r="C103">
        <v>3707537.0019999999</v>
      </c>
      <c r="D103">
        <v>4236491.2860000003</v>
      </c>
      <c r="E103">
        <v>4484963.0640000002</v>
      </c>
      <c r="F103">
        <v>5056747.4409999996</v>
      </c>
      <c r="G103">
        <v>5287206.3540000003</v>
      </c>
      <c r="H103">
        <v>6077024.2060000002</v>
      </c>
      <c r="I103">
        <v>7193376.9369999999</v>
      </c>
      <c r="J103">
        <v>7774010.1500000004</v>
      </c>
      <c r="K103">
        <v>6644373.1789999995</v>
      </c>
      <c r="L103">
        <v>7542642.9929999998</v>
      </c>
      <c r="N103" s="34" t="s">
        <v>386</v>
      </c>
      <c r="O103" s="31"/>
      <c r="P103" s="37">
        <f>(O13/$Y$13)/(O88/$Y$88)</f>
        <v>0.98267214109968026</v>
      </c>
      <c r="Q103" s="37">
        <f t="shared" ref="Q103:Y103" si="9">(P13/$Y$13)/(P88/$Y$88)</f>
        <v>0.64792035715198926</v>
      </c>
      <c r="R103" s="37">
        <f t="shared" si="9"/>
        <v>1.212943606387457</v>
      </c>
      <c r="S103" s="37">
        <f t="shared" si="9"/>
        <v>0.4190755266969915</v>
      </c>
      <c r="T103" s="37">
        <f t="shared" si="9"/>
        <v>0.40685294461216198</v>
      </c>
      <c r="U103" s="37">
        <f t="shared" si="9"/>
        <v>0.81927456412264599</v>
      </c>
      <c r="V103" s="37">
        <f t="shared" si="9"/>
        <v>1.5350279981394188</v>
      </c>
      <c r="W103" s="37">
        <f t="shared" si="9"/>
        <v>1.0358657666508944</v>
      </c>
      <c r="X103" s="37">
        <f t="shared" si="9"/>
        <v>1.1760296154966692</v>
      </c>
      <c r="Y103" s="37">
        <f t="shared" si="9"/>
        <v>0.14033222975788157</v>
      </c>
    </row>
    <row r="104" spans="1:25">
      <c r="A104" t="s">
        <v>372</v>
      </c>
      <c r="B104">
        <v>377982.55200000003</v>
      </c>
      <c r="C104">
        <v>458484.54100000003</v>
      </c>
      <c r="D104">
        <v>446865.02100000001</v>
      </c>
      <c r="E104">
        <v>532976.31099999999</v>
      </c>
      <c r="F104">
        <v>1262456.308</v>
      </c>
      <c r="G104">
        <v>1906406.1710000001</v>
      </c>
      <c r="H104">
        <v>3152937.2009999999</v>
      </c>
      <c r="I104">
        <v>5834228.0319999997</v>
      </c>
      <c r="J104">
        <v>6450740.7659999998</v>
      </c>
      <c r="K104">
        <v>4154930.537</v>
      </c>
      <c r="L104">
        <v>4174637.3089999999</v>
      </c>
      <c r="N104" s="24"/>
      <c r="O104" s="5"/>
      <c r="P104" s="4" t="s">
        <v>376</v>
      </c>
      <c r="Q104" s="32"/>
      <c r="R104" s="5"/>
      <c r="S104" s="5"/>
      <c r="T104" s="5"/>
      <c r="U104" s="5"/>
      <c r="V104" s="5"/>
      <c r="W104" s="5"/>
      <c r="X104" s="5"/>
      <c r="Y104" s="6"/>
    </row>
    <row r="105" spans="1:25">
      <c r="N105" s="24"/>
      <c r="O105" s="4" t="s">
        <v>374</v>
      </c>
      <c r="P105" s="5">
        <v>0</v>
      </c>
      <c r="Q105" s="5">
        <v>1</v>
      </c>
      <c r="R105" s="5">
        <v>2</v>
      </c>
      <c r="S105" s="5">
        <v>3</v>
      </c>
      <c r="T105" s="5">
        <v>4</v>
      </c>
      <c r="U105" s="5">
        <v>5</v>
      </c>
      <c r="V105" s="5">
        <v>6</v>
      </c>
      <c r="W105" s="5">
        <v>7</v>
      </c>
      <c r="X105" s="5">
        <v>8</v>
      </c>
      <c r="Y105" s="6">
        <v>9</v>
      </c>
    </row>
    <row r="106" spans="1:25">
      <c r="N106" s="34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8"/>
    </row>
    <row r="107" spans="1:25">
      <c r="A107" t="s">
        <v>361</v>
      </c>
      <c r="N107" s="24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8"/>
    </row>
    <row r="108" spans="1:25">
      <c r="A108" t="s">
        <v>0</v>
      </c>
      <c r="N108" s="34" t="s">
        <v>382</v>
      </c>
      <c r="O108" s="31"/>
      <c r="P108" s="37">
        <f t="shared" ref="P108:Y108" si="10">(O58/$Y$58)/(O92/$Y$92)</f>
        <v>0.72814501590536151</v>
      </c>
      <c r="Q108" s="37">
        <f t="shared" si="10"/>
        <v>0.62109847469567914</v>
      </c>
      <c r="R108" s="37">
        <f t="shared" si="10"/>
        <v>1.1003562628823458</v>
      </c>
      <c r="S108" s="37">
        <f t="shared" si="10"/>
        <v>0.79468936063209461</v>
      </c>
      <c r="T108" s="37">
        <f t="shared" si="10"/>
        <v>0.49007056172821489</v>
      </c>
      <c r="U108" s="37">
        <f t="shared" si="10"/>
        <v>0.41254926148677074</v>
      </c>
      <c r="V108" s="37">
        <f t="shared" si="10"/>
        <v>1.132562306254816</v>
      </c>
      <c r="W108" s="37">
        <f t="shared" si="10"/>
        <v>1.5035288174527437</v>
      </c>
      <c r="X108" s="37">
        <f t="shared" si="10"/>
        <v>1.0115472378415475</v>
      </c>
      <c r="Y108" s="38">
        <f t="shared" si="10"/>
        <v>0.40187014596399823</v>
      </c>
    </row>
    <row r="109" spans="1:25">
      <c r="N109" s="24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8"/>
    </row>
    <row r="110" spans="1:25">
      <c r="A110" t="s">
        <v>1</v>
      </c>
      <c r="B110" t="s">
        <v>292</v>
      </c>
      <c r="C110" t="s">
        <v>3</v>
      </c>
      <c r="D110" t="s">
        <v>327</v>
      </c>
      <c r="N110" s="35" t="s">
        <v>386</v>
      </c>
      <c r="O110" s="5"/>
      <c r="P110" s="40">
        <f>(O28/$Y$28)/(O94/$Y$94)</f>
        <v>1.0976692022320869</v>
      </c>
      <c r="Q110" s="40">
        <f t="shared" ref="Q110:Y110" si="11">(P28/$Y$28)/(P94/$Y$94)</f>
        <v>1.1151166308570861</v>
      </c>
      <c r="R110" s="40">
        <f t="shared" si="11"/>
        <v>0.7323637791915838</v>
      </c>
      <c r="S110" s="40">
        <f t="shared" si="11"/>
        <v>0.31417504194185603</v>
      </c>
      <c r="T110" s="40">
        <f t="shared" si="11"/>
        <v>0.39314338862409531</v>
      </c>
      <c r="U110" s="40">
        <f t="shared" si="11"/>
        <v>0.70700964507885855</v>
      </c>
      <c r="V110" s="40">
        <f t="shared" si="11"/>
        <v>1.2758476981570153</v>
      </c>
      <c r="W110" s="40">
        <f t="shared" si="11"/>
        <v>1.3889955606290805</v>
      </c>
      <c r="X110" s="40">
        <f t="shared" si="11"/>
        <v>0.97732262673441539</v>
      </c>
      <c r="Y110" s="40">
        <f t="shared" si="11"/>
        <v>0.63856569587955647</v>
      </c>
    </row>
    <row r="112" spans="1:25">
      <c r="A112" t="s">
        <v>5</v>
      </c>
      <c r="B112" t="s">
        <v>6</v>
      </c>
      <c r="C112" t="s">
        <v>7</v>
      </c>
      <c r="D112" t="s">
        <v>8</v>
      </c>
      <c r="E112" t="s">
        <v>9</v>
      </c>
      <c r="F112" t="s">
        <v>10</v>
      </c>
      <c r="G112" t="s">
        <v>11</v>
      </c>
      <c r="H112" t="s">
        <v>12</v>
      </c>
      <c r="I112" t="s">
        <v>13</v>
      </c>
      <c r="J112" t="s">
        <v>14</v>
      </c>
      <c r="K112" t="s">
        <v>15</v>
      </c>
      <c r="L112" t="s">
        <v>16</v>
      </c>
    </row>
    <row r="113" spans="1:25">
      <c r="A113" t="s">
        <v>17</v>
      </c>
      <c r="N113" t="s">
        <v>361</v>
      </c>
    </row>
    <row r="114" spans="1:25">
      <c r="A114" t="s">
        <v>362</v>
      </c>
      <c r="B114">
        <v>22690841.677999999</v>
      </c>
      <c r="C114">
        <v>24696841.613000002</v>
      </c>
      <c r="D114">
        <v>27869583.872000001</v>
      </c>
      <c r="E114">
        <v>35161139.387000002</v>
      </c>
      <c r="F114">
        <v>45321599.991999999</v>
      </c>
      <c r="G114">
        <v>49390739.173</v>
      </c>
      <c r="H114">
        <v>58086715.769000001</v>
      </c>
      <c r="I114">
        <v>74429282.944000006</v>
      </c>
      <c r="J114">
        <v>84023166.897</v>
      </c>
      <c r="K114">
        <v>64523412.295999996</v>
      </c>
      <c r="L114">
        <v>72662111.048999995</v>
      </c>
      <c r="N114" t="s">
        <v>0</v>
      </c>
    </row>
    <row r="115" spans="1:25">
      <c r="A115" t="s">
        <v>363</v>
      </c>
      <c r="B115">
        <v>1215441.2239999999</v>
      </c>
      <c r="C115">
        <v>1445535.753</v>
      </c>
      <c r="D115">
        <v>1527244.986</v>
      </c>
      <c r="E115">
        <v>1958479.267</v>
      </c>
      <c r="F115">
        <v>2376666.0419999999</v>
      </c>
      <c r="G115">
        <v>2633248.179</v>
      </c>
      <c r="H115">
        <v>2928129.5269999998</v>
      </c>
      <c r="I115">
        <v>4395564.4819999998</v>
      </c>
      <c r="J115">
        <v>5234559.7939999998</v>
      </c>
      <c r="K115">
        <v>4540774.1140000001</v>
      </c>
      <c r="L115">
        <v>4786434.0829999996</v>
      </c>
    </row>
    <row r="116" spans="1:25">
      <c r="A116" t="s">
        <v>364</v>
      </c>
      <c r="B116">
        <v>88400.910999999993</v>
      </c>
      <c r="C116">
        <v>80155.183000000005</v>
      </c>
      <c r="D116">
        <v>80885.947</v>
      </c>
      <c r="E116">
        <v>108040.12300000001</v>
      </c>
      <c r="F116">
        <v>119600.299</v>
      </c>
      <c r="G116">
        <v>130407.79</v>
      </c>
      <c r="H116">
        <v>165838.514</v>
      </c>
      <c r="I116">
        <v>241212.30300000001</v>
      </c>
      <c r="J116">
        <v>315982.78600000002</v>
      </c>
      <c r="K116">
        <v>236718.08100000001</v>
      </c>
      <c r="L116">
        <v>271123.14600000001</v>
      </c>
      <c r="N116" t="s">
        <v>1</v>
      </c>
      <c r="O116" t="s">
        <v>4</v>
      </c>
      <c r="P116" t="s">
        <v>3</v>
      </c>
      <c r="Q116" t="s">
        <v>4</v>
      </c>
    </row>
    <row r="117" spans="1:25">
      <c r="A117" t="s">
        <v>365</v>
      </c>
      <c r="B117">
        <v>507679.92800000001</v>
      </c>
      <c r="C117">
        <v>480347.788</v>
      </c>
      <c r="D117">
        <v>582565.451</v>
      </c>
      <c r="E117">
        <v>762569.34699999995</v>
      </c>
      <c r="F117">
        <v>988864.36100000003</v>
      </c>
      <c r="G117">
        <v>1024221.28</v>
      </c>
      <c r="H117">
        <v>1183956.067</v>
      </c>
      <c r="I117">
        <v>1523369.1340000001</v>
      </c>
      <c r="J117">
        <v>1999466.246</v>
      </c>
      <c r="K117">
        <v>1396025.433</v>
      </c>
      <c r="L117">
        <v>1740382.578</v>
      </c>
    </row>
    <row r="118" spans="1:25">
      <c r="A118" t="s">
        <v>366</v>
      </c>
      <c r="B118">
        <v>430165.03399999999</v>
      </c>
      <c r="C118">
        <v>515687.46799999999</v>
      </c>
      <c r="D118">
        <v>451558.04200000002</v>
      </c>
      <c r="E118">
        <v>525875.01599999995</v>
      </c>
      <c r="F118">
        <v>824113.24199999997</v>
      </c>
      <c r="G118">
        <v>1226410.6059999999</v>
      </c>
      <c r="H118">
        <v>1193299.1769999999</v>
      </c>
      <c r="I118">
        <v>1659506.105</v>
      </c>
      <c r="J118">
        <v>2066571.764</v>
      </c>
      <c r="K118">
        <v>1299640.057</v>
      </c>
      <c r="L118">
        <v>1845539.4350000001</v>
      </c>
      <c r="N118" t="s">
        <v>5</v>
      </c>
      <c r="O118" t="s">
        <v>6</v>
      </c>
      <c r="P118" t="s">
        <v>7</v>
      </c>
      <c r="Q118" t="s">
        <v>8</v>
      </c>
      <c r="R118" t="s">
        <v>9</v>
      </c>
      <c r="S118" t="s">
        <v>10</v>
      </c>
      <c r="T118" t="s">
        <v>11</v>
      </c>
      <c r="U118" t="s">
        <v>12</v>
      </c>
      <c r="V118" t="s">
        <v>13</v>
      </c>
      <c r="W118" t="s">
        <v>14</v>
      </c>
      <c r="X118" t="s">
        <v>15</v>
      </c>
      <c r="Y118" t="s">
        <v>16</v>
      </c>
    </row>
    <row r="119" spans="1:25">
      <c r="A119" t="s">
        <v>367</v>
      </c>
      <c r="B119">
        <v>30747.948</v>
      </c>
      <c r="C119">
        <v>15268.476000000001</v>
      </c>
      <c r="D119">
        <v>17779.353999999999</v>
      </c>
      <c r="E119">
        <v>30873.328000000001</v>
      </c>
      <c r="F119">
        <v>46522.726999999999</v>
      </c>
      <c r="G119">
        <v>73538.623000000007</v>
      </c>
      <c r="H119">
        <v>112249.179</v>
      </c>
      <c r="I119">
        <v>147965.78</v>
      </c>
      <c r="J119">
        <v>269579.94799999997</v>
      </c>
      <c r="K119">
        <v>220598.799</v>
      </c>
      <c r="L119">
        <v>266835.76699999999</v>
      </c>
      <c r="N119" t="s">
        <v>17</v>
      </c>
    </row>
    <row r="120" spans="1:25">
      <c r="A120" t="s">
        <v>368</v>
      </c>
      <c r="B120">
        <v>1264213.649</v>
      </c>
      <c r="C120">
        <v>1439161.696</v>
      </c>
      <c r="D120">
        <v>1668784.1329999999</v>
      </c>
      <c r="E120">
        <v>2004787.1850000001</v>
      </c>
      <c r="F120">
        <v>2536014.4730000002</v>
      </c>
      <c r="G120">
        <v>3073182.057</v>
      </c>
      <c r="H120">
        <v>3797362.5240000002</v>
      </c>
      <c r="I120">
        <v>4891028.8150000004</v>
      </c>
      <c r="J120">
        <v>5823723.6560000004</v>
      </c>
      <c r="K120">
        <v>4747472.2359999996</v>
      </c>
      <c r="L120">
        <v>5586848.7070000004</v>
      </c>
      <c r="N120" t="s">
        <v>362</v>
      </c>
      <c r="O120">
        <v>6366950332.8940001</v>
      </c>
      <c r="P120">
        <v>6132095955.2349997</v>
      </c>
      <c r="Q120">
        <v>6431300275.7700014</v>
      </c>
      <c r="R120">
        <v>7496258586.6920004</v>
      </c>
      <c r="S120">
        <v>9169012637.0389996</v>
      </c>
      <c r="T120">
        <v>10447270350.122</v>
      </c>
      <c r="U120">
        <v>12102743122.535999</v>
      </c>
      <c r="V120">
        <v>13986588759.427</v>
      </c>
      <c r="W120">
        <v>16110246368.907</v>
      </c>
      <c r="X120">
        <v>12509705163.819</v>
      </c>
      <c r="Y120">
        <v>15221120693.475</v>
      </c>
    </row>
    <row r="121" spans="1:25">
      <c r="A121" t="s">
        <v>369</v>
      </c>
      <c r="B121">
        <v>2446480.0040000002</v>
      </c>
      <c r="C121">
        <v>2589405.0099999998</v>
      </c>
      <c r="D121">
        <v>2892228.7259999998</v>
      </c>
      <c r="E121">
        <v>3693597.0219999999</v>
      </c>
      <c r="F121">
        <v>4526433.1459999997</v>
      </c>
      <c r="G121">
        <v>5016597.676</v>
      </c>
      <c r="H121">
        <v>6022092.9610000001</v>
      </c>
      <c r="I121">
        <v>7640664.6229999997</v>
      </c>
      <c r="J121">
        <v>8897121.0629999992</v>
      </c>
      <c r="K121">
        <v>6213085.3399999999</v>
      </c>
      <c r="L121">
        <v>7316881.6859999998</v>
      </c>
      <c r="N121" t="s">
        <v>363</v>
      </c>
      <c r="O121">
        <v>335674375.37400001</v>
      </c>
      <c r="P121">
        <v>350648458.84500003</v>
      </c>
      <c r="Q121">
        <v>369082464.24900001</v>
      </c>
      <c r="R121">
        <v>422544488.94400001</v>
      </c>
      <c r="S121">
        <v>487341308.52899998</v>
      </c>
      <c r="T121">
        <v>536800660.61900002</v>
      </c>
      <c r="U121">
        <v>593784929.73699999</v>
      </c>
      <c r="V121">
        <v>708993294.05299997</v>
      </c>
      <c r="W121">
        <v>850802343.60300004</v>
      </c>
      <c r="X121">
        <v>777435920.55999994</v>
      </c>
      <c r="Y121">
        <v>869681257.23800004</v>
      </c>
    </row>
    <row r="122" spans="1:25">
      <c r="A122" t="s">
        <v>370</v>
      </c>
      <c r="B122">
        <v>13677171.571</v>
      </c>
      <c r="C122">
        <v>14690554.443</v>
      </c>
      <c r="D122">
        <v>16625159.165999999</v>
      </c>
      <c r="E122">
        <v>21760813.022999998</v>
      </c>
      <c r="F122">
        <v>28373586.824999999</v>
      </c>
      <c r="G122">
        <v>29959566.704999998</v>
      </c>
      <c r="H122">
        <v>34591925.107000001</v>
      </c>
      <c r="I122">
        <v>42417519.744000003</v>
      </c>
      <c r="J122">
        <v>46836875.567000002</v>
      </c>
      <c r="K122">
        <v>36628988.515000001</v>
      </c>
      <c r="L122">
        <v>40872381.924999997</v>
      </c>
      <c r="N122" t="s">
        <v>364</v>
      </c>
      <c r="O122">
        <v>56309451.505000003</v>
      </c>
      <c r="P122">
        <v>57254417.379000001</v>
      </c>
      <c r="Q122">
        <v>61433479.520999998</v>
      </c>
      <c r="R122">
        <v>69952011.598000005</v>
      </c>
      <c r="S122">
        <v>78694856.012999997</v>
      </c>
      <c r="T122">
        <v>83922484.369000003</v>
      </c>
      <c r="U122">
        <v>92316936.813999996</v>
      </c>
      <c r="V122">
        <v>108495444.192</v>
      </c>
      <c r="W122">
        <v>120007127.926</v>
      </c>
      <c r="X122">
        <v>110978757.027</v>
      </c>
      <c r="Y122">
        <v>117653630.45299999</v>
      </c>
    </row>
    <row r="123" spans="1:25">
      <c r="A123" t="s">
        <v>371</v>
      </c>
      <c r="B123">
        <v>2773301.645</v>
      </c>
      <c r="C123">
        <v>3082406.53</v>
      </c>
      <c r="D123">
        <v>3715382.7450000001</v>
      </c>
      <c r="E123">
        <v>3943832.1260000002</v>
      </c>
      <c r="F123">
        <v>4386081.1809999999</v>
      </c>
      <c r="G123">
        <v>4526815.0329999998</v>
      </c>
      <c r="H123">
        <v>5147651.7319999998</v>
      </c>
      <c r="I123">
        <v>6090139.4699999997</v>
      </c>
      <c r="J123">
        <v>6522072.3080000002</v>
      </c>
      <c r="K123">
        <v>5515956.551</v>
      </c>
      <c r="L123">
        <v>6173333.8219999997</v>
      </c>
      <c r="N123" t="s">
        <v>365</v>
      </c>
      <c r="O123">
        <v>197825415.553</v>
      </c>
      <c r="P123">
        <v>187046457.38999999</v>
      </c>
      <c r="Q123">
        <v>195126370.12400001</v>
      </c>
      <c r="R123">
        <v>231184339.509</v>
      </c>
      <c r="S123">
        <v>294784011.15700001</v>
      </c>
      <c r="T123">
        <v>339299485.89399999</v>
      </c>
      <c r="U123">
        <v>415182210.55299997</v>
      </c>
      <c r="V123">
        <v>504044635.65799999</v>
      </c>
      <c r="W123">
        <v>582753308.96599996</v>
      </c>
      <c r="X123">
        <v>438866586.68400002</v>
      </c>
      <c r="Y123">
        <v>631803478.66600001</v>
      </c>
    </row>
    <row r="124" spans="1:25">
      <c r="A124" t="s">
        <v>372</v>
      </c>
      <c r="B124">
        <v>257239.75899999999</v>
      </c>
      <c r="C124">
        <v>358319.27</v>
      </c>
      <c r="D124">
        <v>307995.32900000003</v>
      </c>
      <c r="E124">
        <v>372272.94799999997</v>
      </c>
      <c r="F124">
        <v>1143717.686</v>
      </c>
      <c r="G124">
        <v>1726751.22</v>
      </c>
      <c r="H124">
        <v>2944210.98</v>
      </c>
      <c r="I124">
        <v>5422312.4850000003</v>
      </c>
      <c r="J124">
        <v>6057213.7719999999</v>
      </c>
      <c r="K124">
        <v>3724153.1749999998</v>
      </c>
      <c r="L124">
        <v>3802349.9</v>
      </c>
      <c r="N124" t="s">
        <v>366</v>
      </c>
      <c r="O124">
        <v>666961334.92799997</v>
      </c>
      <c r="P124">
        <v>606501653.38300002</v>
      </c>
      <c r="Q124">
        <v>615921998.07500005</v>
      </c>
      <c r="R124">
        <v>766069557.54900002</v>
      </c>
      <c r="S124">
        <v>1034910242.727</v>
      </c>
      <c r="T124">
        <v>1462904982.312</v>
      </c>
      <c r="U124">
        <v>1794887550.1800001</v>
      </c>
      <c r="V124">
        <v>2041785234.9560001</v>
      </c>
      <c r="W124">
        <v>2885408132.5139999</v>
      </c>
      <c r="X124">
        <v>1818326178.4909999</v>
      </c>
      <c r="Y124">
        <v>2376124122.4450002</v>
      </c>
    </row>
    <row r="125" spans="1:25">
      <c r="N125" t="s">
        <v>367</v>
      </c>
      <c r="O125">
        <v>19475767.905000001</v>
      </c>
      <c r="P125">
        <v>19204198.684999999</v>
      </c>
      <c r="Q125">
        <v>24705843.423</v>
      </c>
      <c r="R125">
        <v>31016746.098999999</v>
      </c>
      <c r="S125">
        <v>37602889.612999998</v>
      </c>
      <c r="T125">
        <v>38790017.990000002</v>
      </c>
      <c r="U125">
        <v>45186168.618000001</v>
      </c>
      <c r="V125">
        <v>61591175.423</v>
      </c>
      <c r="W125">
        <v>89697254.924999997</v>
      </c>
      <c r="X125">
        <v>65435624.633000001</v>
      </c>
      <c r="Y125">
        <v>81556838.385000005</v>
      </c>
    </row>
    <row r="126" spans="1:25" ht="15">
      <c r="A126" s="19" t="s">
        <v>332</v>
      </c>
      <c r="N126" t="s">
        <v>368</v>
      </c>
      <c r="O126">
        <v>573026641.73300004</v>
      </c>
      <c r="P126">
        <v>593688586.29900002</v>
      </c>
      <c r="Q126">
        <v>664192867.14699996</v>
      </c>
      <c r="R126">
        <v>793493379.60699999</v>
      </c>
      <c r="S126">
        <v>978230569.22099996</v>
      </c>
      <c r="T126">
        <v>1107243147.5780001</v>
      </c>
      <c r="U126">
        <v>1248566950.085</v>
      </c>
      <c r="V126">
        <v>1470244287.2409999</v>
      </c>
      <c r="W126">
        <v>1682779198.0769999</v>
      </c>
      <c r="X126">
        <v>1438624159.2219999</v>
      </c>
      <c r="Y126">
        <v>1694262652.6070001</v>
      </c>
    </row>
    <row r="127" spans="1:25">
      <c r="N127" t="s">
        <v>369</v>
      </c>
      <c r="O127">
        <v>873659671.68400002</v>
      </c>
      <c r="P127">
        <v>837101783.14999998</v>
      </c>
      <c r="Q127">
        <v>888015812.93200004</v>
      </c>
      <c r="R127">
        <v>1024032539.484</v>
      </c>
      <c r="S127">
        <v>1287736040.2750001</v>
      </c>
      <c r="T127">
        <v>1437018523.869</v>
      </c>
      <c r="U127">
        <v>1699954821.9690001</v>
      </c>
      <c r="V127">
        <v>1999902665.9130001</v>
      </c>
      <c r="W127">
        <v>2194679812.7199998</v>
      </c>
      <c r="X127">
        <v>1579608266.039</v>
      </c>
      <c r="Y127">
        <v>1964005289.7479999</v>
      </c>
    </row>
    <row r="128" spans="1:25">
      <c r="A128" t="s">
        <v>361</v>
      </c>
      <c r="N128" t="s">
        <v>370</v>
      </c>
      <c r="O128">
        <v>2611188767.7449999</v>
      </c>
      <c r="P128">
        <v>2475215563.4580002</v>
      </c>
      <c r="Q128">
        <v>2580823160.8210001</v>
      </c>
      <c r="R128">
        <v>2946259447.9289999</v>
      </c>
      <c r="S128">
        <v>3549343953.2150002</v>
      </c>
      <c r="T128">
        <v>3921204369.8969998</v>
      </c>
      <c r="U128">
        <v>4486888593.7939997</v>
      </c>
      <c r="V128">
        <v>5050839925.4589996</v>
      </c>
      <c r="W128">
        <v>5423605349.3929996</v>
      </c>
      <c r="X128">
        <v>4222433475.948</v>
      </c>
      <c r="Y128">
        <v>5135737354.9420004</v>
      </c>
    </row>
    <row r="129" spans="1:25">
      <c r="A129" t="s">
        <v>0</v>
      </c>
      <c r="N129" t="s">
        <v>371</v>
      </c>
      <c r="O129">
        <v>784843107.38900006</v>
      </c>
      <c r="P129">
        <v>774956946.84099996</v>
      </c>
      <c r="Q129">
        <v>808715032.69299996</v>
      </c>
      <c r="R129">
        <v>925482365.57799995</v>
      </c>
      <c r="S129">
        <v>1080082940.6010001</v>
      </c>
      <c r="T129">
        <v>1188050671.5969999</v>
      </c>
      <c r="U129">
        <v>1325084432.6140001</v>
      </c>
      <c r="V129">
        <v>1507625014.174</v>
      </c>
      <c r="W129">
        <v>1638479042.862</v>
      </c>
      <c r="X129">
        <v>1433027149.1570001</v>
      </c>
      <c r="Y129">
        <v>1641308689.4319999</v>
      </c>
    </row>
    <row r="130" spans="1:25">
      <c r="N130" t="s">
        <v>372</v>
      </c>
      <c r="O130">
        <v>247953211.074</v>
      </c>
      <c r="P130">
        <v>230430534.14199999</v>
      </c>
      <c r="Q130">
        <v>223231375.31</v>
      </c>
      <c r="R130">
        <v>286219632.44700003</v>
      </c>
      <c r="S130">
        <v>340271862.69400001</v>
      </c>
      <c r="T130">
        <v>331373326.05000001</v>
      </c>
      <c r="U130">
        <v>399789577.06</v>
      </c>
      <c r="V130">
        <v>531590269.046</v>
      </c>
      <c r="W130">
        <v>641942830.34200001</v>
      </c>
      <c r="X130">
        <v>624874793.90400004</v>
      </c>
      <c r="Y130">
        <v>708884344.84899998</v>
      </c>
    </row>
    <row r="131" spans="1:25">
      <c r="A131" t="s">
        <v>1</v>
      </c>
      <c r="B131" t="s">
        <v>295</v>
      </c>
      <c r="C131" t="s">
        <v>3</v>
      </c>
      <c r="D131" t="s">
        <v>4</v>
      </c>
    </row>
    <row r="133" spans="1:25">
      <c r="A133" t="s">
        <v>5</v>
      </c>
      <c r="B133" t="s">
        <v>6</v>
      </c>
      <c r="C133" t="s">
        <v>7</v>
      </c>
      <c r="D133" t="s">
        <v>8</v>
      </c>
      <c r="E133" t="s">
        <v>9</v>
      </c>
      <c r="F133" t="s">
        <v>10</v>
      </c>
      <c r="G133" t="s">
        <v>11</v>
      </c>
      <c r="H133" t="s">
        <v>12</v>
      </c>
      <c r="I133" t="s">
        <v>13</v>
      </c>
      <c r="J133" t="s">
        <v>14</v>
      </c>
      <c r="K133" t="s">
        <v>15</v>
      </c>
      <c r="L133" t="s">
        <v>16</v>
      </c>
    </row>
    <row r="134" spans="1:25">
      <c r="A134" t="s">
        <v>17</v>
      </c>
    </row>
    <row r="135" spans="1:25">
      <c r="A135" t="s">
        <v>362</v>
      </c>
      <c r="B135">
        <v>3809411.1669999999</v>
      </c>
      <c r="C135">
        <v>4583049.51</v>
      </c>
      <c r="D135">
        <v>5475632.4890000001</v>
      </c>
      <c r="E135">
        <v>7162432.9630000014</v>
      </c>
      <c r="F135">
        <v>9302608.6079999991</v>
      </c>
      <c r="G135">
        <v>12070443.66</v>
      </c>
      <c r="H135">
        <v>14135189.839</v>
      </c>
      <c r="I135">
        <v>17162395.776000001</v>
      </c>
      <c r="J135">
        <v>23769895.309</v>
      </c>
      <c r="K135">
        <v>16496339.325999999</v>
      </c>
      <c r="L135">
        <v>20813922.631999999</v>
      </c>
    </row>
    <row r="136" spans="1:25">
      <c r="A136" t="s">
        <v>363</v>
      </c>
      <c r="B136">
        <v>397305.272</v>
      </c>
      <c r="C136">
        <v>499623.25300000003</v>
      </c>
      <c r="D136">
        <v>511540.99800000002</v>
      </c>
      <c r="E136">
        <v>742270.49399999995</v>
      </c>
      <c r="F136">
        <v>938817.375</v>
      </c>
      <c r="G136">
        <v>1267400.4269999999</v>
      </c>
      <c r="H136">
        <v>1652354.3389999999</v>
      </c>
      <c r="I136">
        <v>2401061.4419999998</v>
      </c>
      <c r="J136">
        <v>3152266.037</v>
      </c>
      <c r="K136">
        <v>2626306.63</v>
      </c>
      <c r="L136">
        <v>2986498.6260000002</v>
      </c>
    </row>
    <row r="137" spans="1:25">
      <c r="A137" t="s">
        <v>364</v>
      </c>
      <c r="B137">
        <v>28471.173999999999</v>
      </c>
      <c r="C137">
        <v>35621.71</v>
      </c>
      <c r="D137">
        <v>40212.428</v>
      </c>
      <c r="E137">
        <v>42991.375</v>
      </c>
      <c r="F137">
        <v>65521.294999999998</v>
      </c>
      <c r="G137">
        <v>148042.92199999999</v>
      </c>
      <c r="H137">
        <v>230106.54699999999</v>
      </c>
      <c r="I137">
        <v>321201</v>
      </c>
      <c r="J137">
        <v>322892.65399999998</v>
      </c>
      <c r="K137">
        <v>313369.36099999998</v>
      </c>
      <c r="L137">
        <v>418205.75799999997</v>
      </c>
    </row>
    <row r="138" spans="1:25">
      <c r="A138" t="s">
        <v>365</v>
      </c>
      <c r="B138">
        <v>279651.65899999999</v>
      </c>
      <c r="C138">
        <v>288830.321</v>
      </c>
      <c r="D138">
        <v>353302.09700000001</v>
      </c>
      <c r="E138">
        <v>440096.83399999997</v>
      </c>
      <c r="F138">
        <v>547521.18799999997</v>
      </c>
      <c r="G138">
        <v>612544.78200000001</v>
      </c>
      <c r="H138">
        <v>640676.52500000002</v>
      </c>
      <c r="I138">
        <v>928919.70600000001</v>
      </c>
      <c r="J138">
        <v>926416.38899999997</v>
      </c>
      <c r="K138">
        <v>614101.21499999997</v>
      </c>
      <c r="L138">
        <v>915284.76399999997</v>
      </c>
    </row>
    <row r="139" spans="1:25">
      <c r="A139" t="s">
        <v>366</v>
      </c>
      <c r="B139">
        <v>794449.68900000001</v>
      </c>
      <c r="C139">
        <v>1060701.412</v>
      </c>
      <c r="D139">
        <v>1019440.796</v>
      </c>
      <c r="E139">
        <v>1391896.517</v>
      </c>
      <c r="F139">
        <v>2331763.4449999998</v>
      </c>
      <c r="G139">
        <v>3214444.8689999999</v>
      </c>
      <c r="H139">
        <v>3322348.6069999998</v>
      </c>
      <c r="I139">
        <v>2287159.0299999998</v>
      </c>
      <c r="J139">
        <v>5902736.4469999997</v>
      </c>
      <c r="K139">
        <v>3516310.5929999999</v>
      </c>
      <c r="L139">
        <v>4860108.9529999997</v>
      </c>
    </row>
    <row r="140" spans="1:25">
      <c r="A140" t="s">
        <v>367</v>
      </c>
      <c r="B140">
        <v>3589.83</v>
      </c>
      <c r="C140">
        <v>6079.433</v>
      </c>
      <c r="D140">
        <v>10625.085999999999</v>
      </c>
      <c r="E140">
        <v>10962.411</v>
      </c>
      <c r="F140">
        <v>15941.377</v>
      </c>
      <c r="G140">
        <v>19905.745999999999</v>
      </c>
      <c r="H140">
        <v>31043.78</v>
      </c>
      <c r="I140">
        <v>46394.548000000003</v>
      </c>
      <c r="J140">
        <v>90463.131999999998</v>
      </c>
      <c r="K140">
        <v>56127.601000000002</v>
      </c>
      <c r="L140">
        <v>36066.091</v>
      </c>
    </row>
    <row r="141" spans="1:25">
      <c r="A141" t="s">
        <v>368</v>
      </c>
      <c r="B141">
        <v>362407.37400000001</v>
      </c>
      <c r="C141">
        <v>341660.44900000002</v>
      </c>
      <c r="D141">
        <v>404421.62300000002</v>
      </c>
      <c r="E141">
        <v>540570.53</v>
      </c>
      <c r="F141">
        <v>739333.48</v>
      </c>
      <c r="G141">
        <v>1017944.0060000001</v>
      </c>
      <c r="H141">
        <v>1282736.675</v>
      </c>
      <c r="I141">
        <v>2292987.7319999998</v>
      </c>
      <c r="J141">
        <v>3224720.0619999999</v>
      </c>
      <c r="K141">
        <v>2222496.923</v>
      </c>
      <c r="L141">
        <v>2677659.6239999998</v>
      </c>
    </row>
    <row r="142" spans="1:25">
      <c r="A142" t="s">
        <v>369</v>
      </c>
      <c r="B142">
        <v>514039.32500000001</v>
      </c>
      <c r="C142">
        <v>551311.78399999999</v>
      </c>
      <c r="D142">
        <v>672705.08400000003</v>
      </c>
      <c r="E142">
        <v>745998.67299999995</v>
      </c>
      <c r="F142">
        <v>999609.85</v>
      </c>
      <c r="G142">
        <v>1261046.3959999999</v>
      </c>
      <c r="H142">
        <v>1528843.7420000001</v>
      </c>
      <c r="I142">
        <v>2014989.622</v>
      </c>
      <c r="J142">
        <v>2271332.44</v>
      </c>
      <c r="K142">
        <v>1637466.0049999999</v>
      </c>
      <c r="L142">
        <v>2079141.023</v>
      </c>
    </row>
    <row r="143" spans="1:25">
      <c r="A143" t="s">
        <v>370</v>
      </c>
      <c r="B143">
        <v>658350.84499999997</v>
      </c>
      <c r="C143">
        <v>911443.37199999997</v>
      </c>
      <c r="D143">
        <v>1422054.7139999999</v>
      </c>
      <c r="E143">
        <v>1890492.3910000001</v>
      </c>
      <c r="F143">
        <v>2010276.92</v>
      </c>
      <c r="G143">
        <v>2596029.7650000001</v>
      </c>
      <c r="H143">
        <v>3159785.568</v>
      </c>
      <c r="I143">
        <v>3945542.216</v>
      </c>
      <c r="J143">
        <v>4447066.2879999997</v>
      </c>
      <c r="K143">
        <v>2768567.3590000002</v>
      </c>
      <c r="L143">
        <v>3684418.7110000001</v>
      </c>
    </row>
    <row r="144" spans="1:25">
      <c r="A144" t="s">
        <v>371</v>
      </c>
      <c r="B144">
        <v>762714.51100000006</v>
      </c>
      <c r="C144">
        <v>876522.495</v>
      </c>
      <c r="D144">
        <v>1028622.6850000001</v>
      </c>
      <c r="E144">
        <v>1341020.0349999999</v>
      </c>
      <c r="F144">
        <v>1620647.23</v>
      </c>
      <c r="G144">
        <v>1838157.2120000001</v>
      </c>
      <c r="H144">
        <v>2186124.8259999999</v>
      </c>
      <c r="I144">
        <v>2754453.7629999998</v>
      </c>
      <c r="J144">
        <v>3172194.4739999999</v>
      </c>
      <c r="K144">
        <v>2458727.1719999998</v>
      </c>
      <c r="L144">
        <v>2832292.4890000001</v>
      </c>
    </row>
    <row r="145" spans="1:12">
      <c r="A145" t="s">
        <v>372</v>
      </c>
      <c r="B145">
        <v>8431.4879999999994</v>
      </c>
      <c r="C145">
        <v>11255.281000000001</v>
      </c>
      <c r="D145">
        <v>12706.977999999999</v>
      </c>
      <c r="E145">
        <v>16133.703</v>
      </c>
      <c r="F145">
        <v>33176.447999999997</v>
      </c>
      <c r="G145">
        <v>94927.665999999997</v>
      </c>
      <c r="H145">
        <v>101169.23</v>
      </c>
      <c r="I145">
        <v>169686.717</v>
      </c>
      <c r="J145">
        <v>259807.386</v>
      </c>
      <c r="K145">
        <v>282866.467</v>
      </c>
      <c r="L145">
        <v>324246.59299999999</v>
      </c>
    </row>
    <row r="148" spans="1:12">
      <c r="A148" t="s">
        <v>361</v>
      </c>
    </row>
    <row r="149" spans="1:12">
      <c r="A149" t="s">
        <v>0</v>
      </c>
    </row>
    <row r="151" spans="1:12">
      <c r="A151" t="s">
        <v>1</v>
      </c>
      <c r="B151" t="s">
        <v>295</v>
      </c>
      <c r="C151" t="s">
        <v>3</v>
      </c>
      <c r="D151" t="s">
        <v>327</v>
      </c>
    </row>
    <row r="153" spans="1:12">
      <c r="A153" t="s">
        <v>5</v>
      </c>
      <c r="B153" t="s">
        <v>6</v>
      </c>
      <c r="C153" t="s">
        <v>7</v>
      </c>
      <c r="D153" t="s">
        <v>8</v>
      </c>
      <c r="E153" t="s">
        <v>9</v>
      </c>
      <c r="F153" t="s">
        <v>10</v>
      </c>
      <c r="G153" t="s">
        <v>11</v>
      </c>
      <c r="H153" t="s">
        <v>12</v>
      </c>
      <c r="I153" t="s">
        <v>13</v>
      </c>
      <c r="J153" t="s">
        <v>14</v>
      </c>
      <c r="K153" t="s">
        <v>15</v>
      </c>
      <c r="L153" t="s">
        <v>16</v>
      </c>
    </row>
    <row r="154" spans="1:12">
      <c r="A154" t="s">
        <v>17</v>
      </c>
    </row>
    <row r="155" spans="1:12">
      <c r="A155" t="s">
        <v>362</v>
      </c>
      <c r="B155">
        <v>2754076.4130000002</v>
      </c>
      <c r="C155">
        <v>3253353.341</v>
      </c>
      <c r="D155">
        <v>3714629.2769999998</v>
      </c>
      <c r="E155">
        <v>4417596.8909999998</v>
      </c>
      <c r="F155">
        <v>6250398.1689999998</v>
      </c>
      <c r="G155">
        <v>7728762.0060000001</v>
      </c>
      <c r="H155">
        <v>8994090.159</v>
      </c>
      <c r="I155">
        <v>11101923.798</v>
      </c>
      <c r="J155">
        <v>14346728.290999999</v>
      </c>
      <c r="K155">
        <v>10600797.232999999</v>
      </c>
      <c r="L155">
        <v>12728356.743000001</v>
      </c>
    </row>
    <row r="156" spans="1:12">
      <c r="A156" t="s">
        <v>363</v>
      </c>
      <c r="B156">
        <v>215932.18799999999</v>
      </c>
      <c r="C156">
        <v>264197.61</v>
      </c>
      <c r="D156">
        <v>303033.23499999999</v>
      </c>
      <c r="E156">
        <v>398642.70500000002</v>
      </c>
      <c r="F156">
        <v>651719.74100000004</v>
      </c>
      <c r="G156">
        <v>903792.79799999995</v>
      </c>
      <c r="H156">
        <v>1070907.2309999999</v>
      </c>
      <c r="I156">
        <v>1521907.4939999999</v>
      </c>
      <c r="J156">
        <v>1720823.0819999999</v>
      </c>
      <c r="K156">
        <v>1641941.084</v>
      </c>
      <c r="L156">
        <v>1757300.1969999999</v>
      </c>
    </row>
    <row r="157" spans="1:12">
      <c r="A157" t="s">
        <v>364</v>
      </c>
      <c r="B157">
        <v>25540.235000000001</v>
      </c>
      <c r="C157">
        <v>30458.371999999999</v>
      </c>
      <c r="D157">
        <v>36604.720000000001</v>
      </c>
      <c r="E157">
        <v>40547.368999999999</v>
      </c>
      <c r="F157">
        <v>62937.978999999999</v>
      </c>
      <c r="G157">
        <v>109539.02499999999</v>
      </c>
      <c r="H157">
        <v>136510.93599999999</v>
      </c>
      <c r="I157">
        <v>256933.01699999999</v>
      </c>
      <c r="J157">
        <v>221342.79699999999</v>
      </c>
      <c r="K157">
        <v>190363.28200000001</v>
      </c>
      <c r="L157">
        <v>230851.465</v>
      </c>
    </row>
    <row r="158" spans="1:12">
      <c r="A158" t="s">
        <v>365</v>
      </c>
      <c r="B158">
        <v>209583.15400000001</v>
      </c>
      <c r="C158">
        <v>216510.12599999999</v>
      </c>
      <c r="D158">
        <v>254751.92300000001</v>
      </c>
      <c r="E158">
        <v>342689.739</v>
      </c>
      <c r="F158">
        <v>394494.16899999999</v>
      </c>
      <c r="G158">
        <v>426595.90100000001</v>
      </c>
      <c r="H158">
        <v>459422.06699999998</v>
      </c>
      <c r="I158">
        <v>743189.451</v>
      </c>
      <c r="J158">
        <v>683464.00300000003</v>
      </c>
      <c r="K158">
        <v>480581.21399999998</v>
      </c>
      <c r="L158">
        <v>720394.125</v>
      </c>
    </row>
    <row r="159" spans="1:12">
      <c r="A159" t="s">
        <v>366</v>
      </c>
      <c r="B159">
        <v>631903.23899999994</v>
      </c>
      <c r="C159">
        <v>957098.07</v>
      </c>
      <c r="D159">
        <v>821472.11100000003</v>
      </c>
      <c r="E159">
        <v>475069.65500000003</v>
      </c>
      <c r="F159">
        <v>1437710.2050000001</v>
      </c>
      <c r="G159">
        <v>1986800.314</v>
      </c>
      <c r="H159">
        <v>2037580.5260000001</v>
      </c>
      <c r="I159">
        <v>1547000.67</v>
      </c>
      <c r="J159">
        <v>4107616.645</v>
      </c>
      <c r="K159">
        <v>2476975.2549999999</v>
      </c>
      <c r="L159">
        <v>3275381.3489999999</v>
      </c>
    </row>
    <row r="160" spans="1:12">
      <c r="A160" t="s">
        <v>367</v>
      </c>
      <c r="B160">
        <v>712.96900000000005</v>
      </c>
      <c r="C160">
        <v>1401.539</v>
      </c>
      <c r="D160">
        <v>1699.383</v>
      </c>
      <c r="E160">
        <v>5894.3040000000001</v>
      </c>
      <c r="F160">
        <v>11028.812</v>
      </c>
      <c r="G160">
        <v>12972.4</v>
      </c>
      <c r="H160">
        <v>28039.9</v>
      </c>
      <c r="I160">
        <v>38088.423999999999</v>
      </c>
      <c r="J160">
        <v>47602.96</v>
      </c>
      <c r="K160">
        <v>33832.841999999997</v>
      </c>
      <c r="L160">
        <v>21134.178</v>
      </c>
    </row>
    <row r="161" spans="1:12">
      <c r="A161" t="s">
        <v>368</v>
      </c>
      <c r="B161">
        <v>274102.41399999999</v>
      </c>
      <c r="C161">
        <v>246515.18700000001</v>
      </c>
      <c r="D161">
        <v>287577.65899999999</v>
      </c>
      <c r="E161">
        <v>423143.136</v>
      </c>
      <c r="F161">
        <v>532662.62699999998</v>
      </c>
      <c r="G161">
        <v>664035.08799999999</v>
      </c>
      <c r="H161">
        <v>876292.25899999996</v>
      </c>
      <c r="I161">
        <v>1692204.5279999999</v>
      </c>
      <c r="J161">
        <v>2172923.9530000002</v>
      </c>
      <c r="K161">
        <v>1522433.4369999999</v>
      </c>
      <c r="L161">
        <v>1832291.2990000001</v>
      </c>
    </row>
    <row r="162" spans="1:12">
      <c r="A162" t="s">
        <v>369</v>
      </c>
      <c r="B162">
        <v>365584.59600000002</v>
      </c>
      <c r="C162">
        <v>391586.391</v>
      </c>
      <c r="D162">
        <v>483570.43900000001</v>
      </c>
      <c r="E162">
        <v>558244.15399999998</v>
      </c>
      <c r="F162">
        <v>729665.39399999997</v>
      </c>
      <c r="G162">
        <v>862940.72400000005</v>
      </c>
      <c r="H162">
        <v>1048172.326</v>
      </c>
      <c r="I162">
        <v>1380436.5190000001</v>
      </c>
      <c r="J162">
        <v>1464122.2830000001</v>
      </c>
      <c r="K162">
        <v>1022706.363</v>
      </c>
      <c r="L162">
        <v>1239843.5330000001</v>
      </c>
    </row>
    <row r="163" spans="1:12">
      <c r="A163" t="s">
        <v>370</v>
      </c>
      <c r="B163">
        <v>369466.43300000002</v>
      </c>
      <c r="C163">
        <v>399583.38099999999</v>
      </c>
      <c r="D163">
        <v>643624.18500000006</v>
      </c>
      <c r="E163">
        <v>1027955.154</v>
      </c>
      <c r="F163">
        <v>1037451.226</v>
      </c>
      <c r="G163">
        <v>1182131.7990000001</v>
      </c>
      <c r="H163">
        <v>1534683.1610000001</v>
      </c>
      <c r="I163">
        <v>1766850.726</v>
      </c>
      <c r="J163">
        <v>1701619.7250000001</v>
      </c>
      <c r="K163">
        <v>1285836.1200000001</v>
      </c>
      <c r="L163">
        <v>1502680.2890000001</v>
      </c>
    </row>
    <row r="164" spans="1:12">
      <c r="A164" t="s">
        <v>371</v>
      </c>
      <c r="B164">
        <v>658064.93599999999</v>
      </c>
      <c r="C164">
        <v>742270.97</v>
      </c>
      <c r="D164">
        <v>877204.47999999998</v>
      </c>
      <c r="E164">
        <v>1138617.1240000001</v>
      </c>
      <c r="F164">
        <v>1363082.9169999999</v>
      </c>
      <c r="G164">
        <v>1485278.7309999999</v>
      </c>
      <c r="H164">
        <v>1711054.165</v>
      </c>
      <c r="I164">
        <v>1993633.858</v>
      </c>
      <c r="J164">
        <v>1981070.8049999999</v>
      </c>
      <c r="K164">
        <v>1677129.429</v>
      </c>
      <c r="L164">
        <v>1837168.2180000001</v>
      </c>
    </row>
    <row r="165" spans="1:12">
      <c r="A165" t="s">
        <v>372</v>
      </c>
      <c r="B165">
        <v>3186.2489999999998</v>
      </c>
      <c r="C165">
        <v>3731.6950000000002</v>
      </c>
      <c r="D165">
        <v>5091.1419999999998</v>
      </c>
      <c r="E165">
        <v>6793.549</v>
      </c>
      <c r="F165">
        <v>29645.098000000002</v>
      </c>
      <c r="G165">
        <v>94675.221999999994</v>
      </c>
      <c r="H165">
        <v>91427.588000000003</v>
      </c>
      <c r="I165">
        <v>161679.10999999999</v>
      </c>
      <c r="J165">
        <v>246142.03400000001</v>
      </c>
      <c r="K165">
        <v>268998.20699999999</v>
      </c>
      <c r="L165">
        <v>311312.08899999998</v>
      </c>
    </row>
    <row r="167" spans="1:12" ht="15">
      <c r="A167" s="19" t="s">
        <v>333</v>
      </c>
    </row>
    <row r="169" spans="1:12">
      <c r="A169" t="s">
        <v>361</v>
      </c>
    </row>
    <row r="170" spans="1:12">
      <c r="A170" t="s">
        <v>0</v>
      </c>
    </row>
    <row r="172" spans="1:12">
      <c r="A172" t="s">
        <v>1</v>
      </c>
      <c r="B172" t="s">
        <v>298</v>
      </c>
      <c r="C172" t="s">
        <v>3</v>
      </c>
      <c r="D172" t="s">
        <v>4</v>
      </c>
    </row>
    <row r="174" spans="1:12">
      <c r="A174" t="s">
        <v>5</v>
      </c>
      <c r="B174" t="s">
        <v>6</v>
      </c>
      <c r="C174" t="s">
        <v>7</v>
      </c>
      <c r="D174" t="s">
        <v>8</v>
      </c>
      <c r="E174" t="s">
        <v>9</v>
      </c>
      <c r="F174" t="s">
        <v>10</v>
      </c>
      <c r="G174" t="s">
        <v>11</v>
      </c>
      <c r="H174" t="s">
        <v>12</v>
      </c>
      <c r="I174" t="s">
        <v>13</v>
      </c>
      <c r="J174" t="s">
        <v>14</v>
      </c>
      <c r="K174" t="s">
        <v>15</v>
      </c>
      <c r="L174" t="s">
        <v>16</v>
      </c>
    </row>
    <row r="175" spans="1:12">
      <c r="A175" t="s">
        <v>17</v>
      </c>
    </row>
    <row r="176" spans="1:12">
      <c r="A176" t="s">
        <v>362</v>
      </c>
      <c r="B176">
        <v>1869262.976</v>
      </c>
      <c r="C176">
        <v>2000723.0719999999</v>
      </c>
      <c r="D176">
        <v>2284406.0159999998</v>
      </c>
      <c r="E176">
        <v>2893669.12</v>
      </c>
      <c r="F176">
        <v>4378634.0949999997</v>
      </c>
      <c r="G176">
        <v>5302744.6859999998</v>
      </c>
      <c r="H176">
        <v>5891472.5020000003</v>
      </c>
      <c r="I176">
        <v>7893151.4809999997</v>
      </c>
      <c r="J176">
        <v>9280774.2909999993</v>
      </c>
      <c r="K176">
        <v>7171469.7740000002</v>
      </c>
      <c r="L176">
        <v>8850801.2310000006</v>
      </c>
    </row>
    <row r="177" spans="1:12">
      <c r="A177" t="s">
        <v>363</v>
      </c>
      <c r="B177">
        <v>85991.625</v>
      </c>
      <c r="C177">
        <v>140388.03400000001</v>
      </c>
      <c r="D177">
        <v>155903.90100000001</v>
      </c>
      <c r="E177">
        <v>195057.742</v>
      </c>
      <c r="F177">
        <v>285448.43800000002</v>
      </c>
      <c r="G177">
        <v>432782.891</v>
      </c>
      <c r="H177">
        <v>541952.13699999999</v>
      </c>
      <c r="I177">
        <v>695667.88100000005</v>
      </c>
      <c r="J177">
        <v>1011108.061</v>
      </c>
      <c r="K177">
        <v>920853.46400000004</v>
      </c>
      <c r="L177">
        <v>1049839.6980000001</v>
      </c>
    </row>
    <row r="178" spans="1:12">
      <c r="A178" t="s">
        <v>364</v>
      </c>
      <c r="B178">
        <v>16942.652999999998</v>
      </c>
      <c r="C178">
        <v>30480.761999999999</v>
      </c>
      <c r="D178">
        <v>67513.216</v>
      </c>
      <c r="E178">
        <v>55338.315000000002</v>
      </c>
      <c r="F178">
        <v>100765.39599999999</v>
      </c>
      <c r="G178">
        <v>124708.966</v>
      </c>
      <c r="H178">
        <v>147714.14000000001</v>
      </c>
      <c r="I178">
        <v>302357.43599999999</v>
      </c>
      <c r="J178">
        <v>344581.41800000001</v>
      </c>
      <c r="K178">
        <v>242135.15</v>
      </c>
      <c r="L178">
        <v>330319.85700000002</v>
      </c>
    </row>
    <row r="179" spans="1:12">
      <c r="A179" t="s">
        <v>365</v>
      </c>
      <c r="B179">
        <v>627456.61699999997</v>
      </c>
      <c r="C179">
        <v>555008.85600000003</v>
      </c>
      <c r="D179">
        <v>611530.56400000001</v>
      </c>
      <c r="E179">
        <v>818555.35</v>
      </c>
      <c r="F179">
        <v>978920.08700000006</v>
      </c>
      <c r="G179">
        <v>1042508.241</v>
      </c>
      <c r="H179">
        <v>1085362.781</v>
      </c>
      <c r="I179">
        <v>1444895.206</v>
      </c>
      <c r="J179">
        <v>1332475.328</v>
      </c>
      <c r="K179">
        <v>978668.12800000003</v>
      </c>
      <c r="L179">
        <v>1487089.8910000001</v>
      </c>
    </row>
    <row r="180" spans="1:12">
      <c r="A180" t="s">
        <v>366</v>
      </c>
      <c r="B180">
        <v>46150.423999999999</v>
      </c>
      <c r="C180">
        <v>27580.796999999999</v>
      </c>
      <c r="D180">
        <v>33663.17</v>
      </c>
      <c r="E180">
        <v>39851.964999999997</v>
      </c>
      <c r="F180">
        <v>202145.2</v>
      </c>
      <c r="G180">
        <v>471622.85700000002</v>
      </c>
      <c r="H180">
        <v>304959.94099999999</v>
      </c>
      <c r="I180">
        <v>288765.745</v>
      </c>
      <c r="J180">
        <v>318600.65500000003</v>
      </c>
      <c r="K180">
        <v>362796.23499999999</v>
      </c>
      <c r="L180">
        <v>469590.41</v>
      </c>
    </row>
    <row r="181" spans="1:12">
      <c r="A181" t="s">
        <v>367</v>
      </c>
      <c r="B181">
        <v>1034.0170000000001</v>
      </c>
      <c r="C181">
        <v>438.75200000000001</v>
      </c>
      <c r="D181">
        <v>809.30600000000004</v>
      </c>
      <c r="E181">
        <v>1811.0139999999999</v>
      </c>
      <c r="F181">
        <v>5592.2929999999997</v>
      </c>
      <c r="G181">
        <v>8265.6419999999998</v>
      </c>
      <c r="H181">
        <v>11608.428</v>
      </c>
      <c r="I181">
        <v>11926.699000000001</v>
      </c>
      <c r="J181">
        <v>18227.242999999999</v>
      </c>
      <c r="K181">
        <v>10105.129999999999</v>
      </c>
      <c r="L181">
        <v>25078.955999999998</v>
      </c>
    </row>
    <row r="182" spans="1:12">
      <c r="A182" t="s">
        <v>368</v>
      </c>
      <c r="B182">
        <v>119112.39200000001</v>
      </c>
      <c r="C182">
        <v>128723.41899999999</v>
      </c>
      <c r="D182">
        <v>135196.052</v>
      </c>
      <c r="E182">
        <v>177782.28700000001</v>
      </c>
      <c r="F182">
        <v>262938.71799999999</v>
      </c>
      <c r="G182">
        <v>319449.74900000001</v>
      </c>
      <c r="H182">
        <v>438403.27299999999</v>
      </c>
      <c r="I182">
        <v>638367.42599999998</v>
      </c>
      <c r="J182">
        <v>845999.69099999999</v>
      </c>
      <c r="K182">
        <v>648308.04799999995</v>
      </c>
      <c r="L182">
        <v>731782.02500000002</v>
      </c>
    </row>
    <row r="183" spans="1:12">
      <c r="A183" t="s">
        <v>369</v>
      </c>
      <c r="B183">
        <v>489796.75799999997</v>
      </c>
      <c r="C183">
        <v>562482.81000000006</v>
      </c>
      <c r="D183">
        <v>671276.397</v>
      </c>
      <c r="E183">
        <v>826549.27899999998</v>
      </c>
      <c r="F183">
        <v>1295116.878</v>
      </c>
      <c r="G183">
        <v>1366744.7509999999</v>
      </c>
      <c r="H183">
        <v>1520082.2830000001</v>
      </c>
      <c r="I183">
        <v>2024368.351</v>
      </c>
      <c r="J183">
        <v>2354224.5970000001</v>
      </c>
      <c r="K183">
        <v>1517319.93</v>
      </c>
      <c r="L183">
        <v>1977322.5719999999</v>
      </c>
    </row>
    <row r="184" spans="1:12">
      <c r="A184" t="s">
        <v>370</v>
      </c>
      <c r="B184">
        <v>131985.51</v>
      </c>
      <c r="C184">
        <v>166094.144</v>
      </c>
      <c r="D184">
        <v>189620.054</v>
      </c>
      <c r="E184">
        <v>263614.60399999999</v>
      </c>
      <c r="F184">
        <v>444232.83</v>
      </c>
      <c r="G184">
        <v>656480.03700000001</v>
      </c>
      <c r="H184">
        <v>883762.60199999996</v>
      </c>
      <c r="I184">
        <v>1353338.206</v>
      </c>
      <c r="J184">
        <v>1765454.344</v>
      </c>
      <c r="K184">
        <v>1467494.2609999999</v>
      </c>
      <c r="L184">
        <v>1628420.706</v>
      </c>
    </row>
    <row r="185" spans="1:12">
      <c r="A185" t="s">
        <v>371</v>
      </c>
      <c r="B185">
        <v>344794.61900000001</v>
      </c>
      <c r="C185">
        <v>383759.16899999999</v>
      </c>
      <c r="D185">
        <v>412420.11499999999</v>
      </c>
      <c r="E185">
        <v>506097.163</v>
      </c>
      <c r="F185">
        <v>709432.24699999997</v>
      </c>
      <c r="G185">
        <v>681651.55</v>
      </c>
      <c r="H185">
        <v>735415.50199999998</v>
      </c>
      <c r="I185">
        <v>839252.90599999996</v>
      </c>
      <c r="J185">
        <v>915127.61300000001</v>
      </c>
      <c r="K185">
        <v>725317.67299999995</v>
      </c>
      <c r="L185">
        <v>849763.37300000002</v>
      </c>
    </row>
    <row r="186" spans="1:12">
      <c r="A186" t="s">
        <v>372</v>
      </c>
      <c r="B186">
        <v>5998.3869999999997</v>
      </c>
      <c r="C186">
        <v>5766.3540000000003</v>
      </c>
      <c r="D186">
        <v>6473.2179999999998</v>
      </c>
      <c r="E186">
        <v>9011.4259999999995</v>
      </c>
      <c r="F186">
        <v>93650.471000000005</v>
      </c>
      <c r="G186">
        <v>198530.02799999999</v>
      </c>
      <c r="H186">
        <v>222211.48499999999</v>
      </c>
      <c r="I186">
        <v>294211.72899999999</v>
      </c>
      <c r="J186">
        <v>374975.41600000003</v>
      </c>
      <c r="K186">
        <v>298471.87900000002</v>
      </c>
      <c r="L186">
        <v>301593.85499999998</v>
      </c>
    </row>
    <row r="189" spans="1:12">
      <c r="A189" t="s">
        <v>361</v>
      </c>
    </row>
    <row r="190" spans="1:12">
      <c r="A190" t="s">
        <v>0</v>
      </c>
    </row>
    <row r="192" spans="1:12">
      <c r="A192" t="s">
        <v>1</v>
      </c>
      <c r="B192" t="s">
        <v>298</v>
      </c>
      <c r="C192" t="s">
        <v>3</v>
      </c>
      <c r="D192" t="s">
        <v>327</v>
      </c>
    </row>
    <row r="194" spans="1:12">
      <c r="A194" t="s">
        <v>5</v>
      </c>
      <c r="B194" t="s">
        <v>6</v>
      </c>
      <c r="C194" t="s">
        <v>7</v>
      </c>
      <c r="D194" t="s">
        <v>8</v>
      </c>
      <c r="E194" t="s">
        <v>9</v>
      </c>
      <c r="F194" t="s">
        <v>10</v>
      </c>
      <c r="G194" t="s">
        <v>11</v>
      </c>
      <c r="H194" t="s">
        <v>12</v>
      </c>
      <c r="I194" t="s">
        <v>13</v>
      </c>
      <c r="J194" t="s">
        <v>14</v>
      </c>
      <c r="K194" t="s">
        <v>15</v>
      </c>
      <c r="L194" t="s">
        <v>16</v>
      </c>
    </row>
    <row r="195" spans="1:12">
      <c r="A195" t="s">
        <v>17</v>
      </c>
    </row>
    <row r="196" spans="1:12">
      <c r="A196" t="s">
        <v>362</v>
      </c>
      <c r="B196">
        <v>1509019.0220000001</v>
      </c>
      <c r="C196">
        <v>1571980.335</v>
      </c>
      <c r="D196">
        <v>1775795.825</v>
      </c>
      <c r="E196">
        <v>2296860.98</v>
      </c>
      <c r="F196">
        <v>3194619.6970000002</v>
      </c>
      <c r="G196">
        <v>3923856.105</v>
      </c>
      <c r="H196">
        <v>4421090.4479999999</v>
      </c>
      <c r="I196">
        <v>6001770.3679999998</v>
      </c>
      <c r="J196">
        <v>6774760.2889999999</v>
      </c>
      <c r="K196">
        <v>5133501.4809999997</v>
      </c>
      <c r="L196">
        <v>6319175.8710000003</v>
      </c>
    </row>
    <row r="197" spans="1:12">
      <c r="A197" t="s">
        <v>363</v>
      </c>
      <c r="B197">
        <v>54776.252999999997</v>
      </c>
      <c r="C197">
        <v>76949.384000000005</v>
      </c>
      <c r="D197">
        <v>88360.736999999994</v>
      </c>
      <c r="E197">
        <v>113522.075</v>
      </c>
      <c r="F197">
        <v>195275.52900000001</v>
      </c>
      <c r="G197">
        <v>322478.67599999998</v>
      </c>
      <c r="H197">
        <v>387314.10600000003</v>
      </c>
      <c r="I197">
        <v>525144.674</v>
      </c>
      <c r="J197">
        <v>674972.78599999996</v>
      </c>
      <c r="K197">
        <v>597364.16700000002</v>
      </c>
      <c r="L197">
        <v>773978.87899999996</v>
      </c>
    </row>
    <row r="198" spans="1:12">
      <c r="A198" t="s">
        <v>364</v>
      </c>
      <c r="B198">
        <v>10376.271000000001</v>
      </c>
      <c r="C198">
        <v>13356.733</v>
      </c>
      <c r="D198">
        <v>23528.92</v>
      </c>
      <c r="E198">
        <v>32814.796999999999</v>
      </c>
      <c r="F198">
        <v>49520.603000000003</v>
      </c>
      <c r="G198">
        <v>46581.360999999997</v>
      </c>
      <c r="H198">
        <v>63756.705000000002</v>
      </c>
      <c r="I198">
        <v>156505.82699999999</v>
      </c>
      <c r="J198">
        <v>143188.467</v>
      </c>
      <c r="K198">
        <v>108135.254</v>
      </c>
      <c r="L198">
        <v>81726.438999999998</v>
      </c>
    </row>
    <row r="199" spans="1:12">
      <c r="A199" t="s">
        <v>365</v>
      </c>
      <c r="B199">
        <v>588723.59600000002</v>
      </c>
      <c r="C199">
        <v>513657.52</v>
      </c>
      <c r="D199">
        <v>554683.076</v>
      </c>
      <c r="E199">
        <v>723629.65800000005</v>
      </c>
      <c r="F199">
        <v>853599.81700000004</v>
      </c>
      <c r="G199">
        <v>916067.74399999995</v>
      </c>
      <c r="H199">
        <v>956076.89399999997</v>
      </c>
      <c r="I199">
        <v>1302522.885</v>
      </c>
      <c r="J199">
        <v>1167503.71</v>
      </c>
      <c r="K199">
        <v>789075.85</v>
      </c>
      <c r="L199">
        <v>1179788.8959999999</v>
      </c>
    </row>
    <row r="200" spans="1:12">
      <c r="A200" t="s">
        <v>366</v>
      </c>
      <c r="B200">
        <v>26977.064999999999</v>
      </c>
      <c r="C200">
        <v>25214.668000000001</v>
      </c>
      <c r="D200">
        <v>29336.177</v>
      </c>
      <c r="E200">
        <v>34269.383000000002</v>
      </c>
      <c r="F200">
        <v>132554.147</v>
      </c>
      <c r="G200">
        <v>336768.66200000001</v>
      </c>
      <c r="H200">
        <v>196128.217</v>
      </c>
      <c r="I200">
        <v>190456.386</v>
      </c>
      <c r="J200">
        <v>206680.96799999999</v>
      </c>
      <c r="K200">
        <v>283523.27399999998</v>
      </c>
      <c r="L200">
        <v>352203.02299999999</v>
      </c>
    </row>
    <row r="201" spans="1:12">
      <c r="A201" t="s">
        <v>367</v>
      </c>
      <c r="B201">
        <v>877.68</v>
      </c>
      <c r="C201">
        <v>216.42500000000001</v>
      </c>
      <c r="D201">
        <v>466.27600000000001</v>
      </c>
      <c r="E201">
        <v>1447.098</v>
      </c>
      <c r="F201">
        <v>4920.3869999999997</v>
      </c>
      <c r="G201">
        <v>7885.4679999999998</v>
      </c>
      <c r="H201">
        <v>11195.043</v>
      </c>
      <c r="I201">
        <v>11439.773999999999</v>
      </c>
      <c r="J201">
        <v>17735.294999999998</v>
      </c>
      <c r="K201">
        <v>9620.8050000000003</v>
      </c>
      <c r="L201">
        <v>24700.51</v>
      </c>
    </row>
    <row r="202" spans="1:12">
      <c r="A202" t="s">
        <v>368</v>
      </c>
      <c r="B202">
        <v>69924.070000000007</v>
      </c>
      <c r="C202">
        <v>82364.953999999998</v>
      </c>
      <c r="D202">
        <v>85710.047999999995</v>
      </c>
      <c r="E202">
        <v>110463.14</v>
      </c>
      <c r="F202">
        <v>151919.774</v>
      </c>
      <c r="G202">
        <v>175442.576</v>
      </c>
      <c r="H202">
        <v>271288.01400000002</v>
      </c>
      <c r="I202">
        <v>422510.97700000001</v>
      </c>
      <c r="J202">
        <v>557915.02099999995</v>
      </c>
      <c r="K202">
        <v>417110.37699999998</v>
      </c>
      <c r="L202">
        <v>439826.23200000002</v>
      </c>
    </row>
    <row r="203" spans="1:12">
      <c r="A203" t="s">
        <v>369</v>
      </c>
      <c r="B203">
        <v>363912.70400000003</v>
      </c>
      <c r="C203">
        <v>426395.37199999997</v>
      </c>
      <c r="D203">
        <v>523891.79599999997</v>
      </c>
      <c r="E203">
        <v>664927.63500000001</v>
      </c>
      <c r="F203">
        <v>929153.09</v>
      </c>
      <c r="G203">
        <v>960848.6</v>
      </c>
      <c r="H203">
        <v>1158386.7150000001</v>
      </c>
      <c r="I203">
        <v>1581286.65</v>
      </c>
      <c r="J203">
        <v>1729459.1780000001</v>
      </c>
      <c r="K203">
        <v>1024986.132</v>
      </c>
      <c r="L203">
        <v>1425073.7879999999</v>
      </c>
    </row>
    <row r="204" spans="1:12">
      <c r="A204" t="s">
        <v>370</v>
      </c>
      <c r="B204">
        <v>83471.266000000003</v>
      </c>
      <c r="C204">
        <v>97274.297000000006</v>
      </c>
      <c r="D204">
        <v>115129.016</v>
      </c>
      <c r="E204">
        <v>168486.821</v>
      </c>
      <c r="F204">
        <v>269253.65899999999</v>
      </c>
      <c r="G204">
        <v>419879.49800000002</v>
      </c>
      <c r="H204">
        <v>582744.91899999999</v>
      </c>
      <c r="I204">
        <v>899165.52</v>
      </c>
      <c r="J204">
        <v>1257029.8940000001</v>
      </c>
      <c r="K204">
        <v>1077050.7949999999</v>
      </c>
      <c r="L204">
        <v>1160379.737</v>
      </c>
    </row>
    <row r="205" spans="1:12">
      <c r="A205" t="s">
        <v>371</v>
      </c>
      <c r="B205">
        <v>308399.63900000002</v>
      </c>
      <c r="C205">
        <v>335327.89600000001</v>
      </c>
      <c r="D205">
        <v>353162.27100000001</v>
      </c>
      <c r="E205">
        <v>445265.45799999998</v>
      </c>
      <c r="F205">
        <v>608030.326</v>
      </c>
      <c r="G205">
        <v>542691.12800000003</v>
      </c>
      <c r="H205">
        <v>573979.65800000005</v>
      </c>
      <c r="I205">
        <v>627954.701</v>
      </c>
      <c r="J205">
        <v>673103.80500000005</v>
      </c>
      <c r="K205">
        <v>549133.58400000003</v>
      </c>
      <c r="L205">
        <v>608972.81499999994</v>
      </c>
    </row>
    <row r="206" spans="1:12">
      <c r="A206" t="s">
        <v>372</v>
      </c>
      <c r="B206">
        <v>1580.462</v>
      </c>
      <c r="C206">
        <v>1223.098</v>
      </c>
      <c r="D206">
        <v>1527.5129999999999</v>
      </c>
      <c r="E206">
        <v>2034.923</v>
      </c>
      <c r="F206">
        <v>392.36500000000001</v>
      </c>
      <c r="G206">
        <v>195212.37</v>
      </c>
      <c r="H206">
        <v>220220.158</v>
      </c>
      <c r="I206">
        <v>284782.98800000001</v>
      </c>
      <c r="J206">
        <v>347171.13</v>
      </c>
      <c r="K206">
        <v>277501.25599999999</v>
      </c>
      <c r="L206">
        <v>272525.55099999998</v>
      </c>
    </row>
    <row r="208" spans="1:12" ht="15">
      <c r="A208" s="19" t="s">
        <v>334</v>
      </c>
    </row>
    <row r="210" spans="1:12">
      <c r="A210" t="s">
        <v>361</v>
      </c>
    </row>
    <row r="211" spans="1:12">
      <c r="A211" t="s">
        <v>0</v>
      </c>
    </row>
    <row r="213" spans="1:12">
      <c r="A213" t="s">
        <v>1</v>
      </c>
      <c r="B213" t="s">
        <v>303</v>
      </c>
      <c r="C213" t="s">
        <v>3</v>
      </c>
      <c r="D213" t="s">
        <v>4</v>
      </c>
    </row>
    <row r="215" spans="1:12">
      <c r="A215" t="s">
        <v>5</v>
      </c>
      <c r="B215" t="s">
        <v>6</v>
      </c>
      <c r="C215" t="s">
        <v>7</v>
      </c>
      <c r="D215" t="s">
        <v>8</v>
      </c>
      <c r="E215" t="s">
        <v>9</v>
      </c>
      <c r="F215" t="s">
        <v>10</v>
      </c>
      <c r="G215" t="s">
        <v>11</v>
      </c>
      <c r="H215" t="s">
        <v>12</v>
      </c>
      <c r="I215" t="s">
        <v>13</v>
      </c>
      <c r="J215" t="s">
        <v>14</v>
      </c>
      <c r="K215" t="s">
        <v>15</v>
      </c>
      <c r="L215" t="s">
        <v>16</v>
      </c>
    </row>
    <row r="216" spans="1:12">
      <c r="A216" t="s">
        <v>17</v>
      </c>
    </row>
    <row r="217" spans="1:12">
      <c r="A217" t="s">
        <v>362</v>
      </c>
      <c r="B217">
        <v>30955677</v>
      </c>
      <c r="C217">
        <v>35367141</v>
      </c>
      <c r="D217">
        <v>40253902</v>
      </c>
      <c r="E217">
        <v>52755502</v>
      </c>
      <c r="F217">
        <v>73778927.524000004</v>
      </c>
      <c r="G217">
        <v>89378068.787</v>
      </c>
      <c r="H217">
        <v>109584113.13600001</v>
      </c>
      <c r="I217">
        <v>138784983.21599999</v>
      </c>
      <c r="J217">
        <v>171859897.632</v>
      </c>
      <c r="K217">
        <v>136641304.60100001</v>
      </c>
      <c r="L217">
        <v>157064948.463</v>
      </c>
    </row>
    <row r="218" spans="1:12">
      <c r="A218" t="s">
        <v>363</v>
      </c>
      <c r="B218">
        <v>2295002</v>
      </c>
      <c r="C218">
        <v>2595650</v>
      </c>
      <c r="D218">
        <v>2891653</v>
      </c>
      <c r="E218">
        <v>3983554</v>
      </c>
      <c r="F218">
        <v>5716912.2649999997</v>
      </c>
      <c r="G218">
        <v>7700160.2570000002</v>
      </c>
      <c r="H218">
        <v>9130014.8890000004</v>
      </c>
      <c r="I218">
        <v>11519094.441</v>
      </c>
      <c r="J218">
        <v>14206709.463</v>
      </c>
      <c r="K218">
        <v>12722850.721999999</v>
      </c>
      <c r="L218">
        <v>14386042.487</v>
      </c>
    </row>
    <row r="219" spans="1:12">
      <c r="A219" t="s">
        <v>364</v>
      </c>
      <c r="B219">
        <v>115528</v>
      </c>
      <c r="C219">
        <v>135828</v>
      </c>
      <c r="D219">
        <v>121968</v>
      </c>
      <c r="E219">
        <v>172827</v>
      </c>
      <c r="F219">
        <v>347004.1</v>
      </c>
      <c r="G219">
        <v>535091.10800000001</v>
      </c>
      <c r="H219">
        <v>790579.91200000001</v>
      </c>
      <c r="I219">
        <v>1152809.2749999999</v>
      </c>
      <c r="J219">
        <v>1562899.9580000001</v>
      </c>
      <c r="K219">
        <v>1950599.308</v>
      </c>
      <c r="L219">
        <v>2078259.317</v>
      </c>
    </row>
    <row r="220" spans="1:12">
      <c r="A220" t="s">
        <v>365</v>
      </c>
      <c r="B220">
        <v>872264</v>
      </c>
      <c r="C220">
        <v>892636</v>
      </c>
      <c r="D220">
        <v>986168</v>
      </c>
      <c r="E220">
        <v>1355256</v>
      </c>
      <c r="F220">
        <v>1907272.666</v>
      </c>
      <c r="G220">
        <v>1922109.0419999999</v>
      </c>
      <c r="H220">
        <v>2428708.9759999998</v>
      </c>
      <c r="I220">
        <v>3120714.1069999998</v>
      </c>
      <c r="J220">
        <v>3709375.8169999998</v>
      </c>
      <c r="K220">
        <v>2449487.3160000001</v>
      </c>
      <c r="L220">
        <v>3543235.0260000001</v>
      </c>
    </row>
    <row r="221" spans="1:12">
      <c r="A221" t="s">
        <v>366</v>
      </c>
      <c r="B221">
        <v>1605658</v>
      </c>
      <c r="C221">
        <v>2040212</v>
      </c>
      <c r="D221">
        <v>2036491</v>
      </c>
      <c r="E221">
        <v>2308006</v>
      </c>
      <c r="F221">
        <v>4029892.2179999999</v>
      </c>
      <c r="G221">
        <v>4575130.7750000004</v>
      </c>
      <c r="H221">
        <v>4909943.1840000004</v>
      </c>
      <c r="I221">
        <v>5222426.2089999998</v>
      </c>
      <c r="J221">
        <v>7296691.784</v>
      </c>
      <c r="K221">
        <v>4207025.5109999999</v>
      </c>
      <c r="L221">
        <v>6525615.6730000004</v>
      </c>
    </row>
    <row r="222" spans="1:12">
      <c r="A222" t="s">
        <v>367</v>
      </c>
      <c r="B222">
        <v>21248</v>
      </c>
      <c r="C222">
        <v>16308</v>
      </c>
      <c r="D222">
        <v>12504</v>
      </c>
      <c r="E222">
        <v>16680</v>
      </c>
      <c r="F222">
        <v>50078.37</v>
      </c>
      <c r="G222">
        <v>123185.261</v>
      </c>
      <c r="H222">
        <v>196381.65100000001</v>
      </c>
      <c r="I222">
        <v>279122.52</v>
      </c>
      <c r="J222">
        <v>363090.53399999999</v>
      </c>
      <c r="K222">
        <v>285957.13400000002</v>
      </c>
      <c r="L222">
        <v>324821.90899999999</v>
      </c>
    </row>
    <row r="223" spans="1:12">
      <c r="A223" t="s">
        <v>368</v>
      </c>
      <c r="B223">
        <v>2087139</v>
      </c>
      <c r="C223">
        <v>2210550</v>
      </c>
      <c r="D223">
        <v>2538630</v>
      </c>
      <c r="E223">
        <v>3413234</v>
      </c>
      <c r="F223">
        <v>4754373.1260000002</v>
      </c>
      <c r="G223">
        <v>5981332.0520000001</v>
      </c>
      <c r="H223">
        <v>7767287.1490000002</v>
      </c>
      <c r="I223">
        <v>10045290.691</v>
      </c>
      <c r="J223">
        <v>13318241.825999999</v>
      </c>
      <c r="K223">
        <v>10543520.949999999</v>
      </c>
      <c r="L223">
        <v>13436143.132999999</v>
      </c>
    </row>
    <row r="224" spans="1:12">
      <c r="A224" t="s">
        <v>369</v>
      </c>
      <c r="B224">
        <v>7653010</v>
      </c>
      <c r="C224">
        <v>8400485</v>
      </c>
      <c r="D224">
        <v>9525734</v>
      </c>
      <c r="E224">
        <v>12482453</v>
      </c>
      <c r="F224">
        <v>17216535.699999999</v>
      </c>
      <c r="G224">
        <v>19775363.122000001</v>
      </c>
      <c r="H224">
        <v>24904073.171</v>
      </c>
      <c r="I224">
        <v>31627869.726</v>
      </c>
      <c r="J224">
        <v>36734434.111000001</v>
      </c>
      <c r="K224">
        <v>26066830.776999999</v>
      </c>
      <c r="L224">
        <v>31526457.423999999</v>
      </c>
    </row>
    <row r="225" spans="1:12">
      <c r="A225" t="s">
        <v>370</v>
      </c>
      <c r="B225">
        <v>10636564</v>
      </c>
      <c r="C225">
        <v>12862327</v>
      </c>
      <c r="D225">
        <v>15214207</v>
      </c>
      <c r="E225">
        <v>20023596</v>
      </c>
      <c r="F225">
        <v>28610853.918000001</v>
      </c>
      <c r="G225">
        <v>34472814.669</v>
      </c>
      <c r="H225">
        <v>43870272.387000002</v>
      </c>
      <c r="I225">
        <v>56660995.980999999</v>
      </c>
      <c r="J225">
        <v>70736078.456</v>
      </c>
      <c r="K225">
        <v>58768823.598999999</v>
      </c>
      <c r="L225">
        <v>65380013.245999999</v>
      </c>
    </row>
    <row r="226" spans="1:12">
      <c r="A226" t="s">
        <v>371</v>
      </c>
      <c r="B226">
        <v>5663106</v>
      </c>
      <c r="C226">
        <v>6209048</v>
      </c>
      <c r="D226">
        <v>6920780</v>
      </c>
      <c r="E226">
        <v>8990424</v>
      </c>
      <c r="F226">
        <v>11131226.665999999</v>
      </c>
      <c r="G226">
        <v>12412428.426999999</v>
      </c>
      <c r="H226">
        <v>14254018.982999999</v>
      </c>
      <c r="I226">
        <v>17460272.302999999</v>
      </c>
      <c r="J226">
        <v>21035113.010000002</v>
      </c>
      <c r="K226">
        <v>17375866.927999999</v>
      </c>
      <c r="L226">
        <v>19758594.585999999</v>
      </c>
    </row>
    <row r="227" spans="1:12">
      <c r="A227" t="s">
        <v>372</v>
      </c>
      <c r="B227">
        <v>6158</v>
      </c>
      <c r="C227">
        <v>4097</v>
      </c>
      <c r="D227">
        <v>5767</v>
      </c>
      <c r="E227">
        <v>9472</v>
      </c>
      <c r="F227">
        <v>14778.495000000001</v>
      </c>
      <c r="G227">
        <v>1880454.074</v>
      </c>
      <c r="H227">
        <v>1332832.834</v>
      </c>
      <c r="I227">
        <v>1696387.963</v>
      </c>
      <c r="J227">
        <v>2897262.673</v>
      </c>
      <c r="K227">
        <v>2270342.3560000001</v>
      </c>
      <c r="L227">
        <v>105765.662</v>
      </c>
    </row>
    <row r="230" spans="1:12">
      <c r="A230" t="s">
        <v>361</v>
      </c>
    </row>
    <row r="231" spans="1:12">
      <c r="A231" t="s">
        <v>0</v>
      </c>
    </row>
    <row r="233" spans="1:12">
      <c r="A233" t="s">
        <v>1</v>
      </c>
      <c r="B233" t="s">
        <v>303</v>
      </c>
      <c r="C233" t="s">
        <v>3</v>
      </c>
      <c r="D233" t="s">
        <v>327</v>
      </c>
    </row>
    <row r="235" spans="1:12">
      <c r="A235" t="s">
        <v>5</v>
      </c>
      <c r="B235" t="s">
        <v>6</v>
      </c>
      <c r="C235" t="s">
        <v>7</v>
      </c>
      <c r="D235" t="s">
        <v>8</v>
      </c>
      <c r="E235" t="s">
        <v>9</v>
      </c>
      <c r="F235" t="s">
        <v>10</v>
      </c>
      <c r="G235" t="s">
        <v>11</v>
      </c>
      <c r="H235" t="s">
        <v>12</v>
      </c>
      <c r="I235" t="s">
        <v>13</v>
      </c>
      <c r="J235" t="s">
        <v>14</v>
      </c>
      <c r="K235" t="s">
        <v>15</v>
      </c>
      <c r="L235" t="s">
        <v>16</v>
      </c>
    </row>
    <row r="236" spans="1:12">
      <c r="A236" t="s">
        <v>17</v>
      </c>
    </row>
    <row r="237" spans="1:12">
      <c r="A237" t="s">
        <v>362</v>
      </c>
      <c r="B237">
        <v>25320231</v>
      </c>
      <c r="C237">
        <v>28879217</v>
      </c>
      <c r="D237">
        <v>32831878</v>
      </c>
      <c r="E237">
        <v>43411688</v>
      </c>
      <c r="F237">
        <v>59273508.883000001</v>
      </c>
      <c r="G237">
        <v>70285425.101999998</v>
      </c>
      <c r="H237">
        <v>86430521.728</v>
      </c>
      <c r="I237">
        <v>109366643.567</v>
      </c>
      <c r="J237">
        <v>133858536.897</v>
      </c>
      <c r="K237">
        <v>108764557.906</v>
      </c>
      <c r="L237">
        <v>123999004.942</v>
      </c>
    </row>
    <row r="238" spans="1:12">
      <c r="A238" t="s">
        <v>363</v>
      </c>
      <c r="B238">
        <v>1524333</v>
      </c>
      <c r="C238">
        <v>1746213</v>
      </c>
      <c r="D238">
        <v>1976396</v>
      </c>
      <c r="E238">
        <v>2791841</v>
      </c>
      <c r="F238">
        <v>4303534.2860000003</v>
      </c>
      <c r="G238">
        <v>5928580.5259999996</v>
      </c>
      <c r="H238">
        <v>7234732.1720000003</v>
      </c>
      <c r="I238">
        <v>9315558.1679999996</v>
      </c>
      <c r="J238">
        <v>11547408.002</v>
      </c>
      <c r="K238">
        <v>10189394.653999999</v>
      </c>
      <c r="L238">
        <v>11239834.636</v>
      </c>
    </row>
    <row r="239" spans="1:12">
      <c r="A239" t="s">
        <v>364</v>
      </c>
      <c r="B239">
        <v>62405</v>
      </c>
      <c r="C239">
        <v>66310</v>
      </c>
      <c r="D239">
        <v>45750</v>
      </c>
      <c r="E239">
        <v>58004</v>
      </c>
      <c r="F239">
        <v>184102.45300000001</v>
      </c>
      <c r="G239">
        <v>309695.745</v>
      </c>
      <c r="H239">
        <v>529994.80200000003</v>
      </c>
      <c r="I239">
        <v>852086.64199999999</v>
      </c>
      <c r="J239">
        <v>1208754.7949999999</v>
      </c>
      <c r="K239">
        <v>1606859.3559999999</v>
      </c>
      <c r="L239">
        <v>1742390.12</v>
      </c>
    </row>
    <row r="240" spans="1:12">
      <c r="A240" t="s">
        <v>365</v>
      </c>
      <c r="B240">
        <v>757293</v>
      </c>
      <c r="C240">
        <v>757119</v>
      </c>
      <c r="D240">
        <v>853056</v>
      </c>
      <c r="E240">
        <v>1198139</v>
      </c>
      <c r="F240">
        <v>1643470.47</v>
      </c>
      <c r="G240">
        <v>1619388.527</v>
      </c>
      <c r="H240">
        <v>2131398.2230000002</v>
      </c>
      <c r="I240">
        <v>2763569.7859999998</v>
      </c>
      <c r="J240">
        <v>3158333.355</v>
      </c>
      <c r="K240">
        <v>2053158.46</v>
      </c>
      <c r="L240">
        <v>2954768.54</v>
      </c>
    </row>
    <row r="241" spans="1:12">
      <c r="A241" t="s">
        <v>366</v>
      </c>
      <c r="B241">
        <v>1441808</v>
      </c>
      <c r="C241">
        <v>1840834</v>
      </c>
      <c r="D241">
        <v>1829258</v>
      </c>
      <c r="E241">
        <v>2092178</v>
      </c>
      <c r="F241">
        <v>3642842.915</v>
      </c>
      <c r="G241">
        <v>4119178.551</v>
      </c>
      <c r="H241">
        <v>4311368.3260000004</v>
      </c>
      <c r="I241">
        <v>4640308.0880000014</v>
      </c>
      <c r="J241">
        <v>6155791.9919999996</v>
      </c>
      <c r="K241">
        <v>3579581.73</v>
      </c>
      <c r="L241">
        <v>5654680.2560000001</v>
      </c>
    </row>
    <row r="242" spans="1:12">
      <c r="A242" t="s">
        <v>367</v>
      </c>
      <c r="B242">
        <v>9035</v>
      </c>
      <c r="C242">
        <v>5611</v>
      </c>
      <c r="D242">
        <v>5101</v>
      </c>
      <c r="E242">
        <v>4799</v>
      </c>
      <c r="F242">
        <v>31209.456999999999</v>
      </c>
      <c r="G242">
        <v>89759.642000000007</v>
      </c>
      <c r="H242">
        <v>177726.16500000001</v>
      </c>
      <c r="I242">
        <v>267588.04399999999</v>
      </c>
      <c r="J242">
        <v>310913.78399999999</v>
      </c>
      <c r="K242">
        <v>240193.77499999999</v>
      </c>
      <c r="L242">
        <v>285195.549</v>
      </c>
    </row>
    <row r="243" spans="1:12">
      <c r="A243" t="s">
        <v>368</v>
      </c>
      <c r="B243">
        <v>1523709</v>
      </c>
      <c r="C243">
        <v>1555608</v>
      </c>
      <c r="D243">
        <v>1803281</v>
      </c>
      <c r="E243">
        <v>2436097</v>
      </c>
      <c r="F243">
        <v>3092274.2570000002</v>
      </c>
      <c r="G243">
        <v>3856667.014</v>
      </c>
      <c r="H243">
        <v>5277001.0949999997</v>
      </c>
      <c r="I243">
        <v>6787050.4170000004</v>
      </c>
      <c r="J243">
        <v>9187113.7709999997</v>
      </c>
      <c r="K243">
        <v>7151488.2659999998</v>
      </c>
      <c r="L243">
        <v>9451496.3019999992</v>
      </c>
    </row>
    <row r="244" spans="1:12">
      <c r="A244" t="s">
        <v>369</v>
      </c>
      <c r="B244">
        <v>6346309</v>
      </c>
      <c r="C244">
        <v>6913992</v>
      </c>
      <c r="D244">
        <v>7718795</v>
      </c>
      <c r="E244">
        <v>10253665</v>
      </c>
      <c r="F244">
        <v>13662595.310000001</v>
      </c>
      <c r="G244">
        <v>15261252.766000001</v>
      </c>
      <c r="H244">
        <v>19254171.918000001</v>
      </c>
      <c r="I244">
        <v>24428629.989999998</v>
      </c>
      <c r="J244">
        <v>28230084.539999999</v>
      </c>
      <c r="K244">
        <v>20080806.782000002</v>
      </c>
      <c r="L244">
        <v>24781376.894000001</v>
      </c>
    </row>
    <row r="245" spans="1:12">
      <c r="A245" t="s">
        <v>370</v>
      </c>
      <c r="B245">
        <v>8763192</v>
      </c>
      <c r="C245">
        <v>10660650</v>
      </c>
      <c r="D245">
        <v>12702446</v>
      </c>
      <c r="E245">
        <v>16818680</v>
      </c>
      <c r="F245">
        <v>23262912.57</v>
      </c>
      <c r="G245">
        <v>27043975.579</v>
      </c>
      <c r="H245">
        <v>34524262.761</v>
      </c>
      <c r="I245">
        <v>44449063.923</v>
      </c>
      <c r="J245">
        <v>54088249.482000001</v>
      </c>
      <c r="K245">
        <v>47206801.175999999</v>
      </c>
      <c r="L245">
        <v>51471940.079000004</v>
      </c>
    </row>
    <row r="246" spans="1:12">
      <c r="A246" t="s">
        <v>371</v>
      </c>
      <c r="B246">
        <v>4886721</v>
      </c>
      <c r="C246">
        <v>5329156</v>
      </c>
      <c r="D246">
        <v>5892387</v>
      </c>
      <c r="E246">
        <v>7749264</v>
      </c>
      <c r="F246">
        <v>9439457.6569999997</v>
      </c>
      <c r="G246">
        <v>10194881.439999999</v>
      </c>
      <c r="H246">
        <v>11695233.567</v>
      </c>
      <c r="I246">
        <v>14202013.604</v>
      </c>
      <c r="J246">
        <v>17152264.704999998</v>
      </c>
      <c r="K246">
        <v>14453025.833000001</v>
      </c>
      <c r="L246">
        <v>16385456.547</v>
      </c>
    </row>
    <row r="247" spans="1:12">
      <c r="A247" t="s">
        <v>372</v>
      </c>
      <c r="B247">
        <v>5426</v>
      </c>
      <c r="C247">
        <v>3724</v>
      </c>
      <c r="D247">
        <v>5408</v>
      </c>
      <c r="E247">
        <v>9021</v>
      </c>
      <c r="F247">
        <v>11109.505999999999</v>
      </c>
      <c r="G247">
        <v>1862045.31</v>
      </c>
      <c r="H247">
        <v>1294632.699</v>
      </c>
      <c r="I247">
        <v>1660774.902</v>
      </c>
      <c r="J247">
        <v>2819622.4709999999</v>
      </c>
      <c r="K247">
        <v>2203247.872</v>
      </c>
      <c r="L247">
        <v>31866.014999999999</v>
      </c>
    </row>
    <row r="249" spans="1:12" ht="15">
      <c r="A249" s="19" t="s">
        <v>335</v>
      </c>
    </row>
    <row r="251" spans="1:12">
      <c r="A251" t="s">
        <v>361</v>
      </c>
    </row>
    <row r="252" spans="1:12">
      <c r="A252" t="s">
        <v>0</v>
      </c>
    </row>
    <row r="254" spans="1:12">
      <c r="A254" t="s">
        <v>1</v>
      </c>
      <c r="B254" t="s">
        <v>306</v>
      </c>
      <c r="C254" t="s">
        <v>3</v>
      </c>
      <c r="D254" t="s">
        <v>4</v>
      </c>
    </row>
    <row r="256" spans="1:12">
      <c r="A256" t="s">
        <v>5</v>
      </c>
      <c r="B256" t="s">
        <v>6</v>
      </c>
      <c r="C256" t="s">
        <v>7</v>
      </c>
      <c r="D256" t="s">
        <v>8</v>
      </c>
      <c r="E256" t="s">
        <v>9</v>
      </c>
      <c r="F256" t="s">
        <v>10</v>
      </c>
      <c r="G256" t="s">
        <v>11</v>
      </c>
      <c r="H256" t="s">
        <v>12</v>
      </c>
      <c r="I256" t="s">
        <v>13</v>
      </c>
      <c r="J256" t="s">
        <v>14</v>
      </c>
      <c r="K256" t="s">
        <v>15</v>
      </c>
      <c r="L256" t="s">
        <v>16</v>
      </c>
    </row>
    <row r="257" spans="1:12">
      <c r="A257" t="s">
        <v>17</v>
      </c>
    </row>
    <row r="258" spans="1:12">
      <c r="A258" t="s">
        <v>362</v>
      </c>
      <c r="B258">
        <v>11884530.687999999</v>
      </c>
      <c r="C258">
        <v>12635923.084000001</v>
      </c>
      <c r="D258">
        <v>14477417.105</v>
      </c>
      <c r="E258">
        <v>21916964.381999999</v>
      </c>
      <c r="F258">
        <v>27864033.853999998</v>
      </c>
      <c r="G258">
        <v>31852133.629999999</v>
      </c>
      <c r="H258">
        <v>41686247.338</v>
      </c>
      <c r="I258">
        <v>58036003.409000002</v>
      </c>
      <c r="J258">
        <v>70188697.343999997</v>
      </c>
      <c r="K258">
        <v>55553022.159000002</v>
      </c>
      <c r="L258">
        <v>63998612.526000001</v>
      </c>
    </row>
    <row r="259" spans="1:12">
      <c r="A259" t="s">
        <v>363</v>
      </c>
      <c r="B259">
        <v>300702.087</v>
      </c>
      <c r="C259">
        <v>345694.538</v>
      </c>
      <c r="D259">
        <v>407158.34499999997</v>
      </c>
      <c r="E259">
        <v>544648.90599999996</v>
      </c>
      <c r="F259">
        <v>835782.69400000002</v>
      </c>
      <c r="G259">
        <v>1271951.125</v>
      </c>
      <c r="H259">
        <v>1564539.584</v>
      </c>
      <c r="I259">
        <v>1989759.5349999999</v>
      </c>
      <c r="J259">
        <v>2198936.3709999998</v>
      </c>
      <c r="K259">
        <v>2133747.969</v>
      </c>
      <c r="L259">
        <v>2289191.2880000002</v>
      </c>
    </row>
    <row r="260" spans="1:12">
      <c r="A260" t="s">
        <v>364</v>
      </c>
      <c r="B260">
        <v>51385.777999999998</v>
      </c>
      <c r="C260">
        <v>55072.495999999999</v>
      </c>
      <c r="D260">
        <v>61559.271000000001</v>
      </c>
      <c r="E260">
        <v>80948.797000000006</v>
      </c>
      <c r="F260">
        <v>86038.962</v>
      </c>
      <c r="G260">
        <v>82463.036999999997</v>
      </c>
      <c r="H260">
        <v>81208.096000000005</v>
      </c>
      <c r="I260">
        <v>112101.38</v>
      </c>
      <c r="J260">
        <v>107026.68399999999</v>
      </c>
      <c r="K260">
        <v>124537.50199999999</v>
      </c>
      <c r="L260">
        <v>96653.123999999996</v>
      </c>
    </row>
    <row r="261" spans="1:12">
      <c r="A261" t="s">
        <v>365</v>
      </c>
      <c r="B261">
        <v>386106.69</v>
      </c>
      <c r="C261">
        <v>416755.18800000002</v>
      </c>
      <c r="D261">
        <v>436940.48</v>
      </c>
      <c r="E261">
        <v>539559.93900000001</v>
      </c>
      <c r="F261">
        <v>805846.42700000003</v>
      </c>
      <c r="G261">
        <v>945452.11</v>
      </c>
      <c r="H261">
        <v>1026657.647</v>
      </c>
      <c r="I261">
        <v>1294404.139</v>
      </c>
      <c r="J261">
        <v>1648356.06</v>
      </c>
      <c r="K261">
        <v>1303358.4240000001</v>
      </c>
      <c r="L261">
        <v>1756362.5789999999</v>
      </c>
    </row>
    <row r="262" spans="1:12">
      <c r="A262" t="s">
        <v>366</v>
      </c>
      <c r="B262">
        <v>831764.64099999995</v>
      </c>
      <c r="C262">
        <v>832825.12300000002</v>
      </c>
      <c r="D262">
        <v>877163.48800000001</v>
      </c>
      <c r="E262">
        <v>1138390.1059999999</v>
      </c>
      <c r="F262">
        <v>1785836.324</v>
      </c>
      <c r="G262">
        <v>1871088.926</v>
      </c>
      <c r="H262">
        <v>2272999.8369999998</v>
      </c>
      <c r="I262">
        <v>2591150.7689999999</v>
      </c>
      <c r="J262">
        <v>3536901.6719999998</v>
      </c>
      <c r="K262">
        <v>2549911.8360000001</v>
      </c>
      <c r="L262">
        <v>3087399.156</v>
      </c>
    </row>
    <row r="263" spans="1:12">
      <c r="A263" t="s">
        <v>367</v>
      </c>
      <c r="B263">
        <v>14415.856</v>
      </c>
      <c r="C263">
        <v>18008.342000000001</v>
      </c>
      <c r="D263">
        <v>21416.069</v>
      </c>
      <c r="E263">
        <v>31372.519</v>
      </c>
      <c r="F263">
        <v>55924.319000000003</v>
      </c>
      <c r="G263">
        <v>52269.014000000003</v>
      </c>
      <c r="H263">
        <v>46041.631000000001</v>
      </c>
      <c r="I263">
        <v>43434.214999999997</v>
      </c>
      <c r="J263">
        <v>59145.097000000002</v>
      </c>
      <c r="K263">
        <v>136085.568</v>
      </c>
      <c r="L263">
        <v>102047.035</v>
      </c>
    </row>
    <row r="264" spans="1:12">
      <c r="A264" t="s">
        <v>368</v>
      </c>
      <c r="B264">
        <v>943222.59</v>
      </c>
      <c r="C264">
        <v>922580.22699999996</v>
      </c>
      <c r="D264">
        <v>1000329.433</v>
      </c>
      <c r="E264">
        <v>1134307.6459999999</v>
      </c>
      <c r="F264">
        <v>1489718.544</v>
      </c>
      <c r="G264">
        <v>1747765.094</v>
      </c>
      <c r="H264">
        <v>2039166.949</v>
      </c>
      <c r="I264">
        <v>2644852.4840000002</v>
      </c>
      <c r="J264">
        <v>3075708.673</v>
      </c>
      <c r="K264">
        <v>2485057.0180000002</v>
      </c>
      <c r="L264">
        <v>2987471.76</v>
      </c>
    </row>
    <row r="265" spans="1:12">
      <c r="A265" t="s">
        <v>369</v>
      </c>
      <c r="B265">
        <v>3177791.5</v>
      </c>
      <c r="C265">
        <v>3457172.6749999998</v>
      </c>
      <c r="D265">
        <v>3874364.21</v>
      </c>
      <c r="E265">
        <v>5202726.8849999998</v>
      </c>
      <c r="F265">
        <v>6905690.9460000014</v>
      </c>
      <c r="G265">
        <v>7822964.6799999997</v>
      </c>
      <c r="H265">
        <v>9465719.3379999995</v>
      </c>
      <c r="I265">
        <v>12012678.344000001</v>
      </c>
      <c r="J265">
        <v>13850222.461999999</v>
      </c>
      <c r="K265">
        <v>10377292.346000001</v>
      </c>
      <c r="L265">
        <v>12206325.002</v>
      </c>
    </row>
    <row r="266" spans="1:12">
      <c r="A266" t="s">
        <v>370</v>
      </c>
      <c r="B266">
        <v>4699703.108</v>
      </c>
      <c r="C266">
        <v>4873752.8269999996</v>
      </c>
      <c r="D266">
        <v>5724478.0590000004</v>
      </c>
      <c r="E266">
        <v>10386287.594000001</v>
      </c>
      <c r="F266">
        <v>12757267.192</v>
      </c>
      <c r="G266">
        <v>14081961.105</v>
      </c>
      <c r="H266">
        <v>20017713.07</v>
      </c>
      <c r="I266">
        <v>30668258.028000001</v>
      </c>
      <c r="J266">
        <v>37873593.995999999</v>
      </c>
      <c r="K266">
        <v>30526690.460000001</v>
      </c>
      <c r="L266">
        <v>34971236.141999997</v>
      </c>
    </row>
    <row r="267" spans="1:12">
      <c r="A267" t="s">
        <v>371</v>
      </c>
      <c r="B267">
        <v>1478014.5930000001</v>
      </c>
      <c r="C267">
        <v>1712172.0519999999</v>
      </c>
      <c r="D267">
        <v>2068662.8130000001</v>
      </c>
      <c r="E267">
        <v>2853939.034</v>
      </c>
      <c r="F267">
        <v>3104391.36</v>
      </c>
      <c r="G267">
        <v>3369336.9679999999</v>
      </c>
      <c r="H267">
        <v>4016063.3059999999</v>
      </c>
      <c r="I267">
        <v>5508254.9469999997</v>
      </c>
      <c r="J267">
        <v>6260241.7520000003</v>
      </c>
      <c r="K267">
        <v>5755918.7609999999</v>
      </c>
      <c r="L267">
        <v>6329144.1289999997</v>
      </c>
    </row>
    <row r="268" spans="1:12">
      <c r="A268" t="s">
        <v>372</v>
      </c>
      <c r="B268">
        <v>1423.712</v>
      </c>
      <c r="C268">
        <v>1889.616</v>
      </c>
      <c r="D268">
        <v>5344.9979999999996</v>
      </c>
      <c r="E268">
        <v>4783.0339999999997</v>
      </c>
      <c r="F268">
        <v>37537.161999999997</v>
      </c>
      <c r="G268">
        <v>606881.701</v>
      </c>
      <c r="H268">
        <v>1156137.9979999999</v>
      </c>
      <c r="I268">
        <v>1171109.625</v>
      </c>
      <c r="J268">
        <v>1578564.7239999999</v>
      </c>
      <c r="K268">
        <v>160422.367</v>
      </c>
      <c r="L268">
        <v>172782.47</v>
      </c>
    </row>
    <row r="271" spans="1:12">
      <c r="A271" t="s">
        <v>361</v>
      </c>
    </row>
    <row r="272" spans="1:12">
      <c r="A272" t="s">
        <v>0</v>
      </c>
    </row>
    <row r="274" spans="1:12">
      <c r="A274" t="s">
        <v>1</v>
      </c>
      <c r="B274" t="s">
        <v>306</v>
      </c>
      <c r="C274" t="s">
        <v>3</v>
      </c>
      <c r="D274" t="s">
        <v>327</v>
      </c>
    </row>
    <row r="276" spans="1:12">
      <c r="A276" t="s">
        <v>5</v>
      </c>
      <c r="B276" t="s">
        <v>6</v>
      </c>
      <c r="C276" t="s">
        <v>7</v>
      </c>
      <c r="D276" t="s">
        <v>8</v>
      </c>
      <c r="E276" t="s">
        <v>9</v>
      </c>
      <c r="F276" t="s">
        <v>10</v>
      </c>
      <c r="G276" t="s">
        <v>11</v>
      </c>
      <c r="H276" t="s">
        <v>12</v>
      </c>
      <c r="I276" t="s">
        <v>13</v>
      </c>
      <c r="J276" t="s">
        <v>14</v>
      </c>
      <c r="K276" t="s">
        <v>15</v>
      </c>
      <c r="L276" t="s">
        <v>16</v>
      </c>
    </row>
    <row r="277" spans="1:12">
      <c r="A277" t="s">
        <v>17</v>
      </c>
    </row>
    <row r="278" spans="1:12">
      <c r="A278" t="s">
        <v>362</v>
      </c>
      <c r="B278">
        <v>10662257.268999999</v>
      </c>
      <c r="C278">
        <v>11437383.232999999</v>
      </c>
      <c r="D278">
        <v>12939128.323000001</v>
      </c>
      <c r="E278">
        <v>18822057.322000001</v>
      </c>
      <c r="F278">
        <v>24161675.605</v>
      </c>
      <c r="G278">
        <v>27756337.706</v>
      </c>
      <c r="H278">
        <v>36170778.167000003</v>
      </c>
      <c r="I278">
        <v>50290548.456</v>
      </c>
      <c r="J278">
        <v>59800648.980999999</v>
      </c>
      <c r="K278">
        <v>47609734.887999997</v>
      </c>
      <c r="L278">
        <v>53897659.147</v>
      </c>
    </row>
    <row r="279" spans="1:12">
      <c r="A279" t="s">
        <v>363</v>
      </c>
      <c r="B279">
        <v>252813.09599999999</v>
      </c>
      <c r="C279">
        <v>296070.03100000002</v>
      </c>
      <c r="D279">
        <v>352733.30800000002</v>
      </c>
      <c r="E279">
        <v>466181.60399999999</v>
      </c>
      <c r="F279">
        <v>757398.16399999999</v>
      </c>
      <c r="G279">
        <v>1163964.7620000001</v>
      </c>
      <c r="H279">
        <v>1434543.4569999999</v>
      </c>
      <c r="I279">
        <v>1903904.5179999999</v>
      </c>
      <c r="J279">
        <v>2080241.1629999999</v>
      </c>
      <c r="K279">
        <v>2043878.2760000001</v>
      </c>
      <c r="L279">
        <v>2197431.074</v>
      </c>
    </row>
    <row r="280" spans="1:12">
      <c r="A280" t="s">
        <v>364</v>
      </c>
      <c r="B280">
        <v>49872.034</v>
      </c>
      <c r="C280">
        <v>54356.482000000004</v>
      </c>
      <c r="D280">
        <v>58914.237000000001</v>
      </c>
      <c r="E280">
        <v>78912.437999999995</v>
      </c>
      <c r="F280">
        <v>82000.925000000003</v>
      </c>
      <c r="G280">
        <v>76180.182000000001</v>
      </c>
      <c r="H280">
        <v>75145.146999999997</v>
      </c>
      <c r="I280">
        <v>102149.73699999999</v>
      </c>
      <c r="J280">
        <v>100602.932</v>
      </c>
      <c r="K280">
        <v>121101.1</v>
      </c>
      <c r="L280">
        <v>93004.096999999994</v>
      </c>
    </row>
    <row r="281" spans="1:12">
      <c r="A281" t="s">
        <v>365</v>
      </c>
      <c r="B281">
        <v>351557.68199999997</v>
      </c>
      <c r="C281">
        <v>379462.55699999997</v>
      </c>
      <c r="D281">
        <v>405797.84700000001</v>
      </c>
      <c r="E281">
        <v>494329.39</v>
      </c>
      <c r="F281">
        <v>750974.978</v>
      </c>
      <c r="G281">
        <v>879807.55</v>
      </c>
      <c r="H281">
        <v>953720.52899999998</v>
      </c>
      <c r="I281">
        <v>1197141.534</v>
      </c>
      <c r="J281">
        <v>1528503.1780000001</v>
      </c>
      <c r="K281">
        <v>1213538.3840000001</v>
      </c>
      <c r="L281">
        <v>1636419</v>
      </c>
    </row>
    <row r="282" spans="1:12">
      <c r="A282" t="s">
        <v>366</v>
      </c>
      <c r="B282">
        <v>821538.52500000002</v>
      </c>
      <c r="C282">
        <v>822829.28799999994</v>
      </c>
      <c r="D282">
        <v>852670.19799999997</v>
      </c>
      <c r="E282">
        <v>1107787.817</v>
      </c>
      <c r="F282">
        <v>1766772.983</v>
      </c>
      <c r="G282">
        <v>1855801.2409999999</v>
      </c>
      <c r="H282">
        <v>2193687.5269999998</v>
      </c>
      <c r="I282">
        <v>2559594.9759999998</v>
      </c>
      <c r="J282">
        <v>3444775.861</v>
      </c>
      <c r="K282">
        <v>2501459.8229999999</v>
      </c>
      <c r="L282">
        <v>3050588.466</v>
      </c>
    </row>
    <row r="283" spans="1:12">
      <c r="A283" t="s">
        <v>367</v>
      </c>
      <c r="B283">
        <v>13272.319</v>
      </c>
      <c r="C283">
        <v>17977.915000000001</v>
      </c>
      <c r="D283">
        <v>20729.484</v>
      </c>
      <c r="E283">
        <v>29851.95</v>
      </c>
      <c r="F283">
        <v>54893.946000000004</v>
      </c>
      <c r="G283">
        <v>52173.538</v>
      </c>
      <c r="H283">
        <v>46028.588000000003</v>
      </c>
      <c r="I283">
        <v>43258.258999999998</v>
      </c>
      <c r="J283">
        <v>57992.964</v>
      </c>
      <c r="K283">
        <v>134484.53700000001</v>
      </c>
      <c r="L283">
        <v>100859.08</v>
      </c>
    </row>
    <row r="284" spans="1:12">
      <c r="A284" t="s">
        <v>368</v>
      </c>
      <c r="B284">
        <v>831397.07200000004</v>
      </c>
      <c r="C284">
        <v>813977.54399999999</v>
      </c>
      <c r="D284">
        <v>877834.52399999998</v>
      </c>
      <c r="E284">
        <v>998538.06</v>
      </c>
      <c r="F284">
        <v>1290329.6100000001</v>
      </c>
      <c r="G284">
        <v>1461240.209</v>
      </c>
      <c r="H284">
        <v>1723080.6610000001</v>
      </c>
      <c r="I284">
        <v>2284223.2510000002</v>
      </c>
      <c r="J284">
        <v>2622061.7289999998</v>
      </c>
      <c r="K284">
        <v>2101551.057</v>
      </c>
      <c r="L284">
        <v>2578259.6630000002</v>
      </c>
    </row>
    <row r="285" spans="1:12">
      <c r="A285" t="s">
        <v>369</v>
      </c>
      <c r="B285">
        <v>2790266.8569999998</v>
      </c>
      <c r="C285">
        <v>3082214.443</v>
      </c>
      <c r="D285">
        <v>3362691.2930000001</v>
      </c>
      <c r="E285">
        <v>4549336.898</v>
      </c>
      <c r="F285">
        <v>6157941.3269999996</v>
      </c>
      <c r="G285">
        <v>6823204.8890000004</v>
      </c>
      <c r="H285">
        <v>8477650.1789999995</v>
      </c>
      <c r="I285">
        <v>10594101.856000001</v>
      </c>
      <c r="J285">
        <v>12323484.382999999</v>
      </c>
      <c r="K285">
        <v>9197165.7300000004</v>
      </c>
      <c r="L285">
        <v>10818601.086999999</v>
      </c>
    </row>
    <row r="286" spans="1:12">
      <c r="A286" t="s">
        <v>370</v>
      </c>
      <c r="B286">
        <v>4258831.7290000003</v>
      </c>
      <c r="C286">
        <v>4440743.5159999998</v>
      </c>
      <c r="D286">
        <v>5139066.4919999996</v>
      </c>
      <c r="E286">
        <v>8491673.1329999994</v>
      </c>
      <c r="F286">
        <v>10486367.501</v>
      </c>
      <c r="G286">
        <v>11952964.215</v>
      </c>
      <c r="H286">
        <v>16774987.705</v>
      </c>
      <c r="I286">
        <v>25774168.866</v>
      </c>
      <c r="J286">
        <v>30918159.780000001</v>
      </c>
      <c r="K286">
        <v>25029045.396000002</v>
      </c>
      <c r="L286">
        <v>27644205.863000002</v>
      </c>
    </row>
    <row r="287" spans="1:12">
      <c r="A287" t="s">
        <v>371</v>
      </c>
      <c r="B287">
        <v>1291353.834</v>
      </c>
      <c r="C287">
        <v>1527866.9080000001</v>
      </c>
      <c r="D287">
        <v>1865291.4709999999</v>
      </c>
      <c r="E287">
        <v>2601516.679</v>
      </c>
      <c r="F287">
        <v>2793461.0010000002</v>
      </c>
      <c r="G287">
        <v>2968517.8</v>
      </c>
      <c r="H287">
        <v>3544337.6349999998</v>
      </c>
      <c r="I287">
        <v>4825291.6279999996</v>
      </c>
      <c r="J287">
        <v>5497987.2350000003</v>
      </c>
      <c r="K287">
        <v>5127681.3059999999</v>
      </c>
      <c r="L287">
        <v>5620918.3200000003</v>
      </c>
    </row>
    <row r="288" spans="1:12">
      <c r="A288" t="s">
        <v>372</v>
      </c>
      <c r="B288">
        <v>1354.31</v>
      </c>
      <c r="C288">
        <v>1884.5350000000001</v>
      </c>
      <c r="D288">
        <v>3399.462</v>
      </c>
      <c r="E288">
        <v>3929.3490000000002</v>
      </c>
      <c r="F288">
        <v>21535.169000000002</v>
      </c>
      <c r="G288">
        <v>522483.29100000003</v>
      </c>
      <c r="H288">
        <v>947596.76599999995</v>
      </c>
      <c r="I288">
        <v>1006713.797</v>
      </c>
      <c r="J288">
        <v>1226839.7760000001</v>
      </c>
      <c r="K288">
        <v>139829.25099999999</v>
      </c>
      <c r="L288">
        <v>157372.51199999999</v>
      </c>
    </row>
    <row r="290" spans="1:12" ht="15">
      <c r="A290" s="19" t="s">
        <v>336</v>
      </c>
    </row>
    <row r="292" spans="1:12">
      <c r="A292" t="s">
        <v>361</v>
      </c>
    </row>
    <row r="293" spans="1:12">
      <c r="A293" t="s">
        <v>0</v>
      </c>
    </row>
    <row r="295" spans="1:12">
      <c r="A295" t="s">
        <v>1</v>
      </c>
      <c r="B295" t="s">
        <v>309</v>
      </c>
      <c r="C295" t="s">
        <v>3</v>
      </c>
      <c r="D295" t="s">
        <v>4</v>
      </c>
    </row>
    <row r="297" spans="1:12">
      <c r="A297" t="s">
        <v>5</v>
      </c>
      <c r="B297" t="s">
        <v>6</v>
      </c>
      <c r="C297" t="s">
        <v>7</v>
      </c>
      <c r="D297" t="s">
        <v>8</v>
      </c>
      <c r="E297" t="s">
        <v>9</v>
      </c>
      <c r="F297" t="s">
        <v>10</v>
      </c>
      <c r="G297" t="s">
        <v>11</v>
      </c>
      <c r="H297" t="s">
        <v>12</v>
      </c>
      <c r="I297" t="s">
        <v>13</v>
      </c>
      <c r="J297" t="s">
        <v>14</v>
      </c>
      <c r="K297" t="s">
        <v>15</v>
      </c>
      <c r="L297" t="s">
        <v>16</v>
      </c>
    </row>
    <row r="298" spans="1:12">
      <c r="A298" t="s">
        <v>17</v>
      </c>
    </row>
    <row r="299" spans="1:12">
      <c r="A299" t="s">
        <v>362</v>
      </c>
      <c r="B299">
        <v>8732145.1190000009</v>
      </c>
      <c r="C299">
        <v>9252429.9279999994</v>
      </c>
      <c r="D299">
        <v>10356930.502</v>
      </c>
      <c r="E299">
        <v>12766870.956</v>
      </c>
      <c r="F299">
        <v>15878765.74</v>
      </c>
      <c r="G299">
        <v>17896024.019000001</v>
      </c>
      <c r="H299">
        <v>20982712.890999999</v>
      </c>
      <c r="I299">
        <v>30101742</v>
      </c>
      <c r="J299">
        <v>34127930</v>
      </c>
      <c r="K299">
        <v>26177108</v>
      </c>
      <c r="L299">
        <v>29200113</v>
      </c>
    </row>
    <row r="300" spans="1:12">
      <c r="A300" t="s">
        <v>363</v>
      </c>
      <c r="B300">
        <v>205035.47</v>
      </c>
      <c r="C300">
        <v>221579.46400000001</v>
      </c>
      <c r="D300">
        <v>232265.64</v>
      </c>
      <c r="E300">
        <v>274074.36300000001</v>
      </c>
      <c r="F300">
        <v>315255.86900000001</v>
      </c>
      <c r="G300">
        <v>412187.68599999999</v>
      </c>
      <c r="H300">
        <v>541033.80700000003</v>
      </c>
      <c r="I300">
        <v>747112.10699999996</v>
      </c>
      <c r="J300">
        <v>919474.59</v>
      </c>
      <c r="K300">
        <v>829871.04</v>
      </c>
      <c r="L300">
        <v>790449.48800000001</v>
      </c>
    </row>
    <row r="301" spans="1:12">
      <c r="A301" t="s">
        <v>364</v>
      </c>
      <c r="B301">
        <v>110317.754</v>
      </c>
      <c r="C301">
        <v>108888.90300000001</v>
      </c>
      <c r="D301">
        <v>136264.33199999999</v>
      </c>
      <c r="E301">
        <v>162212.74400000001</v>
      </c>
      <c r="F301">
        <v>106522.72199999999</v>
      </c>
      <c r="G301">
        <v>78324.755000000005</v>
      </c>
      <c r="H301">
        <v>80240.756999999998</v>
      </c>
      <c r="I301">
        <v>91594.084000000003</v>
      </c>
      <c r="J301">
        <v>106889.246</v>
      </c>
      <c r="K301">
        <v>100873.44899999999</v>
      </c>
      <c r="L301">
        <v>96843.853000000003</v>
      </c>
    </row>
    <row r="302" spans="1:12">
      <c r="A302" t="s">
        <v>365</v>
      </c>
      <c r="B302">
        <v>168958.18700000001</v>
      </c>
      <c r="C302">
        <v>167407.60500000001</v>
      </c>
      <c r="D302">
        <v>178671.70800000001</v>
      </c>
      <c r="E302">
        <v>218395.38200000001</v>
      </c>
      <c r="F302">
        <v>293219.51500000001</v>
      </c>
      <c r="G302">
        <v>402098.05</v>
      </c>
      <c r="H302">
        <v>564138.13300000003</v>
      </c>
      <c r="I302">
        <v>808510.54399999999</v>
      </c>
      <c r="J302">
        <v>901508.8</v>
      </c>
      <c r="K302">
        <v>687910.62300000002</v>
      </c>
      <c r="L302">
        <v>969981.73800000001</v>
      </c>
    </row>
    <row r="303" spans="1:12">
      <c r="A303" t="s">
        <v>366</v>
      </c>
      <c r="B303">
        <v>57018.493000000002</v>
      </c>
      <c r="C303">
        <v>88129.816000000006</v>
      </c>
      <c r="D303">
        <v>112222.266</v>
      </c>
      <c r="E303">
        <v>172770.61799999999</v>
      </c>
      <c r="F303">
        <v>253349.04300000001</v>
      </c>
      <c r="G303">
        <v>372698.75199999998</v>
      </c>
      <c r="H303">
        <v>563507.55099999998</v>
      </c>
      <c r="I303">
        <v>513115.505</v>
      </c>
      <c r="J303">
        <v>879049.19200000004</v>
      </c>
      <c r="K303">
        <v>727223.24600000004</v>
      </c>
      <c r="L303">
        <v>1033780.42</v>
      </c>
    </row>
    <row r="304" spans="1:12">
      <c r="A304" t="s">
        <v>367</v>
      </c>
      <c r="B304">
        <v>5975.0619999999999</v>
      </c>
      <c r="C304">
        <v>6016.4780000000001</v>
      </c>
      <c r="D304">
        <v>9158.44</v>
      </c>
      <c r="E304">
        <v>8367.7240000000002</v>
      </c>
      <c r="F304">
        <v>8080.0619999999999</v>
      </c>
      <c r="G304">
        <v>10237.352999999999</v>
      </c>
      <c r="H304">
        <v>9751.9349999999995</v>
      </c>
      <c r="I304">
        <v>18927.810000000001</v>
      </c>
      <c r="J304">
        <v>22480.25</v>
      </c>
      <c r="K304">
        <v>14378.35</v>
      </c>
      <c r="L304">
        <v>14478.386</v>
      </c>
    </row>
    <row r="305" spans="1:12">
      <c r="A305" t="s">
        <v>368</v>
      </c>
      <c r="B305">
        <v>958540.41399999999</v>
      </c>
      <c r="C305">
        <v>1055007.9750000001</v>
      </c>
      <c r="D305">
        <v>1268448.4990000001</v>
      </c>
      <c r="E305">
        <v>1733608.6580000001</v>
      </c>
      <c r="F305">
        <v>2098400.6710000001</v>
      </c>
      <c r="G305">
        <v>2313748.5129999998</v>
      </c>
      <c r="H305">
        <v>2850016.3760000002</v>
      </c>
      <c r="I305">
        <v>3626493.89</v>
      </c>
      <c r="J305">
        <v>4186208.2230000002</v>
      </c>
      <c r="K305">
        <v>3685130.7779999999</v>
      </c>
      <c r="L305">
        <v>4011447.0120000001</v>
      </c>
    </row>
    <row r="306" spans="1:12">
      <c r="A306" t="s">
        <v>369</v>
      </c>
      <c r="B306">
        <v>2382553.3670000001</v>
      </c>
      <c r="C306">
        <v>2476898.639</v>
      </c>
      <c r="D306">
        <v>2700652.5419999999</v>
      </c>
      <c r="E306">
        <v>3266290.3050000002</v>
      </c>
      <c r="F306">
        <v>4071999.1179999998</v>
      </c>
      <c r="G306">
        <v>4502211.2429999998</v>
      </c>
      <c r="H306">
        <v>5403930.8119999999</v>
      </c>
      <c r="I306">
        <v>6634963.9970000004</v>
      </c>
      <c r="J306">
        <v>6960637.4500000002</v>
      </c>
      <c r="K306">
        <v>4642054.93</v>
      </c>
      <c r="L306">
        <v>5381067.0779999997</v>
      </c>
    </row>
    <row r="307" spans="1:12">
      <c r="A307" t="s">
        <v>370</v>
      </c>
      <c r="B307">
        <v>3139819.125</v>
      </c>
      <c r="C307">
        <v>3343457.29</v>
      </c>
      <c r="D307">
        <v>3833276.7910000002</v>
      </c>
      <c r="E307">
        <v>4668050.5109999999</v>
      </c>
      <c r="F307">
        <v>6013878.5149999997</v>
      </c>
      <c r="G307">
        <v>7023927.8329999996</v>
      </c>
      <c r="H307">
        <v>8011689.9560000002</v>
      </c>
      <c r="I307">
        <v>10755064.416999999</v>
      </c>
      <c r="J307">
        <v>11661859.768999999</v>
      </c>
      <c r="K307">
        <v>9009474.3530000001</v>
      </c>
      <c r="L307">
        <v>9461856.3660000004</v>
      </c>
    </row>
    <row r="308" spans="1:12">
      <c r="A308" t="s">
        <v>371</v>
      </c>
      <c r="B308">
        <v>1683314.8929999999</v>
      </c>
      <c r="C308">
        <v>1766877.192</v>
      </c>
      <c r="D308">
        <v>1860775.3589999999</v>
      </c>
      <c r="E308">
        <v>2233554.8119999999</v>
      </c>
      <c r="F308">
        <v>2683155.3489999999</v>
      </c>
      <c r="G308">
        <v>2751998.4190000002</v>
      </c>
      <c r="H308">
        <v>2923212.8730000001</v>
      </c>
      <c r="I308">
        <v>3309441.8659999999</v>
      </c>
      <c r="J308">
        <v>3547662.7749999999</v>
      </c>
      <c r="K308">
        <v>2659804.6209999998</v>
      </c>
      <c r="L308">
        <v>2627021.2570000002</v>
      </c>
    </row>
    <row r="309" spans="1:12">
      <c r="A309" t="s">
        <v>372</v>
      </c>
      <c r="B309">
        <v>20612.432000000001</v>
      </c>
      <c r="C309">
        <v>18166.723999999998</v>
      </c>
      <c r="D309">
        <v>25195.046999999999</v>
      </c>
      <c r="E309">
        <v>29546.016</v>
      </c>
      <c r="F309">
        <v>34905.017999999996</v>
      </c>
      <c r="G309">
        <v>28591.535</v>
      </c>
      <c r="H309">
        <v>35190.839</v>
      </c>
      <c r="I309">
        <v>3596517.915</v>
      </c>
      <c r="J309">
        <v>4942159.8269999996</v>
      </c>
      <c r="K309">
        <v>3820386.7590000001</v>
      </c>
      <c r="L309">
        <v>4813187.5209999997</v>
      </c>
    </row>
    <row r="312" spans="1:12">
      <c r="A312" t="s">
        <v>361</v>
      </c>
    </row>
    <row r="313" spans="1:12">
      <c r="A313" t="s">
        <v>0</v>
      </c>
    </row>
    <row r="315" spans="1:12">
      <c r="A315" t="s">
        <v>1</v>
      </c>
      <c r="B315" t="s">
        <v>309</v>
      </c>
      <c r="C315" t="s">
        <v>3</v>
      </c>
      <c r="D315" t="s">
        <v>327</v>
      </c>
    </row>
    <row r="317" spans="1:12">
      <c r="A317" t="s">
        <v>5</v>
      </c>
      <c r="B317" t="s">
        <v>6</v>
      </c>
      <c r="C317" t="s">
        <v>7</v>
      </c>
      <c r="D317" t="s">
        <v>8</v>
      </c>
      <c r="E317" t="s">
        <v>9</v>
      </c>
      <c r="F317" t="s">
        <v>10</v>
      </c>
      <c r="G317" t="s">
        <v>11</v>
      </c>
      <c r="H317" t="s">
        <v>12</v>
      </c>
      <c r="I317" t="s">
        <v>13</v>
      </c>
      <c r="J317" t="s">
        <v>14</v>
      </c>
      <c r="K317" t="s">
        <v>15</v>
      </c>
      <c r="L317" t="s">
        <v>16</v>
      </c>
    </row>
    <row r="318" spans="1:12">
      <c r="A318" t="s">
        <v>17</v>
      </c>
    </row>
    <row r="319" spans="1:12">
      <c r="A319" t="s">
        <v>362</v>
      </c>
      <c r="B319">
        <v>6305597</v>
      </c>
      <c r="C319">
        <v>6538448.8739999998</v>
      </c>
      <c r="D319">
        <v>7097313.5240000002</v>
      </c>
      <c r="E319">
        <v>8696690.3139999993</v>
      </c>
      <c r="F319">
        <v>10805414.275</v>
      </c>
      <c r="G319">
        <v>12444751.307</v>
      </c>
      <c r="H319">
        <v>14764623.999</v>
      </c>
      <c r="I319">
        <v>18783263.350000001</v>
      </c>
      <c r="J319">
        <v>20181410.715</v>
      </c>
      <c r="K319">
        <v>15596723.631999999</v>
      </c>
      <c r="L319">
        <v>17327091.177999999</v>
      </c>
    </row>
    <row r="320" spans="1:12">
      <c r="A320" t="s">
        <v>363</v>
      </c>
      <c r="B320">
        <v>57560.696000000004</v>
      </c>
      <c r="C320">
        <v>50862.050999999999</v>
      </c>
      <c r="D320">
        <v>59217.637999999999</v>
      </c>
      <c r="E320">
        <v>85938.813999999998</v>
      </c>
      <c r="F320">
        <v>117482.264</v>
      </c>
      <c r="G320">
        <v>218227.48</v>
      </c>
      <c r="H320">
        <v>335013.22200000001</v>
      </c>
      <c r="I320">
        <v>511060.93099999998</v>
      </c>
      <c r="J320">
        <v>576986.60499999998</v>
      </c>
      <c r="K320">
        <v>535764.625</v>
      </c>
      <c r="L320">
        <v>488806.60700000002</v>
      </c>
    </row>
    <row r="321" spans="1:12">
      <c r="A321" t="s">
        <v>364</v>
      </c>
      <c r="B321">
        <v>19615.825000000001</v>
      </c>
      <c r="C321">
        <v>14271.696</v>
      </c>
      <c r="D321">
        <v>27415.67</v>
      </c>
      <c r="E321">
        <v>42080.769</v>
      </c>
      <c r="F321">
        <v>25583.595000000001</v>
      </c>
      <c r="G321">
        <v>14701.258</v>
      </c>
      <c r="H321">
        <v>17682.182000000001</v>
      </c>
      <c r="I321">
        <v>21680.414000000001</v>
      </c>
      <c r="J321">
        <v>28299.736000000001</v>
      </c>
      <c r="K321">
        <v>29370.098999999998</v>
      </c>
      <c r="L321">
        <v>26733.224999999999</v>
      </c>
    </row>
    <row r="322" spans="1:12">
      <c r="A322" t="s">
        <v>365</v>
      </c>
      <c r="B322">
        <v>138479.53700000001</v>
      </c>
      <c r="C322">
        <v>131574.277</v>
      </c>
      <c r="D322">
        <v>133994.58199999999</v>
      </c>
      <c r="E322">
        <v>165849.867</v>
      </c>
      <c r="F322">
        <v>234435.48199999999</v>
      </c>
      <c r="G322">
        <v>337282.31900000002</v>
      </c>
      <c r="H322">
        <v>494215.64600000001</v>
      </c>
      <c r="I322">
        <v>580374.80799999996</v>
      </c>
      <c r="J322">
        <v>618729.96499999997</v>
      </c>
      <c r="K322">
        <v>427219.70899999997</v>
      </c>
      <c r="L322">
        <v>691027.08299999998</v>
      </c>
    </row>
    <row r="323" spans="1:12">
      <c r="A323" t="s">
        <v>366</v>
      </c>
      <c r="B323">
        <v>30355.448</v>
      </c>
      <c r="C323">
        <v>64200.360999999997</v>
      </c>
      <c r="D323">
        <v>36640.387000000002</v>
      </c>
      <c r="E323">
        <v>68814.638999999996</v>
      </c>
      <c r="F323">
        <v>141435.79</v>
      </c>
      <c r="G323">
        <v>197097.519</v>
      </c>
      <c r="H323">
        <v>426217.69300000003</v>
      </c>
      <c r="I323">
        <v>282826.48</v>
      </c>
      <c r="J323">
        <v>490372.71100000001</v>
      </c>
      <c r="K323">
        <v>409736.125</v>
      </c>
      <c r="L323">
        <v>614841.50300000003</v>
      </c>
    </row>
    <row r="324" spans="1:12">
      <c r="A324" t="s">
        <v>367</v>
      </c>
      <c r="B324">
        <v>2051.67</v>
      </c>
      <c r="C324">
        <v>1038.961</v>
      </c>
      <c r="D324">
        <v>1581.3240000000001</v>
      </c>
      <c r="E324">
        <v>2050.4589999999998</v>
      </c>
      <c r="F324">
        <v>2398.672</v>
      </c>
      <c r="G324">
        <v>5297.82</v>
      </c>
      <c r="H324">
        <v>4521.6490000000003</v>
      </c>
      <c r="I324">
        <v>12266.421</v>
      </c>
      <c r="J324">
        <v>10297.944</v>
      </c>
      <c r="K324">
        <v>6825.0749999999998</v>
      </c>
      <c r="L324">
        <v>7786.7110000000002</v>
      </c>
    </row>
    <row r="325" spans="1:12">
      <c r="A325" t="s">
        <v>368</v>
      </c>
      <c r="B325">
        <v>507983.315</v>
      </c>
      <c r="C325">
        <v>537934.89599999995</v>
      </c>
      <c r="D325">
        <v>605817.54299999995</v>
      </c>
      <c r="E325">
        <v>766692.55700000003</v>
      </c>
      <c r="F325">
        <v>979289.00899999996</v>
      </c>
      <c r="G325">
        <v>1142493.568</v>
      </c>
      <c r="H325">
        <v>1392699.432</v>
      </c>
      <c r="I325">
        <v>1825215.7779999999</v>
      </c>
      <c r="J325">
        <v>2078094.3929999999</v>
      </c>
      <c r="K325">
        <v>1925385.0930000001</v>
      </c>
      <c r="L325">
        <v>2159123.1129999999</v>
      </c>
    </row>
    <row r="326" spans="1:12">
      <c r="A326" t="s">
        <v>369</v>
      </c>
      <c r="B326">
        <v>1729024.051</v>
      </c>
      <c r="C326">
        <v>1755575.7350000001</v>
      </c>
      <c r="D326">
        <v>1858990.216</v>
      </c>
      <c r="E326">
        <v>2280494.9720000001</v>
      </c>
      <c r="F326">
        <v>2867499.9190000002</v>
      </c>
      <c r="G326">
        <v>3208986.284</v>
      </c>
      <c r="H326">
        <v>3933463.4440000001</v>
      </c>
      <c r="I326">
        <v>4911250.0470000003</v>
      </c>
      <c r="J326">
        <v>5013028.841</v>
      </c>
      <c r="K326">
        <v>3294386.0240000002</v>
      </c>
      <c r="L326">
        <v>3978594.966</v>
      </c>
    </row>
    <row r="327" spans="1:12">
      <c r="A327" t="s">
        <v>370</v>
      </c>
      <c r="B327">
        <v>2507764.3369999998</v>
      </c>
      <c r="C327">
        <v>2633246.895</v>
      </c>
      <c r="D327">
        <v>2994192.0639999998</v>
      </c>
      <c r="E327">
        <v>3617512.41</v>
      </c>
      <c r="F327">
        <v>4443048.7699999996</v>
      </c>
      <c r="G327">
        <v>5308502.307</v>
      </c>
      <c r="H327">
        <v>6051586.79</v>
      </c>
      <c r="I327">
        <v>8295305.9079999998</v>
      </c>
      <c r="J327">
        <v>8872061.8859999999</v>
      </c>
      <c r="K327">
        <v>7104327.3300000001</v>
      </c>
      <c r="L327">
        <v>7472469.1960000014</v>
      </c>
    </row>
    <row r="328" spans="1:12">
      <c r="A328" t="s">
        <v>371</v>
      </c>
      <c r="B328">
        <v>1302696.2620000001</v>
      </c>
      <c r="C328">
        <v>1342499.004</v>
      </c>
      <c r="D328">
        <v>1374025.6880000001</v>
      </c>
      <c r="E328">
        <v>1658243.1740000001</v>
      </c>
      <c r="F328">
        <v>1980047.4029999999</v>
      </c>
      <c r="G328">
        <v>2006602.9380000001</v>
      </c>
      <c r="H328">
        <v>2103914.2829999998</v>
      </c>
      <c r="I328">
        <v>2336494.7599999998</v>
      </c>
      <c r="J328">
        <v>2485851.054</v>
      </c>
      <c r="K328">
        <v>1854238.784</v>
      </c>
      <c r="L328">
        <v>1876866.7509999999</v>
      </c>
    </row>
    <row r="329" spans="1:12">
      <c r="A329" t="s">
        <v>372</v>
      </c>
      <c r="B329">
        <v>10065.870000000001</v>
      </c>
      <c r="C329">
        <v>7245.02</v>
      </c>
      <c r="D329">
        <v>5438.4120000000003</v>
      </c>
      <c r="E329">
        <v>9012.6929999999993</v>
      </c>
      <c r="F329">
        <v>14193.297</v>
      </c>
      <c r="G329">
        <v>5559.799</v>
      </c>
      <c r="H329">
        <v>5309.665</v>
      </c>
      <c r="I329">
        <v>6787.7730000000001</v>
      </c>
      <c r="J329">
        <v>7687.5649999999996</v>
      </c>
      <c r="K329">
        <v>9470.7819999999992</v>
      </c>
      <c r="L329">
        <v>10842.022000000001</v>
      </c>
    </row>
  </sheetData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00B0F0"/>
  </sheetPr>
  <dimension ref="A1:O67"/>
  <sheetViews>
    <sheetView topLeftCell="A13" zoomScale="90" zoomScaleNormal="90" workbookViewId="0">
      <selection activeCell="O35" sqref="O35"/>
    </sheetView>
  </sheetViews>
  <sheetFormatPr defaultRowHeight="12.75"/>
  <cols>
    <col min="1" max="1" width="13.85546875" customWidth="1"/>
    <col min="2" max="4" width="10" bestFit="1" customWidth="1"/>
    <col min="5" max="5" width="11" bestFit="1" customWidth="1"/>
    <col min="6" max="6" width="10" bestFit="1" customWidth="1"/>
    <col min="7" max="7" width="11" bestFit="1" customWidth="1"/>
    <col min="8" max="8" width="10.42578125" bestFit="1" customWidth="1"/>
    <col min="9" max="11" width="10" bestFit="1" customWidth="1"/>
    <col min="12" max="14" width="11" bestFit="1" customWidth="1"/>
    <col min="15" max="15" width="10.42578125" bestFit="1" customWidth="1"/>
  </cols>
  <sheetData>
    <row r="1" spans="1:15">
      <c r="A1" s="14" t="s">
        <v>338</v>
      </c>
    </row>
    <row r="3" spans="1:15">
      <c r="A3" s="2" t="s">
        <v>286</v>
      </c>
      <c r="B3" s="10">
        <v>2000</v>
      </c>
      <c r="C3" s="5"/>
      <c r="D3" s="5"/>
      <c r="E3" s="5"/>
      <c r="F3" s="5"/>
      <c r="G3" s="5"/>
      <c r="I3" s="10">
        <v>2010</v>
      </c>
      <c r="J3" s="5"/>
      <c r="K3" s="5"/>
      <c r="L3" s="5"/>
      <c r="M3" s="5"/>
      <c r="N3" s="5"/>
    </row>
    <row r="4" spans="1:15">
      <c r="A4" s="1"/>
    </row>
    <row r="5" spans="1:15">
      <c r="B5" s="10" t="s">
        <v>21</v>
      </c>
      <c r="C5" s="10" t="s">
        <v>22</v>
      </c>
      <c r="D5" s="10" t="s">
        <v>23</v>
      </c>
      <c r="E5" s="10" t="s">
        <v>24</v>
      </c>
      <c r="F5" s="12" t="s">
        <v>25</v>
      </c>
      <c r="G5" s="10" t="s">
        <v>341</v>
      </c>
      <c r="I5" s="10" t="s">
        <v>21</v>
      </c>
      <c r="J5" s="10" t="s">
        <v>22</v>
      </c>
      <c r="K5" s="10" t="s">
        <v>23</v>
      </c>
      <c r="L5" s="10" t="s">
        <v>24</v>
      </c>
      <c r="M5" s="12" t="s">
        <v>25</v>
      </c>
      <c r="N5" s="11" t="s">
        <v>341</v>
      </c>
      <c r="O5" s="17"/>
    </row>
    <row r="6" spans="1:15">
      <c r="A6" s="2" t="s">
        <v>344</v>
      </c>
      <c r="B6">
        <f>Danmark!P7</f>
        <v>14598616.474999994</v>
      </c>
      <c r="C6">
        <f>Danmark!P9</f>
        <v>1249732.3230000001</v>
      </c>
      <c r="D6">
        <f>Danmark!P11</f>
        <v>6045276.068</v>
      </c>
      <c r="E6">
        <f>Danmark!P13</f>
        <v>18416514.174000006</v>
      </c>
      <c r="F6" s="8">
        <f>Danmark!P15</f>
        <v>6053419.7859999985</v>
      </c>
      <c r="G6">
        <f>SUM(B6:F6)</f>
        <v>46363558.826000005</v>
      </c>
      <c r="I6">
        <f>Danmark!Z7</f>
        <v>29560789.335000001</v>
      </c>
      <c r="J6">
        <f>Danmark!Z9</f>
        <v>1600606.57</v>
      </c>
      <c r="K6">
        <f>Danmark!Z11</f>
        <v>10627867.543</v>
      </c>
      <c r="L6">
        <f>Danmark!Z13</f>
        <v>34573125.227000006</v>
      </c>
      <c r="M6" s="8">
        <f>Danmark!Z15</f>
        <v>12041834.541999996</v>
      </c>
      <c r="N6">
        <f>SUM(I6:M6)</f>
        <v>88404223.217000008</v>
      </c>
    </row>
    <row r="7" spans="1:15">
      <c r="A7" s="2" t="s">
        <v>345</v>
      </c>
      <c r="B7">
        <f>Sverige!P7</f>
        <v>9999718.9009999968</v>
      </c>
      <c r="C7">
        <f>Sverige!P9</f>
        <v>2389939.0609999998</v>
      </c>
      <c r="D7">
        <f>Sverige!P11</f>
        <v>4138412.9660000005</v>
      </c>
      <c r="E7">
        <f>Sverige!P13</f>
        <v>40880035.410999998</v>
      </c>
      <c r="F7" s="8">
        <f>Sverige!P15</f>
        <v>24887624.207000002</v>
      </c>
      <c r="G7">
        <f>SUM(B7:F7)</f>
        <v>82295730.546000004</v>
      </c>
      <c r="I7">
        <f>Sverige!Z7</f>
        <v>29068702.815000001</v>
      </c>
      <c r="J7">
        <f>Sverige!Z9</f>
        <v>5478148.6600000011</v>
      </c>
      <c r="K7">
        <f>Sverige!Z11</f>
        <v>7372828.3620000007</v>
      </c>
      <c r="L7">
        <f>Sverige!Z13</f>
        <v>64036668.306000002</v>
      </c>
      <c r="M7">
        <f>Sverige!Z15</f>
        <v>44642795.436000004</v>
      </c>
      <c r="N7">
        <f t="shared" ref="N7:N24" si="0">SUM(I7:M7)</f>
        <v>150599143.579</v>
      </c>
    </row>
    <row r="8" spans="1:15">
      <c r="A8" s="2" t="s">
        <v>346</v>
      </c>
      <c r="B8">
        <f>Finland!P7</f>
        <v>5451033.1839999976</v>
      </c>
      <c r="C8">
        <f>Finland!P9</f>
        <v>2270254.4410000001</v>
      </c>
      <c r="D8">
        <f>Finland!P11</f>
        <v>2572186.7450000001</v>
      </c>
      <c r="E8">
        <f>Finland!P13</f>
        <v>21328748.351000004</v>
      </c>
      <c r="F8">
        <f>Finland!P15</f>
        <v>13576313.222000001</v>
      </c>
      <c r="G8">
        <f t="shared" ref="G8:G24" si="1">SUM(B8:F8)</f>
        <v>45198535.943000004</v>
      </c>
      <c r="I8">
        <f>Finland!Z7</f>
        <v>12167125.505999997</v>
      </c>
      <c r="J8">
        <f>Finland!Z9</f>
        <v>4514825.8590000002</v>
      </c>
      <c r="K8">
        <f>Finland!Z11</f>
        <v>3603752.2260000012</v>
      </c>
      <c r="L8">
        <f>Finland!Z13</f>
        <v>28618269.599999994</v>
      </c>
      <c r="M8">
        <f>Finland!Z15</f>
        <v>19956285.903000005</v>
      </c>
      <c r="N8">
        <f t="shared" si="0"/>
        <v>68860259.093999997</v>
      </c>
    </row>
    <row r="9" spans="1:15">
      <c r="A9" s="2" t="s">
        <v>347</v>
      </c>
      <c r="B9">
        <f>Tyskland!P7</f>
        <v>38740306</v>
      </c>
      <c r="C9">
        <f>Tyskland!P9</f>
        <v>17919247</v>
      </c>
      <c r="D9">
        <f>Tyskland!P11</f>
        <v>33897230</v>
      </c>
      <c r="E9">
        <f>Tyskland!P13</f>
        <v>261105138</v>
      </c>
      <c r="F9">
        <f>Tyskland!P15</f>
        <v>156976410</v>
      </c>
      <c r="G9">
        <f t="shared" si="1"/>
        <v>508638331</v>
      </c>
      <c r="I9">
        <f>Tyskland!Z7</f>
        <v>112734891.83399999</v>
      </c>
      <c r="J9">
        <f>Tyskland!Z9</f>
        <v>43766484.851000004</v>
      </c>
      <c r="K9">
        <f>Tyskland!Z11</f>
        <v>72160442.225999981</v>
      </c>
      <c r="L9">
        <f>Tyskland!Z13</f>
        <v>592203104.37699986</v>
      </c>
      <c r="M9">
        <f>Tyskland!Z15</f>
        <v>358340147.40399998</v>
      </c>
      <c r="N9">
        <f t="shared" si="0"/>
        <v>1179205070.6919999</v>
      </c>
    </row>
    <row r="10" spans="1:15">
      <c r="A10" s="2" t="s">
        <v>348</v>
      </c>
      <c r="B10">
        <f>Luxemborg!P7</f>
        <v>621984.25800000038</v>
      </c>
      <c r="C10">
        <f>Luxemborg!P9</f>
        <v>579480.90399999998</v>
      </c>
      <c r="D10">
        <f>Luxemborg!P11</f>
        <v>719388.45799999998</v>
      </c>
      <c r="E10">
        <f>Luxemborg!P13</f>
        <v>2430754.5550000002</v>
      </c>
      <c r="F10">
        <f>Luxemborg!P15</f>
        <v>3059116.4359999988</v>
      </c>
      <c r="G10">
        <f t="shared" si="1"/>
        <v>7410724.6109999996</v>
      </c>
      <c r="I10">
        <f>Luxemborg!Z7</f>
        <v>2283910.0769999987</v>
      </c>
      <c r="J10">
        <f>Luxemborg!Z9</f>
        <v>1471484.3769999999</v>
      </c>
      <c r="K10">
        <f>Luxemborg!Z11</f>
        <v>1407064.92</v>
      </c>
      <c r="L10">
        <f>Luxemborg!Z13</f>
        <v>6261645.7779999999</v>
      </c>
      <c r="M10">
        <f>Luxemborg!Z15</f>
        <v>7653770.1150000002</v>
      </c>
      <c r="N10">
        <f t="shared" si="0"/>
        <v>19077875.266999997</v>
      </c>
    </row>
    <row r="11" spans="1:15">
      <c r="A11" s="2" t="s">
        <v>349</v>
      </c>
      <c r="B11">
        <f>Holland!P7</f>
        <v>57527075.635000005</v>
      </c>
      <c r="C11">
        <f>Holland!P9</f>
        <v>4659155.62</v>
      </c>
      <c r="D11">
        <f>Holland!P11</f>
        <v>10651680.440999998</v>
      </c>
      <c r="E11">
        <f>Holland!P13</f>
        <v>80951537.930999979</v>
      </c>
      <c r="F11">
        <f>Holland!P15</f>
        <v>28445915.254000001</v>
      </c>
      <c r="G11">
        <f t="shared" si="1"/>
        <v>182235364.88099998</v>
      </c>
      <c r="I11">
        <f>Holland!Z7</f>
        <v>188706587.24299997</v>
      </c>
      <c r="J11">
        <f>Holland!Z9</f>
        <v>13157700.570999999</v>
      </c>
      <c r="K11">
        <f>Holland!Z11</f>
        <v>26546920.286000002</v>
      </c>
      <c r="L11">
        <f>Holland!Z13</f>
        <v>213528706.90600005</v>
      </c>
      <c r="M11">
        <f>Holland!Z15</f>
        <v>69761241.845000014</v>
      </c>
      <c r="N11">
        <f t="shared" si="0"/>
        <v>511701156.85100007</v>
      </c>
    </row>
    <row r="12" spans="1:15">
      <c r="A12" s="2" t="s">
        <v>350</v>
      </c>
      <c r="B12">
        <f>Belgien!P7</f>
        <v>28950837.495000001</v>
      </c>
      <c r="C12">
        <f>Belgien!P9</f>
        <v>19477801.830000002</v>
      </c>
      <c r="D12">
        <f>Belgien!P11</f>
        <v>16983853.535999998</v>
      </c>
      <c r="E12">
        <f>Belgien!P13</f>
        <v>63369253.53299997</v>
      </c>
      <c r="F12">
        <f>Belgien!P15</f>
        <v>48004280.787</v>
      </c>
      <c r="G12">
        <f t="shared" si="1"/>
        <v>176786027.18099996</v>
      </c>
      <c r="I12">
        <f>Belgien!Z7</f>
        <v>83428088.056999981</v>
      </c>
      <c r="J12">
        <f>Belgien!Z9</f>
        <v>31812249.215</v>
      </c>
      <c r="K12">
        <f>Belgien!Z11</f>
        <v>27236899.261</v>
      </c>
      <c r="L12">
        <f>Belgien!Z13</f>
        <v>174195476.37299997</v>
      </c>
      <c r="M12">
        <f>Belgien!Z15</f>
        <v>84094329.156000003</v>
      </c>
      <c r="N12">
        <f t="shared" si="0"/>
        <v>400767042.06199998</v>
      </c>
    </row>
    <row r="13" spans="1:15">
      <c r="A13" s="2" t="s">
        <v>351</v>
      </c>
      <c r="B13">
        <f>Østrig!P7</f>
        <v>5684889.6059999978</v>
      </c>
      <c r="C13">
        <f>Østrig!P9</f>
        <v>3167290.9690000005</v>
      </c>
      <c r="D13">
        <f>Østrig!P11</f>
        <v>6270283.4679999994</v>
      </c>
      <c r="E13">
        <f>Østrig!P13</f>
        <v>24392835.744999997</v>
      </c>
      <c r="F13">
        <f>Østrig!P15</f>
        <v>17932678.639000002</v>
      </c>
      <c r="G13">
        <f t="shared" si="1"/>
        <v>57447978.427000001</v>
      </c>
      <c r="I13">
        <f>Østrig!Z7</f>
        <v>18471874.378000006</v>
      </c>
      <c r="J13">
        <f>Østrig!Z9</f>
        <v>9249045.6129999999</v>
      </c>
      <c r="K13">
        <f>Østrig!Z11</f>
        <v>10566146.269999998</v>
      </c>
      <c r="L13">
        <f>Østrig!Z13</f>
        <v>60591475.056000017</v>
      </c>
      <c r="M13">
        <f>Østrig!Z15</f>
        <v>39217409.374000005</v>
      </c>
      <c r="N13">
        <f t="shared" si="0"/>
        <v>138095950.69100001</v>
      </c>
    </row>
    <row r="14" spans="1:15">
      <c r="A14" s="2" t="s">
        <v>352</v>
      </c>
      <c r="B14">
        <f>Irland!P7</f>
        <v>7451174.0980000002</v>
      </c>
      <c r="C14">
        <f>Irland!P9</f>
        <v>659642.06800000009</v>
      </c>
      <c r="D14">
        <f>Irland!P11</f>
        <v>1407307.662</v>
      </c>
      <c r="E14">
        <f>Irland!P13</f>
        <v>54803426.964999989</v>
      </c>
      <c r="F14">
        <f>Irland!P15</f>
        <v>8693275.9169999994</v>
      </c>
      <c r="G14">
        <f t="shared" si="1"/>
        <v>73014826.709999993</v>
      </c>
      <c r="I14">
        <f>Irland!Z7</f>
        <v>14136795.301999999</v>
      </c>
      <c r="J14">
        <f>Irland!Z9</f>
        <v>696574.46899999992</v>
      </c>
      <c r="K14">
        <f>Irland!Z11</f>
        <v>1642918.6530000002</v>
      </c>
      <c r="L14">
        <f>Irland!Z13</f>
        <v>81964674.413000003</v>
      </c>
      <c r="M14">
        <f>Irland!Z15</f>
        <v>15402442.754000004</v>
      </c>
      <c r="N14">
        <f t="shared" si="0"/>
        <v>113843405.59100001</v>
      </c>
    </row>
    <row r="15" spans="1:15">
      <c r="A15" s="2" t="s">
        <v>353</v>
      </c>
      <c r="B15">
        <f>Storbritanien!P7</f>
        <v>42280869.202000022</v>
      </c>
      <c r="C15">
        <f>Storbritanien!P9</f>
        <v>14415682.653000001</v>
      </c>
      <c r="D15">
        <f>Storbritanien!P11</f>
        <v>14983318.692999998</v>
      </c>
      <c r="E15">
        <f>Storbritanien!P13</f>
        <v>136969568.94500002</v>
      </c>
      <c r="F15">
        <f>Storbritanien!P15</f>
        <v>56440484.13000001</v>
      </c>
      <c r="G15">
        <f t="shared" si="1"/>
        <v>265089923.62300003</v>
      </c>
      <c r="I15">
        <f>Storbritanien!Z7</f>
        <v>86556634.907000005</v>
      </c>
      <c r="J15">
        <f>Storbritanien!Z9</f>
        <v>20547731.346000001</v>
      </c>
      <c r="K15">
        <f>Storbritanien!Z11</f>
        <v>19883329.672999997</v>
      </c>
      <c r="L15">
        <f>Storbritanien!Z13</f>
        <v>166499108.85200003</v>
      </c>
      <c r="M15">
        <f>Storbritanien!Z15</f>
        <v>86603727.231000006</v>
      </c>
      <c r="N15">
        <f t="shared" si="0"/>
        <v>380090532.009</v>
      </c>
    </row>
    <row r="16" spans="1:15">
      <c r="A16" s="2" t="s">
        <v>354</v>
      </c>
      <c r="B16">
        <f>Portugal!P7</f>
        <v>3103527.0760000004</v>
      </c>
      <c r="C16">
        <f>Portugal!P9</f>
        <v>1617384.781</v>
      </c>
      <c r="D16">
        <f>Portugal!P11</f>
        <v>6815122.3840000005</v>
      </c>
      <c r="E16">
        <f>Portugal!P13</f>
        <v>5644460.8679999979</v>
      </c>
      <c r="F16">
        <f>Portugal!P15</f>
        <v>6324577.881000001</v>
      </c>
      <c r="G16">
        <f t="shared" si="1"/>
        <v>23505072.989999998</v>
      </c>
      <c r="I16">
        <f>Portugal!Z7</f>
        <v>11350795.904999996</v>
      </c>
      <c r="J16">
        <f>Portugal!Z9</f>
        <v>2807702.7769999998</v>
      </c>
      <c r="K16">
        <f>Portugal!Z11</f>
        <v>9262162.1169999987</v>
      </c>
      <c r="L16">
        <f>Portugal!Z13</f>
        <v>10988398.404000003</v>
      </c>
      <c r="M16">
        <f>Portugal!Z15</f>
        <v>12868201.194999997</v>
      </c>
      <c r="N16">
        <f t="shared" si="0"/>
        <v>47277260.397999987</v>
      </c>
    </row>
    <row r="17" spans="1:15">
      <c r="A17" s="2" t="s">
        <v>355</v>
      </c>
      <c r="B17">
        <f>Spanien!P7</f>
        <v>21924802.377999995</v>
      </c>
      <c r="C17">
        <f>Spanien!P9</f>
        <v>5669613.818</v>
      </c>
      <c r="D17">
        <f>Spanien!P11</f>
        <v>11675416.931000002</v>
      </c>
      <c r="E17">
        <f>Spanien!P13</f>
        <v>29234786.805000011</v>
      </c>
      <c r="F17">
        <f>Spanien!P15</f>
        <v>42852988.475999996</v>
      </c>
      <c r="G17">
        <f t="shared" si="1"/>
        <v>111357608.40800001</v>
      </c>
      <c r="I17">
        <f>Spanien!Z7</f>
        <v>55518270.468000017</v>
      </c>
      <c r="J17">
        <f>Spanien!Z9</f>
        <v>11917776.207</v>
      </c>
      <c r="K17">
        <f>Spanien!Z11</f>
        <v>21838452.779000003</v>
      </c>
      <c r="L17">
        <f>Spanien!Z13</f>
        <v>69019618.429999992</v>
      </c>
      <c r="M17">
        <f>Spanien!Z15</f>
        <v>79672017.362000003</v>
      </c>
      <c r="N17">
        <f t="shared" si="0"/>
        <v>237966135.24599999</v>
      </c>
    </row>
    <row r="18" spans="1:15">
      <c r="A18" s="2" t="s">
        <v>356</v>
      </c>
      <c r="B18">
        <f>Frankrig!P7</f>
        <v>45624286.42499999</v>
      </c>
      <c r="C18">
        <f>Frankrig!P9</f>
        <v>8701707.7390000001</v>
      </c>
      <c r="D18">
        <f>Frankrig!P11</f>
        <v>23939518.694999997</v>
      </c>
      <c r="E18">
        <f>Frankrig!P13</f>
        <v>131130660.405</v>
      </c>
      <c r="F18">
        <f>Frankrig!P15</f>
        <v>79287536.373999983</v>
      </c>
      <c r="G18">
        <f t="shared" si="1"/>
        <v>288683709.63800001</v>
      </c>
      <c r="I18">
        <f>Frankrig!Z7</f>
        <v>90943801.541999981</v>
      </c>
      <c r="J18">
        <f>Frankrig!Z9</f>
        <v>15191193.75</v>
      </c>
      <c r="K18">
        <f>Frankrig!Z11</f>
        <v>35001098.366000004</v>
      </c>
      <c r="L18">
        <f>Frankrig!Z13</f>
        <v>234991271.80900005</v>
      </c>
      <c r="M18">
        <f>Frankrig!Z15</f>
        <v>121615910.12100001</v>
      </c>
      <c r="N18">
        <f t="shared" si="0"/>
        <v>497743275.588</v>
      </c>
    </row>
    <row r="19" spans="1:15">
      <c r="A19" s="2" t="s">
        <v>357</v>
      </c>
      <c r="B19">
        <f>Italien!P7</f>
        <v>21985632.759000003</v>
      </c>
      <c r="C19">
        <f>Italien!P9</f>
        <v>13977771.527999997</v>
      </c>
      <c r="D19">
        <f>Italien!P11</f>
        <v>50545980.456000008</v>
      </c>
      <c r="E19">
        <f>Italien!P13</f>
        <v>96475828.818000004</v>
      </c>
      <c r="F19">
        <f>Italien!P15</f>
        <v>53761549.189999983</v>
      </c>
      <c r="G19">
        <f t="shared" si="1"/>
        <v>236746762.75099999</v>
      </c>
      <c r="I19">
        <f>Italien!Z7</f>
        <v>61379667.837000005</v>
      </c>
      <c r="J19">
        <f>Italien!Z9</f>
        <v>21974267.551999997</v>
      </c>
      <c r="K19">
        <f>Italien!Z11</f>
        <v>71198455.530000016</v>
      </c>
      <c r="L19">
        <f>Italien!Z13</f>
        <v>179664517.78199998</v>
      </c>
      <c r="M19">
        <f>Italien!Z15</f>
        <v>99461022.863000005</v>
      </c>
      <c r="N19">
        <f t="shared" si="0"/>
        <v>433677931.56400001</v>
      </c>
    </row>
    <row r="20" spans="1:15">
      <c r="A20" s="10" t="s">
        <v>358</v>
      </c>
      <c r="B20" s="5">
        <f>Grækenland!P7</f>
        <v>4513956.6839999994</v>
      </c>
      <c r="C20" s="5">
        <f>Grækenland!P9</f>
        <v>1013002.7400000001</v>
      </c>
      <c r="D20" s="5">
        <f>Grækenland!P11</f>
        <v>1974873.825</v>
      </c>
      <c r="E20" s="5">
        <f>Grækenland!P13</f>
        <v>2022729.186</v>
      </c>
      <c r="F20" s="5">
        <f>Grækenland!P15</f>
        <v>986022.54500000004</v>
      </c>
      <c r="G20" s="13">
        <f t="shared" si="1"/>
        <v>10510584.98</v>
      </c>
      <c r="H20" s="5"/>
      <c r="I20" s="5">
        <f>Grækenland!Z7</f>
        <v>8910101.1250000037</v>
      </c>
      <c r="J20" s="5">
        <f>Grækenland!Z9</f>
        <v>2135048.6600000006</v>
      </c>
      <c r="K20" s="5">
        <f>Grækenland!Z11</f>
        <v>2180337.3539999998</v>
      </c>
      <c r="L20" s="5">
        <f>Grækenland!Z13</f>
        <v>5180840.4479999989</v>
      </c>
      <c r="M20" s="5">
        <f>Grækenland!Z15</f>
        <v>2724389.2660000003</v>
      </c>
      <c r="N20" s="13">
        <f t="shared" si="0"/>
        <v>21130716.853000004</v>
      </c>
    </row>
    <row r="21" spans="1:15">
      <c r="A21" s="2"/>
      <c r="F21" s="8"/>
      <c r="M21" s="8"/>
    </row>
    <row r="22" spans="1:15">
      <c r="A22" s="10" t="s">
        <v>343</v>
      </c>
      <c r="B22" s="5">
        <f>SUM(B6:B20)</f>
        <v>308458710.176</v>
      </c>
      <c r="C22" s="5">
        <f>SUM(C6:C20)</f>
        <v>97767707.475000009</v>
      </c>
      <c r="D22" s="5">
        <f t="shared" ref="D22:M22" si="2">SUM(D6:D20)</f>
        <v>192619850.32799998</v>
      </c>
      <c r="E22" s="5">
        <f t="shared" si="2"/>
        <v>969156279.69200003</v>
      </c>
      <c r="F22" s="6">
        <f t="shared" si="2"/>
        <v>547282192.84399986</v>
      </c>
      <c r="G22" s="13">
        <f t="shared" si="1"/>
        <v>2115284740.5149999</v>
      </c>
      <c r="H22" s="5"/>
      <c r="I22" s="5">
        <f t="shared" si="2"/>
        <v>805218036.33099997</v>
      </c>
      <c r="J22" s="5">
        <f t="shared" si="2"/>
        <v>186320840.47699997</v>
      </c>
      <c r="K22" s="5">
        <f t="shared" si="2"/>
        <v>320528675.56599998</v>
      </c>
      <c r="L22" s="5">
        <f t="shared" si="2"/>
        <v>1922316901.7610002</v>
      </c>
      <c r="M22" s="6">
        <f t="shared" si="2"/>
        <v>1054055524.5670002</v>
      </c>
      <c r="N22" s="13">
        <f t="shared" si="0"/>
        <v>4288439978.7020006</v>
      </c>
    </row>
    <row r="23" spans="1:15">
      <c r="F23" s="8"/>
      <c r="M23" s="8"/>
    </row>
    <row r="24" spans="1:15">
      <c r="A24" s="11" t="s">
        <v>339</v>
      </c>
      <c r="B24" s="5">
        <f>'World Trade'!AD7</f>
        <v>1275677595.5639997</v>
      </c>
      <c r="C24" s="5">
        <f>'World Trade'!AD9</f>
        <v>280103129.57100004</v>
      </c>
      <c r="D24" s="5">
        <f>'World Trade'!AD11</f>
        <v>651673941.88300014</v>
      </c>
      <c r="E24" s="5">
        <f>'World Trade'!AD13</f>
        <v>2653791426.6559992</v>
      </c>
      <c r="F24" s="6">
        <f>'World Trade'!AD15</f>
        <v>1257381947.4290004</v>
      </c>
      <c r="G24" s="13">
        <f t="shared" si="1"/>
        <v>6118628041.1029987</v>
      </c>
      <c r="H24" s="17" t="s">
        <v>342</v>
      </c>
      <c r="I24" s="5">
        <f>'World Trade'!AN7</f>
        <v>4074853244.2210002</v>
      </c>
      <c r="J24" s="5">
        <f>'World Trade'!AN9</f>
        <v>693261499.59099996</v>
      </c>
      <c r="K24" s="5">
        <f>'World Trade'!AN11</f>
        <v>1285637761.7019999</v>
      </c>
      <c r="L24" s="5">
        <f>'World Trade'!AN13</f>
        <v>5716825934.7449989</v>
      </c>
      <c r="M24" s="6">
        <f>'World Trade'!AN15</f>
        <v>2741176940.6980004</v>
      </c>
      <c r="N24" s="13">
        <f t="shared" si="0"/>
        <v>14511755380.956999</v>
      </c>
      <c r="O24" s="17" t="s">
        <v>342</v>
      </c>
    </row>
    <row r="25" spans="1:15">
      <c r="A25" s="17" t="s">
        <v>360</v>
      </c>
      <c r="B25">
        <f>'EU27-World'!P7</f>
        <v>328980803.41700006</v>
      </c>
      <c r="C25">
        <f>'EU27-World'!P9</f>
        <v>105618172.09199999</v>
      </c>
      <c r="D25">
        <f>'EU27-World'!P11</f>
        <v>217806975.69500002</v>
      </c>
      <c r="E25">
        <f>'EU27-World'!P13</f>
        <v>1015686457.5419999</v>
      </c>
      <c r="F25" s="18">
        <f>'EU27-World'!P15</f>
        <v>582970109.98899996</v>
      </c>
      <c r="G25">
        <f>SUM(B25:F25)</f>
        <v>2251062518.7350001</v>
      </c>
      <c r="I25">
        <f>'EU27-World'!Z7</f>
        <v>903085435.5</v>
      </c>
      <c r="J25">
        <f>'EU27-World'!Z9</f>
        <v>212223394.08399996</v>
      </c>
      <c r="K25">
        <f>'EU27-World'!Z11</f>
        <v>380125175.85100001</v>
      </c>
      <c r="L25">
        <f>'EU27-World'!Z13</f>
        <v>2132757968.7699995</v>
      </c>
      <c r="M25" s="18">
        <f>'EU27-World'!Z15</f>
        <v>1237975983.6740007</v>
      </c>
      <c r="N25">
        <f>SUM(I25:M25)</f>
        <v>4866167957.8789997</v>
      </c>
    </row>
    <row r="27" spans="1:15">
      <c r="A27" s="14" t="s">
        <v>340</v>
      </c>
      <c r="D27" s="1" t="s">
        <v>1094</v>
      </c>
    </row>
    <row r="29" spans="1:15">
      <c r="A29" s="2" t="s">
        <v>286</v>
      </c>
      <c r="B29" s="10">
        <v>2000</v>
      </c>
      <c r="C29" s="5"/>
      <c r="D29" s="5"/>
      <c r="E29" s="5"/>
      <c r="F29" s="5"/>
      <c r="I29" s="10">
        <v>2010</v>
      </c>
      <c r="J29" s="5"/>
      <c r="K29" s="5"/>
      <c r="L29" s="5"/>
      <c r="M29" s="5"/>
    </row>
    <row r="31" spans="1:15">
      <c r="B31" s="10" t="s">
        <v>21</v>
      </c>
      <c r="C31" s="10" t="s">
        <v>22</v>
      </c>
      <c r="D31" s="10" t="s">
        <v>23</v>
      </c>
      <c r="E31" s="10" t="s">
        <v>24</v>
      </c>
      <c r="F31" s="10" t="s">
        <v>25</v>
      </c>
      <c r="G31" s="2"/>
      <c r="H31" s="2"/>
      <c r="I31" s="10" t="s">
        <v>21</v>
      </c>
      <c r="J31" s="10" t="s">
        <v>22</v>
      </c>
      <c r="K31" s="10" t="s">
        <v>23</v>
      </c>
      <c r="L31" s="10" t="s">
        <v>24</v>
      </c>
      <c r="M31" s="10" t="s">
        <v>25</v>
      </c>
    </row>
    <row r="32" spans="1:15">
      <c r="A32" s="2"/>
      <c r="B32" s="15"/>
      <c r="C32" s="15"/>
      <c r="D32" s="15"/>
      <c r="E32" s="15"/>
      <c r="F32" s="15"/>
      <c r="I32" s="15"/>
      <c r="J32" s="15"/>
      <c r="K32" s="15"/>
      <c r="L32" s="15"/>
      <c r="M32" s="15"/>
    </row>
    <row r="33" spans="1:14">
      <c r="A33" s="10" t="s">
        <v>359</v>
      </c>
      <c r="B33" s="16">
        <f>(B22/$G$22)/(B24/$G$24)</f>
        <v>0.69942528152875216</v>
      </c>
      <c r="C33" s="16">
        <f>(C22/$G$22)/(C24/$G$24)</f>
        <v>1.0096310230844545</v>
      </c>
      <c r="D33" s="16">
        <f>(D22/$G$22)/(D24/$G$24)</f>
        <v>0.85497989407553199</v>
      </c>
      <c r="E33" s="16">
        <f>(E22/$G$22)/(E24/$G$24)</f>
        <v>1.0563607194187123</v>
      </c>
      <c r="F33" s="16">
        <f>(F22/$G$22)/(F24/$G$24)</f>
        <v>1.2590103867740916</v>
      </c>
      <c r="G33" s="5"/>
      <c r="H33" s="5"/>
      <c r="I33" s="16">
        <f>(I22/$N$22)/(I24/$N$24)</f>
        <v>0.66868585268933056</v>
      </c>
      <c r="J33" s="16">
        <f>(J22/$N$22)/(J24/$N$24)</f>
        <v>0.90946285372798064</v>
      </c>
      <c r="K33" s="16">
        <f>(K22/$N$22)/(K24/$N$24)</f>
        <v>0.84366276506878779</v>
      </c>
      <c r="L33" s="16">
        <f>(L22/$N$22)/(L24/$N$24)</f>
        <v>1.1378647101579684</v>
      </c>
      <c r="M33" s="16">
        <f>(M22/$N$22)/(M24/$N$24)</f>
        <v>1.3012089208216697</v>
      </c>
    </row>
    <row r="36" spans="1:14">
      <c r="A36" s="2"/>
      <c r="D36" s="1" t="s">
        <v>1095</v>
      </c>
    </row>
    <row r="39" spans="1:14">
      <c r="A39" s="2" t="s">
        <v>286</v>
      </c>
      <c r="B39" s="10">
        <v>2000</v>
      </c>
      <c r="C39" s="5"/>
      <c r="D39" s="5"/>
      <c r="E39" s="5"/>
      <c r="F39" s="5"/>
      <c r="I39" s="10">
        <v>2010</v>
      </c>
      <c r="J39" s="5"/>
      <c r="K39" s="5"/>
      <c r="L39" s="5"/>
      <c r="M39" s="5"/>
    </row>
    <row r="41" spans="1:14">
      <c r="B41" s="10" t="s">
        <v>21</v>
      </c>
      <c r="C41" s="10" t="s">
        <v>22</v>
      </c>
      <c r="D41" s="10" t="s">
        <v>23</v>
      </c>
      <c r="E41" s="10" t="s">
        <v>24</v>
      </c>
      <c r="F41" s="10" t="s">
        <v>25</v>
      </c>
      <c r="G41" s="2"/>
      <c r="H41" s="2"/>
      <c r="I41" s="10" t="s">
        <v>21</v>
      </c>
      <c r="J41" s="10" t="s">
        <v>22</v>
      </c>
      <c r="K41" s="10" t="s">
        <v>23</v>
      </c>
      <c r="L41" s="10" t="s">
        <v>24</v>
      </c>
      <c r="M41" s="10" t="s">
        <v>25</v>
      </c>
    </row>
    <row r="43" spans="1:14">
      <c r="A43" s="10" t="s">
        <v>360</v>
      </c>
      <c r="B43" s="16">
        <f>(B25/$G$25)/(B24/$G$24)</f>
        <v>0.70096466250748413</v>
      </c>
      <c r="C43" s="16">
        <f>(C25/$G$25)/(C24/$G$24)</f>
        <v>1.0249134246043958</v>
      </c>
      <c r="D43" s="16">
        <f>(D25/$G$25)/(D24/$G$24)</f>
        <v>0.90846442494087398</v>
      </c>
      <c r="E43" s="16">
        <f>(E25/$G$25)/(E24/$G$24)</f>
        <v>1.0403018506241928</v>
      </c>
      <c r="F43" s="16">
        <f>(F25/$G$25)/(F24/$G$24)</f>
        <v>1.2602176658783535</v>
      </c>
      <c r="G43" s="5"/>
      <c r="H43" s="5"/>
      <c r="I43" s="16">
        <f>(I25/$N$25)/(I24/$N$24)</f>
        <v>0.66092125725233697</v>
      </c>
      <c r="J43" s="16">
        <f>(J25/$N$25)/(J24/$N$24)</f>
        <v>0.91291223584185932</v>
      </c>
      <c r="K43" s="16">
        <f>(K25/$N$25)/(K24/$N$24)</f>
        <v>0.88174066070913359</v>
      </c>
      <c r="L43" s="16">
        <f>(L25/$N$25)/(L24/$N$24)</f>
        <v>1.1125497963675546</v>
      </c>
      <c r="M43" s="16">
        <f>(M25/$N$25)/(M24/$N$24)</f>
        <v>1.3468151844688574</v>
      </c>
    </row>
    <row r="45" spans="1:14">
      <c r="A45" s="2" t="s">
        <v>286</v>
      </c>
      <c r="B45" s="10">
        <v>2000</v>
      </c>
      <c r="C45" s="5"/>
      <c r="D45" s="5"/>
      <c r="E45" s="5"/>
      <c r="F45" s="5"/>
      <c r="G45" s="5"/>
      <c r="I45" s="10">
        <v>2010</v>
      </c>
      <c r="J45" s="5"/>
      <c r="K45" s="5"/>
      <c r="L45" s="5"/>
      <c r="M45" s="5"/>
      <c r="N45" s="5"/>
    </row>
    <row r="47" spans="1:14">
      <c r="A47" s="12"/>
      <c r="B47" s="10" t="s">
        <v>21</v>
      </c>
      <c r="C47" s="10" t="s">
        <v>22</v>
      </c>
      <c r="D47" s="10" t="s">
        <v>23</v>
      </c>
      <c r="E47" s="10" t="s">
        <v>24</v>
      </c>
      <c r="F47" s="10" t="s">
        <v>25</v>
      </c>
      <c r="G47" s="10" t="s">
        <v>341</v>
      </c>
      <c r="H47" s="47"/>
      <c r="I47" s="10" t="s">
        <v>21</v>
      </c>
      <c r="J47" s="10" t="s">
        <v>22</v>
      </c>
      <c r="K47" s="10" t="s">
        <v>23</v>
      </c>
      <c r="L47" s="10" t="s">
        <v>24</v>
      </c>
      <c r="M47" s="10" t="s">
        <v>25</v>
      </c>
      <c r="N47" s="10" t="s">
        <v>341</v>
      </c>
    </row>
    <row r="48" spans="1:14">
      <c r="A48" s="8" t="s">
        <v>329</v>
      </c>
      <c r="B48">
        <v>1286360.94</v>
      </c>
      <c r="C48">
        <v>225948.12700000004</v>
      </c>
      <c r="D48">
        <v>596380.36900000006</v>
      </c>
      <c r="E48">
        <v>1375952.3949999996</v>
      </c>
      <c r="F48" s="18">
        <v>339213.08600000007</v>
      </c>
      <c r="G48">
        <v>3823854.9169999999</v>
      </c>
      <c r="I48">
        <v>3914588.8260000008</v>
      </c>
      <c r="J48">
        <v>680804.22899999982</v>
      </c>
      <c r="K48">
        <v>1632819.423</v>
      </c>
      <c r="L48">
        <v>3854127.3809999991</v>
      </c>
      <c r="M48" s="18">
        <v>2122633.6509999996</v>
      </c>
      <c r="N48">
        <v>12204973.509999998</v>
      </c>
    </row>
    <row r="49" spans="1:15">
      <c r="A49" s="8" t="s">
        <v>330</v>
      </c>
      <c r="B49">
        <v>2967595.7459999998</v>
      </c>
      <c r="C49">
        <v>1140077.5159999998</v>
      </c>
      <c r="D49">
        <v>4254050.6579999989</v>
      </c>
      <c r="E49">
        <v>10302506.872000003</v>
      </c>
      <c r="F49" s="8">
        <v>10168927.376999998</v>
      </c>
      <c r="G49">
        <v>28833158.169</v>
      </c>
      <c r="I49">
        <v>14550883.166000001</v>
      </c>
      <c r="J49">
        <v>3125608.7839999995</v>
      </c>
      <c r="K49">
        <v>10536005.181</v>
      </c>
      <c r="L49">
        <v>52445938.110000014</v>
      </c>
      <c r="M49" s="8">
        <v>46527255.071999997</v>
      </c>
      <c r="N49">
        <v>127185690.31300001</v>
      </c>
    </row>
    <row r="50" spans="1:15">
      <c r="A50" s="8" t="s">
        <v>331</v>
      </c>
      <c r="B50">
        <v>3018888.1109999986</v>
      </c>
      <c r="C50">
        <v>871680.16</v>
      </c>
      <c r="D50">
        <v>2872498.0149999997</v>
      </c>
      <c r="E50">
        <v>14877933.520000001</v>
      </c>
      <c r="F50" s="8">
        <v>6073220.483</v>
      </c>
      <c r="G50">
        <v>27714220.289000001</v>
      </c>
      <c r="I50">
        <v>11305805.867999999</v>
      </c>
      <c r="J50">
        <v>2049127.4450000003</v>
      </c>
      <c r="K50">
        <v>4344413.4809999997</v>
      </c>
      <c r="L50">
        <v>50487268.84799999</v>
      </c>
      <c r="M50" s="8">
        <v>22387039.946000006</v>
      </c>
      <c r="N50">
        <v>90573655.588</v>
      </c>
    </row>
    <row r="51" spans="1:15">
      <c r="A51" s="8" t="s">
        <v>332</v>
      </c>
      <c r="B51">
        <v>1503467.2840000005</v>
      </c>
      <c r="C51">
        <v>145826.25099999999</v>
      </c>
      <c r="D51">
        <v>948914.8629999999</v>
      </c>
      <c r="E51">
        <v>845386.51899999985</v>
      </c>
      <c r="F51" s="8">
        <v>357384.42200000014</v>
      </c>
      <c r="G51">
        <v>3800979.3390000002</v>
      </c>
      <c r="I51">
        <v>9216163.2579999957</v>
      </c>
      <c r="J51">
        <v>570767.60099999991</v>
      </c>
      <c r="K51">
        <v>2679874.0469999998</v>
      </c>
      <c r="L51">
        <v>5020862.754999998</v>
      </c>
      <c r="M51" s="8">
        <v>3002007.4439999997</v>
      </c>
      <c r="N51">
        <v>20489675.104999993</v>
      </c>
    </row>
    <row r="52" spans="1:15">
      <c r="A52" s="8" t="s">
        <v>333</v>
      </c>
      <c r="B52">
        <v>777575.33100000024</v>
      </c>
      <c r="C52">
        <v>217611.94300000006</v>
      </c>
      <c r="D52">
        <v>400716.23200000002</v>
      </c>
      <c r="E52">
        <v>240098.97999999998</v>
      </c>
      <c r="F52" s="8">
        <v>227262.12399999995</v>
      </c>
      <c r="G52">
        <v>1863264.6100000003</v>
      </c>
      <c r="I52">
        <v>3361916.4159999993</v>
      </c>
      <c r="J52">
        <v>754081.40399999998</v>
      </c>
      <c r="K52">
        <v>783565.22700000007</v>
      </c>
      <c r="L52">
        <v>1686197.1010000005</v>
      </c>
      <c r="M52" s="8">
        <v>1963444.9440000001</v>
      </c>
      <c r="N52">
        <v>8549205.0920000002</v>
      </c>
    </row>
    <row r="53" spans="1:15">
      <c r="A53" s="8" t="s">
        <v>334</v>
      </c>
      <c r="B53">
        <v>4909605</v>
      </c>
      <c r="C53">
        <v>2499611</v>
      </c>
      <c r="D53">
        <v>6961006</v>
      </c>
      <c r="E53">
        <v>7979168</v>
      </c>
      <c r="F53" s="8">
        <v>8600034</v>
      </c>
      <c r="G53">
        <v>30949424</v>
      </c>
      <c r="I53">
        <v>26857875.410999991</v>
      </c>
      <c r="J53">
        <v>10301715.638</v>
      </c>
      <c r="K53">
        <v>19465103.609000001</v>
      </c>
      <c r="L53">
        <v>47540520.304000005</v>
      </c>
      <c r="M53" s="8">
        <v>52793868.837999992</v>
      </c>
      <c r="N53">
        <v>156959083.79999998</v>
      </c>
    </row>
    <row r="54" spans="1:15">
      <c r="A54" s="8" t="s">
        <v>335</v>
      </c>
      <c r="B54">
        <v>1584370.7749999999</v>
      </c>
      <c r="C54">
        <v>730559.978</v>
      </c>
      <c r="D54">
        <v>1622233.0070000002</v>
      </c>
      <c r="E54">
        <v>3116337.1949999998</v>
      </c>
      <c r="F54" s="8">
        <v>4829601.6110000014</v>
      </c>
      <c r="G54">
        <v>11883102.566000002</v>
      </c>
      <c r="I54">
        <v>7331597.6330000013</v>
      </c>
      <c r="J54">
        <v>2340870.3339999998</v>
      </c>
      <c r="K54">
        <v>5518761.8600000003</v>
      </c>
      <c r="L54">
        <v>16753073.375999995</v>
      </c>
      <c r="M54" s="8">
        <v>31881471.463000007</v>
      </c>
      <c r="N54">
        <v>63825774.666000001</v>
      </c>
    </row>
    <row r="55" spans="1:15">
      <c r="A55" s="6" t="s">
        <v>336</v>
      </c>
      <c r="B55" s="5">
        <v>547298.55899999978</v>
      </c>
      <c r="C55" s="5">
        <v>749907.00999999989</v>
      </c>
      <c r="D55" s="5">
        <v>1648832.4970000002</v>
      </c>
      <c r="E55" s="5">
        <v>3003019.9899999988</v>
      </c>
      <c r="F55" s="6">
        <v>2762468.3019999997</v>
      </c>
      <c r="G55" s="5">
        <v>8711526.3579999972</v>
      </c>
      <c r="H55" s="31"/>
      <c r="I55" s="5">
        <v>2905529.8220000006</v>
      </c>
      <c r="J55" s="5">
        <v>1437061.7289999998</v>
      </c>
      <c r="K55" s="5">
        <v>2305546.6070000003</v>
      </c>
      <c r="L55" s="5">
        <v>9905096.8560000025</v>
      </c>
      <c r="M55" s="6">
        <v>7833686.5209999997</v>
      </c>
      <c r="N55" s="5">
        <v>24386921.535000004</v>
      </c>
    </row>
    <row r="56" spans="1:15">
      <c r="A56" s="8"/>
      <c r="F56" s="8"/>
      <c r="M56" s="8"/>
    </row>
    <row r="57" spans="1:15">
      <c r="A57" s="6" t="s">
        <v>337</v>
      </c>
      <c r="B57" s="5">
        <v>16595161.745999999</v>
      </c>
      <c r="C57" s="5">
        <v>6581221.9849999994</v>
      </c>
      <c r="D57" s="5">
        <v>19304631.640999999</v>
      </c>
      <c r="E57" s="5">
        <v>41740403.471000008</v>
      </c>
      <c r="F57" s="6">
        <v>33358111.405000001</v>
      </c>
      <c r="G57" s="5">
        <v>117579530.248</v>
      </c>
      <c r="H57" s="31"/>
      <c r="I57" s="5">
        <v>79444360.399999991</v>
      </c>
      <c r="J57" s="5">
        <v>21260037.163999997</v>
      </c>
      <c r="K57" s="5">
        <v>47266089.435000002</v>
      </c>
      <c r="L57" s="5">
        <v>187693084.73100001</v>
      </c>
      <c r="M57" s="6">
        <v>168511407.87900001</v>
      </c>
      <c r="N57" s="5">
        <v>504174979.60900003</v>
      </c>
    </row>
    <row r="58" spans="1:15">
      <c r="A58" s="8"/>
      <c r="F58" s="8"/>
      <c r="M58" s="8"/>
    </row>
    <row r="59" spans="1:15">
      <c r="A59" s="6" t="s">
        <v>339</v>
      </c>
      <c r="B59" s="5">
        <v>1275677595.5639997</v>
      </c>
      <c r="C59" s="5">
        <v>280103129.57100004</v>
      </c>
      <c r="D59" s="5">
        <v>651673941.88300014</v>
      </c>
      <c r="E59" s="5">
        <v>2653791426.6559992</v>
      </c>
      <c r="F59" s="6">
        <v>1257381947.4290004</v>
      </c>
      <c r="G59" s="5">
        <v>6118628041.1029987</v>
      </c>
      <c r="H59" s="31" t="s">
        <v>342</v>
      </c>
      <c r="I59" s="5">
        <v>4074853244.2210002</v>
      </c>
      <c r="J59" s="5">
        <v>693261499.59099996</v>
      </c>
      <c r="K59" s="5">
        <v>1285637761.7019999</v>
      </c>
      <c r="L59" s="5">
        <v>5716825934.7449989</v>
      </c>
      <c r="M59" s="6">
        <v>2741176940.6980004</v>
      </c>
      <c r="N59" s="5">
        <v>14511755380.956999</v>
      </c>
      <c r="O59" t="s">
        <v>342</v>
      </c>
    </row>
    <row r="61" spans="1:15">
      <c r="A61" s="2" t="s">
        <v>340</v>
      </c>
    </row>
    <row r="62" spans="1:15">
      <c r="D62" s="1" t="s">
        <v>389</v>
      </c>
    </row>
    <row r="63" spans="1:15">
      <c r="A63" s="2" t="s">
        <v>286</v>
      </c>
      <c r="B63" s="10">
        <v>2000</v>
      </c>
      <c r="C63" s="5"/>
      <c r="D63" s="5"/>
      <c r="E63" s="5"/>
      <c r="F63" s="5"/>
      <c r="I63" s="10">
        <v>2010</v>
      </c>
      <c r="J63" s="5"/>
      <c r="K63" s="5"/>
      <c r="L63" s="5"/>
      <c r="M63" s="5"/>
    </row>
    <row r="64" spans="1:15">
      <c r="A64" s="1" t="s">
        <v>1034</v>
      </c>
    </row>
    <row r="65" spans="1:13">
      <c r="B65" s="10" t="s">
        <v>21</v>
      </c>
      <c r="C65" s="10" t="s">
        <v>22</v>
      </c>
      <c r="D65" s="10" t="s">
        <v>23</v>
      </c>
      <c r="E65" s="10" t="s">
        <v>24</v>
      </c>
      <c r="F65" s="10" t="s">
        <v>25</v>
      </c>
      <c r="G65" s="2"/>
      <c r="H65" s="2"/>
      <c r="I65" s="10" t="s">
        <v>21</v>
      </c>
      <c r="J65" s="10" t="s">
        <v>22</v>
      </c>
      <c r="K65" s="10" t="s">
        <v>23</v>
      </c>
      <c r="L65" s="10" t="s">
        <v>24</v>
      </c>
      <c r="M65" s="10" t="s">
        <v>25</v>
      </c>
    </row>
    <row r="66" spans="1:13">
      <c r="A66" s="2"/>
      <c r="B66" s="15"/>
      <c r="C66" s="15"/>
      <c r="D66" s="15"/>
      <c r="E66" s="15"/>
      <c r="F66" s="15"/>
      <c r="I66" s="15"/>
      <c r="J66" s="15"/>
      <c r="K66" s="15"/>
      <c r="L66" s="15"/>
      <c r="M66" s="15"/>
    </row>
    <row r="67" spans="1:13">
      <c r="A67" s="10" t="s">
        <v>359</v>
      </c>
      <c r="B67" s="16">
        <f>(B49/$G$49)/(B22/$G$22)</f>
        <v>0.70580433864790104</v>
      </c>
      <c r="C67" s="16">
        <f>(C49/$G$49)/(C22/$G$22)</f>
        <v>0.85549124866722959</v>
      </c>
      <c r="D67" s="16">
        <f>(D49/$G$49)/(D22/$G$22)</f>
        <v>1.6202358535281425</v>
      </c>
      <c r="E67" s="16">
        <f>(E49/$G$49)/(E22/$G$22)</f>
        <v>0.77987629684111881</v>
      </c>
      <c r="F67" s="16">
        <f>(F49/$G$49)/(F22/$G$22)</f>
        <v>1.3631399634729406</v>
      </c>
      <c r="G67" s="5"/>
      <c r="H67" s="5"/>
      <c r="I67" s="16">
        <f>(I49/$N$49)/(I22/$N$22)</f>
        <v>0.6093080892968693</v>
      </c>
      <c r="J67" s="16">
        <f>(J49/$N$49)/(J22/$N$22)</f>
        <v>0.56563238741976907</v>
      </c>
      <c r="K67" s="16">
        <f>(K49/$N$49)/(K22/$N$22)</f>
        <v>1.1083327619460821</v>
      </c>
      <c r="L67" s="16">
        <f>(L49/$N$49)/(L22/$N$22)</f>
        <v>0.91991554597008784</v>
      </c>
      <c r="M67" s="16">
        <f>(M49/$N$49)/(M22/$N$22)</f>
        <v>1.4883498474648109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00B0F0"/>
  </sheetPr>
  <dimension ref="A1:Z263"/>
  <sheetViews>
    <sheetView workbookViewId="0">
      <selection activeCell="N25" sqref="N25"/>
    </sheetView>
  </sheetViews>
  <sheetFormatPr defaultRowHeight="12.75"/>
  <sheetData>
    <row r="1" spans="1:26">
      <c r="A1" t="s">
        <v>26</v>
      </c>
    </row>
    <row r="2" spans="1:26">
      <c r="A2" t="s">
        <v>0</v>
      </c>
      <c r="N2" s="1"/>
    </row>
    <row r="3" spans="1:26">
      <c r="O3" s="2" t="s">
        <v>288</v>
      </c>
    </row>
    <row r="4" spans="1:26">
      <c r="A4" t="s">
        <v>1</v>
      </c>
      <c r="B4" t="s">
        <v>327</v>
      </c>
      <c r="C4" t="s">
        <v>3</v>
      </c>
      <c r="D4" t="s">
        <v>4</v>
      </c>
      <c r="O4" s="3" t="s">
        <v>289</v>
      </c>
      <c r="P4" s="1" t="s">
        <v>286</v>
      </c>
    </row>
    <row r="5" spans="1:26">
      <c r="N5" s="4" t="s">
        <v>20</v>
      </c>
      <c r="O5" s="6"/>
      <c r="P5" s="5">
        <v>2000</v>
      </c>
      <c r="Q5" s="5">
        <v>2001</v>
      </c>
      <c r="R5" s="5">
        <v>2002</v>
      </c>
      <c r="S5" s="5">
        <v>2003</v>
      </c>
      <c r="T5" s="5">
        <v>2004</v>
      </c>
      <c r="U5" s="5">
        <v>2005</v>
      </c>
      <c r="V5" s="5">
        <v>2006</v>
      </c>
      <c r="W5" s="5">
        <v>2007</v>
      </c>
      <c r="X5" s="5">
        <v>2008</v>
      </c>
      <c r="Y5" s="5">
        <v>2009</v>
      </c>
      <c r="Z5" s="5">
        <v>2010</v>
      </c>
    </row>
    <row r="6" spans="1:26">
      <c r="A6" t="s">
        <v>5</v>
      </c>
      <c r="B6" t="s">
        <v>6</v>
      </c>
      <c r="C6" t="s">
        <v>7</v>
      </c>
      <c r="D6" t="s">
        <v>8</v>
      </c>
      <c r="E6" t="s">
        <v>9</v>
      </c>
      <c r="F6" t="s">
        <v>10</v>
      </c>
      <c r="G6" t="s">
        <v>11</v>
      </c>
      <c r="H6" t="s">
        <v>12</v>
      </c>
      <c r="I6" t="s">
        <v>13</v>
      </c>
      <c r="J6" t="s">
        <v>14</v>
      </c>
      <c r="K6" t="s">
        <v>15</v>
      </c>
      <c r="L6" t="s">
        <v>16</v>
      </c>
      <c r="O6" s="7"/>
    </row>
    <row r="7" spans="1:26">
      <c r="A7" t="s">
        <v>17</v>
      </c>
      <c r="O7" s="7" t="s">
        <v>21</v>
      </c>
      <c r="P7">
        <f>SUM(B9:B96)</f>
        <v>328980803.41700006</v>
      </c>
      <c r="Q7">
        <f t="shared" ref="Q7:Z7" si="0">SUM(C9:C96)</f>
        <v>327911861.80899996</v>
      </c>
      <c r="R7">
        <f t="shared" si="0"/>
        <v>354752549.91400021</v>
      </c>
      <c r="S7">
        <f t="shared" si="0"/>
        <v>428868847.02699995</v>
      </c>
      <c r="T7">
        <f t="shared" si="0"/>
        <v>529593170.65699995</v>
      </c>
      <c r="U7">
        <f t="shared" si="0"/>
        <v>617618640.64599991</v>
      </c>
      <c r="V7">
        <f t="shared" si="0"/>
        <v>714275165.19999993</v>
      </c>
      <c r="W7">
        <f t="shared" si="0"/>
        <v>824602112.91200006</v>
      </c>
      <c r="X7">
        <f t="shared" si="0"/>
        <v>1021591712.0550001</v>
      </c>
      <c r="Y7">
        <f t="shared" si="0"/>
        <v>773038822.63699996</v>
      </c>
      <c r="Z7">
        <f t="shared" si="0"/>
        <v>903085435.5</v>
      </c>
    </row>
    <row r="8" spans="1:26">
      <c r="A8" t="s">
        <v>28</v>
      </c>
      <c r="B8">
        <v>2380634831.0229998</v>
      </c>
      <c r="C8">
        <v>2416934240.204</v>
      </c>
      <c r="D8">
        <v>2580970414.7030001</v>
      </c>
      <c r="E8">
        <v>3074095263.8109999</v>
      </c>
      <c r="F8">
        <v>3711898074.8200002</v>
      </c>
      <c r="G8">
        <v>4030718128.3340001</v>
      </c>
      <c r="H8">
        <v>4579089602.4259996</v>
      </c>
      <c r="I8">
        <v>5323841520.7010002</v>
      </c>
      <c r="J8">
        <v>5912233987.9820004</v>
      </c>
      <c r="K8">
        <v>4568323436.5710001</v>
      </c>
      <c r="L8">
        <v>5140419431.4189997</v>
      </c>
      <c r="O8" s="7"/>
    </row>
    <row r="9" spans="1:26">
      <c r="A9" t="s">
        <v>29</v>
      </c>
      <c r="B9">
        <v>4893397.7010000004</v>
      </c>
      <c r="C9">
        <v>4357000.26</v>
      </c>
      <c r="D9">
        <v>5039190.602</v>
      </c>
      <c r="E9">
        <v>5799968.3820000002</v>
      </c>
      <c r="F9">
        <v>7035184.4979999997</v>
      </c>
      <c r="G9">
        <v>8093071.3890000004</v>
      </c>
      <c r="H9">
        <v>8847306.4849999994</v>
      </c>
      <c r="I9">
        <v>9361132.6720000003</v>
      </c>
      <c r="J9">
        <v>10565001.200999999</v>
      </c>
      <c r="K9">
        <v>10895640.755000001</v>
      </c>
      <c r="L9">
        <v>11128594.466</v>
      </c>
      <c r="O9" s="7" t="s">
        <v>22</v>
      </c>
      <c r="P9">
        <f>B105+B130+B131+B132+B136+B137+B138+B106+B150+B151+B152+B156+B157+B166+B167+B168+B169+B170+B171+B172+B173</f>
        <v>105618172.09199999</v>
      </c>
      <c r="Q9">
        <f t="shared" ref="Q9:Z9" si="1">C105+C130+C131+C132+C136+C137+C138+C106+C150+C151+C152+C156+C157+C166+C167+C168+C169+C170+C171+C172+C173</f>
        <v>100505216.69999999</v>
      </c>
      <c r="R9">
        <f t="shared" si="1"/>
        <v>108620530.17</v>
      </c>
      <c r="S9">
        <f t="shared" si="1"/>
        <v>121821610.09900001</v>
      </c>
      <c r="T9">
        <f t="shared" si="1"/>
        <v>150104623.90000004</v>
      </c>
      <c r="U9">
        <f t="shared" si="1"/>
        <v>166056740.25299999</v>
      </c>
      <c r="V9">
        <f t="shared" si="1"/>
        <v>206502241.639</v>
      </c>
      <c r="W9">
        <f t="shared" si="1"/>
        <v>243216948.99900004</v>
      </c>
      <c r="X9">
        <f t="shared" si="1"/>
        <v>247576113.31900001</v>
      </c>
      <c r="Y9">
        <f t="shared" si="1"/>
        <v>168150873.30900002</v>
      </c>
      <c r="Z9">
        <f t="shared" si="1"/>
        <v>212223394.08399996</v>
      </c>
    </row>
    <row r="10" spans="1:26">
      <c r="A10" t="s">
        <v>30</v>
      </c>
      <c r="B10">
        <v>5083170.8849999998</v>
      </c>
      <c r="C10">
        <v>3906257.747</v>
      </c>
      <c r="D10">
        <v>5161922.2</v>
      </c>
      <c r="E10">
        <v>6265522.2259999998</v>
      </c>
      <c r="F10">
        <v>7664884.4380000001</v>
      </c>
      <c r="G10">
        <v>8634553.3110000007</v>
      </c>
      <c r="H10">
        <v>10055625.511</v>
      </c>
      <c r="I10">
        <v>11046670.379000001</v>
      </c>
      <c r="J10">
        <v>13258536.626</v>
      </c>
      <c r="K10">
        <v>12166891.529999999</v>
      </c>
      <c r="L10">
        <v>12535132.598999999</v>
      </c>
      <c r="O10" s="7"/>
    </row>
    <row r="11" spans="1:26">
      <c r="A11" t="s">
        <v>31</v>
      </c>
      <c r="B11">
        <v>12421255.533</v>
      </c>
      <c r="C11">
        <v>13846886.458000001</v>
      </c>
      <c r="D11">
        <v>13347468.765000001</v>
      </c>
      <c r="E11">
        <v>15585665.323999999</v>
      </c>
      <c r="F11">
        <v>19571744.436000001</v>
      </c>
      <c r="G11">
        <v>21609220.530999999</v>
      </c>
      <c r="H11">
        <v>22751266.574999999</v>
      </c>
      <c r="I11">
        <v>26168313.401000001</v>
      </c>
      <c r="J11">
        <v>31952725.467</v>
      </c>
      <c r="K11">
        <v>28987862.504999999</v>
      </c>
      <c r="L11">
        <v>30370421.760000002</v>
      </c>
      <c r="O11" s="7" t="s">
        <v>23</v>
      </c>
      <c r="P11">
        <f>B141+B142+B143+B144+B145+B146+B147+B148+B149+B153+B154+B155+B231+B232+B233+B234+B235+B236+B237+B238+B239+B240+B241+B242+B243+B244+B257+B258</f>
        <v>217806975.69500002</v>
      </c>
      <c r="Q11">
        <f t="shared" ref="Q11:Z11" si="2">C141+C142+C143+C144+C145+C146+C147+C148+C149+C153+C154+C155+C231+C232+C233+C234+C235+C236+C237+C238+C239+C240+C241+C242+C243+C244+C257+C258</f>
        <v>228142046.22100005</v>
      </c>
      <c r="R11">
        <f t="shared" si="2"/>
        <v>242477673.71399996</v>
      </c>
      <c r="S11">
        <f t="shared" si="2"/>
        <v>283762376.01099998</v>
      </c>
      <c r="T11">
        <f t="shared" si="2"/>
        <v>318789606.36699998</v>
      </c>
      <c r="U11">
        <f t="shared" si="2"/>
        <v>326755694.53299999</v>
      </c>
      <c r="V11">
        <f t="shared" si="2"/>
        <v>357665720.19800001</v>
      </c>
      <c r="W11">
        <f t="shared" si="2"/>
        <v>412599266.76900011</v>
      </c>
      <c r="X11">
        <f t="shared" si="2"/>
        <v>443290223.824</v>
      </c>
      <c r="Y11">
        <f t="shared" si="2"/>
        <v>360246794.62599999</v>
      </c>
      <c r="Z11">
        <f t="shared" si="2"/>
        <v>380125175.85100001</v>
      </c>
    </row>
    <row r="12" spans="1:26">
      <c r="A12" t="s">
        <v>32</v>
      </c>
      <c r="B12">
        <v>1444580.899</v>
      </c>
      <c r="C12">
        <v>1703410.68</v>
      </c>
      <c r="D12">
        <v>1705986.1259999999</v>
      </c>
      <c r="E12">
        <v>2100297.0290000001</v>
      </c>
      <c r="F12">
        <v>2328671.452</v>
      </c>
      <c r="G12">
        <v>2301042.6320000002</v>
      </c>
      <c r="H12">
        <v>2635806.4270000001</v>
      </c>
      <c r="I12">
        <v>3177024.4730000002</v>
      </c>
      <c r="J12">
        <v>3625538.3369999998</v>
      </c>
      <c r="K12">
        <v>3134425.892</v>
      </c>
      <c r="L12">
        <v>3123715.2940000002</v>
      </c>
      <c r="O12" s="8"/>
    </row>
    <row r="13" spans="1:26">
      <c r="A13" t="s">
        <v>33</v>
      </c>
      <c r="B13">
        <v>3149853.372</v>
      </c>
      <c r="C13">
        <v>3409704.7310000001</v>
      </c>
      <c r="D13">
        <v>3762993.8530000001</v>
      </c>
      <c r="E13">
        <v>4383206.1670000004</v>
      </c>
      <c r="F13">
        <v>5279838.0269999998</v>
      </c>
      <c r="G13">
        <v>6017044.7819999997</v>
      </c>
      <c r="H13">
        <v>6618038.9850000003</v>
      </c>
      <c r="I13">
        <v>7912900.574</v>
      </c>
      <c r="J13">
        <v>9457986.4489999991</v>
      </c>
      <c r="K13">
        <v>8809725.4619999994</v>
      </c>
      <c r="L13">
        <v>8928053.2640000004</v>
      </c>
      <c r="O13" s="7" t="s">
        <v>24</v>
      </c>
      <c r="P13">
        <f>B97+B98+B99+B100+B101+B102+B103+B104+B110+B111+B115+B116+B117+B118+B119+B120+B121+B122+B123+B124+B125+B126+B127+B128+B129+B182+B183+B184+B185+B186+B187+B188+B189+B190+B191+B192+B193+B194+B195+B196+B197+B198+B199+B200+B201+B202+B203+B204+B205+B206+B207+B208+B209+B210+B211+B215+B216+B217+B218+B219+B220+B221+B222+B230+B245+B246+B247+B248+B249+B250+B251+B252+B254+B256</f>
        <v>1015686457.5419999</v>
      </c>
      <c r="Q13">
        <f t="shared" ref="Q13:Z13" si="3">C97+C98+C99+C100+C101+C102+C103+C104+C110+C111+C115+C116+C117+C118+C119+C120+C121+C122+C123+C124+C125+C126+C127+C128+C129+C182+C183+C184+C185+C186+C187+C188+C189+C190+C191+C192+C193+C194+C195+C196+C197+C198+C199+C200+C201+C202+C203+C204+C205+C206+C207+C208+C209+C210+C211+C215+C216+C217+C218+C219+C220+C221+C222+C230+C245+C246+C247+C248+C249+C250+C251+C252+C254+C256</f>
        <v>1047682761.4789997</v>
      </c>
      <c r="R13">
        <f t="shared" si="3"/>
        <v>1111238004.4539998</v>
      </c>
      <c r="S13">
        <f t="shared" si="3"/>
        <v>1288974273.7869997</v>
      </c>
      <c r="T13">
        <f t="shared" si="3"/>
        <v>1562588019.3699999</v>
      </c>
      <c r="U13">
        <f t="shared" si="3"/>
        <v>1721522763.5910003</v>
      </c>
      <c r="V13">
        <f t="shared" si="3"/>
        <v>1950711850.2740004</v>
      </c>
      <c r="W13">
        <f t="shared" si="3"/>
        <v>2189041604.7889996</v>
      </c>
      <c r="X13">
        <f t="shared" si="3"/>
        <v>2391460800.3630004</v>
      </c>
      <c r="Y13">
        <f t="shared" si="3"/>
        <v>1924398248.7090001</v>
      </c>
      <c r="Z13">
        <f t="shared" si="3"/>
        <v>2132757968.7699995</v>
      </c>
    </row>
    <row r="14" spans="1:26">
      <c r="A14" t="s">
        <v>34</v>
      </c>
      <c r="B14">
        <v>9950151.2249999996</v>
      </c>
      <c r="C14">
        <v>10139181.422</v>
      </c>
      <c r="D14">
        <v>9538809.9120000005</v>
      </c>
      <c r="E14">
        <v>12006027.063999999</v>
      </c>
      <c r="F14">
        <v>14280549.471999999</v>
      </c>
      <c r="G14">
        <v>15040436.298</v>
      </c>
      <c r="H14">
        <v>15692077.072000001</v>
      </c>
      <c r="I14">
        <v>21205480.362</v>
      </c>
      <c r="J14">
        <v>22803162.059</v>
      </c>
      <c r="K14">
        <v>18243397.947000001</v>
      </c>
      <c r="L14">
        <v>21098349.359999999</v>
      </c>
      <c r="O14" s="8"/>
    </row>
    <row r="15" spans="1:26">
      <c r="A15" t="s">
        <v>35</v>
      </c>
      <c r="B15">
        <v>1881826.101</v>
      </c>
      <c r="C15">
        <v>1940429.172</v>
      </c>
      <c r="D15">
        <v>1899447.5049999999</v>
      </c>
      <c r="E15">
        <v>2512207.5989999999</v>
      </c>
      <c r="F15">
        <v>3105515.6719999998</v>
      </c>
      <c r="G15">
        <v>3133267.2760000001</v>
      </c>
      <c r="H15">
        <v>2993396.122</v>
      </c>
      <c r="I15">
        <v>3897141.426</v>
      </c>
      <c r="J15">
        <v>3932850.5929999999</v>
      </c>
      <c r="K15">
        <v>3151615.6919999998</v>
      </c>
      <c r="L15">
        <v>4357387.392</v>
      </c>
      <c r="O15" s="7" t="s">
        <v>25</v>
      </c>
      <c r="P15">
        <f>B107+B108+B109+B112+B113+B114+B133+B134+B135+B139+B140+B158+B159+B160+B161+B162+B163+B164+B165+B174+B175+B176+B177+B178+B179+B180+B181+B212+B213+B214+B223+B224+B225+B226+B227+B228+B229+B253+B255+B259+B260+B261+B262</f>
        <v>582970109.98899996</v>
      </c>
      <c r="Q15">
        <f t="shared" ref="Q15:Z15" si="4">C107+C108+C109+C112+C113+C114+C133+C134+C135+C139+C140+C158+C159+C160+C161+C162+C163+C164+C165+C174+C175+C176+C177+C178+C179+C180+C181+C212+C213+C214+C223+C224+C225+C226+C227+C228+C229+C253+C255+C259+C260+C261+C262</f>
        <v>601780760.69000018</v>
      </c>
      <c r="R15">
        <f t="shared" si="4"/>
        <v>660635414.98999977</v>
      </c>
      <c r="S15">
        <f t="shared" si="4"/>
        <v>802623879.80599999</v>
      </c>
      <c r="T15">
        <f t="shared" si="4"/>
        <v>972118749.54699993</v>
      </c>
      <c r="U15">
        <f t="shared" si="4"/>
        <v>1042451755.3139999</v>
      </c>
      <c r="V15">
        <f t="shared" si="4"/>
        <v>1167398083.1019998</v>
      </c>
      <c r="W15">
        <f t="shared" si="4"/>
        <v>1394888450.9400005</v>
      </c>
      <c r="X15">
        <f t="shared" si="4"/>
        <v>1496958792.862</v>
      </c>
      <c r="Y15">
        <f t="shared" si="4"/>
        <v>1083029382.8499999</v>
      </c>
      <c r="Z15">
        <f t="shared" si="4"/>
        <v>1237975983.6740007</v>
      </c>
    </row>
    <row r="16" spans="1:26">
      <c r="A16" t="s">
        <v>36</v>
      </c>
      <c r="B16">
        <v>7966237.9110000003</v>
      </c>
      <c r="C16">
        <v>8938845.9539999999</v>
      </c>
      <c r="D16">
        <v>9210186.4450000003</v>
      </c>
      <c r="E16">
        <v>11380773.700999999</v>
      </c>
      <c r="F16">
        <v>13548129.84</v>
      </c>
      <c r="G16">
        <v>14107470.586999999</v>
      </c>
      <c r="H16">
        <v>15468762.790999999</v>
      </c>
      <c r="I16">
        <v>18369177.914000001</v>
      </c>
      <c r="J16">
        <v>22014812.855999999</v>
      </c>
      <c r="K16">
        <v>18701732.070999999</v>
      </c>
      <c r="L16">
        <v>20226853.392000001</v>
      </c>
    </row>
    <row r="17" spans="1:26">
      <c r="A17" t="s">
        <v>37</v>
      </c>
      <c r="B17">
        <v>962680.29</v>
      </c>
      <c r="C17">
        <v>995071.83600000001</v>
      </c>
      <c r="D17">
        <v>1105896.439</v>
      </c>
      <c r="E17">
        <v>1419154.064</v>
      </c>
      <c r="F17">
        <v>1606023.811</v>
      </c>
      <c r="G17">
        <v>1686221.6089999999</v>
      </c>
      <c r="H17">
        <v>1899647.263</v>
      </c>
      <c r="I17">
        <v>2386280.9929999998</v>
      </c>
      <c r="J17">
        <v>3001748.7790000001</v>
      </c>
      <c r="K17">
        <v>3249886.9550000001</v>
      </c>
      <c r="L17">
        <v>3284852.2680000002</v>
      </c>
      <c r="N17" s="1" t="s">
        <v>290</v>
      </c>
      <c r="P17">
        <f>SUM(P7:P15)+B263</f>
        <v>2253452678.7800002</v>
      </c>
      <c r="Q17">
        <f t="shared" ref="Q17:Z17" si="5">SUM(Q7:Q15)+C263</f>
        <v>2308433438.4389997</v>
      </c>
      <c r="R17">
        <f t="shared" si="5"/>
        <v>2480262711.5249996</v>
      </c>
      <c r="S17">
        <f t="shared" si="5"/>
        <v>2928728650.3849998</v>
      </c>
      <c r="T17">
        <f t="shared" si="5"/>
        <v>3536160171.5179996</v>
      </c>
      <c r="U17">
        <f t="shared" si="5"/>
        <v>3877313963.9499998</v>
      </c>
      <c r="V17">
        <f t="shared" si="5"/>
        <v>4400834136.5950003</v>
      </c>
      <c r="W17">
        <f t="shared" si="5"/>
        <v>5069378102.8730001</v>
      </c>
      <c r="X17">
        <f t="shared" si="5"/>
        <v>5609178545.6670008</v>
      </c>
      <c r="Y17">
        <f t="shared" si="5"/>
        <v>4318923690.8580008</v>
      </c>
      <c r="Z17">
        <f t="shared" si="5"/>
        <v>4885303169.8119993</v>
      </c>
    </row>
    <row r="18" spans="1:26">
      <c r="A18" t="s">
        <v>38</v>
      </c>
      <c r="B18">
        <v>5312506.2580000004</v>
      </c>
      <c r="C18">
        <v>5784398.8540000003</v>
      </c>
      <c r="D18">
        <v>5923945.0219999999</v>
      </c>
      <c r="E18">
        <v>7096326.4139999999</v>
      </c>
      <c r="F18">
        <v>8325763.0999999996</v>
      </c>
      <c r="G18">
        <v>9486683.0179999992</v>
      </c>
      <c r="H18">
        <v>10455421.361</v>
      </c>
      <c r="I18">
        <v>11388359.358999999</v>
      </c>
      <c r="J18">
        <v>12214610.189999999</v>
      </c>
      <c r="K18">
        <v>11309169.527000001</v>
      </c>
      <c r="L18">
        <v>12706512.267999999</v>
      </c>
      <c r="P18">
        <f>B8</f>
        <v>2380634831.0229998</v>
      </c>
      <c r="Q18">
        <f t="shared" ref="Q18:Z18" si="6">C8</f>
        <v>2416934240.204</v>
      </c>
      <c r="R18">
        <f t="shared" si="6"/>
        <v>2580970414.7030001</v>
      </c>
      <c r="S18">
        <f t="shared" si="6"/>
        <v>3074095263.8109999</v>
      </c>
      <c r="T18">
        <f t="shared" si="6"/>
        <v>3711898074.8200002</v>
      </c>
      <c r="U18">
        <f t="shared" si="6"/>
        <v>4030718128.3340001</v>
      </c>
      <c r="V18">
        <f t="shared" si="6"/>
        <v>4579089602.4259996</v>
      </c>
      <c r="W18">
        <f t="shared" si="6"/>
        <v>5323841520.7010002</v>
      </c>
      <c r="X18">
        <f t="shared" si="6"/>
        <v>5912233987.9820004</v>
      </c>
      <c r="Y18">
        <f t="shared" si="6"/>
        <v>4568323436.5710001</v>
      </c>
      <c r="Z18">
        <f t="shared" si="6"/>
        <v>5140419431.4189997</v>
      </c>
    </row>
    <row r="19" spans="1:26">
      <c r="A19" t="s">
        <v>39</v>
      </c>
      <c r="B19">
        <v>725819.88399999996</v>
      </c>
      <c r="C19">
        <v>787599.36399999994</v>
      </c>
      <c r="D19">
        <v>775141.27800000005</v>
      </c>
      <c r="E19">
        <v>954003.28599999996</v>
      </c>
      <c r="F19">
        <v>1199059.517</v>
      </c>
      <c r="G19">
        <v>1314906.085</v>
      </c>
      <c r="H19">
        <v>1562056.263</v>
      </c>
      <c r="I19">
        <v>1822324.0789999999</v>
      </c>
      <c r="J19">
        <v>1907303.051</v>
      </c>
      <c r="K19">
        <v>1755903.875</v>
      </c>
      <c r="L19">
        <v>2043864.179</v>
      </c>
      <c r="P19" s="9">
        <f>P17-P18</f>
        <v>-127182152.24299955</v>
      </c>
      <c r="Q19" s="9">
        <f t="shared" ref="Q19:Z19" si="7">Q17-Q18</f>
        <v>-108500801.76500034</v>
      </c>
      <c r="R19" s="9">
        <f t="shared" si="7"/>
        <v>-100707703.17800045</v>
      </c>
      <c r="S19" s="9">
        <f t="shared" si="7"/>
        <v>-145366613.42600012</v>
      </c>
      <c r="T19" s="9">
        <f t="shared" si="7"/>
        <v>-175737903.30200052</v>
      </c>
      <c r="U19" s="9">
        <f t="shared" si="7"/>
        <v>-153404164.3840003</v>
      </c>
      <c r="V19" s="9">
        <f t="shared" si="7"/>
        <v>-178255465.83099937</v>
      </c>
      <c r="W19" s="9">
        <f t="shared" si="7"/>
        <v>-254463417.82800007</v>
      </c>
      <c r="X19" s="9">
        <f t="shared" si="7"/>
        <v>-303055442.31499958</v>
      </c>
      <c r="Y19" s="9">
        <f t="shared" si="7"/>
        <v>-249399745.71299934</v>
      </c>
      <c r="Z19" s="9">
        <f t="shared" si="7"/>
        <v>-255116261.60700035</v>
      </c>
    </row>
    <row r="20" spans="1:26">
      <c r="A20" t="s">
        <v>40</v>
      </c>
      <c r="B20">
        <v>2245530.7850000001</v>
      </c>
      <c r="C20">
        <v>2359432.0329999998</v>
      </c>
      <c r="D20">
        <v>2553939.9500000002</v>
      </c>
      <c r="E20">
        <v>3075499.5150000001</v>
      </c>
      <c r="F20">
        <v>3457993.2629999998</v>
      </c>
      <c r="G20">
        <v>3567982.1889999998</v>
      </c>
      <c r="H20">
        <v>3974904.3760000002</v>
      </c>
      <c r="I20">
        <v>4464891.3140000002</v>
      </c>
      <c r="J20">
        <v>4462288.9869999997</v>
      </c>
      <c r="K20">
        <v>3846191.4270000001</v>
      </c>
      <c r="L20">
        <v>4315837.818</v>
      </c>
    </row>
    <row r="21" spans="1:26">
      <c r="A21" t="s">
        <v>41</v>
      </c>
      <c r="B21">
        <v>2212281.727</v>
      </c>
      <c r="C21">
        <v>2355408.2590000001</v>
      </c>
      <c r="D21">
        <v>2552845.125</v>
      </c>
      <c r="E21">
        <v>2986605.9109999998</v>
      </c>
      <c r="F21">
        <v>3335996.3080000002</v>
      </c>
      <c r="G21">
        <v>3605907.202</v>
      </c>
      <c r="H21">
        <v>4038892.301</v>
      </c>
      <c r="I21">
        <v>4818166.3039999995</v>
      </c>
      <c r="J21">
        <v>5447715.6459999997</v>
      </c>
      <c r="K21">
        <v>4826900.4189999998</v>
      </c>
      <c r="L21">
        <v>4719933.7079999996</v>
      </c>
    </row>
    <row r="22" spans="1:26">
      <c r="A22" t="s">
        <v>42</v>
      </c>
      <c r="B22">
        <v>3918761.747</v>
      </c>
      <c r="C22">
        <v>3796335.304</v>
      </c>
      <c r="D22">
        <v>3815565.7790000001</v>
      </c>
      <c r="E22">
        <v>4773644.4800000004</v>
      </c>
      <c r="F22">
        <v>4685415.1619999995</v>
      </c>
      <c r="G22">
        <v>5076893.9680000003</v>
      </c>
      <c r="H22">
        <v>6074293.8859999999</v>
      </c>
      <c r="I22">
        <v>7902400.4780000001</v>
      </c>
      <c r="J22">
        <v>14000284.310000001</v>
      </c>
      <c r="K22">
        <v>10532070.01</v>
      </c>
      <c r="L22">
        <v>11482733.960000001</v>
      </c>
    </row>
    <row r="23" spans="1:26">
      <c r="A23" t="s">
        <v>43</v>
      </c>
      <c r="B23">
        <v>737239.31599999999</v>
      </c>
      <c r="C23">
        <v>713545.64800000004</v>
      </c>
      <c r="D23">
        <v>799269.38800000004</v>
      </c>
      <c r="E23">
        <v>902774.68299999996</v>
      </c>
      <c r="F23">
        <v>1021089.268</v>
      </c>
      <c r="G23">
        <v>1029866.144</v>
      </c>
      <c r="H23">
        <v>1080907.2560000001</v>
      </c>
      <c r="I23">
        <v>1334676.94</v>
      </c>
      <c r="J23">
        <v>1908227.675</v>
      </c>
      <c r="K23">
        <v>1743702.3489999999</v>
      </c>
      <c r="L23">
        <v>1635254.2039999999</v>
      </c>
    </row>
    <row r="24" spans="1:26">
      <c r="A24" t="s">
        <v>44</v>
      </c>
      <c r="B24">
        <v>1915903.3829999999</v>
      </c>
      <c r="C24">
        <v>1345278.9750000001</v>
      </c>
      <c r="D24">
        <v>1246950.611</v>
      </c>
      <c r="E24">
        <v>1728478.5379999999</v>
      </c>
      <c r="F24">
        <v>1457191.973</v>
      </c>
      <c r="G24">
        <v>1920957.7490000001</v>
      </c>
      <c r="H24">
        <v>1699703.2560000001</v>
      </c>
      <c r="I24">
        <v>3240178.4180000001</v>
      </c>
      <c r="J24">
        <v>3563280.8489999999</v>
      </c>
      <c r="K24">
        <v>2054078.8119999999</v>
      </c>
      <c r="L24">
        <v>2689593.3020000001</v>
      </c>
    </row>
    <row r="25" spans="1:26">
      <c r="A25" t="s">
        <v>45</v>
      </c>
      <c r="B25">
        <v>1649277.7679999999</v>
      </c>
      <c r="C25">
        <v>1549150.514</v>
      </c>
      <c r="D25">
        <v>1891235.621</v>
      </c>
      <c r="E25">
        <v>2075961.2649999999</v>
      </c>
      <c r="F25">
        <v>2496725.5759999999</v>
      </c>
      <c r="G25">
        <v>2701343.6830000002</v>
      </c>
      <c r="H25">
        <v>2633632.1239999998</v>
      </c>
      <c r="I25">
        <v>3823939.264</v>
      </c>
      <c r="J25">
        <v>4790260.2130000014</v>
      </c>
      <c r="K25">
        <v>4204814.574</v>
      </c>
      <c r="L25">
        <v>4468318.3190000001</v>
      </c>
    </row>
    <row r="26" spans="1:26">
      <c r="A26" t="s">
        <v>46</v>
      </c>
      <c r="B26">
        <v>359402.92099999997</v>
      </c>
      <c r="C26">
        <v>367310.83500000002</v>
      </c>
      <c r="D26">
        <v>397548.03399999999</v>
      </c>
      <c r="E26">
        <v>388509.50300000003</v>
      </c>
      <c r="F26">
        <v>491322.47499999998</v>
      </c>
      <c r="G26">
        <v>542436.37</v>
      </c>
      <c r="H26">
        <v>527167.85699999996</v>
      </c>
      <c r="I26">
        <v>614415.83499999996</v>
      </c>
      <c r="J26">
        <v>847558.99399999995</v>
      </c>
      <c r="K26">
        <v>694090.48499999999</v>
      </c>
      <c r="L26">
        <v>634961.51100000006</v>
      </c>
    </row>
    <row r="27" spans="1:26">
      <c r="A27" t="s">
        <v>47</v>
      </c>
      <c r="B27">
        <v>895351.72</v>
      </c>
      <c r="C27">
        <v>871710.90099999995</v>
      </c>
      <c r="D27">
        <v>906628.951</v>
      </c>
      <c r="E27">
        <v>1035072.939</v>
      </c>
      <c r="F27">
        <v>1124024.922</v>
      </c>
      <c r="G27">
        <v>988631.86</v>
      </c>
      <c r="H27">
        <v>1031944.601</v>
      </c>
      <c r="I27">
        <v>1346647.098</v>
      </c>
      <c r="J27">
        <v>1951533.602</v>
      </c>
      <c r="K27">
        <v>1449234.6969999999</v>
      </c>
      <c r="L27">
        <v>1329054.57</v>
      </c>
    </row>
    <row r="28" spans="1:26">
      <c r="A28" t="s">
        <v>48</v>
      </c>
      <c r="B28">
        <v>134989.84599999999</v>
      </c>
      <c r="C28">
        <v>159973.397</v>
      </c>
      <c r="D28">
        <v>170778.476</v>
      </c>
      <c r="E28">
        <v>190943.79699999999</v>
      </c>
      <c r="F28">
        <v>204800.16</v>
      </c>
      <c r="G28">
        <v>198190.345</v>
      </c>
      <c r="H28">
        <v>228209.524</v>
      </c>
      <c r="I28">
        <v>295133.59000000003</v>
      </c>
      <c r="J28">
        <v>379181.22499999998</v>
      </c>
      <c r="K28">
        <v>366838.31300000002</v>
      </c>
      <c r="L28">
        <v>338292.92</v>
      </c>
    </row>
    <row r="29" spans="1:26">
      <c r="A29" t="s">
        <v>49</v>
      </c>
      <c r="B29">
        <v>8927890.1380000003</v>
      </c>
      <c r="C29">
        <v>9734444.7819999997</v>
      </c>
      <c r="D29">
        <v>11016384.27</v>
      </c>
      <c r="E29">
        <v>13368084.111</v>
      </c>
      <c r="F29">
        <v>15910286.596999999</v>
      </c>
      <c r="G29">
        <v>16753076.185000001</v>
      </c>
      <c r="H29">
        <v>18194200.778000001</v>
      </c>
      <c r="I29">
        <v>21454588.173</v>
      </c>
      <c r="J29">
        <v>26307075.725000001</v>
      </c>
      <c r="K29">
        <v>23792405.364</v>
      </c>
      <c r="L29">
        <v>23400435.576000001</v>
      </c>
    </row>
    <row r="30" spans="1:26">
      <c r="A30" t="s">
        <v>50</v>
      </c>
      <c r="B30">
        <v>9503598.7039999999</v>
      </c>
      <c r="C30">
        <v>10575608.141000001</v>
      </c>
      <c r="D30">
        <v>11776151.585000001</v>
      </c>
      <c r="E30">
        <v>14474256.558</v>
      </c>
      <c r="F30">
        <v>15926811.695</v>
      </c>
      <c r="G30">
        <v>16903734.515999999</v>
      </c>
      <c r="H30">
        <v>18890538.931000002</v>
      </c>
      <c r="I30">
        <v>22311069.695</v>
      </c>
      <c r="J30">
        <v>24509343.618000001</v>
      </c>
      <c r="K30">
        <v>22344155.429000001</v>
      </c>
      <c r="L30">
        <v>24258667.278000001</v>
      </c>
    </row>
    <row r="31" spans="1:26">
      <c r="A31" t="s">
        <v>51</v>
      </c>
      <c r="B31">
        <v>5173317.1380000003</v>
      </c>
      <c r="C31">
        <v>5619650.3720000004</v>
      </c>
      <c r="D31">
        <v>6391076.551</v>
      </c>
      <c r="E31">
        <v>7589933.4890000001</v>
      </c>
      <c r="F31">
        <v>8757036.4600000009</v>
      </c>
      <c r="G31">
        <v>8956239.9570000004</v>
      </c>
      <c r="H31">
        <v>10001574.472999999</v>
      </c>
      <c r="I31">
        <v>12139049.847999999</v>
      </c>
      <c r="J31">
        <v>13623255.697000001</v>
      </c>
      <c r="K31">
        <v>13100906.715</v>
      </c>
      <c r="L31">
        <v>13229911.305</v>
      </c>
    </row>
    <row r="32" spans="1:26">
      <c r="A32" t="s">
        <v>52</v>
      </c>
      <c r="B32">
        <v>9751614.3300000001</v>
      </c>
      <c r="C32">
        <v>10451409.247</v>
      </c>
      <c r="D32">
        <v>11569525.064999999</v>
      </c>
      <c r="E32">
        <v>14331141.453</v>
      </c>
      <c r="F32">
        <v>15759564.82</v>
      </c>
      <c r="G32">
        <v>17727291.640999999</v>
      </c>
      <c r="H32">
        <v>18997580.684999999</v>
      </c>
      <c r="I32">
        <v>22326306.074999999</v>
      </c>
      <c r="J32">
        <v>25418023.149</v>
      </c>
      <c r="K32">
        <v>22338592.942000002</v>
      </c>
      <c r="L32">
        <v>23768048.749000002</v>
      </c>
    </row>
    <row r="33" spans="1:12">
      <c r="A33" t="s">
        <v>53</v>
      </c>
      <c r="B33">
        <v>2461035.443</v>
      </c>
      <c r="C33">
        <v>2566670.2760000001</v>
      </c>
      <c r="D33">
        <v>2885143.7280000001</v>
      </c>
      <c r="E33">
        <v>3538490.8309999998</v>
      </c>
      <c r="F33">
        <v>3957925.2609999999</v>
      </c>
      <c r="G33">
        <v>4182862.0490000001</v>
      </c>
      <c r="H33">
        <v>4683189.8279999997</v>
      </c>
      <c r="I33">
        <v>5762182.7460000003</v>
      </c>
      <c r="J33">
        <v>6504479.9960000003</v>
      </c>
      <c r="K33">
        <v>5724030.5810000002</v>
      </c>
      <c r="L33">
        <v>5796795.0760000004</v>
      </c>
    </row>
    <row r="34" spans="1:12">
      <c r="A34" t="s">
        <v>54</v>
      </c>
      <c r="B34">
        <v>2854317.9380000001</v>
      </c>
      <c r="C34">
        <v>2782734.1349999998</v>
      </c>
      <c r="D34">
        <v>3102512.3330000001</v>
      </c>
      <c r="E34">
        <v>3840169.5440000002</v>
      </c>
      <c r="F34">
        <v>4080258.1320000002</v>
      </c>
      <c r="G34">
        <v>4438284.142</v>
      </c>
      <c r="H34">
        <v>5459396.4029999999</v>
      </c>
      <c r="I34">
        <v>6659766.7369999997</v>
      </c>
      <c r="J34">
        <v>7563387.8509999998</v>
      </c>
      <c r="K34">
        <v>6008223.926</v>
      </c>
      <c r="L34">
        <v>6019765.2740000002</v>
      </c>
    </row>
    <row r="35" spans="1:12">
      <c r="A35" t="s">
        <v>55</v>
      </c>
      <c r="B35">
        <v>3666533.3360000001</v>
      </c>
      <c r="C35">
        <v>3813451.605</v>
      </c>
      <c r="D35">
        <v>3913329.3769999999</v>
      </c>
      <c r="E35">
        <v>4374266.0060000001</v>
      </c>
      <c r="F35">
        <v>5114558.1059999997</v>
      </c>
      <c r="G35">
        <v>6227168.2520000003</v>
      </c>
      <c r="H35">
        <v>7329303.8569999998</v>
      </c>
      <c r="I35">
        <v>6745190.5640000002</v>
      </c>
      <c r="J35">
        <v>7411722.4809999997</v>
      </c>
      <c r="K35">
        <v>7067934.5109999999</v>
      </c>
      <c r="L35">
        <v>7685695.8810000001</v>
      </c>
    </row>
    <row r="36" spans="1:12">
      <c r="A36" t="s">
        <v>56</v>
      </c>
      <c r="B36">
        <v>2138752.1179999998</v>
      </c>
      <c r="C36">
        <v>2136173.3820000002</v>
      </c>
      <c r="D36">
        <v>2357897.3220000002</v>
      </c>
      <c r="E36">
        <v>2807430.548</v>
      </c>
      <c r="F36">
        <v>3240552.7420000001</v>
      </c>
      <c r="G36">
        <v>3270675.145</v>
      </c>
      <c r="H36">
        <v>3392841.9139999999</v>
      </c>
      <c r="I36">
        <v>4012854.6469999999</v>
      </c>
      <c r="J36">
        <v>4420594.7319999998</v>
      </c>
      <c r="K36">
        <v>4128676.1430000002</v>
      </c>
      <c r="L36">
        <v>4126206.2590000001</v>
      </c>
    </row>
    <row r="37" spans="1:12">
      <c r="A37" t="s">
        <v>57</v>
      </c>
      <c r="B37">
        <v>2512341.125</v>
      </c>
      <c r="C37">
        <v>2355796.4219999998</v>
      </c>
      <c r="D37">
        <v>2458143.5839999998</v>
      </c>
      <c r="E37">
        <v>2968213.148</v>
      </c>
      <c r="F37">
        <v>3534053.523</v>
      </c>
      <c r="G37">
        <v>4598889.1339999996</v>
      </c>
      <c r="H37">
        <v>5432984.6310000001</v>
      </c>
      <c r="I37">
        <v>6643773.3540000003</v>
      </c>
      <c r="J37">
        <v>8235670.8389999997</v>
      </c>
      <c r="K37">
        <v>7639410.2400000002</v>
      </c>
      <c r="L37">
        <v>8306088.807</v>
      </c>
    </row>
    <row r="38" spans="1:12">
      <c r="A38" t="s">
        <v>58</v>
      </c>
      <c r="B38">
        <v>1332063.561</v>
      </c>
      <c r="C38">
        <v>1464817.02</v>
      </c>
      <c r="D38">
        <v>2007524.308</v>
      </c>
      <c r="E38">
        <v>2737591.1439999999</v>
      </c>
      <c r="F38">
        <v>3019731.642</v>
      </c>
      <c r="G38">
        <v>3144191.6209999998</v>
      </c>
      <c r="H38">
        <v>3187359.52</v>
      </c>
      <c r="I38">
        <v>3964304.8829999999</v>
      </c>
      <c r="J38">
        <v>4877239.1569999997</v>
      </c>
      <c r="K38">
        <v>5085774.91</v>
      </c>
      <c r="L38">
        <v>6401189.7980000004</v>
      </c>
    </row>
    <row r="39" spans="1:12">
      <c r="A39" t="s">
        <v>59</v>
      </c>
      <c r="B39">
        <v>4885707.8320000004</v>
      </c>
      <c r="C39">
        <v>5175498.2810000004</v>
      </c>
      <c r="D39">
        <v>5797410.4929999998</v>
      </c>
      <c r="E39">
        <v>6968966.3329999996</v>
      </c>
      <c r="F39">
        <v>8285344.2000000002</v>
      </c>
      <c r="G39">
        <v>8704722.6439999994</v>
      </c>
      <c r="H39">
        <v>9867879.6699999999</v>
      </c>
      <c r="I39">
        <v>12105019.944</v>
      </c>
      <c r="J39">
        <v>13632853.692</v>
      </c>
      <c r="K39">
        <v>12764569.149</v>
      </c>
      <c r="L39">
        <v>13472656.933</v>
      </c>
    </row>
    <row r="40" spans="1:12">
      <c r="A40" t="s">
        <v>60</v>
      </c>
      <c r="B40">
        <v>448697.47499999998</v>
      </c>
      <c r="C40">
        <v>489738.39500000002</v>
      </c>
      <c r="D40">
        <v>537179.34699999995</v>
      </c>
      <c r="E40">
        <v>656623.16299999994</v>
      </c>
      <c r="F40">
        <v>739069.40599999996</v>
      </c>
      <c r="G40">
        <v>777282.73499999999</v>
      </c>
      <c r="H40">
        <v>921749.51599999995</v>
      </c>
      <c r="I40">
        <v>1080092.04</v>
      </c>
      <c r="J40">
        <v>1289116.71</v>
      </c>
      <c r="K40">
        <v>1151396.243</v>
      </c>
      <c r="L40">
        <v>1331315.186</v>
      </c>
    </row>
    <row r="41" spans="1:12">
      <c r="A41" t="s">
        <v>61</v>
      </c>
      <c r="B41">
        <v>417623.59100000001</v>
      </c>
      <c r="C41">
        <v>444959.81599999999</v>
      </c>
      <c r="D41">
        <v>507441.69300000003</v>
      </c>
      <c r="E41">
        <v>618678.73300000001</v>
      </c>
      <c r="F41">
        <v>667502.11199999996</v>
      </c>
      <c r="G41">
        <v>658770.22600000002</v>
      </c>
      <c r="H41">
        <v>739975.527</v>
      </c>
      <c r="I41">
        <v>880215.82700000005</v>
      </c>
      <c r="J41">
        <v>1048272.96</v>
      </c>
      <c r="K41">
        <v>1014371.3959999999</v>
      </c>
      <c r="L41">
        <v>1041938.078</v>
      </c>
    </row>
    <row r="42" spans="1:12">
      <c r="A42" t="s">
        <v>62</v>
      </c>
      <c r="B42">
        <v>7095028.284</v>
      </c>
      <c r="C42">
        <v>7768491.7889999999</v>
      </c>
      <c r="D42">
        <v>8356263.1129999999</v>
      </c>
      <c r="E42">
        <v>9473421.8670000006</v>
      </c>
      <c r="F42">
        <v>11369178.592</v>
      </c>
      <c r="G42">
        <v>12119910.804</v>
      </c>
      <c r="H42">
        <v>13295090.612</v>
      </c>
      <c r="I42">
        <v>16190329.904999999</v>
      </c>
      <c r="J42">
        <v>20573491.164000001</v>
      </c>
      <c r="K42">
        <v>19079306.177999999</v>
      </c>
      <c r="L42">
        <v>20565686.741</v>
      </c>
    </row>
    <row r="43" spans="1:12">
      <c r="A43" t="s">
        <v>63</v>
      </c>
      <c r="B43">
        <v>685339.80200000003</v>
      </c>
      <c r="C43">
        <v>724689.10600000003</v>
      </c>
      <c r="D43">
        <v>879450.58400000003</v>
      </c>
      <c r="E43">
        <v>1164085.325</v>
      </c>
      <c r="F43">
        <v>1394915.034</v>
      </c>
      <c r="G43">
        <v>1590314.7420000001</v>
      </c>
      <c r="H43">
        <v>1828364.39</v>
      </c>
      <c r="I43">
        <v>2258109.284</v>
      </c>
      <c r="J43">
        <v>3124161.3480000002</v>
      </c>
      <c r="K43">
        <v>2718144.344</v>
      </c>
      <c r="L43">
        <v>2679300.301</v>
      </c>
    </row>
    <row r="44" spans="1:12">
      <c r="A44" t="s">
        <v>64</v>
      </c>
      <c r="B44">
        <v>9072234.818</v>
      </c>
      <c r="C44">
        <v>9897580.9189999998</v>
      </c>
      <c r="D44">
        <v>11291227.094000001</v>
      </c>
      <c r="E44">
        <v>13659126.533</v>
      </c>
      <c r="F44">
        <v>16513544.938999999</v>
      </c>
      <c r="G44">
        <v>18235432.008000001</v>
      </c>
      <c r="H44">
        <v>20028644.590999998</v>
      </c>
      <c r="I44">
        <v>24090225.862</v>
      </c>
      <c r="J44">
        <v>27918619.789000001</v>
      </c>
      <c r="K44">
        <v>26020860.059999999</v>
      </c>
      <c r="L44">
        <v>27294062.206999999</v>
      </c>
    </row>
    <row r="45" spans="1:12">
      <c r="A45" t="s">
        <v>65</v>
      </c>
      <c r="B45">
        <v>3317705.054</v>
      </c>
      <c r="C45">
        <v>3812500.9780000001</v>
      </c>
      <c r="D45">
        <v>4403688.99</v>
      </c>
      <c r="E45">
        <v>5812834.6519999998</v>
      </c>
      <c r="F45">
        <v>6842127.2290000003</v>
      </c>
      <c r="G45">
        <v>7534184.6409999998</v>
      </c>
      <c r="H45">
        <v>8942024.9920000006</v>
      </c>
      <c r="I45">
        <v>10252062.664000001</v>
      </c>
      <c r="J45">
        <v>10956272.130999999</v>
      </c>
      <c r="K45">
        <v>9592592.7090000007</v>
      </c>
      <c r="L45">
        <v>9651530.1129999999</v>
      </c>
    </row>
    <row r="46" spans="1:12">
      <c r="A46" t="s">
        <v>66</v>
      </c>
      <c r="B46">
        <v>21573269.837000001</v>
      </c>
      <c r="C46">
        <v>21926503.306000002</v>
      </c>
      <c r="D46">
        <v>24422869.625999998</v>
      </c>
      <c r="E46">
        <v>28993510.868000001</v>
      </c>
      <c r="F46">
        <v>32203471.179000001</v>
      </c>
      <c r="G46">
        <v>33482587.859999999</v>
      </c>
      <c r="H46">
        <v>37122441.788999997</v>
      </c>
      <c r="I46">
        <v>44463317.652000003</v>
      </c>
      <c r="J46">
        <v>47985589.088</v>
      </c>
      <c r="K46">
        <v>41240133.244999997</v>
      </c>
      <c r="L46">
        <v>44500629.651000001</v>
      </c>
    </row>
    <row r="47" spans="1:12">
      <c r="A47" t="s">
        <v>67</v>
      </c>
      <c r="B47">
        <v>1071968.5</v>
      </c>
      <c r="C47">
        <v>1089501.6680000001</v>
      </c>
      <c r="D47">
        <v>1174018.3089999999</v>
      </c>
      <c r="E47">
        <v>1466776.8119999999</v>
      </c>
      <c r="F47">
        <v>1651962.362</v>
      </c>
      <c r="G47">
        <v>1535362.5349999999</v>
      </c>
      <c r="H47">
        <v>1491687.723</v>
      </c>
      <c r="I47">
        <v>1736569.595</v>
      </c>
      <c r="J47">
        <v>2123809.372</v>
      </c>
      <c r="K47">
        <v>2399243.8059999999</v>
      </c>
      <c r="L47">
        <v>2158625.4040000001</v>
      </c>
    </row>
    <row r="48" spans="1:12">
      <c r="A48" t="s">
        <v>68</v>
      </c>
      <c r="B48">
        <v>7777779.5530000003</v>
      </c>
      <c r="C48">
        <v>8067546.1310000001</v>
      </c>
      <c r="D48">
        <v>8993419.8249999993</v>
      </c>
      <c r="E48">
        <v>9854424.9260000009</v>
      </c>
      <c r="F48">
        <v>11119029.013</v>
      </c>
      <c r="G48">
        <v>12451068.489</v>
      </c>
      <c r="H48">
        <v>12649605.177999999</v>
      </c>
      <c r="I48">
        <v>14398587.595000001</v>
      </c>
      <c r="J48">
        <v>16330334.958000001</v>
      </c>
      <c r="K48">
        <v>16454234.249</v>
      </c>
      <c r="L48">
        <v>16593423.454</v>
      </c>
    </row>
    <row r="49" spans="1:12">
      <c r="A49" t="s">
        <v>69</v>
      </c>
      <c r="B49">
        <v>1744112.9240000001</v>
      </c>
      <c r="C49">
        <v>1816943.996</v>
      </c>
      <c r="D49">
        <v>1911301.9369999999</v>
      </c>
      <c r="E49">
        <v>1900112.0079999999</v>
      </c>
      <c r="F49">
        <v>1920351.8640000001</v>
      </c>
      <c r="G49">
        <v>1863020.4680000001</v>
      </c>
      <c r="H49">
        <v>2154536.395</v>
      </c>
      <c r="I49">
        <v>2204222.3169999998</v>
      </c>
      <c r="J49">
        <v>1926185.733</v>
      </c>
      <c r="K49">
        <v>1435304.754</v>
      </c>
      <c r="L49">
        <v>2362813.2179999999</v>
      </c>
    </row>
    <row r="50" spans="1:12">
      <c r="A50" t="s">
        <v>70</v>
      </c>
      <c r="B50">
        <v>754712.39500000002</v>
      </c>
      <c r="C50">
        <v>848450.56099999999</v>
      </c>
      <c r="D50">
        <v>894446.86699999997</v>
      </c>
      <c r="E50">
        <v>1004215.1</v>
      </c>
      <c r="F50">
        <v>1214273.1340000001</v>
      </c>
      <c r="G50">
        <v>1311104.5900000001</v>
      </c>
      <c r="H50">
        <v>1848369.442</v>
      </c>
      <c r="I50">
        <v>1355797.5930000001</v>
      </c>
      <c r="J50">
        <v>1768640.6839999999</v>
      </c>
      <c r="K50">
        <v>1396006.767</v>
      </c>
      <c r="L50">
        <v>2405551.1740000001</v>
      </c>
    </row>
    <row r="51" spans="1:12">
      <c r="A51" t="s">
        <v>71</v>
      </c>
      <c r="B51">
        <v>1431999.3870000001</v>
      </c>
      <c r="C51">
        <v>1490300.817</v>
      </c>
      <c r="D51">
        <v>1740905.2420000001</v>
      </c>
      <c r="E51">
        <v>1917106.42</v>
      </c>
      <c r="F51">
        <v>2465811.5989999999</v>
      </c>
      <c r="G51">
        <v>2328156.605</v>
      </c>
      <c r="H51">
        <v>2644320.298</v>
      </c>
      <c r="I51">
        <v>3841180.6030000001</v>
      </c>
      <c r="J51">
        <v>6353018.3779999996</v>
      </c>
      <c r="K51">
        <v>4873432.6339999996</v>
      </c>
      <c r="L51">
        <v>5883214.7869999995</v>
      </c>
    </row>
    <row r="52" spans="1:12">
      <c r="A52" t="s">
        <v>72</v>
      </c>
      <c r="B52">
        <v>198433.014</v>
      </c>
      <c r="C52">
        <v>191740.95600000001</v>
      </c>
      <c r="D52">
        <v>236464.87299999999</v>
      </c>
      <c r="E52">
        <v>284764.82299999997</v>
      </c>
      <c r="F52">
        <v>340657.26699999999</v>
      </c>
      <c r="G52">
        <v>378102.36099999998</v>
      </c>
      <c r="H52">
        <v>374971.91700000002</v>
      </c>
      <c r="I52">
        <v>593548.59600000002</v>
      </c>
      <c r="J52">
        <v>918641.69799999997</v>
      </c>
      <c r="K52">
        <v>692162.28399999999</v>
      </c>
      <c r="L52">
        <v>667157.59699999995</v>
      </c>
    </row>
    <row r="53" spans="1:12">
      <c r="A53" t="s">
        <v>73</v>
      </c>
      <c r="B53">
        <v>95427.828999999998</v>
      </c>
      <c r="C53">
        <v>87236.797000000006</v>
      </c>
      <c r="D53">
        <v>100579.598</v>
      </c>
      <c r="E53">
        <v>162344.226</v>
      </c>
      <c r="F53">
        <v>175158.052</v>
      </c>
      <c r="G53">
        <v>177079.59</v>
      </c>
      <c r="H53">
        <v>307812.34299999999</v>
      </c>
      <c r="I53">
        <v>537419.71799999999</v>
      </c>
      <c r="J53">
        <v>521640.96100000001</v>
      </c>
      <c r="K53">
        <v>449232.516</v>
      </c>
      <c r="L53">
        <v>1191361.6510000001</v>
      </c>
    </row>
    <row r="54" spans="1:12">
      <c r="A54" t="s">
        <v>74</v>
      </c>
      <c r="B54">
        <v>1985347.2709999999</v>
      </c>
      <c r="C54">
        <v>2039319.906</v>
      </c>
      <c r="D54">
        <v>2053498.1089999999</v>
      </c>
      <c r="E54">
        <v>2488771.7549999999</v>
      </c>
      <c r="F54">
        <v>3291184.72</v>
      </c>
      <c r="G54">
        <v>4054454.2930000001</v>
      </c>
      <c r="H54">
        <v>4961454.5219999999</v>
      </c>
      <c r="I54">
        <v>5607537.1940000001</v>
      </c>
      <c r="J54">
        <v>6347838.0719999997</v>
      </c>
      <c r="K54">
        <v>4725691.0439999998</v>
      </c>
      <c r="L54">
        <v>6548222.0889999997</v>
      </c>
    </row>
    <row r="55" spans="1:12">
      <c r="A55" t="s">
        <v>75</v>
      </c>
      <c r="B55">
        <v>97100.57</v>
      </c>
      <c r="C55">
        <v>103085.327</v>
      </c>
      <c r="D55">
        <v>126402.26700000001</v>
      </c>
      <c r="E55">
        <v>219701.397</v>
      </c>
      <c r="F55">
        <v>231801.82199999999</v>
      </c>
      <c r="G55">
        <v>252261.89499999999</v>
      </c>
      <c r="H55">
        <v>306926.01</v>
      </c>
      <c r="I55">
        <v>314187.98499999999</v>
      </c>
      <c r="J55">
        <v>352634.86099999998</v>
      </c>
      <c r="K55">
        <v>399291.09600000002</v>
      </c>
      <c r="L55">
        <v>443909.70400000003</v>
      </c>
    </row>
    <row r="56" spans="1:12">
      <c r="A56" t="s">
        <v>76</v>
      </c>
      <c r="B56">
        <v>272044.859</v>
      </c>
      <c r="C56">
        <v>292841.37099999998</v>
      </c>
      <c r="D56">
        <v>363793.85</v>
      </c>
      <c r="E56">
        <v>502294.408</v>
      </c>
      <c r="F56">
        <v>624554.21</v>
      </c>
      <c r="G56">
        <v>785390.30200000003</v>
      </c>
      <c r="H56">
        <v>1047234.291</v>
      </c>
      <c r="I56">
        <v>1391135.608</v>
      </c>
      <c r="J56">
        <v>1510849.0859999999</v>
      </c>
      <c r="K56">
        <v>1409335.466</v>
      </c>
      <c r="L56">
        <v>1694721.534</v>
      </c>
    </row>
    <row r="57" spans="1:12">
      <c r="A57" t="s">
        <v>77</v>
      </c>
      <c r="B57">
        <v>1810543.561</v>
      </c>
      <c r="C57">
        <v>1564301.574</v>
      </c>
      <c r="D57">
        <v>1610160.1340000001</v>
      </c>
      <c r="E57">
        <v>1792302.5060000001</v>
      </c>
      <c r="F57">
        <v>2066586.466</v>
      </c>
      <c r="G57">
        <v>2397726.1800000002</v>
      </c>
      <c r="H57">
        <v>2495509.872</v>
      </c>
      <c r="I57">
        <v>3511331.1860000002</v>
      </c>
      <c r="J57">
        <v>3454705.67</v>
      </c>
      <c r="K57">
        <v>2322254.8629999999</v>
      </c>
      <c r="L57">
        <v>3086090.8769999999</v>
      </c>
    </row>
    <row r="58" spans="1:12">
      <c r="A58" t="s">
        <v>78</v>
      </c>
      <c r="B58">
        <v>8956749.3460000008</v>
      </c>
      <c r="C58">
        <v>8356743.5080000004</v>
      </c>
      <c r="D58">
        <v>9322981.9700000007</v>
      </c>
      <c r="E58">
        <v>11124880.005999999</v>
      </c>
      <c r="F58">
        <v>12728322.284</v>
      </c>
      <c r="G58">
        <v>13181828.530999999</v>
      </c>
      <c r="H58">
        <v>15054183.560000001</v>
      </c>
      <c r="I58">
        <v>18185382.077</v>
      </c>
      <c r="J58">
        <v>16073061.642999999</v>
      </c>
      <c r="K58">
        <v>12506092.021</v>
      </c>
      <c r="L58">
        <v>14203030.515000001</v>
      </c>
    </row>
    <row r="59" spans="1:12">
      <c r="A59" t="s">
        <v>79</v>
      </c>
      <c r="B59">
        <v>6738775.4050000003</v>
      </c>
      <c r="C59">
        <v>5379344.9249999998</v>
      </c>
      <c r="D59">
        <v>5565982.7019999996</v>
      </c>
      <c r="E59">
        <v>6634221.8130000001</v>
      </c>
      <c r="F59">
        <v>8076856.9510000004</v>
      </c>
      <c r="G59">
        <v>8280124.8969999999</v>
      </c>
      <c r="H59">
        <v>9793089.7609999999</v>
      </c>
      <c r="I59">
        <v>12242336.654999999</v>
      </c>
      <c r="J59">
        <v>13593641.745999999</v>
      </c>
      <c r="K59">
        <v>9445355.4419999998</v>
      </c>
      <c r="L59">
        <v>13769148.305</v>
      </c>
    </row>
    <row r="60" spans="1:12">
      <c r="A60" t="s">
        <v>80</v>
      </c>
      <c r="B60">
        <v>31707.852999999999</v>
      </c>
      <c r="C60">
        <v>27810.022000000001</v>
      </c>
      <c r="D60">
        <v>24634.078000000001</v>
      </c>
      <c r="E60">
        <v>27956.63</v>
      </c>
      <c r="F60">
        <v>34478.428</v>
      </c>
      <c r="G60">
        <v>35728.978999999999</v>
      </c>
      <c r="H60">
        <v>63697.305</v>
      </c>
      <c r="I60">
        <v>43735.351000000002</v>
      </c>
      <c r="J60">
        <v>32063.776000000002</v>
      </c>
      <c r="K60">
        <v>22714.027999999998</v>
      </c>
      <c r="L60">
        <v>33441.864999999998</v>
      </c>
    </row>
    <row r="61" spans="1:12">
      <c r="A61" t="s">
        <v>81</v>
      </c>
      <c r="B61">
        <v>558896.85900000005</v>
      </c>
      <c r="C61">
        <v>525025.88300000003</v>
      </c>
      <c r="D61">
        <v>431727.68099999998</v>
      </c>
      <c r="E61">
        <v>643557.15</v>
      </c>
      <c r="F61">
        <v>716716.26100000006</v>
      </c>
      <c r="G61">
        <v>606000.58200000005</v>
      </c>
      <c r="H61">
        <v>691483.41</v>
      </c>
      <c r="I61">
        <v>484872.07400000002</v>
      </c>
      <c r="J61">
        <v>613511.30200000003</v>
      </c>
      <c r="K61">
        <v>614286.04599999997</v>
      </c>
      <c r="L61">
        <v>778574.43900000001</v>
      </c>
    </row>
    <row r="62" spans="1:12">
      <c r="A62" t="s">
        <v>82</v>
      </c>
      <c r="B62">
        <v>445972.77899999998</v>
      </c>
      <c r="C62">
        <v>375904.90100000001</v>
      </c>
      <c r="D62">
        <v>377165.08399999997</v>
      </c>
      <c r="E62">
        <v>530684.81900000002</v>
      </c>
      <c r="F62">
        <v>582499.96600000001</v>
      </c>
      <c r="G62">
        <v>477346.77399999998</v>
      </c>
      <c r="H62">
        <v>474099.842</v>
      </c>
      <c r="I62">
        <v>496633.84399999998</v>
      </c>
      <c r="J62">
        <v>373678.29499999998</v>
      </c>
      <c r="K62">
        <v>310287.99800000002</v>
      </c>
      <c r="L62">
        <v>442020.38699999999</v>
      </c>
    </row>
    <row r="63" spans="1:12">
      <c r="A63" t="s">
        <v>83</v>
      </c>
      <c r="B63">
        <v>885326.12699999998</v>
      </c>
      <c r="C63">
        <v>863415.78200000001</v>
      </c>
      <c r="D63">
        <v>886182.94900000002</v>
      </c>
      <c r="E63">
        <v>917742.29399999999</v>
      </c>
      <c r="F63">
        <v>1006161.083</v>
      </c>
      <c r="G63">
        <v>1187412.693</v>
      </c>
      <c r="H63">
        <v>1113601.4939999999</v>
      </c>
      <c r="I63">
        <v>1414253.081</v>
      </c>
      <c r="J63">
        <v>1494842.426</v>
      </c>
      <c r="K63">
        <v>1021635.0429999999</v>
      </c>
      <c r="L63">
        <v>1188595.561</v>
      </c>
    </row>
    <row r="64" spans="1:12">
      <c r="A64" t="s">
        <v>84</v>
      </c>
      <c r="B64">
        <v>1018718.562</v>
      </c>
      <c r="C64">
        <v>1051129.9650000001</v>
      </c>
      <c r="D64">
        <v>1288898.3089999999</v>
      </c>
      <c r="E64">
        <v>1469579.253</v>
      </c>
      <c r="F64">
        <v>1743260.281</v>
      </c>
      <c r="G64">
        <v>1677446.7239999999</v>
      </c>
      <c r="H64">
        <v>1764348.929</v>
      </c>
      <c r="I64">
        <v>2114619.3369999998</v>
      </c>
      <c r="J64">
        <v>1997267.7509999999</v>
      </c>
      <c r="K64">
        <v>1108330.9169999999</v>
      </c>
      <c r="L64">
        <v>1203728.8659999999</v>
      </c>
    </row>
    <row r="65" spans="1:12">
      <c r="A65" t="s">
        <v>85</v>
      </c>
      <c r="B65">
        <v>1033690.5919999999</v>
      </c>
      <c r="C65">
        <v>941848.89599999995</v>
      </c>
      <c r="D65">
        <v>1035575.666</v>
      </c>
      <c r="E65">
        <v>1166439.4620000001</v>
      </c>
      <c r="F65">
        <v>1190395.929</v>
      </c>
      <c r="G65">
        <v>1088054.4509999999</v>
      </c>
      <c r="H65">
        <v>1133377.818</v>
      </c>
      <c r="I65">
        <v>1153785.2450000001</v>
      </c>
      <c r="J65">
        <v>1071269.7290000001</v>
      </c>
      <c r="K65">
        <v>712593.49300000002</v>
      </c>
      <c r="L65">
        <v>978111.02399999998</v>
      </c>
    </row>
    <row r="66" spans="1:12">
      <c r="A66" t="s">
        <v>86</v>
      </c>
      <c r="B66">
        <v>653301.20700000005</v>
      </c>
      <c r="C66">
        <v>718502.25399999996</v>
      </c>
      <c r="D66">
        <v>797425.96299999999</v>
      </c>
      <c r="E66">
        <v>855495.05500000005</v>
      </c>
      <c r="F66">
        <v>903141.05599999998</v>
      </c>
      <c r="G66">
        <v>997174.44099999999</v>
      </c>
      <c r="H66">
        <v>1115330.077</v>
      </c>
      <c r="I66">
        <v>1293364.54</v>
      </c>
      <c r="J66">
        <v>1529135.6810000001</v>
      </c>
      <c r="K66">
        <v>1514655.7069999999</v>
      </c>
      <c r="L66">
        <v>1679599.6229999999</v>
      </c>
    </row>
    <row r="67" spans="1:12">
      <c r="A67" t="s">
        <v>87</v>
      </c>
      <c r="B67">
        <v>108092.08199999999</v>
      </c>
      <c r="C67">
        <v>105999.465</v>
      </c>
      <c r="D67">
        <v>119887.685</v>
      </c>
      <c r="E67">
        <v>149859.91399999999</v>
      </c>
      <c r="F67">
        <v>195513.61799999999</v>
      </c>
      <c r="G67">
        <v>230852.476</v>
      </c>
      <c r="H67">
        <v>253772.91099999999</v>
      </c>
      <c r="I67">
        <v>335118.446</v>
      </c>
      <c r="J67">
        <v>472399.424</v>
      </c>
      <c r="K67">
        <v>449250.24</v>
      </c>
      <c r="L67">
        <v>606142.348</v>
      </c>
    </row>
    <row r="68" spans="1:12">
      <c r="A68" t="s">
        <v>88</v>
      </c>
      <c r="B68">
        <v>1888031.4180000001</v>
      </c>
      <c r="C68">
        <v>1889590.56</v>
      </c>
      <c r="D68">
        <v>2053581.148</v>
      </c>
      <c r="E68">
        <v>2318928.12</v>
      </c>
      <c r="F68">
        <v>2788963.9109999998</v>
      </c>
      <c r="G68">
        <v>2911501.1540000001</v>
      </c>
      <c r="H68">
        <v>3282817.2570000002</v>
      </c>
      <c r="I68">
        <v>3747585.892</v>
      </c>
      <c r="J68">
        <v>3968154.202</v>
      </c>
      <c r="K68">
        <v>3268357.4180000001</v>
      </c>
      <c r="L68">
        <v>3491927.696</v>
      </c>
    </row>
    <row r="69" spans="1:12">
      <c r="A69" t="s">
        <v>89</v>
      </c>
      <c r="B69">
        <v>164645.40599999999</v>
      </c>
      <c r="C69">
        <v>134615.61600000001</v>
      </c>
      <c r="D69">
        <v>142103.70499999999</v>
      </c>
      <c r="E69">
        <v>192124.019</v>
      </c>
      <c r="F69">
        <v>244348.117</v>
      </c>
      <c r="G69">
        <v>243304.872</v>
      </c>
      <c r="H69">
        <v>255607.85399999999</v>
      </c>
      <c r="I69">
        <v>279107.90899999999</v>
      </c>
      <c r="J69">
        <v>952697.11199999996</v>
      </c>
      <c r="K69">
        <v>214635.63399999999</v>
      </c>
      <c r="L69">
        <v>377461.94699999999</v>
      </c>
    </row>
    <row r="70" spans="1:12">
      <c r="A70" t="s">
        <v>90</v>
      </c>
      <c r="B70">
        <v>243070.704</v>
      </c>
      <c r="C70">
        <v>204510.05100000001</v>
      </c>
      <c r="D70">
        <v>185881.58300000001</v>
      </c>
      <c r="E70">
        <v>223227.48699999999</v>
      </c>
      <c r="F70">
        <v>225805.68299999999</v>
      </c>
      <c r="G70">
        <v>199344.389</v>
      </c>
      <c r="H70">
        <v>205587.932</v>
      </c>
      <c r="I70">
        <v>199863.274</v>
      </c>
      <c r="J70">
        <v>190975.68700000001</v>
      </c>
      <c r="K70">
        <v>141809.76999999999</v>
      </c>
      <c r="L70">
        <v>184532.72500000001</v>
      </c>
    </row>
    <row r="71" spans="1:12">
      <c r="A71" t="s">
        <v>91</v>
      </c>
      <c r="B71">
        <v>2515064.139</v>
      </c>
      <c r="C71">
        <v>2552408.4849999999</v>
      </c>
      <c r="D71">
        <v>2856287.0580000002</v>
      </c>
      <c r="E71">
        <v>3488640.0070000002</v>
      </c>
      <c r="F71">
        <v>4155943.0869999998</v>
      </c>
      <c r="G71">
        <v>4389839.2379999999</v>
      </c>
      <c r="H71">
        <v>4981576.1569999997</v>
      </c>
      <c r="I71">
        <v>5193614.8619999997</v>
      </c>
      <c r="J71">
        <v>5802844.4570000004</v>
      </c>
      <c r="K71">
        <v>4631802.9069999997</v>
      </c>
      <c r="L71">
        <v>5381636.1409999998</v>
      </c>
    </row>
    <row r="72" spans="1:12">
      <c r="A72" t="s">
        <v>92</v>
      </c>
      <c r="B72">
        <v>413318.272</v>
      </c>
      <c r="C72">
        <v>346956.64399999997</v>
      </c>
      <c r="D72">
        <v>400977.57799999998</v>
      </c>
      <c r="E72">
        <v>513147.04300000001</v>
      </c>
      <c r="F72">
        <v>789607.36699999997</v>
      </c>
      <c r="G72">
        <v>1267557.9369999999</v>
      </c>
      <c r="H72">
        <v>1585727.1640000001</v>
      </c>
      <c r="I72">
        <v>1830665.402</v>
      </c>
      <c r="J72">
        <v>2300906.591</v>
      </c>
      <c r="K72">
        <v>1428729.1429999999</v>
      </c>
      <c r="L72">
        <v>2761602.088</v>
      </c>
    </row>
    <row r="73" spans="1:12">
      <c r="A73" t="s">
        <v>93</v>
      </c>
      <c r="B73">
        <v>3914111.307</v>
      </c>
      <c r="C73">
        <v>3564328.423</v>
      </c>
      <c r="D73">
        <v>4480809.2719999999</v>
      </c>
      <c r="E73">
        <v>6777293.5360000003</v>
      </c>
      <c r="F73">
        <v>12301214.499</v>
      </c>
      <c r="G73">
        <v>12121498.613</v>
      </c>
      <c r="H73">
        <v>16721080.857999999</v>
      </c>
      <c r="I73">
        <v>22652161.905000001</v>
      </c>
      <c r="J73">
        <v>26648746.537</v>
      </c>
      <c r="K73">
        <v>13724506.446</v>
      </c>
      <c r="L73">
        <v>23562264.677999999</v>
      </c>
    </row>
    <row r="74" spans="1:12">
      <c r="A74" t="s">
        <v>94</v>
      </c>
      <c r="B74">
        <v>186239.731</v>
      </c>
      <c r="C74">
        <v>179192.90400000001</v>
      </c>
      <c r="D74">
        <v>186328.53899999999</v>
      </c>
      <c r="E74">
        <v>188530.728</v>
      </c>
      <c r="F74">
        <v>356467.23800000001</v>
      </c>
      <c r="G74">
        <v>445322.23300000001</v>
      </c>
      <c r="H74">
        <v>947780.103</v>
      </c>
      <c r="I74">
        <v>994918.47900000005</v>
      </c>
      <c r="J74">
        <v>914961.54299999995</v>
      </c>
      <c r="K74">
        <v>805932.55</v>
      </c>
      <c r="L74">
        <v>1159617.439</v>
      </c>
    </row>
    <row r="75" spans="1:12">
      <c r="A75" t="s">
        <v>95</v>
      </c>
      <c r="B75">
        <v>94679.375</v>
      </c>
      <c r="C75">
        <v>79223.209000000003</v>
      </c>
      <c r="D75">
        <v>154680.86600000001</v>
      </c>
      <c r="E75">
        <v>107109.40300000001</v>
      </c>
      <c r="F75">
        <v>225589.12899999999</v>
      </c>
      <c r="G75">
        <v>285247.95699999999</v>
      </c>
      <c r="H75">
        <v>377623.79399999999</v>
      </c>
      <c r="I75">
        <v>553989.91200000001</v>
      </c>
      <c r="J75">
        <v>269413.989</v>
      </c>
      <c r="K75">
        <v>188427.658</v>
      </c>
      <c r="L75">
        <v>224904.549</v>
      </c>
    </row>
    <row r="76" spans="1:12">
      <c r="A76" t="s">
        <v>96</v>
      </c>
      <c r="B76">
        <v>958978.70299999998</v>
      </c>
      <c r="C76">
        <v>923424.16200000001</v>
      </c>
      <c r="D76">
        <v>832951.58400000003</v>
      </c>
      <c r="E76">
        <v>1183102.915</v>
      </c>
      <c r="F76">
        <v>1299864.98</v>
      </c>
      <c r="G76">
        <v>1593102.9010000001</v>
      </c>
      <c r="H76">
        <v>1982459.871</v>
      </c>
      <c r="I76">
        <v>2245273.003</v>
      </c>
      <c r="J76">
        <v>2357710.608</v>
      </c>
      <c r="K76">
        <v>1315264.9269999999</v>
      </c>
      <c r="L76">
        <v>1597075.723</v>
      </c>
    </row>
    <row r="77" spans="1:12">
      <c r="A77" t="s">
        <v>97</v>
      </c>
      <c r="B77">
        <v>2236.7860000000001</v>
      </c>
      <c r="C77">
        <v>10673.806</v>
      </c>
      <c r="D77">
        <v>10.586</v>
      </c>
      <c r="E77">
        <v>382.85199999999998</v>
      </c>
      <c r="F77">
        <v>5365.9979999999996</v>
      </c>
      <c r="G77">
        <v>8.15</v>
      </c>
      <c r="H77">
        <v>5240.3500000000004</v>
      </c>
      <c r="I77">
        <v>146.85499999999999</v>
      </c>
      <c r="J77">
        <v>63.396000000000001</v>
      </c>
      <c r="K77">
        <v>113.788</v>
      </c>
      <c r="L77">
        <v>17007.609</v>
      </c>
    </row>
    <row r="78" spans="1:12">
      <c r="A78" t="s">
        <v>98</v>
      </c>
      <c r="B78">
        <v>858178.89599999995</v>
      </c>
      <c r="C78">
        <v>687992.86800000002</v>
      </c>
      <c r="D78">
        <v>635125.73100000003</v>
      </c>
      <c r="E78">
        <v>884057.18099999998</v>
      </c>
      <c r="F78">
        <v>1991860.9169999999</v>
      </c>
      <c r="G78">
        <v>3173076.0890000002</v>
      </c>
      <c r="H78">
        <v>4233643.3689999999</v>
      </c>
      <c r="I78">
        <v>4856693.6869999999</v>
      </c>
      <c r="J78">
        <v>3934524.6830000002</v>
      </c>
      <c r="K78">
        <v>2241701.4700000002</v>
      </c>
      <c r="L78">
        <v>3397579.6039999998</v>
      </c>
    </row>
    <row r="79" spans="1:12">
      <c r="A79" t="s">
        <v>99</v>
      </c>
      <c r="B79">
        <v>4161193.1310000001</v>
      </c>
      <c r="C79">
        <v>4014060.307</v>
      </c>
      <c r="D79">
        <v>4167262.5189999999</v>
      </c>
      <c r="E79">
        <v>4767401.45</v>
      </c>
      <c r="F79">
        <v>6668819.0140000004</v>
      </c>
      <c r="G79">
        <v>8494626.2379999999</v>
      </c>
      <c r="H79">
        <v>14691964.683</v>
      </c>
      <c r="I79">
        <v>17662839.783</v>
      </c>
      <c r="J79">
        <v>16728938.27</v>
      </c>
      <c r="K79">
        <v>11318254.168</v>
      </c>
      <c r="L79">
        <v>18653442.820999999</v>
      </c>
    </row>
    <row r="80" spans="1:12">
      <c r="A80" t="s">
        <v>100</v>
      </c>
      <c r="B80">
        <v>644684.91500000004</v>
      </c>
      <c r="C80">
        <v>701825.11800000002</v>
      </c>
      <c r="D80">
        <v>567949.48300000001</v>
      </c>
      <c r="E80">
        <v>578441.57999999996</v>
      </c>
      <c r="F80">
        <v>1020178.622</v>
      </c>
      <c r="G80">
        <v>1059407.2990000001</v>
      </c>
      <c r="H80">
        <v>1793671.1310000001</v>
      </c>
      <c r="I80">
        <v>2522602.8080000002</v>
      </c>
      <c r="J80">
        <v>3159501.6230000001</v>
      </c>
      <c r="K80">
        <v>1897777.841</v>
      </c>
      <c r="L80">
        <v>2937636.9389999998</v>
      </c>
    </row>
    <row r="81" spans="1:12">
      <c r="A81" t="s">
        <v>101</v>
      </c>
      <c r="B81">
        <v>1171588.057</v>
      </c>
      <c r="C81">
        <v>1066364.6540000001</v>
      </c>
      <c r="D81">
        <v>1193125.483</v>
      </c>
      <c r="E81">
        <v>1408528.456</v>
      </c>
      <c r="F81">
        <v>1778286.442</v>
      </c>
      <c r="G81">
        <v>1917830.8149999999</v>
      </c>
      <c r="H81">
        <v>1989212.81</v>
      </c>
      <c r="I81">
        <v>2197852.1060000001</v>
      </c>
      <c r="J81">
        <v>2755030.5269999998</v>
      </c>
      <c r="K81">
        <v>2645625.682</v>
      </c>
      <c r="L81">
        <v>2788740.66</v>
      </c>
    </row>
    <row r="82" spans="1:12">
      <c r="A82" t="s">
        <v>102</v>
      </c>
      <c r="B82">
        <v>8472564.9890000001</v>
      </c>
      <c r="C82">
        <v>8968025.7129999995</v>
      </c>
      <c r="D82">
        <v>10236223.952</v>
      </c>
      <c r="E82">
        <v>12489178.57</v>
      </c>
      <c r="F82">
        <v>14952385.097999999</v>
      </c>
      <c r="G82">
        <v>15671826.834000001</v>
      </c>
      <c r="H82">
        <v>16672818.200999999</v>
      </c>
      <c r="I82">
        <v>19198900.375</v>
      </c>
      <c r="J82">
        <v>21092704.598000001</v>
      </c>
      <c r="K82">
        <v>19234501.984999999</v>
      </c>
      <c r="L82">
        <v>19704486.623</v>
      </c>
    </row>
    <row r="83" spans="1:12">
      <c r="A83" t="s">
        <v>103</v>
      </c>
      <c r="B83">
        <v>1405617.2520000001</v>
      </c>
      <c r="C83">
        <v>1806778.91</v>
      </c>
      <c r="D83">
        <v>1569967.05</v>
      </c>
      <c r="E83">
        <v>1564886.9539999999</v>
      </c>
      <c r="F83">
        <v>2780805.1770000001</v>
      </c>
      <c r="G83">
        <v>3207085.838</v>
      </c>
      <c r="H83">
        <v>3193880.4989999998</v>
      </c>
      <c r="I83">
        <v>3647601.719</v>
      </c>
      <c r="J83">
        <v>5116793.5860000001</v>
      </c>
      <c r="K83">
        <v>3609846.1039999998</v>
      </c>
      <c r="L83">
        <v>4130399.892</v>
      </c>
    </row>
    <row r="84" spans="1:12">
      <c r="A84" t="s">
        <v>104</v>
      </c>
      <c r="B84">
        <v>419510.26199999999</v>
      </c>
      <c r="C84">
        <v>431900.95500000002</v>
      </c>
      <c r="D84">
        <v>507150.897</v>
      </c>
      <c r="E84">
        <v>572359.59</v>
      </c>
      <c r="F84">
        <v>614937.51100000006</v>
      </c>
      <c r="G84">
        <v>649465.07900000003</v>
      </c>
      <c r="H84">
        <v>709893.73</v>
      </c>
      <c r="I84">
        <v>847275.696</v>
      </c>
      <c r="J84">
        <v>1069407.514</v>
      </c>
      <c r="K84">
        <v>996273.09699999995</v>
      </c>
      <c r="L84">
        <v>1074420.7779999999</v>
      </c>
    </row>
    <row r="85" spans="1:12">
      <c r="A85" t="s">
        <v>105</v>
      </c>
      <c r="B85">
        <v>713631.93500000006</v>
      </c>
      <c r="C85">
        <v>783355.75</v>
      </c>
      <c r="D85">
        <v>805792.14899999998</v>
      </c>
      <c r="E85">
        <v>1062601.0149999999</v>
      </c>
      <c r="F85">
        <v>2302982.9419999998</v>
      </c>
      <c r="G85">
        <v>2072110.96</v>
      </c>
      <c r="H85">
        <v>2219872.5109999999</v>
      </c>
      <c r="I85">
        <v>2723487.432</v>
      </c>
      <c r="J85">
        <v>4673491.6789999995</v>
      </c>
      <c r="K85">
        <v>2084281.0090000001</v>
      </c>
      <c r="L85">
        <v>3868060.77</v>
      </c>
    </row>
    <row r="86" spans="1:12">
      <c r="A86" t="s">
        <v>106</v>
      </c>
      <c r="B86">
        <v>21767716.274</v>
      </c>
      <c r="C86">
        <v>20599126.710999999</v>
      </c>
      <c r="D86">
        <v>23468563.557</v>
      </c>
      <c r="E86">
        <v>23003336.412</v>
      </c>
      <c r="F86">
        <v>27533698.392000001</v>
      </c>
      <c r="G86">
        <v>38750514.836999997</v>
      </c>
      <c r="H86">
        <v>38567602.538999997</v>
      </c>
      <c r="I86">
        <v>49043077.954000004</v>
      </c>
      <c r="J86">
        <v>62188499.358000003</v>
      </c>
      <c r="K86">
        <v>38518950.316</v>
      </c>
      <c r="L86">
        <v>41574466.175999999</v>
      </c>
    </row>
    <row r="87" spans="1:12">
      <c r="A87" t="s">
        <v>107</v>
      </c>
      <c r="B87">
        <v>52931011.636</v>
      </c>
      <c r="C87">
        <v>47532632.446999997</v>
      </c>
      <c r="D87">
        <v>46993078.127999999</v>
      </c>
      <c r="E87">
        <v>59889423.939000003</v>
      </c>
      <c r="F87">
        <v>85087291.393000007</v>
      </c>
      <c r="G87">
        <v>123955624.70100001</v>
      </c>
      <c r="H87">
        <v>156025090.449</v>
      </c>
      <c r="I87">
        <v>172167925.33399999</v>
      </c>
      <c r="J87">
        <v>246127473.176</v>
      </c>
      <c r="K87">
        <v>149587283.49000001</v>
      </c>
      <c r="L87">
        <v>199653760.63299999</v>
      </c>
    </row>
    <row r="88" spans="1:12">
      <c r="A88" t="s">
        <v>108</v>
      </c>
      <c r="B88">
        <v>3419990.06</v>
      </c>
      <c r="C88">
        <v>3432734.2310000001</v>
      </c>
      <c r="D88">
        <v>3487605.2340000002</v>
      </c>
      <c r="E88">
        <v>4576320.0329999998</v>
      </c>
      <c r="F88">
        <v>7053576.9639999997</v>
      </c>
      <c r="G88">
        <v>7586496.1210000003</v>
      </c>
      <c r="H88">
        <v>9270001.852</v>
      </c>
      <c r="I88">
        <v>10746937.312000001</v>
      </c>
      <c r="J88">
        <v>13769323.844000001</v>
      </c>
      <c r="K88">
        <v>9103238.7579999994</v>
      </c>
      <c r="L88">
        <v>12074244.279999999</v>
      </c>
    </row>
    <row r="89" spans="1:12">
      <c r="A89" t="s">
        <v>109</v>
      </c>
      <c r="B89">
        <v>2425747.06</v>
      </c>
      <c r="C89">
        <v>1958021.33</v>
      </c>
      <c r="D89">
        <v>1809771.517</v>
      </c>
      <c r="E89">
        <v>2348648.0699999998</v>
      </c>
      <c r="F89">
        <v>2922841.577</v>
      </c>
      <c r="G89">
        <v>3438372.9750000001</v>
      </c>
      <c r="H89">
        <v>3764541.6910000001</v>
      </c>
      <c r="I89">
        <v>4487876.3389999997</v>
      </c>
      <c r="J89">
        <v>6260908.5669999998</v>
      </c>
      <c r="K89">
        <v>3572554.96</v>
      </c>
      <c r="L89">
        <v>5031109.1900000004</v>
      </c>
    </row>
    <row r="90" spans="1:12">
      <c r="A90" t="s">
        <v>110</v>
      </c>
      <c r="B90">
        <v>5227855.3689999999</v>
      </c>
      <c r="C90">
        <v>3297279.2629999998</v>
      </c>
      <c r="D90">
        <v>4987877.4800000004</v>
      </c>
      <c r="E90">
        <v>7858432.6789999995</v>
      </c>
      <c r="F90">
        <v>10181742.018999999</v>
      </c>
      <c r="G90">
        <v>15580349.365</v>
      </c>
      <c r="H90">
        <v>19637409.002999999</v>
      </c>
      <c r="I90">
        <v>17095936.868000001</v>
      </c>
      <c r="J90">
        <v>29543381.651000001</v>
      </c>
      <c r="K90">
        <v>20261149.142000001</v>
      </c>
      <c r="L90">
        <v>26177573.403000001</v>
      </c>
    </row>
    <row r="91" spans="1:12">
      <c r="A91" t="s">
        <v>111</v>
      </c>
      <c r="B91">
        <v>2157183.6719999998</v>
      </c>
      <c r="C91">
        <v>3000863.2790000001</v>
      </c>
      <c r="D91">
        <v>3039932.105</v>
      </c>
      <c r="E91">
        <v>4414238.3629999999</v>
      </c>
      <c r="F91">
        <v>6302684.8119999999</v>
      </c>
      <c r="G91">
        <v>5591620.3169999998</v>
      </c>
      <c r="H91">
        <v>5835901.4919999996</v>
      </c>
      <c r="I91">
        <v>5775012.0480000004</v>
      </c>
      <c r="J91">
        <v>7684389.1040000003</v>
      </c>
      <c r="K91">
        <v>1491549.4850000001</v>
      </c>
      <c r="L91">
        <v>2324516.2889999999</v>
      </c>
    </row>
    <row r="92" spans="1:12">
      <c r="A92" t="s">
        <v>112</v>
      </c>
      <c r="B92">
        <v>4851557.8339999998</v>
      </c>
      <c r="C92">
        <v>5880187.3849999998</v>
      </c>
      <c r="D92">
        <v>7094847.2019999996</v>
      </c>
      <c r="E92">
        <v>9411842.4580000006</v>
      </c>
      <c r="F92">
        <v>12230543.841</v>
      </c>
      <c r="G92">
        <v>14507092.402000001</v>
      </c>
      <c r="H92">
        <v>20240826.107000001</v>
      </c>
      <c r="I92">
        <v>15642823.342</v>
      </c>
      <c r="J92">
        <v>23058877.164999999</v>
      </c>
      <c r="K92">
        <v>17426968.368000001</v>
      </c>
      <c r="L92">
        <v>18217714.960000001</v>
      </c>
    </row>
    <row r="93" spans="1:12">
      <c r="A93" t="s">
        <v>113</v>
      </c>
      <c r="B93">
        <v>542033.53599999996</v>
      </c>
      <c r="C93">
        <v>569474.23800000001</v>
      </c>
      <c r="D93">
        <v>679031.73800000001</v>
      </c>
      <c r="E93">
        <v>840929.33700000006</v>
      </c>
      <c r="F93">
        <v>1200927.953</v>
      </c>
      <c r="G93">
        <v>1148871.6569999999</v>
      </c>
      <c r="H93">
        <v>1264046.0930000001</v>
      </c>
      <c r="I93">
        <v>1492537.0919999999</v>
      </c>
      <c r="J93">
        <v>2419416.2889999999</v>
      </c>
      <c r="K93">
        <v>1813844.5589999999</v>
      </c>
      <c r="L93">
        <v>1977929.733</v>
      </c>
    </row>
    <row r="94" spans="1:12">
      <c r="A94" t="s">
        <v>114</v>
      </c>
      <c r="B94">
        <v>4138531.1179999998</v>
      </c>
      <c r="C94">
        <v>4292928.2419999996</v>
      </c>
      <c r="D94">
        <v>5316938.4560000002</v>
      </c>
      <c r="E94">
        <v>6065917.5539999995</v>
      </c>
      <c r="F94">
        <v>7053430.7070000004</v>
      </c>
      <c r="G94">
        <v>7949575.3300000001</v>
      </c>
      <c r="H94">
        <v>9228947.9079999998</v>
      </c>
      <c r="I94">
        <v>10268811.866</v>
      </c>
      <c r="J94">
        <v>14175130.679</v>
      </c>
      <c r="K94">
        <v>10426011.744000001</v>
      </c>
      <c r="L94">
        <v>11295658.943</v>
      </c>
    </row>
    <row r="95" spans="1:12">
      <c r="A95" t="s">
        <v>115</v>
      </c>
      <c r="B95">
        <v>696138.45799999998</v>
      </c>
      <c r="C95">
        <v>702908.37399999995</v>
      </c>
      <c r="D95">
        <v>784352.3</v>
      </c>
      <c r="E95">
        <v>1083727.5930000001</v>
      </c>
      <c r="F95">
        <v>1439126.996</v>
      </c>
      <c r="G95">
        <v>1560700.186</v>
      </c>
      <c r="H95">
        <v>1901363.7290000001</v>
      </c>
      <c r="I95">
        <v>2443115.1519999998</v>
      </c>
      <c r="J95">
        <v>3544055.0079999999</v>
      </c>
      <c r="K95">
        <v>2835113.7769999998</v>
      </c>
      <c r="L95">
        <v>3182824.0269999998</v>
      </c>
    </row>
    <row r="96" spans="1:12">
      <c r="A96" t="s">
        <v>116</v>
      </c>
      <c r="B96">
        <v>1247702.6510000001</v>
      </c>
      <c r="C96">
        <v>1295833.1529999999</v>
      </c>
      <c r="D96">
        <v>1579920.7709999999</v>
      </c>
      <c r="E96">
        <v>1905392.713</v>
      </c>
      <c r="F96">
        <v>2269308.8659999999</v>
      </c>
      <c r="G96">
        <v>2189822.9730000002</v>
      </c>
      <c r="H96">
        <v>2365360.8220000002</v>
      </c>
      <c r="I96">
        <v>2914145.0929999999</v>
      </c>
      <c r="J96">
        <v>4540442.13</v>
      </c>
      <c r="K96">
        <v>3057268.645</v>
      </c>
      <c r="L96">
        <v>3397714.9950000001</v>
      </c>
    </row>
    <row r="97" spans="1:12">
      <c r="A97" t="s">
        <v>117</v>
      </c>
      <c r="B97">
        <v>8731506.1750000007</v>
      </c>
      <c r="C97">
        <v>8094262.8509999998</v>
      </c>
      <c r="D97">
        <v>8578300.8029999994</v>
      </c>
      <c r="E97">
        <v>11052144.286</v>
      </c>
      <c r="F97">
        <v>16393550.533</v>
      </c>
      <c r="G97">
        <v>18316582.028000001</v>
      </c>
      <c r="H97">
        <v>22118257.574999999</v>
      </c>
      <c r="I97">
        <v>25384734.765000001</v>
      </c>
      <c r="J97">
        <v>26343196.995000001</v>
      </c>
      <c r="K97">
        <v>16795658.103</v>
      </c>
      <c r="L97">
        <v>25220866.41</v>
      </c>
    </row>
    <row r="98" spans="1:12">
      <c r="A98" t="s">
        <v>118</v>
      </c>
      <c r="B98">
        <v>5183570.7110000001</v>
      </c>
      <c r="C98">
        <v>5193878.5369999995</v>
      </c>
      <c r="D98">
        <v>5343088.682</v>
      </c>
      <c r="E98">
        <v>6649999.8689999999</v>
      </c>
      <c r="F98">
        <v>8514314.2229999993</v>
      </c>
      <c r="G98">
        <v>9854801.5610000007</v>
      </c>
      <c r="H98">
        <v>10650769.274</v>
      </c>
      <c r="I98">
        <v>12693712.044</v>
      </c>
      <c r="J98">
        <v>15210395.638</v>
      </c>
      <c r="K98">
        <v>10389988.288000001</v>
      </c>
      <c r="L98">
        <v>13732944.731000001</v>
      </c>
    </row>
    <row r="99" spans="1:12">
      <c r="A99" t="s">
        <v>119</v>
      </c>
      <c r="B99">
        <v>6868953.6890000002</v>
      </c>
      <c r="C99">
        <v>7084947.6299999999</v>
      </c>
      <c r="D99">
        <v>7362350.3190000001</v>
      </c>
      <c r="E99">
        <v>9462311.6889999993</v>
      </c>
      <c r="F99">
        <v>11242423.698999999</v>
      </c>
      <c r="G99">
        <v>12921014.949999999</v>
      </c>
      <c r="H99">
        <v>15176967.416999999</v>
      </c>
      <c r="I99">
        <v>15736719.041999999</v>
      </c>
      <c r="J99">
        <v>15477902.265000001</v>
      </c>
      <c r="K99">
        <v>10990209.27</v>
      </c>
      <c r="L99">
        <v>13548540.169</v>
      </c>
    </row>
    <row r="100" spans="1:12">
      <c r="A100" t="s">
        <v>120</v>
      </c>
      <c r="B100">
        <v>9604063.0879999995</v>
      </c>
      <c r="C100">
        <v>10069523.192</v>
      </c>
      <c r="D100">
        <v>10188817.423</v>
      </c>
      <c r="E100">
        <v>13089770.328</v>
      </c>
      <c r="F100">
        <v>15057514.93</v>
      </c>
      <c r="G100">
        <v>16180569.838</v>
      </c>
      <c r="H100">
        <v>15641181.433</v>
      </c>
      <c r="I100">
        <v>17841640.965999998</v>
      </c>
      <c r="J100">
        <v>19517480.927999999</v>
      </c>
      <c r="K100">
        <v>16015624.335000001</v>
      </c>
      <c r="L100">
        <v>18021392.236000001</v>
      </c>
    </row>
    <row r="101" spans="1:12">
      <c r="A101" t="s">
        <v>121</v>
      </c>
      <c r="B101">
        <v>32450548.969999999</v>
      </c>
      <c r="C101">
        <v>32523108.344000001</v>
      </c>
      <c r="D101">
        <v>38612250.973999999</v>
      </c>
      <c r="E101">
        <v>41269826.322999999</v>
      </c>
      <c r="F101">
        <v>47098933.210000001</v>
      </c>
      <c r="G101">
        <v>53340810.537</v>
      </c>
      <c r="H101">
        <v>56744443.588</v>
      </c>
      <c r="I101">
        <v>65370568.873999998</v>
      </c>
      <c r="J101">
        <v>64893021.094999999</v>
      </c>
      <c r="K101">
        <v>60252208.634000003</v>
      </c>
      <c r="L101">
        <v>58522483.299999997</v>
      </c>
    </row>
    <row r="102" spans="1:12">
      <c r="A102" t="s">
        <v>122</v>
      </c>
      <c r="B102">
        <v>6491647.6730000004</v>
      </c>
      <c r="C102">
        <v>6310222.3480000002</v>
      </c>
      <c r="D102">
        <v>6897220.7419999996</v>
      </c>
      <c r="E102">
        <v>8413208.8929999992</v>
      </c>
      <c r="F102">
        <v>10010262.628</v>
      </c>
      <c r="G102">
        <v>11586328.448000001</v>
      </c>
      <c r="H102">
        <v>12842981.007999999</v>
      </c>
      <c r="I102">
        <v>15184534.984999999</v>
      </c>
      <c r="J102">
        <v>16331570.290999999</v>
      </c>
      <c r="K102">
        <v>13014472.556</v>
      </c>
      <c r="L102">
        <v>15774024.379000001</v>
      </c>
    </row>
    <row r="103" spans="1:12">
      <c r="A103" t="s">
        <v>123</v>
      </c>
      <c r="B103">
        <v>4994353.0369999995</v>
      </c>
      <c r="C103">
        <v>5357112.9029999999</v>
      </c>
      <c r="D103">
        <v>5100982.5109999999</v>
      </c>
      <c r="E103">
        <v>5935645.2960000001</v>
      </c>
      <c r="F103">
        <v>7340026.1529999999</v>
      </c>
      <c r="G103">
        <v>8201610.818</v>
      </c>
      <c r="H103">
        <v>9441363.5409999993</v>
      </c>
      <c r="I103">
        <v>12004460.617000001</v>
      </c>
      <c r="J103">
        <v>15998120.822000001</v>
      </c>
      <c r="K103">
        <v>10003349.221999999</v>
      </c>
      <c r="L103">
        <v>12345195.609999999</v>
      </c>
    </row>
    <row r="104" spans="1:12">
      <c r="A104" t="s">
        <v>124</v>
      </c>
      <c r="B104">
        <v>2834947.577</v>
      </c>
      <c r="C104">
        <v>2849349.8670000001</v>
      </c>
      <c r="D104">
        <v>2946492.2880000002</v>
      </c>
      <c r="E104">
        <v>3322804.8939999999</v>
      </c>
      <c r="F104">
        <v>3895368.4989999998</v>
      </c>
      <c r="G104">
        <v>4272247.534</v>
      </c>
      <c r="H104">
        <v>4900711.6370000001</v>
      </c>
      <c r="I104">
        <v>6203395.699</v>
      </c>
      <c r="J104">
        <v>7298679.483</v>
      </c>
      <c r="K104">
        <v>5043528.7350000003</v>
      </c>
      <c r="L104">
        <v>5927855.7180000003</v>
      </c>
    </row>
    <row r="105" spans="1:12">
      <c r="A105" t="s">
        <v>125</v>
      </c>
      <c r="B105">
        <v>2561769.3259999999</v>
      </c>
      <c r="C105">
        <v>2373879.7420000001</v>
      </c>
      <c r="D105">
        <v>1723117.8130000001</v>
      </c>
      <c r="E105">
        <v>1836768.602</v>
      </c>
      <c r="F105">
        <v>2371891.9500000002</v>
      </c>
      <c r="G105">
        <v>2389887.8909999998</v>
      </c>
      <c r="H105">
        <v>3215830.6490000002</v>
      </c>
      <c r="I105">
        <v>4350781.05</v>
      </c>
      <c r="J105">
        <v>5444117.3530000001</v>
      </c>
      <c r="K105">
        <v>3039636.835</v>
      </c>
      <c r="L105">
        <v>4751998.3530000001</v>
      </c>
    </row>
    <row r="106" spans="1:12">
      <c r="A106" t="s">
        <v>126</v>
      </c>
      <c r="B106">
        <v>1668115.152</v>
      </c>
      <c r="C106">
        <v>1833499.371</v>
      </c>
      <c r="D106">
        <v>2232099.906</v>
      </c>
      <c r="E106">
        <v>2855933.372</v>
      </c>
      <c r="F106">
        <v>3085383.3969999999</v>
      </c>
      <c r="G106">
        <v>3234232.4879999999</v>
      </c>
      <c r="H106">
        <v>4146106.0589999999</v>
      </c>
      <c r="I106">
        <v>6141665.9720000001</v>
      </c>
      <c r="J106">
        <v>7822824.6409999998</v>
      </c>
      <c r="K106">
        <v>6605237.1409999998</v>
      </c>
      <c r="L106">
        <v>6279799.727</v>
      </c>
    </row>
    <row r="107" spans="1:12">
      <c r="A107" t="s">
        <v>127</v>
      </c>
      <c r="B107">
        <v>3898261.3229999999</v>
      </c>
      <c r="C107">
        <v>3752121.3620000002</v>
      </c>
      <c r="D107">
        <v>4151002.8390000002</v>
      </c>
      <c r="E107">
        <v>4540976.0120000001</v>
      </c>
      <c r="F107">
        <v>4783482.4929999998</v>
      </c>
      <c r="G107">
        <v>4648900.2810000004</v>
      </c>
      <c r="H107">
        <v>4856571.4589999998</v>
      </c>
      <c r="I107">
        <v>5083619.9479999999</v>
      </c>
      <c r="J107">
        <v>5006711.5580000002</v>
      </c>
      <c r="K107">
        <v>3790402.7609999999</v>
      </c>
      <c r="L107">
        <v>4397670.852</v>
      </c>
    </row>
    <row r="108" spans="1:12">
      <c r="A108" t="s">
        <v>128</v>
      </c>
      <c r="B108">
        <v>517344.451</v>
      </c>
      <c r="C108">
        <v>509723.76899999997</v>
      </c>
      <c r="D108">
        <v>551867.83299999998</v>
      </c>
      <c r="E108">
        <v>619774.56000000006</v>
      </c>
      <c r="F108">
        <v>720702.12800000003</v>
      </c>
      <c r="G108">
        <v>719618.34100000001</v>
      </c>
      <c r="H108">
        <v>747649.22</v>
      </c>
      <c r="I108">
        <v>839633.13500000001</v>
      </c>
      <c r="J108">
        <v>904484.46100000001</v>
      </c>
      <c r="K108">
        <v>833011.94499999995</v>
      </c>
      <c r="L108">
        <v>1080325.8899999999</v>
      </c>
    </row>
    <row r="109" spans="1:12">
      <c r="A109" t="s">
        <v>129</v>
      </c>
      <c r="B109">
        <v>13388274.638</v>
      </c>
      <c r="C109">
        <v>13638751.32</v>
      </c>
      <c r="D109">
        <v>15000361.573999999</v>
      </c>
      <c r="E109">
        <v>18045593.829</v>
      </c>
      <c r="F109">
        <v>21532317.863000002</v>
      </c>
      <c r="G109">
        <v>23038748.070999999</v>
      </c>
      <c r="H109">
        <v>25568309.671</v>
      </c>
      <c r="I109">
        <v>30013877.609000001</v>
      </c>
      <c r="J109">
        <v>31873179.432</v>
      </c>
      <c r="K109">
        <v>25624126.291000001</v>
      </c>
      <c r="L109">
        <v>28752206.511999998</v>
      </c>
    </row>
    <row r="110" spans="1:12">
      <c r="A110" t="s">
        <v>130</v>
      </c>
      <c r="B110">
        <v>16158934.82</v>
      </c>
      <c r="C110">
        <v>18250094.140000001</v>
      </c>
      <c r="D110">
        <v>21684923.879000001</v>
      </c>
      <c r="E110">
        <v>27880667.886</v>
      </c>
      <c r="F110">
        <v>32908573.800999999</v>
      </c>
      <c r="G110">
        <v>36760492.031999998</v>
      </c>
      <c r="H110">
        <v>40679975.717</v>
      </c>
      <c r="I110">
        <v>52006927.858000003</v>
      </c>
      <c r="J110">
        <v>62707157.068000004</v>
      </c>
      <c r="K110">
        <v>67815151.663000003</v>
      </c>
      <c r="L110">
        <v>75197909.959000006</v>
      </c>
    </row>
    <row r="111" spans="1:12">
      <c r="A111" t="s">
        <v>131</v>
      </c>
      <c r="B111">
        <v>53224570.641000003</v>
      </c>
      <c r="C111">
        <v>70300661.336999997</v>
      </c>
      <c r="D111">
        <v>96297098.107999995</v>
      </c>
      <c r="E111">
        <v>115483902.70999999</v>
      </c>
      <c r="F111">
        <v>143231397.523</v>
      </c>
      <c r="G111">
        <v>156597824.86199999</v>
      </c>
      <c r="H111">
        <v>175484990.75299999</v>
      </c>
      <c r="I111">
        <v>204059750.31900001</v>
      </c>
      <c r="J111">
        <v>225935457.542</v>
      </c>
      <c r="K111">
        <v>224996040.14899999</v>
      </c>
      <c r="L111">
        <v>228808385.245</v>
      </c>
    </row>
    <row r="112" spans="1:12">
      <c r="A112" t="s">
        <v>132</v>
      </c>
      <c r="B112">
        <v>4678736.4369999999</v>
      </c>
      <c r="C112">
        <v>5360319.2769999998</v>
      </c>
      <c r="D112">
        <v>5951164.3789999997</v>
      </c>
      <c r="E112">
        <v>8311283.1440000003</v>
      </c>
      <c r="F112">
        <v>10029717.327</v>
      </c>
      <c r="G112">
        <v>10655271.147</v>
      </c>
      <c r="H112">
        <v>11206473.903999999</v>
      </c>
      <c r="I112">
        <v>12633060.676000001</v>
      </c>
      <c r="J112">
        <v>13850050.064999999</v>
      </c>
      <c r="K112">
        <v>12761202.692</v>
      </c>
      <c r="L112">
        <v>13394016.050000001</v>
      </c>
    </row>
    <row r="113" spans="1:12">
      <c r="A113" t="s">
        <v>133</v>
      </c>
      <c r="B113">
        <v>15318784.797</v>
      </c>
      <c r="C113">
        <v>16691870.719000001</v>
      </c>
      <c r="D113">
        <v>18809679.539999999</v>
      </c>
      <c r="E113">
        <v>23211894.379999999</v>
      </c>
      <c r="F113">
        <v>27042890.927000001</v>
      </c>
      <c r="G113">
        <v>29016026.791000001</v>
      </c>
      <c r="H113">
        <v>31987887.283</v>
      </c>
      <c r="I113">
        <v>37720672.133000001</v>
      </c>
      <c r="J113">
        <v>41990316.333999999</v>
      </c>
      <c r="K113">
        <v>36791526.115999997</v>
      </c>
      <c r="L113">
        <v>39876654.431000002</v>
      </c>
    </row>
    <row r="114" spans="1:12">
      <c r="A114" t="s">
        <v>134</v>
      </c>
      <c r="B114">
        <v>7548167.0360000003</v>
      </c>
      <c r="C114">
        <v>8088486.3210000014</v>
      </c>
      <c r="D114">
        <v>9433900.9829999991</v>
      </c>
      <c r="E114">
        <v>11569554.971000001</v>
      </c>
      <c r="F114">
        <v>13139272.627</v>
      </c>
      <c r="G114">
        <v>14022856.802999999</v>
      </c>
      <c r="H114">
        <v>15212348.380000001</v>
      </c>
      <c r="I114">
        <v>17702538.585999999</v>
      </c>
      <c r="J114">
        <v>19858048.317000002</v>
      </c>
      <c r="K114">
        <v>17942618.831999999</v>
      </c>
      <c r="L114">
        <v>18558698.344999999</v>
      </c>
    </row>
    <row r="115" spans="1:12">
      <c r="A115" t="s">
        <v>135</v>
      </c>
      <c r="B115">
        <v>4129484.8739999998</v>
      </c>
      <c r="C115">
        <v>3987182.4219999998</v>
      </c>
      <c r="D115">
        <v>3991119.5150000001</v>
      </c>
      <c r="E115">
        <v>5224747.0880000014</v>
      </c>
      <c r="F115">
        <v>6215696.5300000003</v>
      </c>
      <c r="G115">
        <v>7380401.8480000002</v>
      </c>
      <c r="H115">
        <v>7757299.0240000002</v>
      </c>
      <c r="I115">
        <v>10198651.268999999</v>
      </c>
      <c r="J115">
        <v>17939578.728999998</v>
      </c>
      <c r="K115">
        <v>9094728.4440000001</v>
      </c>
      <c r="L115">
        <v>11468069.892999999</v>
      </c>
    </row>
    <row r="116" spans="1:12">
      <c r="A116" t="s">
        <v>136</v>
      </c>
      <c r="B116">
        <v>8472924.6750000007</v>
      </c>
      <c r="C116">
        <v>7968860.3279999997</v>
      </c>
      <c r="D116">
        <v>7479900.2429999998</v>
      </c>
      <c r="E116">
        <v>9356541.4460000005</v>
      </c>
      <c r="F116">
        <v>12939551.290999999</v>
      </c>
      <c r="G116">
        <v>16106471.687000001</v>
      </c>
      <c r="H116">
        <v>19572772.875</v>
      </c>
      <c r="I116">
        <v>24084003.634</v>
      </c>
      <c r="J116">
        <v>26124901.986000001</v>
      </c>
      <c r="K116">
        <v>18088414.879000001</v>
      </c>
      <c r="L116">
        <v>22909543.063999999</v>
      </c>
    </row>
    <row r="117" spans="1:12">
      <c r="A117" t="s">
        <v>137</v>
      </c>
      <c r="B117">
        <v>4033708.5630000001</v>
      </c>
      <c r="C117">
        <v>3634519.2689999999</v>
      </c>
      <c r="D117">
        <v>3811142.2710000002</v>
      </c>
      <c r="E117">
        <v>4533403.659</v>
      </c>
      <c r="F117">
        <v>5962912.5889999997</v>
      </c>
      <c r="G117">
        <v>6479837.3940000003</v>
      </c>
      <c r="H117">
        <v>7379617.0700000003</v>
      </c>
      <c r="I117">
        <v>8706506.3399999999</v>
      </c>
      <c r="J117">
        <v>8535332.4609999992</v>
      </c>
      <c r="K117">
        <v>5244228.8810000001</v>
      </c>
      <c r="L117">
        <v>6888703.085</v>
      </c>
    </row>
    <row r="118" spans="1:12">
      <c r="A118" t="s">
        <v>138</v>
      </c>
      <c r="B118">
        <v>3967078.878</v>
      </c>
      <c r="C118">
        <v>3591084.7769999998</v>
      </c>
      <c r="D118">
        <v>3907346.148</v>
      </c>
      <c r="E118">
        <v>4464018.9000000004</v>
      </c>
      <c r="F118">
        <v>5972163.2690000003</v>
      </c>
      <c r="G118">
        <v>6303827.0999999996</v>
      </c>
      <c r="H118">
        <v>6965348.54</v>
      </c>
      <c r="I118">
        <v>8090216.716</v>
      </c>
      <c r="J118">
        <v>8458311.1600000001</v>
      </c>
      <c r="K118">
        <v>5676202.2589999996</v>
      </c>
      <c r="L118">
        <v>7336822.4380000001</v>
      </c>
    </row>
    <row r="119" spans="1:12">
      <c r="A119" t="s">
        <v>139</v>
      </c>
      <c r="B119">
        <v>8126158.0470000003</v>
      </c>
      <c r="C119">
        <v>8156995.1890000002</v>
      </c>
      <c r="D119">
        <v>8521645.6850000005</v>
      </c>
      <c r="E119">
        <v>10445271.022</v>
      </c>
      <c r="F119">
        <v>13174936.642999999</v>
      </c>
      <c r="G119">
        <v>15475681.213</v>
      </c>
      <c r="H119">
        <v>17144721.432</v>
      </c>
      <c r="I119">
        <v>19882258.761</v>
      </c>
      <c r="J119">
        <v>20148229.912999999</v>
      </c>
      <c r="K119">
        <v>15773291.136</v>
      </c>
      <c r="L119">
        <v>19016459.043000001</v>
      </c>
    </row>
    <row r="120" spans="1:12">
      <c r="A120" t="s">
        <v>140</v>
      </c>
      <c r="B120">
        <v>18219455.658</v>
      </c>
      <c r="C120">
        <v>18393465.806000002</v>
      </c>
      <c r="D120">
        <v>20309880.059999999</v>
      </c>
      <c r="E120">
        <v>25195791.447999999</v>
      </c>
      <c r="F120">
        <v>31441855.063000001</v>
      </c>
      <c r="G120">
        <v>36652780.622000001</v>
      </c>
      <c r="H120">
        <v>42031963.480999999</v>
      </c>
      <c r="I120">
        <v>49422720.983999997</v>
      </c>
      <c r="J120">
        <v>52333002.060999997</v>
      </c>
      <c r="K120">
        <v>36182588.331</v>
      </c>
      <c r="L120">
        <v>44016959.163999997</v>
      </c>
    </row>
    <row r="121" spans="1:12">
      <c r="A121" t="s">
        <v>141</v>
      </c>
      <c r="B121">
        <v>333570.08299999998</v>
      </c>
      <c r="C121">
        <v>344731.07799999998</v>
      </c>
      <c r="D121">
        <v>351098.69900000002</v>
      </c>
      <c r="E121">
        <v>480454.95699999999</v>
      </c>
      <c r="F121">
        <v>817190.34699999995</v>
      </c>
      <c r="G121">
        <v>1097361.061</v>
      </c>
      <c r="H121">
        <v>1372658.909</v>
      </c>
      <c r="I121">
        <v>1697180.7849999999</v>
      </c>
      <c r="J121">
        <v>1807019.0919999999</v>
      </c>
      <c r="K121">
        <v>1672897.415</v>
      </c>
      <c r="L121">
        <v>2025245.878</v>
      </c>
    </row>
    <row r="122" spans="1:12">
      <c r="A122" t="s">
        <v>142</v>
      </c>
      <c r="B122">
        <v>3729309.3840000001</v>
      </c>
      <c r="C122">
        <v>3723952.659</v>
      </c>
      <c r="D122">
        <v>4172023.8629999999</v>
      </c>
      <c r="E122">
        <v>5068982.0669999998</v>
      </c>
      <c r="F122">
        <v>6329785.5029999996</v>
      </c>
      <c r="G122">
        <v>6877702.676</v>
      </c>
      <c r="H122">
        <v>8055150.1890000002</v>
      </c>
      <c r="I122">
        <v>10244236.703</v>
      </c>
      <c r="J122">
        <v>11155753.789000001</v>
      </c>
      <c r="K122">
        <v>8810581.4039999992</v>
      </c>
      <c r="L122">
        <v>9697306.7780000009</v>
      </c>
    </row>
    <row r="123" spans="1:12">
      <c r="A123" t="s">
        <v>143</v>
      </c>
      <c r="B123">
        <v>17070100.460999999</v>
      </c>
      <c r="C123">
        <v>17324288.708999999</v>
      </c>
      <c r="D123">
        <v>18961977.129000001</v>
      </c>
      <c r="E123">
        <v>22907064.793000001</v>
      </c>
      <c r="F123">
        <v>27095510.434999999</v>
      </c>
      <c r="G123">
        <v>29803035.839000002</v>
      </c>
      <c r="H123">
        <v>34243666.935000002</v>
      </c>
      <c r="I123">
        <v>39942671.234999999</v>
      </c>
      <c r="J123">
        <v>42784514.019000001</v>
      </c>
      <c r="K123">
        <v>32933127.666000001</v>
      </c>
      <c r="L123">
        <v>37279774.685999997</v>
      </c>
    </row>
    <row r="124" spans="1:12">
      <c r="A124" t="s">
        <v>144</v>
      </c>
      <c r="B124">
        <v>1307290.4169999999</v>
      </c>
      <c r="C124">
        <v>1407886.3559999999</v>
      </c>
      <c r="D124">
        <v>1604083.3219999999</v>
      </c>
      <c r="E124">
        <v>1908014.328</v>
      </c>
      <c r="F124">
        <v>2420085.6189999999</v>
      </c>
      <c r="G124">
        <v>2684729.0290000001</v>
      </c>
      <c r="H124">
        <v>3202480.2760000001</v>
      </c>
      <c r="I124">
        <v>3658857.4810000001</v>
      </c>
      <c r="J124">
        <v>3938171.38</v>
      </c>
      <c r="K124">
        <v>3314453.9449999998</v>
      </c>
      <c r="L124">
        <v>3516440.6189999999</v>
      </c>
    </row>
    <row r="125" spans="1:12">
      <c r="A125" t="s">
        <v>145</v>
      </c>
      <c r="B125">
        <v>5834287.0990000004</v>
      </c>
      <c r="C125">
        <v>5592979.2649999997</v>
      </c>
      <c r="D125">
        <v>6024803.1430000002</v>
      </c>
      <c r="E125">
        <v>7213155.8830000004</v>
      </c>
      <c r="F125">
        <v>8231538.5389999999</v>
      </c>
      <c r="G125">
        <v>8929956.5879999995</v>
      </c>
      <c r="H125">
        <v>9250815.1710000001</v>
      </c>
      <c r="I125">
        <v>10160542.344000001</v>
      </c>
      <c r="J125">
        <v>13619364.391000001</v>
      </c>
      <c r="K125">
        <v>11961667.762</v>
      </c>
      <c r="L125">
        <v>11933012.931</v>
      </c>
    </row>
    <row r="126" spans="1:12">
      <c r="A126" t="s">
        <v>146</v>
      </c>
      <c r="B126">
        <v>4478109.7110000001</v>
      </c>
      <c r="C126">
        <v>4759869.2379999999</v>
      </c>
      <c r="D126">
        <v>5049704.6239999998</v>
      </c>
      <c r="E126">
        <v>6057112.2130000014</v>
      </c>
      <c r="F126">
        <v>7188771.4340000004</v>
      </c>
      <c r="G126">
        <v>7648597.6119999997</v>
      </c>
      <c r="H126">
        <v>8146420.4560000002</v>
      </c>
      <c r="I126">
        <v>9536960.5069999993</v>
      </c>
      <c r="J126">
        <v>10538668.878</v>
      </c>
      <c r="K126">
        <v>8992903.0460000001</v>
      </c>
      <c r="L126">
        <v>9757026.1429999992</v>
      </c>
    </row>
    <row r="127" spans="1:12">
      <c r="A127" t="s">
        <v>147</v>
      </c>
      <c r="B127">
        <v>250754.28</v>
      </c>
      <c r="C127">
        <v>266237.60499999998</v>
      </c>
      <c r="D127">
        <v>289671.44199999998</v>
      </c>
      <c r="E127">
        <v>374193.61900000001</v>
      </c>
      <c r="F127">
        <v>466487.57699999999</v>
      </c>
      <c r="G127">
        <v>508483.41499999998</v>
      </c>
      <c r="H127">
        <v>587075.80299999996</v>
      </c>
      <c r="I127">
        <v>683486.201</v>
      </c>
      <c r="J127">
        <v>742888.74100000004</v>
      </c>
      <c r="K127">
        <v>681991.17500000005</v>
      </c>
      <c r="L127">
        <v>829242.03399999999</v>
      </c>
    </row>
    <row r="128" spans="1:12">
      <c r="A128" t="s">
        <v>148</v>
      </c>
      <c r="B128">
        <v>3742418.534</v>
      </c>
      <c r="C128">
        <v>3725656.3</v>
      </c>
      <c r="D128">
        <v>3822822.2919999999</v>
      </c>
      <c r="E128">
        <v>4523412.4929999998</v>
      </c>
      <c r="F128">
        <v>5574676.3669999996</v>
      </c>
      <c r="G128">
        <v>6359785.4670000002</v>
      </c>
      <c r="H128">
        <v>7627460.1399999997</v>
      </c>
      <c r="I128">
        <v>8938599.7899999991</v>
      </c>
      <c r="J128">
        <v>10436819.861</v>
      </c>
      <c r="K128">
        <v>8639437.1999999993</v>
      </c>
      <c r="L128">
        <v>10415706.085999999</v>
      </c>
    </row>
    <row r="129" spans="1:12">
      <c r="A129" t="s">
        <v>149</v>
      </c>
      <c r="B129">
        <v>18566692.515000001</v>
      </c>
      <c r="C129">
        <v>19552080.329</v>
      </c>
      <c r="D129">
        <v>21881705.690000001</v>
      </c>
      <c r="E129">
        <v>26080446.627</v>
      </c>
      <c r="F129">
        <v>30753026.702</v>
      </c>
      <c r="G129">
        <v>33675954.017999999</v>
      </c>
      <c r="H129">
        <v>38704846.939999998</v>
      </c>
      <c r="I129">
        <v>45444219.266000003</v>
      </c>
      <c r="J129">
        <v>53307642.436999999</v>
      </c>
      <c r="K129">
        <v>44600297.868000001</v>
      </c>
      <c r="L129">
        <v>50219408.721000001</v>
      </c>
    </row>
    <row r="130" spans="1:12">
      <c r="A130" t="s">
        <v>150</v>
      </c>
      <c r="B130">
        <v>6211786.3150000004</v>
      </c>
      <c r="C130">
        <v>6620332.2829999998</v>
      </c>
      <c r="D130">
        <v>6530833.2529999996</v>
      </c>
      <c r="E130">
        <v>7072055.9349999996</v>
      </c>
      <c r="F130">
        <v>7379426.2640000004</v>
      </c>
      <c r="G130">
        <v>7028394.949</v>
      </c>
      <c r="H130">
        <v>7746509.2750000004</v>
      </c>
      <c r="I130">
        <v>8874760.2190000005</v>
      </c>
      <c r="J130">
        <v>8607656.5529999994</v>
      </c>
      <c r="K130">
        <v>6299759.2060000002</v>
      </c>
      <c r="L130">
        <v>7660728.2769999998</v>
      </c>
    </row>
    <row r="131" spans="1:12">
      <c r="A131" t="s">
        <v>151</v>
      </c>
      <c r="B131">
        <v>654573.85699999996</v>
      </c>
      <c r="C131">
        <v>675892.60900000005</v>
      </c>
      <c r="D131">
        <v>801279.34</v>
      </c>
      <c r="E131">
        <v>1033512.102</v>
      </c>
      <c r="F131">
        <v>1201967.4609999999</v>
      </c>
      <c r="G131">
        <v>1161666.497</v>
      </c>
      <c r="H131">
        <v>1245291.345</v>
      </c>
      <c r="I131">
        <v>1355287.8959999999</v>
      </c>
      <c r="J131">
        <v>1378091.2779999999</v>
      </c>
      <c r="K131">
        <v>1201325.6669999999</v>
      </c>
      <c r="L131">
        <v>1355235.6610000001</v>
      </c>
    </row>
    <row r="132" spans="1:12">
      <c r="A132" t="s">
        <v>152</v>
      </c>
      <c r="B132">
        <v>563215.59100000001</v>
      </c>
      <c r="C132">
        <v>618177.55799999996</v>
      </c>
      <c r="D132">
        <v>654682.69799999997</v>
      </c>
      <c r="E132">
        <v>671929.35600000003</v>
      </c>
      <c r="F132">
        <v>657821.35199999996</v>
      </c>
      <c r="G132">
        <v>666050.28099999996</v>
      </c>
      <c r="H132">
        <v>791468.71799999999</v>
      </c>
      <c r="I132">
        <v>746357.72</v>
      </c>
      <c r="J132">
        <v>714716.11499999999</v>
      </c>
      <c r="K132">
        <v>488096.19400000002</v>
      </c>
      <c r="L132">
        <v>610049.47699999996</v>
      </c>
    </row>
    <row r="133" spans="1:12">
      <c r="A133" t="s">
        <v>153</v>
      </c>
      <c r="B133">
        <v>4275277</v>
      </c>
      <c r="C133">
        <v>4459046.6330000004</v>
      </c>
      <c r="D133">
        <v>4780917.2300000004</v>
      </c>
      <c r="E133">
        <v>6041082.8059999999</v>
      </c>
      <c r="F133">
        <v>7668878.9900000002</v>
      </c>
      <c r="G133">
        <v>8212916.2779999999</v>
      </c>
      <c r="H133">
        <v>9368064.9590000007</v>
      </c>
      <c r="I133">
        <v>11280273.843</v>
      </c>
      <c r="J133">
        <v>11845455.674000001</v>
      </c>
      <c r="K133">
        <v>8494704.3939999994</v>
      </c>
      <c r="L133">
        <v>10293732.710000001</v>
      </c>
    </row>
    <row r="134" spans="1:12">
      <c r="A134" t="s">
        <v>154</v>
      </c>
      <c r="B134">
        <v>10814894.725</v>
      </c>
      <c r="C134">
        <v>10672141.172</v>
      </c>
      <c r="D134">
        <v>11563412.564999999</v>
      </c>
      <c r="E134">
        <v>14525148.022</v>
      </c>
      <c r="F134">
        <v>17732364.967999998</v>
      </c>
      <c r="G134">
        <v>19371478.140000001</v>
      </c>
      <c r="H134">
        <v>21863119.743999999</v>
      </c>
      <c r="I134">
        <v>26171962.596000001</v>
      </c>
      <c r="J134">
        <v>28600525.653000001</v>
      </c>
      <c r="K134">
        <v>23836495.590999998</v>
      </c>
      <c r="L134">
        <v>28015190.059</v>
      </c>
    </row>
    <row r="135" spans="1:12">
      <c r="A135" t="s">
        <v>155</v>
      </c>
      <c r="B135">
        <v>5323330.7319999998</v>
      </c>
      <c r="C135">
        <v>5589706.8799999999</v>
      </c>
      <c r="D135">
        <v>6316373.7070000004</v>
      </c>
      <c r="E135">
        <v>7939185.6239999998</v>
      </c>
      <c r="F135">
        <v>9378433.2699999996</v>
      </c>
      <c r="G135">
        <v>9860206.6710000001</v>
      </c>
      <c r="H135">
        <v>10959866.684</v>
      </c>
      <c r="I135">
        <v>13363242.048</v>
      </c>
      <c r="J135">
        <v>14361941.179</v>
      </c>
      <c r="K135">
        <v>11004852.555</v>
      </c>
      <c r="L135">
        <v>13275624.788000001</v>
      </c>
    </row>
    <row r="136" spans="1:12">
      <c r="A136" t="s">
        <v>156</v>
      </c>
      <c r="B136">
        <v>1093994.2690000001</v>
      </c>
      <c r="C136">
        <v>1069862.159</v>
      </c>
      <c r="D136">
        <v>1114032.872</v>
      </c>
      <c r="E136">
        <v>1294419.1669999999</v>
      </c>
      <c r="F136">
        <v>1379056.3670000001</v>
      </c>
      <c r="G136">
        <v>1333266.04</v>
      </c>
      <c r="H136">
        <v>1352102.0589999999</v>
      </c>
      <c r="I136">
        <v>1557772.53</v>
      </c>
      <c r="J136">
        <v>1512113.584</v>
      </c>
      <c r="K136">
        <v>1200207.493</v>
      </c>
      <c r="L136">
        <v>1287616.415</v>
      </c>
    </row>
    <row r="137" spans="1:12">
      <c r="A137" t="s">
        <v>157</v>
      </c>
      <c r="B137">
        <v>6627989.5669999998</v>
      </c>
      <c r="C137">
        <v>6953401.9380000001</v>
      </c>
      <c r="D137">
        <v>8111618.1320000002</v>
      </c>
      <c r="E137">
        <v>9776681.8939999994</v>
      </c>
      <c r="F137">
        <v>11927401.797</v>
      </c>
      <c r="G137">
        <v>12822159.078</v>
      </c>
      <c r="H137">
        <v>14198249.971000001</v>
      </c>
      <c r="I137">
        <v>16858575.497000001</v>
      </c>
      <c r="J137">
        <v>16999167.050000001</v>
      </c>
      <c r="K137">
        <v>12322926.088</v>
      </c>
      <c r="L137">
        <v>13236251.518999999</v>
      </c>
    </row>
    <row r="138" spans="1:12">
      <c r="A138" t="s">
        <v>158</v>
      </c>
      <c r="B138">
        <v>6224961.8899999997</v>
      </c>
      <c r="C138">
        <v>6370566.4979999997</v>
      </c>
      <c r="D138">
        <v>6739593.767</v>
      </c>
      <c r="E138">
        <v>8195084.4349999996</v>
      </c>
      <c r="F138">
        <v>9551892.5610000007</v>
      </c>
      <c r="G138">
        <v>10016964.664999999</v>
      </c>
      <c r="H138">
        <v>11560650.088</v>
      </c>
      <c r="I138">
        <v>13870733.716</v>
      </c>
      <c r="J138">
        <v>14398954.98</v>
      </c>
      <c r="K138">
        <v>11110009.978</v>
      </c>
      <c r="L138">
        <v>11497012.556</v>
      </c>
    </row>
    <row r="139" spans="1:12">
      <c r="A139" t="s">
        <v>159</v>
      </c>
      <c r="B139">
        <v>39939083.866999999</v>
      </c>
      <c r="C139">
        <v>39123580.049999997</v>
      </c>
      <c r="D139">
        <v>44040988.024999999</v>
      </c>
      <c r="E139">
        <v>51432576.016000003</v>
      </c>
      <c r="F139">
        <v>58449938.239</v>
      </c>
      <c r="G139">
        <v>58750703.020000003</v>
      </c>
      <c r="H139">
        <v>63903778.770000003</v>
      </c>
      <c r="I139">
        <v>71036465.869000003</v>
      </c>
      <c r="J139">
        <v>74480112.294</v>
      </c>
      <c r="K139">
        <v>60625896.794</v>
      </c>
      <c r="L139">
        <v>66632818.061999999</v>
      </c>
    </row>
    <row r="140" spans="1:12">
      <c r="A140" t="s">
        <v>160</v>
      </c>
      <c r="B140">
        <v>15381300.676000001</v>
      </c>
      <c r="C140">
        <v>16435019.938999999</v>
      </c>
      <c r="D140">
        <v>15105147.609999999</v>
      </c>
      <c r="E140">
        <v>18168419.881000001</v>
      </c>
      <c r="F140">
        <v>20656436.973000001</v>
      </c>
      <c r="G140">
        <v>21675553.739</v>
      </c>
      <c r="H140">
        <v>23167806.748</v>
      </c>
      <c r="I140">
        <v>27470316.140999999</v>
      </c>
      <c r="J140">
        <v>30393176.324000001</v>
      </c>
      <c r="K140">
        <v>27111948.736000001</v>
      </c>
      <c r="L140">
        <v>27833987.855999999</v>
      </c>
    </row>
    <row r="141" spans="1:12">
      <c r="A141" t="s">
        <v>161</v>
      </c>
      <c r="B141">
        <v>10825525.978</v>
      </c>
      <c r="C141">
        <v>10508255.810000001</v>
      </c>
      <c r="D141">
        <v>10563587.07</v>
      </c>
      <c r="E141">
        <v>11919015.205</v>
      </c>
      <c r="F141">
        <v>13943737.308</v>
      </c>
      <c r="G141">
        <v>13117110.598999999</v>
      </c>
      <c r="H141">
        <v>13748086.460999999</v>
      </c>
      <c r="I141">
        <v>15021910.130999999</v>
      </c>
      <c r="J141">
        <v>14147620.952</v>
      </c>
      <c r="K141">
        <v>9980120.3220000006</v>
      </c>
      <c r="L141">
        <v>11292561.547</v>
      </c>
    </row>
    <row r="142" spans="1:12">
      <c r="A142" t="s">
        <v>162</v>
      </c>
      <c r="B142">
        <v>6660363.1299999999</v>
      </c>
      <c r="C142">
        <v>7246006.3909999998</v>
      </c>
      <c r="D142">
        <v>7631747.2050000001</v>
      </c>
      <c r="E142">
        <v>8543843.8790000007</v>
      </c>
      <c r="F142">
        <v>8933960.5940000005</v>
      </c>
      <c r="G142">
        <v>8335341.21</v>
      </c>
      <c r="H142">
        <v>8157627.9040000001</v>
      </c>
      <c r="I142">
        <v>8316730.2520000003</v>
      </c>
      <c r="J142">
        <v>7767697.0760000004</v>
      </c>
      <c r="K142">
        <v>5633545.9819999998</v>
      </c>
      <c r="L142">
        <v>5924521.1739999996</v>
      </c>
    </row>
    <row r="143" spans="1:12">
      <c r="A143" t="s">
        <v>163</v>
      </c>
      <c r="B143">
        <v>8683275.9130000006</v>
      </c>
      <c r="C143">
        <v>8346340.3210000014</v>
      </c>
      <c r="D143">
        <v>8345405.5719999997</v>
      </c>
      <c r="E143">
        <v>9070555.4409999996</v>
      </c>
      <c r="F143">
        <v>9594547.8859999999</v>
      </c>
      <c r="G143">
        <v>8808794.1980000008</v>
      </c>
      <c r="H143">
        <v>8886387.7520000003</v>
      </c>
      <c r="I143">
        <v>9661206.7210000008</v>
      </c>
      <c r="J143">
        <v>9353570</v>
      </c>
      <c r="K143">
        <v>7019241.4539999999</v>
      </c>
      <c r="L143">
        <v>7154578.9469999997</v>
      </c>
    </row>
    <row r="144" spans="1:12">
      <c r="A144" t="s">
        <v>164</v>
      </c>
      <c r="B144">
        <v>5194010.591</v>
      </c>
      <c r="C144">
        <v>5118653.443</v>
      </c>
      <c r="D144">
        <v>4705306.273</v>
      </c>
      <c r="E144">
        <v>5067676.8729999997</v>
      </c>
      <c r="F144">
        <v>5863116.6399999997</v>
      </c>
      <c r="G144">
        <v>5760354.9299999997</v>
      </c>
      <c r="H144">
        <v>5896084.1519999998</v>
      </c>
      <c r="I144">
        <v>6304819.1770000001</v>
      </c>
      <c r="J144">
        <v>6355033.7819999997</v>
      </c>
      <c r="K144">
        <v>4401414.5539999995</v>
      </c>
      <c r="L144">
        <v>4520637.4249999998</v>
      </c>
    </row>
    <row r="145" spans="1:12">
      <c r="A145" t="s">
        <v>165</v>
      </c>
      <c r="B145">
        <v>3857400.1060000001</v>
      </c>
      <c r="C145">
        <v>3626997.318</v>
      </c>
      <c r="D145">
        <v>3689968.9029999999</v>
      </c>
      <c r="E145">
        <v>4293314.0690000001</v>
      </c>
      <c r="F145">
        <v>4497671.5609999998</v>
      </c>
      <c r="G145">
        <v>4214264.3039999995</v>
      </c>
      <c r="H145">
        <v>4417197.8689999999</v>
      </c>
      <c r="I145">
        <v>5008882.8729999997</v>
      </c>
      <c r="J145">
        <v>4904309.5219999999</v>
      </c>
      <c r="K145">
        <v>3984357.5090000001</v>
      </c>
      <c r="L145">
        <v>4269578.9050000003</v>
      </c>
    </row>
    <row r="146" spans="1:12">
      <c r="A146" t="s">
        <v>166</v>
      </c>
      <c r="B146">
        <v>1814963.6370000001</v>
      </c>
      <c r="C146">
        <v>1807175.781</v>
      </c>
      <c r="D146">
        <v>2008398.11</v>
      </c>
      <c r="E146">
        <v>2283438.0249999999</v>
      </c>
      <c r="F146">
        <v>2458250.2549999999</v>
      </c>
      <c r="G146">
        <v>2473052.3590000002</v>
      </c>
      <c r="H146">
        <v>2540185.3909999998</v>
      </c>
      <c r="I146">
        <v>2757786.2280000001</v>
      </c>
      <c r="J146">
        <v>2678333.5469999998</v>
      </c>
      <c r="K146">
        <v>1998686.352</v>
      </c>
      <c r="L146">
        <v>2139995.2429999998</v>
      </c>
    </row>
    <row r="147" spans="1:12">
      <c r="A147" t="s">
        <v>167</v>
      </c>
      <c r="B147">
        <v>9650576.6789999995</v>
      </c>
      <c r="C147">
        <v>9836219.0370000005</v>
      </c>
      <c r="D147">
        <v>10601167.859999999</v>
      </c>
      <c r="E147">
        <v>12639837.887</v>
      </c>
      <c r="F147">
        <v>13557738.993000001</v>
      </c>
      <c r="G147">
        <v>14283965.455</v>
      </c>
      <c r="H147">
        <v>15678810.507999999</v>
      </c>
      <c r="I147">
        <v>17607661.243000001</v>
      </c>
      <c r="J147">
        <v>18803654.267999999</v>
      </c>
      <c r="K147">
        <v>15019188.109999999</v>
      </c>
      <c r="L147">
        <v>16546008.244000001</v>
      </c>
    </row>
    <row r="148" spans="1:12">
      <c r="A148" t="s">
        <v>168</v>
      </c>
      <c r="B148">
        <v>4986948.2869999995</v>
      </c>
      <c r="C148">
        <v>5118793.852</v>
      </c>
      <c r="D148">
        <v>5453355.0499999998</v>
      </c>
      <c r="E148">
        <v>6602856.2410000004</v>
      </c>
      <c r="F148">
        <v>7456322.3689999999</v>
      </c>
      <c r="G148">
        <v>7663857.898</v>
      </c>
      <c r="H148">
        <v>8179670.3150000004</v>
      </c>
      <c r="I148">
        <v>9241156.0399999991</v>
      </c>
      <c r="J148">
        <v>9644384.2640000004</v>
      </c>
      <c r="K148">
        <v>8349486.8880000003</v>
      </c>
      <c r="L148">
        <v>8814712.3790000007</v>
      </c>
    </row>
    <row r="149" spans="1:12">
      <c r="A149" t="s">
        <v>169</v>
      </c>
      <c r="B149">
        <v>4393690.4419999998</v>
      </c>
      <c r="C149">
        <v>4326017.6579999998</v>
      </c>
      <c r="D149">
        <v>4471475.3969999999</v>
      </c>
      <c r="E149">
        <v>5161594.6560000004</v>
      </c>
      <c r="F149">
        <v>5842355.7960000001</v>
      </c>
      <c r="G149">
        <v>5862324.1660000002</v>
      </c>
      <c r="H149">
        <v>6443046.5930000003</v>
      </c>
      <c r="I149">
        <v>7279228.9879999999</v>
      </c>
      <c r="J149">
        <v>7122165.6900000004</v>
      </c>
      <c r="K149">
        <v>5679481.3640000001</v>
      </c>
      <c r="L149">
        <v>5844495.4730000002</v>
      </c>
    </row>
    <row r="150" spans="1:12">
      <c r="A150" t="s">
        <v>170</v>
      </c>
      <c r="B150">
        <v>5396191.8329999996</v>
      </c>
      <c r="C150">
        <v>5328380.1720000003</v>
      </c>
      <c r="D150">
        <v>5403691.6950000003</v>
      </c>
      <c r="E150">
        <v>6174424.2429999998</v>
      </c>
      <c r="F150">
        <v>6948154.477</v>
      </c>
      <c r="G150">
        <v>7496688.8210000014</v>
      </c>
      <c r="H150">
        <v>8290492.523</v>
      </c>
      <c r="I150">
        <v>9589841.8690000009</v>
      </c>
      <c r="J150">
        <v>10416226.731000001</v>
      </c>
      <c r="K150">
        <v>8226138.0839999998</v>
      </c>
      <c r="L150">
        <v>8232029.0539999995</v>
      </c>
    </row>
    <row r="151" spans="1:12">
      <c r="A151" t="s">
        <v>171</v>
      </c>
      <c r="B151">
        <v>7693727.7479999997</v>
      </c>
      <c r="C151">
        <v>7767089.227</v>
      </c>
      <c r="D151">
        <v>8346884.9620000003</v>
      </c>
      <c r="E151">
        <v>9797731.8469999991</v>
      </c>
      <c r="F151">
        <v>11270155.085000001</v>
      </c>
      <c r="G151">
        <v>11390217.174000001</v>
      </c>
      <c r="H151">
        <v>12677720.429</v>
      </c>
      <c r="I151">
        <v>14565177.503</v>
      </c>
      <c r="J151">
        <v>15397129.296</v>
      </c>
      <c r="K151">
        <v>11572576.922</v>
      </c>
      <c r="L151">
        <v>11731172.591</v>
      </c>
    </row>
    <row r="152" spans="1:12">
      <c r="A152" t="s">
        <v>172</v>
      </c>
      <c r="B152">
        <v>7040102.4790000003</v>
      </c>
      <c r="C152">
        <v>7015713.9740000004</v>
      </c>
      <c r="D152">
        <v>7426447.7719999999</v>
      </c>
      <c r="E152">
        <v>8799906.8129999992</v>
      </c>
      <c r="F152">
        <v>10774401.32</v>
      </c>
      <c r="G152">
        <v>11823807.77</v>
      </c>
      <c r="H152">
        <v>13560781.039999999</v>
      </c>
      <c r="I152">
        <v>16351116.992000001</v>
      </c>
      <c r="J152">
        <v>17567095.662999999</v>
      </c>
      <c r="K152">
        <v>13300740.518999999</v>
      </c>
      <c r="L152">
        <v>14684194.062999999</v>
      </c>
    </row>
    <row r="153" spans="1:12">
      <c r="A153" t="s">
        <v>173</v>
      </c>
      <c r="B153">
        <v>7579083.3449999997</v>
      </c>
      <c r="C153">
        <v>7920889.1490000002</v>
      </c>
      <c r="D153">
        <v>8745700.0250000004</v>
      </c>
      <c r="E153">
        <v>10448539.568</v>
      </c>
      <c r="F153">
        <v>12316299.343</v>
      </c>
      <c r="G153">
        <v>12657885.466</v>
      </c>
      <c r="H153">
        <v>14466383.464</v>
      </c>
      <c r="I153">
        <v>17268060.881000001</v>
      </c>
      <c r="J153">
        <v>18650731.208000001</v>
      </c>
      <c r="K153">
        <v>14094037.056</v>
      </c>
      <c r="L153">
        <v>14260891.01</v>
      </c>
    </row>
    <row r="154" spans="1:12">
      <c r="A154" t="s">
        <v>174</v>
      </c>
      <c r="B154">
        <v>6349483.4460000014</v>
      </c>
      <c r="C154">
        <v>6519974.96</v>
      </c>
      <c r="D154">
        <v>7017277.9189999998</v>
      </c>
      <c r="E154">
        <v>8251290.091</v>
      </c>
      <c r="F154">
        <v>9532623.6579999998</v>
      </c>
      <c r="G154">
        <v>9766398.9100000001</v>
      </c>
      <c r="H154">
        <v>10377978.943</v>
      </c>
      <c r="I154">
        <v>11641312.429</v>
      </c>
      <c r="J154">
        <v>11711593.672</v>
      </c>
      <c r="K154">
        <v>9494122.0030000005</v>
      </c>
      <c r="L154">
        <v>10105086.861</v>
      </c>
    </row>
    <row r="155" spans="1:12">
      <c r="A155" t="s">
        <v>175</v>
      </c>
      <c r="B155">
        <v>2422890.2790000001</v>
      </c>
      <c r="C155">
        <v>2371547.423</v>
      </c>
      <c r="D155">
        <v>2324831.3390000002</v>
      </c>
      <c r="E155">
        <v>2600165.7949999999</v>
      </c>
      <c r="F155">
        <v>2802703.23</v>
      </c>
      <c r="G155">
        <v>2642965.8420000002</v>
      </c>
      <c r="H155">
        <v>2599313.4950000001</v>
      </c>
      <c r="I155">
        <v>2900460.2889999999</v>
      </c>
      <c r="J155">
        <v>2934194.6839999999</v>
      </c>
      <c r="K155">
        <v>2295999.534</v>
      </c>
      <c r="L155">
        <v>2375023.463</v>
      </c>
    </row>
    <row r="156" spans="1:12">
      <c r="A156" t="s">
        <v>176</v>
      </c>
      <c r="B156">
        <v>20287180.695</v>
      </c>
      <c r="C156">
        <v>14774435.259</v>
      </c>
      <c r="D156">
        <v>21067610.710999999</v>
      </c>
      <c r="E156">
        <v>20423299.866</v>
      </c>
      <c r="F156">
        <v>23893754.570999999</v>
      </c>
      <c r="G156">
        <v>26465316.936999999</v>
      </c>
      <c r="H156">
        <v>25253860.096999999</v>
      </c>
      <c r="I156">
        <v>27993214.607999999</v>
      </c>
      <c r="J156">
        <v>25277093.588</v>
      </c>
      <c r="K156">
        <v>17676141.706999999</v>
      </c>
      <c r="L156">
        <v>25241081.464000002</v>
      </c>
    </row>
    <row r="157" spans="1:12">
      <c r="A157" t="s">
        <v>177</v>
      </c>
      <c r="B157">
        <v>1261122.264</v>
      </c>
      <c r="C157">
        <v>1270559.638</v>
      </c>
      <c r="D157">
        <v>1371023.328</v>
      </c>
      <c r="E157">
        <v>1634126.317</v>
      </c>
      <c r="F157">
        <v>3514641.9040000001</v>
      </c>
      <c r="G157">
        <v>5397522.5880000014</v>
      </c>
      <c r="H157">
        <v>5089625.9210000001</v>
      </c>
      <c r="I157">
        <v>6152127.301</v>
      </c>
      <c r="J157">
        <v>7473202.6900000004</v>
      </c>
      <c r="K157">
        <v>3344401.523</v>
      </c>
      <c r="L157">
        <v>5937894.727</v>
      </c>
    </row>
    <row r="158" spans="1:12">
      <c r="A158" t="s">
        <v>178</v>
      </c>
      <c r="B158">
        <v>3528721.432</v>
      </c>
      <c r="C158">
        <v>3381045.4730000002</v>
      </c>
      <c r="D158">
        <v>3915845.7549999999</v>
      </c>
      <c r="E158">
        <v>5331936.2620000001</v>
      </c>
      <c r="F158">
        <v>8233095.9079999998</v>
      </c>
      <c r="G158">
        <v>8781476.4100000001</v>
      </c>
      <c r="H158">
        <v>8931350.6349999998</v>
      </c>
      <c r="I158">
        <v>13293507.766000001</v>
      </c>
      <c r="J158">
        <v>15464666.672</v>
      </c>
      <c r="K158">
        <v>6258573.1440000003</v>
      </c>
      <c r="L158">
        <v>8515641.5749999993</v>
      </c>
    </row>
    <row r="159" spans="1:12">
      <c r="A159" t="s">
        <v>179</v>
      </c>
      <c r="B159">
        <v>12591262.797</v>
      </c>
      <c r="C159">
        <v>11256193.885</v>
      </c>
      <c r="D159">
        <v>11497126.07</v>
      </c>
      <c r="E159">
        <v>15223503.787</v>
      </c>
      <c r="F159">
        <v>22376521.859000001</v>
      </c>
      <c r="G159">
        <v>25998800.478999998</v>
      </c>
      <c r="H159">
        <v>29417972.554000001</v>
      </c>
      <c r="I159">
        <v>36107821.711999997</v>
      </c>
      <c r="J159">
        <v>41839299.090999998</v>
      </c>
      <c r="K159">
        <v>21185470.122000001</v>
      </c>
      <c r="L159">
        <v>26847316.296999998</v>
      </c>
    </row>
    <row r="160" spans="1:12">
      <c r="A160" t="s">
        <v>180</v>
      </c>
      <c r="B160">
        <v>10302936.998</v>
      </c>
      <c r="C160">
        <v>9563551.7699999996</v>
      </c>
      <c r="D160">
        <v>10000116.828</v>
      </c>
      <c r="E160">
        <v>12743227.217</v>
      </c>
      <c r="F160">
        <v>16710942.454</v>
      </c>
      <c r="G160">
        <v>17745417.453000002</v>
      </c>
      <c r="H160">
        <v>20780787.532000002</v>
      </c>
      <c r="I160">
        <v>24882570.484000001</v>
      </c>
      <c r="J160">
        <v>26739092.721999999</v>
      </c>
      <c r="K160">
        <v>18147876.918000001</v>
      </c>
      <c r="L160">
        <v>21970489.105999999</v>
      </c>
    </row>
    <row r="161" spans="1:12">
      <c r="A161" t="s">
        <v>181</v>
      </c>
      <c r="B161">
        <v>11353597.75</v>
      </c>
      <c r="C161">
        <v>10518361.331</v>
      </c>
      <c r="D161">
        <v>11857803.154999999</v>
      </c>
      <c r="E161">
        <v>15560303.547</v>
      </c>
      <c r="F161">
        <v>22090401.068</v>
      </c>
      <c r="G161">
        <v>25152057.368000001</v>
      </c>
      <c r="H161">
        <v>32679409.372000001</v>
      </c>
      <c r="I161">
        <v>42372016.342</v>
      </c>
      <c r="J161">
        <v>41345765.391000003</v>
      </c>
      <c r="K161">
        <v>24128187.815000001</v>
      </c>
      <c r="L161">
        <v>31166279.761999998</v>
      </c>
    </row>
    <row r="162" spans="1:12">
      <c r="A162" t="s">
        <v>182</v>
      </c>
      <c r="B162">
        <v>12488796.949999999</v>
      </c>
      <c r="C162">
        <v>12438770.088</v>
      </c>
      <c r="D162">
        <v>12466230.017000001</v>
      </c>
      <c r="E162">
        <v>15596171.202</v>
      </c>
      <c r="F162">
        <v>24348252.094000001</v>
      </c>
      <c r="G162">
        <v>26638758.561999999</v>
      </c>
      <c r="H162">
        <v>32359571.568</v>
      </c>
      <c r="I162">
        <v>43041401.208999999</v>
      </c>
      <c r="J162">
        <v>53074362.134999998</v>
      </c>
      <c r="K162">
        <v>25066621.688999999</v>
      </c>
      <c r="L162">
        <v>32982583.432</v>
      </c>
    </row>
    <row r="163" spans="1:12">
      <c r="A163" t="s">
        <v>183</v>
      </c>
      <c r="B163">
        <v>556076.53599999996</v>
      </c>
      <c r="C163">
        <v>824489.45200000005</v>
      </c>
      <c r="D163">
        <v>894965.96100000001</v>
      </c>
      <c r="E163">
        <v>1054553.69</v>
      </c>
      <c r="F163">
        <v>1242221.2209999999</v>
      </c>
      <c r="G163">
        <v>1505605.075</v>
      </c>
      <c r="H163">
        <v>1506176.237</v>
      </c>
      <c r="I163">
        <v>2040873.486</v>
      </c>
      <c r="J163">
        <v>2507044.8790000002</v>
      </c>
      <c r="K163">
        <v>2205482.531</v>
      </c>
      <c r="L163">
        <v>2106253.622</v>
      </c>
    </row>
    <row r="164" spans="1:12">
      <c r="A164" t="s">
        <v>184</v>
      </c>
      <c r="B164">
        <v>1824437.5</v>
      </c>
      <c r="C164">
        <v>1794273.51</v>
      </c>
      <c r="D164">
        <v>1906985.7879999999</v>
      </c>
      <c r="E164">
        <v>2306204.142</v>
      </c>
      <c r="F164">
        <v>3268672.838</v>
      </c>
      <c r="G164">
        <v>3516284.5690000001</v>
      </c>
      <c r="H164">
        <v>3980730.139</v>
      </c>
      <c r="I164">
        <v>4896289.5159999998</v>
      </c>
      <c r="J164">
        <v>5698857.6399999997</v>
      </c>
      <c r="K164">
        <v>3474749.8679999998</v>
      </c>
      <c r="L164">
        <v>4459023.3430000003</v>
      </c>
    </row>
    <row r="165" spans="1:12">
      <c r="A165" t="s">
        <v>185</v>
      </c>
      <c r="B165">
        <v>11144928.755000001</v>
      </c>
      <c r="C165">
        <v>12380732.74</v>
      </c>
      <c r="D165">
        <v>13489494.257999999</v>
      </c>
      <c r="E165">
        <v>15271563.484999999</v>
      </c>
      <c r="F165">
        <v>20716354.964000002</v>
      </c>
      <c r="G165">
        <v>25600406.131999999</v>
      </c>
      <c r="H165">
        <v>32020126.662999999</v>
      </c>
      <c r="I165">
        <v>39428217.438000001</v>
      </c>
      <c r="J165">
        <v>45472064.745999999</v>
      </c>
      <c r="K165">
        <v>29609574.175999999</v>
      </c>
      <c r="L165">
        <v>30377017.605999999</v>
      </c>
    </row>
    <row r="166" spans="1:12">
      <c r="A166" t="s">
        <v>186</v>
      </c>
      <c r="B166">
        <v>4661734.5999999996</v>
      </c>
      <c r="C166">
        <v>4562709.1009999998</v>
      </c>
      <c r="D166">
        <v>3954147.0449999999</v>
      </c>
      <c r="E166">
        <v>4112975.06</v>
      </c>
      <c r="F166">
        <v>5719358.0279999999</v>
      </c>
      <c r="G166">
        <v>7000721.5580000002</v>
      </c>
      <c r="H166">
        <v>10122555.799000001</v>
      </c>
      <c r="I166">
        <v>13428600.846999999</v>
      </c>
      <c r="J166">
        <v>16446461.478</v>
      </c>
      <c r="K166">
        <v>9363191.2799999993</v>
      </c>
      <c r="L166">
        <v>13558680.739</v>
      </c>
    </row>
    <row r="167" spans="1:12">
      <c r="A167" t="s">
        <v>187</v>
      </c>
      <c r="B167">
        <v>10967867.248</v>
      </c>
      <c r="C167">
        <v>10232282.926000001</v>
      </c>
      <c r="D167">
        <v>9712526.8369999994</v>
      </c>
      <c r="E167">
        <v>11215321.028999999</v>
      </c>
      <c r="F167">
        <v>16486074.651000001</v>
      </c>
      <c r="G167">
        <v>19488708.476</v>
      </c>
      <c r="H167">
        <v>33859444.336999997</v>
      </c>
      <c r="I167">
        <v>36628464.417000003</v>
      </c>
      <c r="J167">
        <v>38160777.365000002</v>
      </c>
      <c r="K167">
        <v>24535912.269000001</v>
      </c>
      <c r="L167">
        <v>34956389.211000003</v>
      </c>
    </row>
    <row r="168" spans="1:12">
      <c r="A168" t="s">
        <v>188</v>
      </c>
      <c r="B168">
        <v>2029649.3389999999</v>
      </c>
      <c r="C168">
        <v>1951460.96</v>
      </c>
      <c r="D168">
        <v>1833019.42</v>
      </c>
      <c r="E168">
        <v>2185939.003</v>
      </c>
      <c r="F168">
        <v>3247725.8339999998</v>
      </c>
      <c r="G168">
        <v>3790590.27</v>
      </c>
      <c r="H168">
        <v>5833563.3650000002</v>
      </c>
      <c r="I168">
        <v>9102028.9509999994</v>
      </c>
      <c r="J168">
        <v>6555334.716</v>
      </c>
      <c r="K168">
        <v>3445004.6940000001</v>
      </c>
      <c r="L168">
        <v>4814698.4939999999</v>
      </c>
    </row>
    <row r="169" spans="1:12">
      <c r="A169" t="s">
        <v>189</v>
      </c>
      <c r="B169">
        <v>17301445.050000001</v>
      </c>
      <c r="C169">
        <v>17867520.028000001</v>
      </c>
      <c r="D169">
        <v>18575035.259</v>
      </c>
      <c r="E169">
        <v>21326078.530000001</v>
      </c>
      <c r="F169">
        <v>26011762.002999999</v>
      </c>
      <c r="G169">
        <v>28920921.416000001</v>
      </c>
      <c r="H169">
        <v>38291688.079999998</v>
      </c>
      <c r="I169">
        <v>44105891.008000001</v>
      </c>
      <c r="J169">
        <v>43668622.012999997</v>
      </c>
      <c r="K169">
        <v>28604821.213</v>
      </c>
      <c r="L169">
        <v>36916493.012000002</v>
      </c>
    </row>
    <row r="170" spans="1:12">
      <c r="A170" t="s">
        <v>190</v>
      </c>
      <c r="B170">
        <v>454191.65399999998</v>
      </c>
      <c r="C170">
        <v>471041.41399999999</v>
      </c>
      <c r="D170">
        <v>484759.47399999999</v>
      </c>
      <c r="E170">
        <v>486344.60499999998</v>
      </c>
      <c r="F170">
        <v>770587.95400000003</v>
      </c>
      <c r="G170">
        <v>981306.76399999997</v>
      </c>
      <c r="H170">
        <v>1258035.192</v>
      </c>
      <c r="I170">
        <v>2126757.798</v>
      </c>
      <c r="J170">
        <v>2117108.4350000001</v>
      </c>
      <c r="K170">
        <v>1662900.1610000001</v>
      </c>
      <c r="L170">
        <v>2206968.5</v>
      </c>
    </row>
    <row r="171" spans="1:12">
      <c r="A171" t="s">
        <v>191</v>
      </c>
      <c r="B171">
        <v>1677976.4369999999</v>
      </c>
      <c r="C171">
        <v>1474088.73</v>
      </c>
      <c r="D171">
        <v>1429797.585</v>
      </c>
      <c r="E171">
        <v>1714191.9669999999</v>
      </c>
      <c r="F171">
        <v>2149566.432</v>
      </c>
      <c r="G171">
        <v>2481235.3089999999</v>
      </c>
      <c r="H171">
        <v>5407525.7999999998</v>
      </c>
      <c r="I171">
        <v>6132450.3650000002</v>
      </c>
      <c r="J171">
        <v>3637363.4249999998</v>
      </c>
      <c r="K171">
        <v>2466328.0520000001</v>
      </c>
      <c r="L171">
        <v>4254100.6830000002</v>
      </c>
    </row>
    <row r="172" spans="1:12">
      <c r="A172" t="s">
        <v>192</v>
      </c>
      <c r="B172">
        <v>151982.67800000001</v>
      </c>
      <c r="C172">
        <v>140069.25099999999</v>
      </c>
      <c r="D172">
        <v>147865.63699999999</v>
      </c>
      <c r="E172">
        <v>162766.242</v>
      </c>
      <c r="F172">
        <v>261014.79399999999</v>
      </c>
      <c r="G172">
        <v>295916.83500000002</v>
      </c>
      <c r="H172">
        <v>461039.03499999997</v>
      </c>
      <c r="I172">
        <v>561487.28899999999</v>
      </c>
      <c r="J172">
        <v>609309.88600000006</v>
      </c>
      <c r="K172">
        <v>389599.538</v>
      </c>
      <c r="L172">
        <v>679195.45200000005</v>
      </c>
    </row>
    <row r="173" spans="1:12">
      <c r="A173" t="s">
        <v>193</v>
      </c>
      <c r="B173">
        <v>1088594.1000000001</v>
      </c>
      <c r="C173">
        <v>1134253.862</v>
      </c>
      <c r="D173">
        <v>960462.66399999999</v>
      </c>
      <c r="E173">
        <v>1052119.7139999999</v>
      </c>
      <c r="F173">
        <v>1502585.6980000001</v>
      </c>
      <c r="G173">
        <v>1871164.446</v>
      </c>
      <c r="H173">
        <v>2139701.8569999998</v>
      </c>
      <c r="I173">
        <v>2723855.4509999999</v>
      </c>
      <c r="J173">
        <v>3372746.4789999998</v>
      </c>
      <c r="K173">
        <v>1295918.7450000001</v>
      </c>
      <c r="L173">
        <v>2331804.1090000002</v>
      </c>
    </row>
    <row r="174" spans="1:12">
      <c r="A174" t="s">
        <v>194</v>
      </c>
      <c r="B174">
        <v>8063778.3119999999</v>
      </c>
      <c r="C174">
        <v>8728179.3880000003</v>
      </c>
      <c r="D174">
        <v>9559229.1439999994</v>
      </c>
      <c r="E174">
        <v>11374221.208000001</v>
      </c>
      <c r="F174">
        <v>14001569.064999999</v>
      </c>
      <c r="G174">
        <v>15834639.306</v>
      </c>
      <c r="H174">
        <v>19228118.418000001</v>
      </c>
      <c r="I174">
        <v>24868615.013</v>
      </c>
      <c r="J174">
        <v>29661251.160999998</v>
      </c>
      <c r="K174">
        <v>22476251.559999999</v>
      </c>
      <c r="L174">
        <v>21966202.844000001</v>
      </c>
    </row>
    <row r="175" spans="1:12">
      <c r="A175" t="s">
        <v>195</v>
      </c>
      <c r="B175">
        <v>3965640.44</v>
      </c>
      <c r="C175">
        <v>4054636.5869999998</v>
      </c>
      <c r="D175">
        <v>4451415.2939999998</v>
      </c>
      <c r="E175">
        <v>5337510.3250000002</v>
      </c>
      <c r="F175">
        <v>6156002.5539999995</v>
      </c>
      <c r="G175">
        <v>6908276.1009999998</v>
      </c>
      <c r="H175">
        <v>7991736.0520000001</v>
      </c>
      <c r="I175">
        <v>10046985.577</v>
      </c>
      <c r="J175">
        <v>11459973.125</v>
      </c>
      <c r="K175">
        <v>9137851.2630000003</v>
      </c>
      <c r="L175">
        <v>9082000.2579999994</v>
      </c>
    </row>
    <row r="176" spans="1:12">
      <c r="A176" t="s">
        <v>196</v>
      </c>
      <c r="B176">
        <v>2188228.9640000002</v>
      </c>
      <c r="C176">
        <v>2257987.557</v>
      </c>
      <c r="D176">
        <v>2341246.139</v>
      </c>
      <c r="E176">
        <v>2845976.852</v>
      </c>
      <c r="F176">
        <v>4100670.98</v>
      </c>
      <c r="G176">
        <v>4355082.6140000001</v>
      </c>
      <c r="H176">
        <v>5319891.5530000003</v>
      </c>
      <c r="I176">
        <v>6444964.7910000002</v>
      </c>
      <c r="J176">
        <v>7259874.2209999999</v>
      </c>
      <c r="K176">
        <v>5016374.7050000001</v>
      </c>
      <c r="L176">
        <v>5846998.3049999997</v>
      </c>
    </row>
    <row r="177" spans="1:12">
      <c r="A177" t="s">
        <v>197</v>
      </c>
      <c r="B177">
        <v>4618414.7180000003</v>
      </c>
      <c r="C177">
        <v>4605710.1529999999</v>
      </c>
      <c r="D177">
        <v>5018105.2410000004</v>
      </c>
      <c r="E177">
        <v>6150202.5800000001</v>
      </c>
      <c r="F177">
        <v>7829002.2889999999</v>
      </c>
      <c r="G177">
        <v>8618415.9069999997</v>
      </c>
      <c r="H177">
        <v>10094145.75</v>
      </c>
      <c r="I177">
        <v>12413393.272</v>
      </c>
      <c r="J177">
        <v>13755645.030999999</v>
      </c>
      <c r="K177">
        <v>9841707.8310000002</v>
      </c>
      <c r="L177">
        <v>12132695.937000001</v>
      </c>
    </row>
    <row r="178" spans="1:12">
      <c r="A178" t="s">
        <v>198</v>
      </c>
      <c r="B178">
        <v>8899727.8540000003</v>
      </c>
      <c r="C178">
        <v>8981281.5820000004</v>
      </c>
      <c r="D178">
        <v>9375847.3709999993</v>
      </c>
      <c r="E178">
        <v>11177324.279999999</v>
      </c>
      <c r="F178">
        <v>13198518.426999999</v>
      </c>
      <c r="G178">
        <v>14053475.91</v>
      </c>
      <c r="H178">
        <v>15826320.731000001</v>
      </c>
      <c r="I178">
        <v>18284073.210999999</v>
      </c>
      <c r="J178">
        <v>20752343.980999999</v>
      </c>
      <c r="K178">
        <v>14597664.575999999</v>
      </c>
      <c r="L178">
        <v>17103850.870000001</v>
      </c>
    </row>
    <row r="179" spans="1:12">
      <c r="A179" t="s">
        <v>199</v>
      </c>
      <c r="B179">
        <v>1897419.504</v>
      </c>
      <c r="C179">
        <v>2197312.628</v>
      </c>
      <c r="D179">
        <v>2340492.4049999998</v>
      </c>
      <c r="E179">
        <v>2452128.83</v>
      </c>
      <c r="F179">
        <v>2660293.227</v>
      </c>
      <c r="G179">
        <v>2771410.57</v>
      </c>
      <c r="H179">
        <v>3190133.7480000001</v>
      </c>
      <c r="I179">
        <v>3068380.426</v>
      </c>
      <c r="J179">
        <v>3721401.9</v>
      </c>
      <c r="K179">
        <v>3033931.32</v>
      </c>
      <c r="L179">
        <v>3522993.0520000001</v>
      </c>
    </row>
    <row r="180" spans="1:12">
      <c r="A180" t="s">
        <v>200</v>
      </c>
      <c r="B180">
        <v>4394866.1730000004</v>
      </c>
      <c r="C180">
        <v>4565223.8849999998</v>
      </c>
      <c r="D180">
        <v>4924730.6869999999</v>
      </c>
      <c r="E180">
        <v>5856936.1229999997</v>
      </c>
      <c r="F180">
        <v>6854298.1919999998</v>
      </c>
      <c r="G180">
        <v>7257859.0369999995</v>
      </c>
      <c r="H180">
        <v>8291424.0539999995</v>
      </c>
      <c r="I180">
        <v>9168735.0010000002</v>
      </c>
      <c r="J180">
        <v>9800867.9289999995</v>
      </c>
      <c r="K180">
        <v>7996941</v>
      </c>
      <c r="L180">
        <v>8334662.9079999998</v>
      </c>
    </row>
    <row r="181" spans="1:12">
      <c r="A181" t="s">
        <v>201</v>
      </c>
      <c r="B181">
        <v>24752949.912</v>
      </c>
      <c r="C181">
        <v>26121866.852000002</v>
      </c>
      <c r="D181">
        <v>28100131.973000001</v>
      </c>
      <c r="E181">
        <v>34088756.196000002</v>
      </c>
      <c r="F181">
        <v>41703791.583999999</v>
      </c>
      <c r="G181">
        <v>47038517.107000001</v>
      </c>
      <c r="H181">
        <v>54742808.439000003</v>
      </c>
      <c r="I181">
        <v>67127641.098000005</v>
      </c>
      <c r="J181">
        <v>74137198.605000004</v>
      </c>
      <c r="K181">
        <v>52423857.592</v>
      </c>
      <c r="L181">
        <v>58015762.865999997</v>
      </c>
    </row>
    <row r="182" spans="1:12">
      <c r="A182" t="s">
        <v>202</v>
      </c>
      <c r="B182">
        <v>1045462.898</v>
      </c>
      <c r="C182">
        <v>1155340.463</v>
      </c>
      <c r="D182">
        <v>1112533.2849999999</v>
      </c>
      <c r="E182">
        <v>1361185.9069999999</v>
      </c>
      <c r="F182">
        <v>1524395.344</v>
      </c>
      <c r="G182">
        <v>1735179.6140000001</v>
      </c>
      <c r="H182">
        <v>1689289.865</v>
      </c>
      <c r="I182">
        <v>2446790.4909999999</v>
      </c>
      <c r="J182">
        <v>3284189.594</v>
      </c>
      <c r="K182">
        <v>2701103.5970000001</v>
      </c>
      <c r="L182">
        <v>2389120.2459999998</v>
      </c>
    </row>
    <row r="183" spans="1:12">
      <c r="A183" t="s">
        <v>203</v>
      </c>
      <c r="B183">
        <v>1023585.6310000001</v>
      </c>
      <c r="C183">
        <v>1320113.5589999999</v>
      </c>
      <c r="D183">
        <v>1380190.7139999999</v>
      </c>
      <c r="E183">
        <v>1226868.4180000001</v>
      </c>
      <c r="F183">
        <v>1393260.43</v>
      </c>
      <c r="G183">
        <v>1718059.4779999999</v>
      </c>
      <c r="H183">
        <v>1863178.72</v>
      </c>
      <c r="I183">
        <v>2286173.1310000001</v>
      </c>
      <c r="J183">
        <v>3024710.0869999998</v>
      </c>
      <c r="K183">
        <v>3754299.6630000002</v>
      </c>
      <c r="L183">
        <v>3228186.287</v>
      </c>
    </row>
    <row r="184" spans="1:12">
      <c r="A184" t="s">
        <v>204</v>
      </c>
      <c r="B184">
        <v>30429014.789000001</v>
      </c>
      <c r="C184">
        <v>31279714.348999999</v>
      </c>
      <c r="D184">
        <v>34997490.447999999</v>
      </c>
      <c r="E184">
        <v>43984494.990999997</v>
      </c>
      <c r="F184">
        <v>54620237.686999999</v>
      </c>
      <c r="G184">
        <v>60993961.838</v>
      </c>
      <c r="H184">
        <v>68184390.452999994</v>
      </c>
      <c r="I184">
        <v>82342025.564999998</v>
      </c>
      <c r="J184">
        <v>83289245.451000005</v>
      </c>
      <c r="K184">
        <v>56493391.817000002</v>
      </c>
      <c r="L184">
        <v>68731094.379999995</v>
      </c>
    </row>
    <row r="185" spans="1:12">
      <c r="A185" t="s">
        <v>205</v>
      </c>
      <c r="B185">
        <v>24003674.905000001</v>
      </c>
      <c r="C185">
        <v>27888736.578000002</v>
      </c>
      <c r="D185">
        <v>26125274.607999999</v>
      </c>
      <c r="E185">
        <v>28972195.991</v>
      </c>
      <c r="F185">
        <v>32024193.568999998</v>
      </c>
      <c r="G185">
        <v>33499594.732999999</v>
      </c>
      <c r="H185">
        <v>39938865.920000002</v>
      </c>
      <c r="I185">
        <v>38426626.710000001</v>
      </c>
      <c r="J185">
        <v>42103460.464000002</v>
      </c>
      <c r="K185">
        <v>42783978.338</v>
      </c>
      <c r="L185">
        <v>44629403.391000003</v>
      </c>
    </row>
    <row r="186" spans="1:12">
      <c r="A186" t="s">
        <v>206</v>
      </c>
      <c r="B186">
        <v>11945425.679</v>
      </c>
      <c r="C186">
        <v>13486384.744999999</v>
      </c>
      <c r="D186">
        <v>13900506.689999999</v>
      </c>
      <c r="E186">
        <v>16752976.702</v>
      </c>
      <c r="F186">
        <v>20488080.679000001</v>
      </c>
      <c r="G186">
        <v>24005529.419</v>
      </c>
      <c r="H186">
        <v>28704339.004000001</v>
      </c>
      <c r="I186">
        <v>35313892.166000001</v>
      </c>
      <c r="J186">
        <v>43112397.973999999</v>
      </c>
      <c r="K186">
        <v>35476081.244999997</v>
      </c>
      <c r="L186">
        <v>36478466.027999997</v>
      </c>
    </row>
    <row r="187" spans="1:12">
      <c r="A187" t="s">
        <v>207</v>
      </c>
      <c r="B187">
        <v>3523509.4350000001</v>
      </c>
      <c r="C187">
        <v>3362774.2149999999</v>
      </c>
      <c r="D187">
        <v>3708965.95</v>
      </c>
      <c r="E187">
        <v>4699330.9630000014</v>
      </c>
      <c r="F187">
        <v>5820352.7879999997</v>
      </c>
      <c r="G187">
        <v>6982153.79</v>
      </c>
      <c r="H187">
        <v>7847790.6629999997</v>
      </c>
      <c r="I187">
        <v>9639095.5820000004</v>
      </c>
      <c r="J187">
        <v>12065887.176000001</v>
      </c>
      <c r="K187">
        <v>9879589.0189999994</v>
      </c>
      <c r="L187">
        <v>10816761.045</v>
      </c>
    </row>
    <row r="188" spans="1:12">
      <c r="A188" t="s">
        <v>208</v>
      </c>
      <c r="B188">
        <v>6814364.432</v>
      </c>
      <c r="C188">
        <v>7194258.4079999998</v>
      </c>
      <c r="D188">
        <v>8383263.0630000001</v>
      </c>
      <c r="E188">
        <v>9868887.6359999999</v>
      </c>
      <c r="F188">
        <v>11779371.128</v>
      </c>
      <c r="G188">
        <v>13386343.964</v>
      </c>
      <c r="H188">
        <v>15165648.177999999</v>
      </c>
      <c r="I188">
        <v>18655430.660999998</v>
      </c>
      <c r="J188">
        <v>23599499.18</v>
      </c>
      <c r="K188">
        <v>16694778.191</v>
      </c>
      <c r="L188">
        <v>17633777.188999999</v>
      </c>
    </row>
    <row r="189" spans="1:12">
      <c r="A189" t="s">
        <v>209</v>
      </c>
      <c r="B189">
        <v>4560035.1129999999</v>
      </c>
      <c r="C189">
        <v>4501955.835</v>
      </c>
      <c r="D189">
        <v>5323756.0199999996</v>
      </c>
      <c r="E189">
        <v>6264515.6550000003</v>
      </c>
      <c r="F189">
        <v>7489461.898</v>
      </c>
      <c r="G189">
        <v>8000441.4610000001</v>
      </c>
      <c r="H189">
        <v>8837024.3029999994</v>
      </c>
      <c r="I189">
        <v>10692715.518999999</v>
      </c>
      <c r="J189">
        <v>13669026.968</v>
      </c>
      <c r="K189">
        <v>9283041.6779999994</v>
      </c>
      <c r="L189">
        <v>9097760.125</v>
      </c>
    </row>
    <row r="190" spans="1:12">
      <c r="A190" t="s">
        <v>210</v>
      </c>
      <c r="B190">
        <v>14235460.119999999</v>
      </c>
      <c r="C190">
        <v>14810815.155999999</v>
      </c>
      <c r="D190">
        <v>15601837.119000001</v>
      </c>
      <c r="E190">
        <v>18881064.552999999</v>
      </c>
      <c r="F190">
        <v>24676900.901999999</v>
      </c>
      <c r="G190">
        <v>29480304.346000001</v>
      </c>
      <c r="H190">
        <v>35264137.773000002</v>
      </c>
      <c r="I190">
        <v>46648976.189999998</v>
      </c>
      <c r="J190">
        <v>50512061.751999997</v>
      </c>
      <c r="K190">
        <v>27694535.441</v>
      </c>
      <c r="L190">
        <v>32629901.568</v>
      </c>
    </row>
    <row r="191" spans="1:12">
      <c r="A191" t="s">
        <v>211</v>
      </c>
      <c r="B191">
        <v>9788756.8420000002</v>
      </c>
      <c r="C191">
        <v>9599296.0020000003</v>
      </c>
      <c r="D191">
        <v>10047548.479</v>
      </c>
      <c r="E191">
        <v>11881024.078</v>
      </c>
      <c r="F191">
        <v>12445712.425000001</v>
      </c>
      <c r="G191">
        <v>12116650.140000001</v>
      </c>
      <c r="H191">
        <v>12828788.153000001</v>
      </c>
      <c r="I191">
        <v>14265630.843</v>
      </c>
      <c r="J191">
        <v>12402376.866</v>
      </c>
      <c r="K191">
        <v>8074760.21</v>
      </c>
      <c r="L191">
        <v>10328905.277000001</v>
      </c>
    </row>
    <row r="192" spans="1:12">
      <c r="A192" t="s">
        <v>212</v>
      </c>
      <c r="B192">
        <v>4622305.1540000001</v>
      </c>
      <c r="C192">
        <v>4672971.9460000014</v>
      </c>
      <c r="D192">
        <v>4688015.2290000003</v>
      </c>
      <c r="E192">
        <v>5510573.7230000002</v>
      </c>
      <c r="F192">
        <v>6174705.307</v>
      </c>
      <c r="G192">
        <v>6659670.3090000004</v>
      </c>
      <c r="H192">
        <v>7254533.659</v>
      </c>
      <c r="I192">
        <v>8380557.0650000004</v>
      </c>
      <c r="J192">
        <v>8395673.8430000003</v>
      </c>
      <c r="K192">
        <v>6697616.9050000003</v>
      </c>
      <c r="L192">
        <v>6884387.6610000003</v>
      </c>
    </row>
    <row r="193" spans="1:12">
      <c r="A193" t="s">
        <v>213</v>
      </c>
      <c r="B193">
        <v>8149877.8590000002</v>
      </c>
      <c r="C193">
        <v>8735781.0470000003</v>
      </c>
      <c r="D193">
        <v>8292217.193</v>
      </c>
      <c r="E193">
        <v>8652666.2440000009</v>
      </c>
      <c r="F193">
        <v>10400322.431</v>
      </c>
      <c r="G193">
        <v>11898397.001</v>
      </c>
      <c r="H193">
        <v>12886303.077</v>
      </c>
      <c r="I193">
        <v>12508158.877</v>
      </c>
      <c r="J193">
        <v>12563473.516000001</v>
      </c>
      <c r="K193">
        <v>8406160.3809999991</v>
      </c>
      <c r="L193">
        <v>8997572.1190000009</v>
      </c>
    </row>
    <row r="194" spans="1:12">
      <c r="A194" t="s">
        <v>214</v>
      </c>
      <c r="B194">
        <v>3871873.1660000002</v>
      </c>
      <c r="C194">
        <v>3977000.0490000001</v>
      </c>
      <c r="D194">
        <v>4402307.1909999996</v>
      </c>
      <c r="E194">
        <v>5293163.8569999998</v>
      </c>
      <c r="F194">
        <v>6301465.6979999999</v>
      </c>
      <c r="G194">
        <v>6787271.1490000002</v>
      </c>
      <c r="H194">
        <v>7696730.2750000004</v>
      </c>
      <c r="I194">
        <v>9310458.3859999999</v>
      </c>
      <c r="J194">
        <v>10248719.472999999</v>
      </c>
      <c r="K194">
        <v>7685014.5640000002</v>
      </c>
      <c r="L194">
        <v>8060036.5779999997</v>
      </c>
    </row>
    <row r="195" spans="1:12">
      <c r="A195" t="s">
        <v>215</v>
      </c>
      <c r="B195">
        <v>28809188.135000002</v>
      </c>
      <c r="C195">
        <v>29482896.43</v>
      </c>
      <c r="D195">
        <v>30238465.261</v>
      </c>
      <c r="E195">
        <v>36373681.480999999</v>
      </c>
      <c r="F195">
        <v>43755637.869999997</v>
      </c>
      <c r="G195">
        <v>46453886.718999997</v>
      </c>
      <c r="H195">
        <v>52016409.439000003</v>
      </c>
      <c r="I195">
        <v>70129616.143999994</v>
      </c>
      <c r="J195">
        <v>78746960.017000005</v>
      </c>
      <c r="K195">
        <v>54636569.292000003</v>
      </c>
      <c r="L195">
        <v>64347573.125</v>
      </c>
    </row>
    <row r="196" spans="1:12">
      <c r="A196" t="s">
        <v>216</v>
      </c>
      <c r="B196">
        <v>6094428.2819999997</v>
      </c>
      <c r="C196">
        <v>6860549.1540000001</v>
      </c>
      <c r="D196">
        <v>6313583.1670000004</v>
      </c>
      <c r="E196">
        <v>6967851.6540000001</v>
      </c>
      <c r="F196">
        <v>8355832.443</v>
      </c>
      <c r="G196">
        <v>9578211.4130000006</v>
      </c>
      <c r="H196">
        <v>11352490.854</v>
      </c>
      <c r="I196">
        <v>13371132.176000001</v>
      </c>
      <c r="J196">
        <v>15469517.142000001</v>
      </c>
      <c r="K196">
        <v>10582012.614</v>
      </c>
      <c r="L196">
        <v>9929490.7939999998</v>
      </c>
    </row>
    <row r="197" spans="1:12">
      <c r="A197" t="s">
        <v>217</v>
      </c>
      <c r="B197">
        <v>3178380.2510000002</v>
      </c>
      <c r="C197">
        <v>3292448.1889999998</v>
      </c>
      <c r="D197">
        <v>3072614.432</v>
      </c>
      <c r="E197">
        <v>3489087.2710000002</v>
      </c>
      <c r="F197">
        <v>4148872.84</v>
      </c>
      <c r="G197">
        <v>4633800.5539999995</v>
      </c>
      <c r="H197">
        <v>5527491.3370000003</v>
      </c>
      <c r="I197">
        <v>6942508.9179999996</v>
      </c>
      <c r="J197">
        <v>7490809.7879999997</v>
      </c>
      <c r="K197">
        <v>5106515.7189999996</v>
      </c>
      <c r="L197">
        <v>4839855.18</v>
      </c>
    </row>
    <row r="198" spans="1:12">
      <c r="A198" t="s">
        <v>218</v>
      </c>
      <c r="B198">
        <v>3521562.784</v>
      </c>
      <c r="C198">
        <v>3718867.983</v>
      </c>
      <c r="D198">
        <v>3706673.6209999998</v>
      </c>
      <c r="E198">
        <v>4244889.6550000003</v>
      </c>
      <c r="F198">
        <v>5296721.0760000004</v>
      </c>
      <c r="G198">
        <v>5677873.6040000003</v>
      </c>
      <c r="H198">
        <v>6360105.7379999999</v>
      </c>
      <c r="I198">
        <v>7063260.8729999997</v>
      </c>
      <c r="J198">
        <v>8768246.8389999997</v>
      </c>
      <c r="K198">
        <v>5505775.8830000004</v>
      </c>
      <c r="L198">
        <v>6076075.4050000003</v>
      </c>
    </row>
    <row r="199" spans="1:12">
      <c r="A199" t="s">
        <v>219</v>
      </c>
      <c r="B199">
        <v>4400515.9280000003</v>
      </c>
      <c r="C199">
        <v>4587774.2690000003</v>
      </c>
      <c r="D199">
        <v>4676989.5379999997</v>
      </c>
      <c r="E199">
        <v>5537982.5729999999</v>
      </c>
      <c r="F199">
        <v>6887572.4550000001</v>
      </c>
      <c r="G199">
        <v>7945394.1390000004</v>
      </c>
      <c r="H199">
        <v>9613353.409</v>
      </c>
      <c r="I199">
        <v>11004678.967</v>
      </c>
      <c r="J199">
        <v>12382653.956</v>
      </c>
      <c r="K199">
        <v>9745573.6750000007</v>
      </c>
      <c r="L199">
        <v>9203597.7219999991</v>
      </c>
    </row>
    <row r="200" spans="1:12">
      <c r="A200" t="s">
        <v>220</v>
      </c>
      <c r="B200">
        <v>18683210.515999999</v>
      </c>
      <c r="C200">
        <v>19621232.236000001</v>
      </c>
      <c r="D200">
        <v>20906437.798</v>
      </c>
      <c r="E200">
        <v>24987578.671999998</v>
      </c>
      <c r="F200">
        <v>30487486.686999999</v>
      </c>
      <c r="G200">
        <v>32992786.995999999</v>
      </c>
      <c r="H200">
        <v>39279533.678999998</v>
      </c>
      <c r="I200">
        <v>49532474.729999997</v>
      </c>
      <c r="J200">
        <v>56062637.548</v>
      </c>
      <c r="K200">
        <v>43044205.483000003</v>
      </c>
      <c r="L200">
        <v>41512824.441</v>
      </c>
    </row>
    <row r="201" spans="1:12">
      <c r="A201" t="s">
        <v>221</v>
      </c>
      <c r="B201">
        <v>11318199.747</v>
      </c>
      <c r="C201">
        <v>11509613.668</v>
      </c>
      <c r="D201">
        <v>12539601.687999999</v>
      </c>
      <c r="E201">
        <v>15820539.865</v>
      </c>
      <c r="F201">
        <v>19323289.168000001</v>
      </c>
      <c r="G201">
        <v>20346881.283</v>
      </c>
      <c r="H201">
        <v>22109209.686000001</v>
      </c>
      <c r="I201">
        <v>27209346.912</v>
      </c>
      <c r="J201">
        <v>30727249.004999999</v>
      </c>
      <c r="K201">
        <v>23790491.252999999</v>
      </c>
      <c r="L201">
        <v>26957871.291999999</v>
      </c>
    </row>
    <row r="202" spans="1:12">
      <c r="A202" t="s">
        <v>222</v>
      </c>
      <c r="B202">
        <v>19401049.079999998</v>
      </c>
      <c r="C202">
        <v>20475055.18</v>
      </c>
      <c r="D202">
        <v>21410391.274999999</v>
      </c>
      <c r="E202">
        <v>27091037.947999999</v>
      </c>
      <c r="F202">
        <v>33787196.682999998</v>
      </c>
      <c r="G202">
        <v>35125342.316</v>
      </c>
      <c r="H202">
        <v>40332903.361000001</v>
      </c>
      <c r="I202">
        <v>49628440.375</v>
      </c>
      <c r="J202">
        <v>53958372.373000003</v>
      </c>
      <c r="K202">
        <v>43964082.958999999</v>
      </c>
      <c r="L202">
        <v>50070654.074000001</v>
      </c>
    </row>
    <row r="203" spans="1:12">
      <c r="A203" t="s">
        <v>223</v>
      </c>
      <c r="B203">
        <v>16501307.925000001</v>
      </c>
      <c r="C203">
        <v>17573068.451000001</v>
      </c>
      <c r="D203">
        <v>18216385.217999998</v>
      </c>
      <c r="E203">
        <v>21579387.633000001</v>
      </c>
      <c r="F203">
        <v>26818068.131999999</v>
      </c>
      <c r="G203">
        <v>31178306.317000002</v>
      </c>
      <c r="H203">
        <v>37140562.597000003</v>
      </c>
      <c r="I203">
        <v>46632335.445</v>
      </c>
      <c r="J203">
        <v>53214377.476000004</v>
      </c>
      <c r="K203">
        <v>34476678.586999997</v>
      </c>
      <c r="L203">
        <v>35037450.785999998</v>
      </c>
    </row>
    <row r="204" spans="1:12">
      <c r="A204" t="s">
        <v>224</v>
      </c>
      <c r="B204">
        <v>13624764.214</v>
      </c>
      <c r="C204">
        <v>14364605.198000001</v>
      </c>
      <c r="D204">
        <v>16333016.086999999</v>
      </c>
      <c r="E204">
        <v>19245950.453000002</v>
      </c>
      <c r="F204">
        <v>23489691.625</v>
      </c>
      <c r="G204">
        <v>24354126.403999999</v>
      </c>
      <c r="H204">
        <v>27223934.645</v>
      </c>
      <c r="I204">
        <v>31809089.048999999</v>
      </c>
      <c r="J204">
        <v>34460073.697999999</v>
      </c>
      <c r="K204">
        <v>25518916.033</v>
      </c>
      <c r="L204">
        <v>27221145.692000002</v>
      </c>
    </row>
    <row r="205" spans="1:12">
      <c r="A205" t="s">
        <v>225</v>
      </c>
      <c r="B205">
        <v>5814641.1299999999</v>
      </c>
      <c r="C205">
        <v>5870407.0820000004</v>
      </c>
      <c r="D205">
        <v>6232695.4639999997</v>
      </c>
      <c r="E205">
        <v>7715647.6140000001</v>
      </c>
      <c r="F205">
        <v>9363320.4839999992</v>
      </c>
      <c r="G205">
        <v>10400479.211999999</v>
      </c>
      <c r="H205">
        <v>11567883.818</v>
      </c>
      <c r="I205">
        <v>14361136.704</v>
      </c>
      <c r="J205">
        <v>16788786.186999999</v>
      </c>
      <c r="K205">
        <v>11566977.374</v>
      </c>
      <c r="L205">
        <v>14209158.832</v>
      </c>
    </row>
    <row r="206" spans="1:12">
      <c r="A206" t="s">
        <v>226</v>
      </c>
      <c r="B206">
        <v>11972854.507999999</v>
      </c>
      <c r="C206">
        <v>12388682.081</v>
      </c>
      <c r="D206">
        <v>13608547.059</v>
      </c>
      <c r="E206">
        <v>16488621.755999999</v>
      </c>
      <c r="F206">
        <v>20227615.655000001</v>
      </c>
      <c r="G206">
        <v>22281961.379999999</v>
      </c>
      <c r="H206">
        <v>26843601.881000001</v>
      </c>
      <c r="I206">
        <v>33607876.483999997</v>
      </c>
      <c r="J206">
        <v>38178900.892999999</v>
      </c>
      <c r="K206">
        <v>29784023.655999999</v>
      </c>
      <c r="L206">
        <v>31684764.539000001</v>
      </c>
    </row>
    <row r="207" spans="1:12">
      <c r="A207" t="s">
        <v>227</v>
      </c>
      <c r="B207">
        <v>7958267.6639999999</v>
      </c>
      <c r="C207">
        <v>8537994.8159999996</v>
      </c>
      <c r="D207">
        <v>9391037.4710000008</v>
      </c>
      <c r="E207">
        <v>11431416.052999999</v>
      </c>
      <c r="F207">
        <v>14348354.774</v>
      </c>
      <c r="G207">
        <v>16913648.355</v>
      </c>
      <c r="H207">
        <v>19368831.395</v>
      </c>
      <c r="I207">
        <v>24370398.862</v>
      </c>
      <c r="J207">
        <v>29251927.238000002</v>
      </c>
      <c r="K207">
        <v>21511285.524999999</v>
      </c>
      <c r="L207">
        <v>23417327.017000001</v>
      </c>
    </row>
    <row r="208" spans="1:12">
      <c r="A208" t="s">
        <v>228</v>
      </c>
      <c r="B208">
        <v>6823486.2350000003</v>
      </c>
      <c r="C208">
        <v>7164045.642</v>
      </c>
      <c r="D208">
        <v>7499358.5379999997</v>
      </c>
      <c r="E208">
        <v>8637218.4619999994</v>
      </c>
      <c r="F208">
        <v>9913445.6539999992</v>
      </c>
      <c r="G208">
        <v>9948452.1400000006</v>
      </c>
      <c r="H208">
        <v>11394130.653000001</v>
      </c>
      <c r="I208">
        <v>12114049.35</v>
      </c>
      <c r="J208">
        <v>12882959.153000001</v>
      </c>
      <c r="K208">
        <v>9714618.5240000002</v>
      </c>
      <c r="L208">
        <v>9943541.4240000006</v>
      </c>
    </row>
    <row r="209" spans="1:12">
      <c r="A209" t="s">
        <v>229</v>
      </c>
      <c r="B209">
        <v>4216333.716</v>
      </c>
      <c r="C209">
        <v>4057962.8509999998</v>
      </c>
      <c r="D209">
        <v>4216655.091</v>
      </c>
      <c r="E209">
        <v>4730663.09</v>
      </c>
      <c r="F209">
        <v>5638527.8700000001</v>
      </c>
      <c r="G209">
        <v>5842536.2589999996</v>
      </c>
      <c r="H209">
        <v>6698942.2560000001</v>
      </c>
      <c r="I209">
        <v>16423781.852</v>
      </c>
      <c r="J209">
        <v>16721487.844000001</v>
      </c>
      <c r="K209">
        <v>13250755.780999999</v>
      </c>
      <c r="L209">
        <v>13397397.616</v>
      </c>
    </row>
    <row r="210" spans="1:12">
      <c r="A210" t="s">
        <v>230</v>
      </c>
      <c r="B210">
        <v>64265545.012999997</v>
      </c>
      <c r="C210">
        <v>61919641.055</v>
      </c>
      <c r="D210">
        <v>56418642.744000003</v>
      </c>
      <c r="E210">
        <v>64549940.601000004</v>
      </c>
      <c r="F210">
        <v>78463633.820999995</v>
      </c>
      <c r="G210">
        <v>86131679.037</v>
      </c>
      <c r="H210">
        <v>90395179.107999995</v>
      </c>
      <c r="I210">
        <v>78919212.588</v>
      </c>
      <c r="J210">
        <v>77047063.213</v>
      </c>
      <c r="K210">
        <v>61396926.343999997</v>
      </c>
      <c r="L210">
        <v>63938497.340000004</v>
      </c>
    </row>
    <row r="211" spans="1:12">
      <c r="A211" t="s">
        <v>231</v>
      </c>
      <c r="B211">
        <v>36545259.998999998</v>
      </c>
      <c r="C211">
        <v>37378783.092</v>
      </c>
      <c r="D211">
        <v>35760710.035999998</v>
      </c>
      <c r="E211">
        <v>36650757.582000002</v>
      </c>
      <c r="F211">
        <v>41014677.555</v>
      </c>
      <c r="G211">
        <v>47308606.252999999</v>
      </c>
      <c r="H211">
        <v>53657514.630000003</v>
      </c>
      <c r="I211">
        <v>53350982.784999996</v>
      </c>
      <c r="J211">
        <v>51913975.359999999</v>
      </c>
      <c r="K211">
        <v>42341627.331</v>
      </c>
      <c r="L211">
        <v>42568479.664999999</v>
      </c>
    </row>
    <row r="212" spans="1:12">
      <c r="A212" t="s">
        <v>232</v>
      </c>
      <c r="B212">
        <v>8406736.1040000003</v>
      </c>
      <c r="C212">
        <v>8723872.4250000007</v>
      </c>
      <c r="D212">
        <v>8983510.0109999999</v>
      </c>
      <c r="E212">
        <v>10584673.948000001</v>
      </c>
      <c r="F212">
        <v>14528020.061000001</v>
      </c>
      <c r="G212">
        <v>18057700.478</v>
      </c>
      <c r="H212">
        <v>27590527.213</v>
      </c>
      <c r="I212">
        <v>34585472.335000001</v>
      </c>
      <c r="J212">
        <v>39953424.868000001</v>
      </c>
      <c r="K212">
        <v>35332227.681999996</v>
      </c>
      <c r="L212">
        <v>36740514.544</v>
      </c>
    </row>
    <row r="213" spans="1:12">
      <c r="A213" t="s">
        <v>233</v>
      </c>
      <c r="B213">
        <v>3284548.838</v>
      </c>
      <c r="C213">
        <v>3320427.4479999999</v>
      </c>
      <c r="D213">
        <v>3545423.5819999999</v>
      </c>
      <c r="E213">
        <v>4126568.6189999999</v>
      </c>
      <c r="F213">
        <v>4363889.92</v>
      </c>
      <c r="G213">
        <v>4500420.87</v>
      </c>
      <c r="H213">
        <v>4621209.6619999995</v>
      </c>
      <c r="I213">
        <v>4936308.557</v>
      </c>
      <c r="J213">
        <v>4794734.1500000004</v>
      </c>
      <c r="K213">
        <v>3589312.9210000001</v>
      </c>
      <c r="L213">
        <v>4032033.2779999999</v>
      </c>
    </row>
    <row r="214" spans="1:12">
      <c r="A214" t="s">
        <v>234</v>
      </c>
      <c r="B214">
        <v>3748376.2230000002</v>
      </c>
      <c r="C214">
        <v>4115604.82</v>
      </c>
      <c r="D214">
        <v>4657437.8859999999</v>
      </c>
      <c r="E214">
        <v>6845441.2599999998</v>
      </c>
      <c r="F214">
        <v>9578957.4039999992</v>
      </c>
      <c r="G214">
        <v>10941332.328</v>
      </c>
      <c r="H214">
        <v>11618890.42</v>
      </c>
      <c r="I214">
        <v>13104375.293</v>
      </c>
      <c r="J214">
        <v>12595954.669</v>
      </c>
      <c r="K214">
        <v>11195778.719000001</v>
      </c>
      <c r="L214">
        <v>12620802.872</v>
      </c>
    </row>
    <row r="215" spans="1:12">
      <c r="A215" t="s">
        <v>235</v>
      </c>
      <c r="B215">
        <v>87591732.607999995</v>
      </c>
      <c r="C215">
        <v>81516082.415999994</v>
      </c>
      <c r="D215">
        <v>80004182.138999999</v>
      </c>
      <c r="E215">
        <v>79855560.130999997</v>
      </c>
      <c r="F215">
        <v>98553491.599000007</v>
      </c>
      <c r="G215">
        <v>122654662.292</v>
      </c>
      <c r="H215">
        <v>154249956.31400001</v>
      </c>
      <c r="I215">
        <v>112970111.745</v>
      </c>
      <c r="J215">
        <v>113114246.414</v>
      </c>
      <c r="K215">
        <v>86967355.437999994</v>
      </c>
      <c r="L215">
        <v>99438247.289000005</v>
      </c>
    </row>
    <row r="216" spans="1:12">
      <c r="A216" t="s">
        <v>236</v>
      </c>
      <c r="B216">
        <v>10573790.710000001</v>
      </c>
      <c r="C216">
        <v>10604670.935000001</v>
      </c>
      <c r="D216">
        <v>10169839.343</v>
      </c>
      <c r="E216">
        <v>12001697.823999999</v>
      </c>
      <c r="F216">
        <v>13788994.169</v>
      </c>
      <c r="G216">
        <v>14575943.777000001</v>
      </c>
      <c r="H216">
        <v>17255323.190000001</v>
      </c>
      <c r="I216">
        <v>21939572.322999999</v>
      </c>
      <c r="J216">
        <v>26623371.883000001</v>
      </c>
      <c r="K216">
        <v>22485598.991</v>
      </c>
      <c r="L216">
        <v>27201922.114</v>
      </c>
    </row>
    <row r="217" spans="1:12">
      <c r="A217" t="s">
        <v>237</v>
      </c>
      <c r="B217">
        <v>31826826.952</v>
      </c>
      <c r="C217">
        <v>32775292.563999999</v>
      </c>
      <c r="D217">
        <v>32919397.556000002</v>
      </c>
      <c r="E217">
        <v>40255228.207000002</v>
      </c>
      <c r="F217">
        <v>48860580.447999999</v>
      </c>
      <c r="G217">
        <v>52010956.446000002</v>
      </c>
      <c r="H217">
        <v>59760646.333999999</v>
      </c>
      <c r="I217">
        <v>70712066.886000007</v>
      </c>
      <c r="J217">
        <v>78808814.187999994</v>
      </c>
      <c r="K217">
        <v>60610872.843000002</v>
      </c>
      <c r="L217">
        <v>71129603.285999998</v>
      </c>
    </row>
    <row r="218" spans="1:12">
      <c r="A218" t="s">
        <v>238</v>
      </c>
      <c r="B218">
        <v>15292887.165999999</v>
      </c>
      <c r="C218">
        <v>15714854.827</v>
      </c>
      <c r="D218">
        <v>16002497.699999999</v>
      </c>
      <c r="E218">
        <v>19272762.421</v>
      </c>
      <c r="F218">
        <v>23425892.829999998</v>
      </c>
      <c r="G218">
        <v>25693085.147999998</v>
      </c>
      <c r="H218">
        <v>32496199.101</v>
      </c>
      <c r="I218">
        <v>38820606.931000002</v>
      </c>
      <c r="J218">
        <v>41555078.126999997</v>
      </c>
      <c r="K218">
        <v>28532438.037999999</v>
      </c>
      <c r="L218">
        <v>34725075.414999999</v>
      </c>
    </row>
    <row r="219" spans="1:12">
      <c r="A219" t="s">
        <v>239</v>
      </c>
      <c r="B219">
        <v>5884188.1859999998</v>
      </c>
      <c r="C219">
        <v>6810671.1689999998</v>
      </c>
      <c r="D219">
        <v>7950978.3669999996</v>
      </c>
      <c r="E219">
        <v>9859662.4480000008</v>
      </c>
      <c r="F219">
        <v>11588749.619000001</v>
      </c>
      <c r="G219">
        <v>12635653.554</v>
      </c>
      <c r="H219">
        <v>14251635.336999999</v>
      </c>
      <c r="I219">
        <v>16731839.346999999</v>
      </c>
      <c r="J219">
        <v>18492080.403000001</v>
      </c>
      <c r="K219">
        <v>16999530.070999999</v>
      </c>
      <c r="L219">
        <v>18262612.304000001</v>
      </c>
    </row>
    <row r="220" spans="1:12">
      <c r="A220" t="s">
        <v>240</v>
      </c>
      <c r="B220">
        <v>17998712.111000001</v>
      </c>
      <c r="C220">
        <v>18477941.631000001</v>
      </c>
      <c r="D220">
        <v>20662306.776999999</v>
      </c>
      <c r="E220">
        <v>24457094.592</v>
      </c>
      <c r="F220">
        <v>28938013.522999998</v>
      </c>
      <c r="G220">
        <v>30109148.118000001</v>
      </c>
      <c r="H220">
        <v>31921369.208000001</v>
      </c>
      <c r="I220">
        <v>36519950.273999996</v>
      </c>
      <c r="J220">
        <v>37015314.416000001</v>
      </c>
      <c r="K220">
        <v>30037422.848000001</v>
      </c>
      <c r="L220">
        <v>31361845.355</v>
      </c>
    </row>
    <row r="221" spans="1:12">
      <c r="A221" t="s">
        <v>241</v>
      </c>
      <c r="B221">
        <v>49930891.827</v>
      </c>
      <c r="C221">
        <v>46898282.625</v>
      </c>
      <c r="D221">
        <v>48339884.362000003</v>
      </c>
      <c r="E221">
        <v>48167264.287</v>
      </c>
      <c r="F221">
        <v>60233684.045999996</v>
      </c>
      <c r="G221">
        <v>60516386.987000003</v>
      </c>
      <c r="H221">
        <v>61190890.303999998</v>
      </c>
      <c r="I221">
        <v>63617872.237000003</v>
      </c>
      <c r="J221">
        <v>64860437.038000003</v>
      </c>
      <c r="K221">
        <v>48013765.953000002</v>
      </c>
      <c r="L221">
        <v>63351750.739</v>
      </c>
    </row>
    <row r="222" spans="1:12">
      <c r="A222" t="s">
        <v>242</v>
      </c>
      <c r="B222">
        <v>34270964.347999997</v>
      </c>
      <c r="C222">
        <v>32890833.649</v>
      </c>
      <c r="D222">
        <v>33522374.574000001</v>
      </c>
      <c r="E222">
        <v>39626035.050999999</v>
      </c>
      <c r="F222">
        <v>48506091.129000001</v>
      </c>
      <c r="G222">
        <v>50603673.906999998</v>
      </c>
      <c r="H222">
        <v>54467253.137000002</v>
      </c>
      <c r="I222">
        <v>60729594.681999996</v>
      </c>
      <c r="J222">
        <v>65627711.717</v>
      </c>
      <c r="K222">
        <v>51530379.412</v>
      </c>
      <c r="L222">
        <v>59475635.897</v>
      </c>
    </row>
    <row r="223" spans="1:12">
      <c r="A223" t="s">
        <v>243</v>
      </c>
      <c r="B223">
        <v>158193383.125</v>
      </c>
      <c r="C223">
        <v>168723517.73500001</v>
      </c>
      <c r="D223">
        <v>188882807.17500001</v>
      </c>
      <c r="E223">
        <v>227142631.97</v>
      </c>
      <c r="F223">
        <v>263011819.94800001</v>
      </c>
      <c r="G223">
        <v>273189273.87599999</v>
      </c>
      <c r="H223">
        <v>290605317.44</v>
      </c>
      <c r="I223">
        <v>340350930.66900003</v>
      </c>
      <c r="J223">
        <v>338117992.48199999</v>
      </c>
      <c r="K223">
        <v>251964654.48300001</v>
      </c>
      <c r="L223">
        <v>291331436.90399998</v>
      </c>
    </row>
    <row r="224" spans="1:12">
      <c r="A224" t="s">
        <v>244</v>
      </c>
      <c r="B224">
        <v>23951364.745999999</v>
      </c>
      <c r="C224">
        <v>24207475.452</v>
      </c>
      <c r="D224">
        <v>25567569.458000001</v>
      </c>
      <c r="E224">
        <v>29969036.579</v>
      </c>
      <c r="F224">
        <v>35989235.761</v>
      </c>
      <c r="G224">
        <v>39390812.641999997</v>
      </c>
      <c r="H224">
        <v>46083327.891000003</v>
      </c>
      <c r="I224">
        <v>59194125.042000003</v>
      </c>
      <c r="J224">
        <v>66190376.167000003</v>
      </c>
      <c r="K224">
        <v>34328259.693999998</v>
      </c>
      <c r="L224">
        <v>41851803.777999997</v>
      </c>
    </row>
    <row r="225" spans="1:12">
      <c r="A225" t="s">
        <v>245</v>
      </c>
      <c r="B225">
        <v>9393930.9890000001</v>
      </c>
      <c r="C225">
        <v>9285965.6429999992</v>
      </c>
      <c r="D225">
        <v>10042919.687000001</v>
      </c>
      <c r="E225">
        <v>13429992.159</v>
      </c>
      <c r="F225">
        <v>18205705.920000002</v>
      </c>
      <c r="G225">
        <v>18466456.541000001</v>
      </c>
      <c r="H225">
        <v>20793687.425000001</v>
      </c>
      <c r="I225">
        <v>27164492.348999999</v>
      </c>
      <c r="J225">
        <v>31700362.568</v>
      </c>
      <c r="K225">
        <v>13597835.649</v>
      </c>
      <c r="L225">
        <v>17551023.357999999</v>
      </c>
    </row>
    <row r="226" spans="1:12">
      <c r="A226" t="s">
        <v>246</v>
      </c>
      <c r="B226">
        <v>64127221.699000001</v>
      </c>
      <c r="C226">
        <v>64204236.640000001</v>
      </c>
      <c r="D226">
        <v>73388649.915000007</v>
      </c>
      <c r="E226">
        <v>91998171.861000001</v>
      </c>
      <c r="F226">
        <v>110775682.01199999</v>
      </c>
      <c r="G226">
        <v>117856687.167</v>
      </c>
      <c r="H226">
        <v>131442295.78399999</v>
      </c>
      <c r="I226">
        <v>154891941.836</v>
      </c>
      <c r="J226">
        <v>165668992.72400001</v>
      </c>
      <c r="K226">
        <v>117120675.28</v>
      </c>
      <c r="L226">
        <v>144125611.57699999</v>
      </c>
    </row>
    <row r="227" spans="1:12">
      <c r="A227" t="s">
        <v>247</v>
      </c>
      <c r="B227">
        <v>5425947.5990000004</v>
      </c>
      <c r="C227">
        <v>5774348.8229999999</v>
      </c>
      <c r="D227">
        <v>6628252.1600000001</v>
      </c>
      <c r="E227">
        <v>8099630.7180000003</v>
      </c>
      <c r="F227">
        <v>9563034.9749999996</v>
      </c>
      <c r="G227">
        <v>10248730.433</v>
      </c>
      <c r="H227">
        <v>11266377.322000001</v>
      </c>
      <c r="I227">
        <v>13375998.863</v>
      </c>
      <c r="J227">
        <v>15290814.096999999</v>
      </c>
      <c r="K227">
        <v>12036252.284</v>
      </c>
      <c r="L227">
        <v>12096837.005000001</v>
      </c>
    </row>
    <row r="228" spans="1:12">
      <c r="A228" t="s">
        <v>248</v>
      </c>
      <c r="B228">
        <v>5281463.0999999996</v>
      </c>
      <c r="C228">
        <v>5603659.3959999997</v>
      </c>
      <c r="D228">
        <v>6185469.5379999997</v>
      </c>
      <c r="E228">
        <v>7573427.9239999996</v>
      </c>
      <c r="F228">
        <v>9959682.9560000002</v>
      </c>
      <c r="G228">
        <v>11143437.475</v>
      </c>
      <c r="H228">
        <v>13475024.473999999</v>
      </c>
      <c r="I228">
        <v>18188522.443</v>
      </c>
      <c r="J228">
        <v>19428316.114999998</v>
      </c>
      <c r="K228">
        <v>9386347.6960000005</v>
      </c>
      <c r="L228">
        <v>10699829.288000001</v>
      </c>
    </row>
    <row r="229" spans="1:12">
      <c r="A229" t="s">
        <v>249</v>
      </c>
      <c r="B229">
        <v>4112459.58</v>
      </c>
      <c r="C229">
        <v>4699888.7609999999</v>
      </c>
      <c r="D229">
        <v>5624193.8909999998</v>
      </c>
      <c r="E229">
        <v>8053813.9009999996</v>
      </c>
      <c r="F229">
        <v>9441572.2320000008</v>
      </c>
      <c r="G229">
        <v>8747608.1699999999</v>
      </c>
      <c r="H229">
        <v>9935815.2899999991</v>
      </c>
      <c r="I229">
        <v>11564685.256999999</v>
      </c>
      <c r="J229">
        <v>13487027.057</v>
      </c>
      <c r="K229">
        <v>13578043.893999999</v>
      </c>
      <c r="L229">
        <v>13838709.084000001</v>
      </c>
    </row>
    <row r="230" spans="1:12">
      <c r="A230" t="s">
        <v>250</v>
      </c>
      <c r="B230">
        <v>40268775.208999999</v>
      </c>
      <c r="C230">
        <v>42321005.630999997</v>
      </c>
      <c r="D230">
        <v>43538359.689999998</v>
      </c>
      <c r="E230">
        <v>44525032.781999998</v>
      </c>
      <c r="F230">
        <v>53503105.748999998</v>
      </c>
      <c r="G230">
        <v>54158618.131999999</v>
      </c>
      <c r="H230">
        <v>65029849.648000002</v>
      </c>
      <c r="I230">
        <v>69779040.393000007</v>
      </c>
      <c r="J230">
        <v>83278436.284999996</v>
      </c>
      <c r="K230">
        <v>81484743.822999999</v>
      </c>
      <c r="L230">
        <v>91623446.281000003</v>
      </c>
    </row>
    <row r="231" spans="1:12">
      <c r="A231" t="s">
        <v>251</v>
      </c>
      <c r="B231">
        <v>12249351.078</v>
      </c>
      <c r="C231">
        <v>14939836.251</v>
      </c>
      <c r="D231">
        <v>16810761.169</v>
      </c>
      <c r="E231">
        <v>19933874.160999998</v>
      </c>
      <c r="F231">
        <v>21394338.579</v>
      </c>
      <c r="G231">
        <v>21217433.585999999</v>
      </c>
      <c r="H231">
        <v>26100719.934999999</v>
      </c>
      <c r="I231">
        <v>31523567.386</v>
      </c>
      <c r="J231">
        <v>34539973.142999999</v>
      </c>
      <c r="K231">
        <v>26226996.394000001</v>
      </c>
      <c r="L231">
        <v>30345406.969000001</v>
      </c>
    </row>
    <row r="232" spans="1:12">
      <c r="A232" t="s">
        <v>252</v>
      </c>
      <c r="B232">
        <v>1818932.466</v>
      </c>
      <c r="C232">
        <v>1929707.0379999999</v>
      </c>
      <c r="D232">
        <v>2086856.4680000001</v>
      </c>
      <c r="E232">
        <v>2559811.108</v>
      </c>
      <c r="F232">
        <v>3205917.497</v>
      </c>
      <c r="G232">
        <v>3581270.5159999998</v>
      </c>
      <c r="H232">
        <v>3923348.898</v>
      </c>
      <c r="I232">
        <v>4820200.301</v>
      </c>
      <c r="J232">
        <v>5446787.4869999997</v>
      </c>
      <c r="K232">
        <v>3455588.4709999999</v>
      </c>
      <c r="L232">
        <v>3623099.5159999998</v>
      </c>
    </row>
    <row r="233" spans="1:12">
      <c r="A233" t="s">
        <v>253</v>
      </c>
      <c r="B233">
        <v>4343143.67</v>
      </c>
      <c r="C233">
        <v>4304516.82</v>
      </c>
      <c r="D233">
        <v>4801061.9510000004</v>
      </c>
      <c r="E233">
        <v>6234789.5949999997</v>
      </c>
      <c r="F233">
        <v>7442832.7479999997</v>
      </c>
      <c r="G233">
        <v>8104019.6050000004</v>
      </c>
      <c r="H233">
        <v>9722391.6999999993</v>
      </c>
      <c r="I233">
        <v>10836702.268999999</v>
      </c>
      <c r="J233">
        <v>11956925.448000001</v>
      </c>
      <c r="K233">
        <v>9353140.5079999994</v>
      </c>
      <c r="L233">
        <v>9532254.3609999996</v>
      </c>
    </row>
    <row r="234" spans="1:12">
      <c r="A234" t="s">
        <v>254</v>
      </c>
      <c r="B234">
        <v>5545738.8310000002</v>
      </c>
      <c r="C234">
        <v>5690111.3629999999</v>
      </c>
      <c r="D234">
        <v>5893912.6100000003</v>
      </c>
      <c r="E234">
        <v>6887875.0420000004</v>
      </c>
      <c r="F234">
        <v>7969693.5580000002</v>
      </c>
      <c r="G234">
        <v>8580032.1439999994</v>
      </c>
      <c r="H234">
        <v>9492367.1050000004</v>
      </c>
      <c r="I234">
        <v>11477357.238</v>
      </c>
      <c r="J234">
        <v>12833735.470000001</v>
      </c>
      <c r="K234">
        <v>10268458.319</v>
      </c>
      <c r="L234">
        <v>10750459.248</v>
      </c>
    </row>
    <row r="235" spans="1:12">
      <c r="A235" t="s">
        <v>255</v>
      </c>
      <c r="B235">
        <v>31267088.749000002</v>
      </c>
      <c r="C235">
        <v>32333681.272</v>
      </c>
      <c r="D235">
        <v>34457309.391999997</v>
      </c>
      <c r="E235">
        <v>41110461.071999997</v>
      </c>
      <c r="F235">
        <v>47425579.843999997</v>
      </c>
      <c r="G235">
        <v>48985327.202</v>
      </c>
      <c r="H235">
        <v>53144667.549999997</v>
      </c>
      <c r="I235">
        <v>63319178.126000002</v>
      </c>
      <c r="J235">
        <v>67675074.674999997</v>
      </c>
      <c r="K235">
        <v>53528045.133000001</v>
      </c>
      <c r="L235">
        <v>55249630.405000001</v>
      </c>
    </row>
    <row r="236" spans="1:12">
      <c r="A236" t="s">
        <v>256</v>
      </c>
      <c r="B236">
        <v>4452494.66</v>
      </c>
      <c r="C236">
        <v>4923619.9170000004</v>
      </c>
      <c r="D236">
        <v>5090900.8109999998</v>
      </c>
      <c r="E236">
        <v>6125160.7000000002</v>
      </c>
      <c r="F236">
        <v>7566500.4419999998</v>
      </c>
      <c r="G236">
        <v>8404275.1799999997</v>
      </c>
      <c r="H236">
        <v>9683098.6129999999</v>
      </c>
      <c r="I236">
        <v>11772200.831</v>
      </c>
      <c r="J236">
        <v>13136754.23</v>
      </c>
      <c r="K236">
        <v>11157011.504000001</v>
      </c>
      <c r="L236">
        <v>12556702.905999999</v>
      </c>
    </row>
    <row r="237" spans="1:12">
      <c r="A237" t="s">
        <v>257</v>
      </c>
      <c r="B237">
        <v>10636390.139</v>
      </c>
      <c r="C237">
        <v>11168655.66</v>
      </c>
      <c r="D237">
        <v>11677529.415999999</v>
      </c>
      <c r="E237">
        <v>13820452.037</v>
      </c>
      <c r="F237">
        <v>15609483.113</v>
      </c>
      <c r="G237">
        <v>16234540.421</v>
      </c>
      <c r="H237">
        <v>16941863.048</v>
      </c>
      <c r="I237">
        <v>19332678.541999999</v>
      </c>
      <c r="J237">
        <v>21167962.138</v>
      </c>
      <c r="K237">
        <v>17170607.776999999</v>
      </c>
      <c r="L237">
        <v>17011114.754000001</v>
      </c>
    </row>
    <row r="238" spans="1:12">
      <c r="A238" t="s">
        <v>258</v>
      </c>
      <c r="B238">
        <v>12663234.165999999</v>
      </c>
      <c r="C238">
        <v>13601161.786</v>
      </c>
      <c r="D238">
        <v>14837784.463</v>
      </c>
      <c r="E238">
        <v>17254985.710000001</v>
      </c>
      <c r="F238">
        <v>19523416.300000001</v>
      </c>
      <c r="G238">
        <v>20549346.703000002</v>
      </c>
      <c r="H238">
        <v>22101052.456</v>
      </c>
      <c r="I238">
        <v>25508390.445</v>
      </c>
      <c r="J238">
        <v>27148043.463</v>
      </c>
      <c r="K238">
        <v>22497944.965999998</v>
      </c>
      <c r="L238">
        <v>22435050.901000001</v>
      </c>
    </row>
    <row r="239" spans="1:12">
      <c r="A239" t="s">
        <v>259</v>
      </c>
      <c r="B239">
        <v>1644981.2819999999</v>
      </c>
      <c r="C239">
        <v>1736597.5419999999</v>
      </c>
      <c r="D239">
        <v>1816648.1370000001</v>
      </c>
      <c r="E239">
        <v>2208034.227</v>
      </c>
      <c r="F239">
        <v>2459977.9219999998</v>
      </c>
      <c r="G239">
        <v>2514089.8330000001</v>
      </c>
      <c r="H239">
        <v>2790254.2429999998</v>
      </c>
      <c r="I239">
        <v>3397894.3870000001</v>
      </c>
      <c r="J239">
        <v>3845500.156</v>
      </c>
      <c r="K239">
        <v>3390302.0959999999</v>
      </c>
      <c r="L239">
        <v>3551482.5410000002</v>
      </c>
    </row>
    <row r="240" spans="1:12">
      <c r="A240" t="s">
        <v>260</v>
      </c>
      <c r="B240">
        <v>4236327.9239999996</v>
      </c>
      <c r="C240">
        <v>4153860.986</v>
      </c>
      <c r="D240">
        <v>4520991.5659999996</v>
      </c>
      <c r="E240">
        <v>5666898.6569999997</v>
      </c>
      <c r="F240">
        <v>6135086.233</v>
      </c>
      <c r="G240">
        <v>6048483.6119999997</v>
      </c>
      <c r="H240">
        <v>6738193.3169999998</v>
      </c>
      <c r="I240">
        <v>8412198.9890000001</v>
      </c>
      <c r="J240">
        <v>9232750.1260000002</v>
      </c>
      <c r="K240">
        <v>8815418.7100000009</v>
      </c>
      <c r="L240">
        <v>9371956.4670000002</v>
      </c>
    </row>
    <row r="241" spans="1:12">
      <c r="A241" t="s">
        <v>261</v>
      </c>
      <c r="B241">
        <v>17704150.491999999</v>
      </c>
      <c r="C241">
        <v>18809051.193</v>
      </c>
      <c r="D241">
        <v>20255223.142999999</v>
      </c>
      <c r="E241">
        <v>23933767.43</v>
      </c>
      <c r="F241">
        <v>26963823.443999998</v>
      </c>
      <c r="G241">
        <v>27755144.539999999</v>
      </c>
      <c r="H241">
        <v>29733412.438000001</v>
      </c>
      <c r="I241">
        <v>33768157.347999997</v>
      </c>
      <c r="J241">
        <v>37146832.884999998</v>
      </c>
      <c r="K241">
        <v>32491211.041999999</v>
      </c>
      <c r="L241">
        <v>33344440.927999999</v>
      </c>
    </row>
    <row r="242" spans="1:12">
      <c r="A242" t="s">
        <v>262</v>
      </c>
      <c r="B242">
        <v>4708820.6359999999</v>
      </c>
      <c r="C242">
        <v>4786415.28</v>
      </c>
      <c r="D242">
        <v>4998223.3990000002</v>
      </c>
      <c r="E242">
        <v>5729043.8820000002</v>
      </c>
      <c r="F242">
        <v>6428869.6799999997</v>
      </c>
      <c r="G242">
        <v>6583684.8449999997</v>
      </c>
      <c r="H242">
        <v>6908391.2879999997</v>
      </c>
      <c r="I242">
        <v>7341061.9800000004</v>
      </c>
      <c r="J242">
        <v>8267906.1050000004</v>
      </c>
      <c r="K242">
        <v>7191114.4500000002</v>
      </c>
      <c r="L242">
        <v>7693749.6500000004</v>
      </c>
    </row>
    <row r="243" spans="1:12">
      <c r="A243" t="s">
        <v>263</v>
      </c>
      <c r="B243">
        <v>2969526.014</v>
      </c>
      <c r="C243">
        <v>3361607.2489999998</v>
      </c>
      <c r="D243">
        <v>3649374.8089999999</v>
      </c>
      <c r="E243">
        <v>4171734.09</v>
      </c>
      <c r="F243">
        <v>4535327.4340000004</v>
      </c>
      <c r="G243">
        <v>4865740.443</v>
      </c>
      <c r="H243">
        <v>5557115.8569999998</v>
      </c>
      <c r="I243">
        <v>6380386.7050000001</v>
      </c>
      <c r="J243">
        <v>6909885.017</v>
      </c>
      <c r="K243">
        <v>5714533.7280000001</v>
      </c>
      <c r="L243">
        <v>6337445.4939999999</v>
      </c>
    </row>
    <row r="244" spans="1:12">
      <c r="A244" t="s">
        <v>264</v>
      </c>
      <c r="B244">
        <v>18695412.638</v>
      </c>
      <c r="C244">
        <v>19965133.238000002</v>
      </c>
      <c r="D244">
        <v>21074584.566</v>
      </c>
      <c r="E244">
        <v>23813060.798999999</v>
      </c>
      <c r="F244">
        <v>25921848.695999999</v>
      </c>
      <c r="G244">
        <v>26932290.714000002</v>
      </c>
      <c r="H244">
        <v>29305483.142000001</v>
      </c>
      <c r="I244">
        <v>32968813.045000002</v>
      </c>
      <c r="J244">
        <v>35723263.805</v>
      </c>
      <c r="K244">
        <v>31132627.079</v>
      </c>
      <c r="L244">
        <v>33673138.25</v>
      </c>
    </row>
    <row r="245" spans="1:12">
      <c r="A245" t="s">
        <v>265</v>
      </c>
      <c r="B245">
        <v>1915471.7390000001</v>
      </c>
      <c r="C245">
        <v>2146083.1290000002</v>
      </c>
      <c r="D245">
        <v>2344413.0210000002</v>
      </c>
      <c r="E245">
        <v>2635124.537</v>
      </c>
      <c r="F245">
        <v>3306355.5449999999</v>
      </c>
      <c r="G245">
        <v>3510061.6609999998</v>
      </c>
      <c r="H245">
        <v>4099644.8939999999</v>
      </c>
      <c r="I245">
        <v>4917539.13</v>
      </c>
      <c r="J245">
        <v>5238194.53</v>
      </c>
      <c r="K245">
        <v>4226596.8600000003</v>
      </c>
      <c r="L245">
        <v>5080430.0829999996</v>
      </c>
    </row>
    <row r="246" spans="1:12">
      <c r="A246" t="s">
        <v>266</v>
      </c>
      <c r="B246">
        <v>12138878.85</v>
      </c>
      <c r="C246">
        <v>13706674.426999999</v>
      </c>
      <c r="D246">
        <v>15154931.838</v>
      </c>
      <c r="E246">
        <v>19631211.282000002</v>
      </c>
      <c r="F246">
        <v>23318846.592999998</v>
      </c>
      <c r="G246">
        <v>26432322.920000002</v>
      </c>
      <c r="H246">
        <v>26792965.355999999</v>
      </c>
      <c r="I246">
        <v>30274067.732999999</v>
      </c>
      <c r="J246">
        <v>36070066.186999999</v>
      </c>
      <c r="K246">
        <v>34252974.702</v>
      </c>
      <c r="L246">
        <v>36092985.545999996</v>
      </c>
    </row>
    <row r="247" spans="1:12">
      <c r="A247" t="s">
        <v>267</v>
      </c>
      <c r="B247">
        <v>1887673.2760000001</v>
      </c>
      <c r="C247">
        <v>1993508.6839999999</v>
      </c>
      <c r="D247">
        <v>2334174.1290000002</v>
      </c>
      <c r="E247">
        <v>2949364.2069999999</v>
      </c>
      <c r="F247">
        <v>3531402.2039999999</v>
      </c>
      <c r="G247">
        <v>3571745.9190000002</v>
      </c>
      <c r="H247">
        <v>3834070.0090000001</v>
      </c>
      <c r="I247">
        <v>4605694.9589999998</v>
      </c>
      <c r="J247">
        <v>4894642.6399999997</v>
      </c>
      <c r="K247">
        <v>3963845.3709999998</v>
      </c>
      <c r="L247">
        <v>4499736.8360000001</v>
      </c>
    </row>
    <row r="248" spans="1:12">
      <c r="A248" t="s">
        <v>268</v>
      </c>
      <c r="B248">
        <v>28117481.386</v>
      </c>
      <c r="C248">
        <v>30002937.822999999</v>
      </c>
      <c r="D248">
        <v>31438818.688999999</v>
      </c>
      <c r="E248">
        <v>37095031.582999997</v>
      </c>
      <c r="F248">
        <v>45446073.653999999</v>
      </c>
      <c r="G248">
        <v>49269204.987999998</v>
      </c>
      <c r="H248">
        <v>55295831.582000002</v>
      </c>
      <c r="I248">
        <v>62108734.118000001</v>
      </c>
      <c r="J248">
        <v>66836827.832999997</v>
      </c>
      <c r="K248">
        <v>54693100.897</v>
      </c>
      <c r="L248">
        <v>63494096.057999998</v>
      </c>
    </row>
    <row r="249" spans="1:12">
      <c r="A249" t="s">
        <v>269</v>
      </c>
      <c r="B249">
        <v>4496958.4330000002</v>
      </c>
      <c r="C249">
        <v>3999315.3969999999</v>
      </c>
      <c r="D249">
        <v>4404092.3119999999</v>
      </c>
      <c r="E249">
        <v>4440779.9510000004</v>
      </c>
      <c r="F249">
        <v>6216895.3020000001</v>
      </c>
      <c r="G249">
        <v>6498640.1490000002</v>
      </c>
      <c r="H249">
        <v>7996516.9950000001</v>
      </c>
      <c r="I249">
        <v>2991815.7779999999</v>
      </c>
      <c r="J249">
        <v>2181292.1510000001</v>
      </c>
      <c r="K249">
        <v>1463583.8589999999</v>
      </c>
      <c r="L249">
        <v>1529591.1029999999</v>
      </c>
    </row>
    <row r="250" spans="1:12">
      <c r="A250" t="s">
        <v>270</v>
      </c>
      <c r="B250">
        <v>7815994.3530000001</v>
      </c>
      <c r="C250">
        <v>7128091.6890000002</v>
      </c>
      <c r="D250">
        <v>7213022.9740000004</v>
      </c>
      <c r="E250">
        <v>8430066.625</v>
      </c>
      <c r="F250">
        <v>8765943.7650000006</v>
      </c>
      <c r="G250">
        <v>8457309.8849999998</v>
      </c>
      <c r="H250">
        <v>8414954.5649999995</v>
      </c>
      <c r="I250">
        <v>8392681.159</v>
      </c>
      <c r="J250">
        <v>7987996.7520000003</v>
      </c>
      <c r="K250">
        <v>6720318.9299999997</v>
      </c>
      <c r="L250">
        <v>6647730.943</v>
      </c>
    </row>
    <row r="251" spans="1:12">
      <c r="A251" t="s">
        <v>271</v>
      </c>
      <c r="B251">
        <v>121331.66</v>
      </c>
      <c r="C251">
        <v>134013.27499999999</v>
      </c>
      <c r="D251">
        <v>214575.13200000001</v>
      </c>
      <c r="E251">
        <v>234592.1</v>
      </c>
      <c r="F251">
        <v>300389.78100000002</v>
      </c>
      <c r="G251">
        <v>248357.766</v>
      </c>
      <c r="H251">
        <v>310943.886</v>
      </c>
      <c r="I251">
        <v>348186.74</v>
      </c>
      <c r="J251">
        <v>318828.31599999999</v>
      </c>
      <c r="K251">
        <v>265526.84000000003</v>
      </c>
      <c r="L251">
        <v>199554.16800000001</v>
      </c>
    </row>
    <row r="252" spans="1:12">
      <c r="A252" t="s">
        <v>272</v>
      </c>
      <c r="B252">
        <v>6072088.3949999996</v>
      </c>
      <c r="C252">
        <v>6343637.4529999997</v>
      </c>
      <c r="D252">
        <v>5928100.0990000004</v>
      </c>
      <c r="E252">
        <v>6940096.6409999998</v>
      </c>
      <c r="F252">
        <v>8279750.5259999996</v>
      </c>
      <c r="G252">
        <v>9200078.9199999999</v>
      </c>
      <c r="H252">
        <v>11070832.961999999</v>
      </c>
      <c r="I252">
        <v>12995880.831</v>
      </c>
      <c r="J252">
        <v>13405099.414000001</v>
      </c>
      <c r="K252">
        <v>11750355.16</v>
      </c>
      <c r="L252">
        <v>14143315.892000001</v>
      </c>
    </row>
    <row r="253" spans="1:12">
      <c r="A253" t="s">
        <v>273</v>
      </c>
      <c r="B253">
        <v>2366148.5</v>
      </c>
      <c r="C253">
        <v>2400213.7409999999</v>
      </c>
      <c r="D253">
        <v>2617001.8130000001</v>
      </c>
      <c r="E253">
        <v>3027467.2760000001</v>
      </c>
      <c r="F253">
        <v>3533174.4550000001</v>
      </c>
      <c r="G253">
        <v>3784049.048</v>
      </c>
      <c r="H253">
        <v>4284300.2589999996</v>
      </c>
      <c r="I253">
        <v>5041363.9270000001</v>
      </c>
      <c r="J253">
        <v>5631461.3619999997</v>
      </c>
      <c r="K253">
        <v>4820491.1720000003</v>
      </c>
      <c r="L253">
        <v>5691098.2879999997</v>
      </c>
    </row>
    <row r="254" spans="1:12">
      <c r="A254" t="s">
        <v>274</v>
      </c>
      <c r="B254">
        <v>1270279.6410000001</v>
      </c>
      <c r="C254">
        <v>1237960.3540000001</v>
      </c>
      <c r="D254">
        <v>1339752.3219999999</v>
      </c>
      <c r="E254">
        <v>1696800.8929999999</v>
      </c>
      <c r="F254">
        <v>1906704.605</v>
      </c>
      <c r="G254">
        <v>2255892.3969999999</v>
      </c>
      <c r="H254">
        <v>2323226.3339999998</v>
      </c>
      <c r="I254">
        <v>2700471.784</v>
      </c>
      <c r="J254">
        <v>3113183.0419999999</v>
      </c>
      <c r="K254">
        <v>2964327.6949999998</v>
      </c>
      <c r="L254">
        <v>2865407.2829999998</v>
      </c>
    </row>
    <row r="255" spans="1:12">
      <c r="A255" t="s">
        <v>275</v>
      </c>
      <c r="B255">
        <v>14470124.988</v>
      </c>
      <c r="C255">
        <v>14878839.912</v>
      </c>
      <c r="D255">
        <v>16141362.92</v>
      </c>
      <c r="E255">
        <v>19131513.351</v>
      </c>
      <c r="F255">
        <v>21454883.27</v>
      </c>
      <c r="G255">
        <v>22228538.282000002</v>
      </c>
      <c r="H255">
        <v>23013341.605999999</v>
      </c>
      <c r="I255">
        <v>26138433.820999999</v>
      </c>
      <c r="J255">
        <v>27752083.802000001</v>
      </c>
      <c r="K255">
        <v>23502511.925000001</v>
      </c>
      <c r="L255">
        <v>23356268.581999999</v>
      </c>
    </row>
    <row r="256" spans="1:12">
      <c r="A256" t="s">
        <v>276</v>
      </c>
      <c r="B256">
        <v>22264749.982000001</v>
      </c>
      <c r="C256">
        <v>23729183.592999998</v>
      </c>
      <c r="D256">
        <v>26060143.098000001</v>
      </c>
      <c r="E256">
        <v>31616774.427000001</v>
      </c>
      <c r="F256">
        <v>37382096.097999997</v>
      </c>
      <c r="G256">
        <v>40726602.825000003</v>
      </c>
      <c r="H256">
        <v>45182703.405000001</v>
      </c>
      <c r="I256">
        <v>53321467.153999999</v>
      </c>
      <c r="J256">
        <v>58119277.928000003</v>
      </c>
      <c r="K256">
        <v>48891081.530000001</v>
      </c>
      <c r="L256">
        <v>52964587.020000003</v>
      </c>
    </row>
    <row r="257" spans="1:12">
      <c r="A257" t="s">
        <v>277</v>
      </c>
      <c r="B257">
        <v>9500324.0610000007</v>
      </c>
      <c r="C257">
        <v>10741023.335000001</v>
      </c>
      <c r="D257">
        <v>11772535.535</v>
      </c>
      <c r="E257">
        <v>13699225.566</v>
      </c>
      <c r="F257">
        <v>15240171.718</v>
      </c>
      <c r="G257">
        <v>16263863.287</v>
      </c>
      <c r="H257">
        <v>18852116.366</v>
      </c>
      <c r="I257">
        <v>22991345.226</v>
      </c>
      <c r="J257">
        <v>28245291.684999999</v>
      </c>
      <c r="K257">
        <v>24467046.607999999</v>
      </c>
      <c r="L257">
        <v>24884712.421</v>
      </c>
    </row>
    <row r="258" spans="1:12">
      <c r="A258" t="s">
        <v>278</v>
      </c>
      <c r="B258">
        <v>2952847.0559999999</v>
      </c>
      <c r="C258">
        <v>2950196.148</v>
      </c>
      <c r="D258">
        <v>3175755.5559999999</v>
      </c>
      <c r="E258">
        <v>3731074.2050000001</v>
      </c>
      <c r="F258">
        <v>4167411.5260000001</v>
      </c>
      <c r="G258">
        <v>4549836.5650000004</v>
      </c>
      <c r="H258">
        <v>5280471.3949999996</v>
      </c>
      <c r="I258">
        <v>5739918.699</v>
      </c>
      <c r="J258">
        <v>5940249.3260000004</v>
      </c>
      <c r="K258">
        <v>5437066.7130000014</v>
      </c>
      <c r="L258">
        <v>6516440.3689999999</v>
      </c>
    </row>
    <row r="259" spans="1:12">
      <c r="A259" t="s">
        <v>279</v>
      </c>
      <c r="B259">
        <v>5221860.3339999998</v>
      </c>
      <c r="C259">
        <v>4858934.7659999998</v>
      </c>
      <c r="D259">
        <v>5432378.8109999998</v>
      </c>
      <c r="E259">
        <v>5728587.6950000003</v>
      </c>
      <c r="F259">
        <v>6857728.0599999996</v>
      </c>
      <c r="G259">
        <v>7649982.216</v>
      </c>
      <c r="H259">
        <v>8107795.2829999998</v>
      </c>
      <c r="I259">
        <v>9625776.375</v>
      </c>
      <c r="J259">
        <v>8652753.7060000002</v>
      </c>
      <c r="K259">
        <v>6122557.9479999999</v>
      </c>
      <c r="L259">
        <v>8104554.7259999998</v>
      </c>
    </row>
    <row r="260" spans="1:12">
      <c r="A260" t="s">
        <v>280</v>
      </c>
      <c r="B260">
        <v>8954541.0170000009</v>
      </c>
      <c r="C260">
        <v>9201791.1459999997</v>
      </c>
      <c r="D260">
        <v>9305611.2770000007</v>
      </c>
      <c r="E260">
        <v>9695353.2550000008</v>
      </c>
      <c r="F260">
        <v>11135947.323000001</v>
      </c>
      <c r="G260">
        <v>12352016.399</v>
      </c>
      <c r="H260">
        <v>14943733.869999999</v>
      </c>
      <c r="I260">
        <v>17471592.645</v>
      </c>
      <c r="J260">
        <v>18746155.386</v>
      </c>
      <c r="K260">
        <v>14317967.527000001</v>
      </c>
      <c r="L260">
        <v>17548066.241999999</v>
      </c>
    </row>
    <row r="261" spans="1:12">
      <c r="A261" t="s">
        <v>281</v>
      </c>
      <c r="B261">
        <v>14258732.882999999</v>
      </c>
      <c r="C261">
        <v>14627377.960999999</v>
      </c>
      <c r="D261">
        <v>15578915.470000001</v>
      </c>
      <c r="E261">
        <v>17142421.241999999</v>
      </c>
      <c r="F261">
        <v>19518772.440000001</v>
      </c>
      <c r="G261">
        <v>22665842.256000001</v>
      </c>
      <c r="H261">
        <v>22773054.960000001</v>
      </c>
      <c r="I261">
        <v>24060861.813000001</v>
      </c>
      <c r="J261">
        <v>25037129.057999998</v>
      </c>
      <c r="K261">
        <v>20982755.747000001</v>
      </c>
      <c r="L261">
        <v>20571689.522999998</v>
      </c>
    </row>
    <row r="262" spans="1:12">
      <c r="A262" t="s">
        <v>282</v>
      </c>
      <c r="B262">
        <v>8118029.9869999997</v>
      </c>
      <c r="C262">
        <v>9164221.6980000008</v>
      </c>
      <c r="D262">
        <v>10209329.025</v>
      </c>
      <c r="E262">
        <v>13299139.077</v>
      </c>
      <c r="F262">
        <v>17575598.280999999</v>
      </c>
      <c r="G262">
        <v>19480105.250999998</v>
      </c>
      <c r="H262">
        <v>21640803.936000001</v>
      </c>
      <c r="I262">
        <v>24392420.789000001</v>
      </c>
      <c r="J262">
        <v>28057504.131000001</v>
      </c>
      <c r="K262">
        <v>27735807.412</v>
      </c>
      <c r="L262">
        <v>31275007.287</v>
      </c>
    </row>
    <row r="263" spans="1:12">
      <c r="A263" t="s">
        <v>283</v>
      </c>
      <c r="B263">
        <v>2390160.0449999999</v>
      </c>
      <c r="C263">
        <v>2410791.54</v>
      </c>
      <c r="D263">
        <v>2538538.2829999998</v>
      </c>
      <c r="E263">
        <v>2677663.6549999998</v>
      </c>
      <c r="F263">
        <v>2966001.6770000001</v>
      </c>
      <c r="G263">
        <v>2908369.6129999999</v>
      </c>
      <c r="H263">
        <v>4281076.182</v>
      </c>
      <c r="I263">
        <v>5029718.4639999997</v>
      </c>
      <c r="J263">
        <v>8300903.2439999999</v>
      </c>
      <c r="K263">
        <v>10059568.727</v>
      </c>
      <c r="L263">
        <v>19135211.932999998</v>
      </c>
    </row>
  </sheetData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AK528"/>
  <sheetViews>
    <sheetView topLeftCell="R43" workbookViewId="0">
      <selection activeCell="AC67" sqref="AC67"/>
    </sheetView>
  </sheetViews>
  <sheetFormatPr defaultRowHeight="12.75"/>
  <cols>
    <col min="25" max="25" width="12.42578125" bestFit="1" customWidth="1"/>
  </cols>
  <sheetData>
    <row r="1" spans="1:26">
      <c r="A1" t="s">
        <v>26</v>
      </c>
    </row>
    <row r="2" spans="1:26">
      <c r="A2" t="s">
        <v>0</v>
      </c>
      <c r="M2">
        <f>(2*MIN(P7,P25)/(P7+P25))</f>
        <v>0.96121505540455576</v>
      </c>
      <c r="N2" s="1"/>
    </row>
    <row r="3" spans="1:26">
      <c r="M3">
        <f>(2*MIN(12882,15547)/(12882+15547))</f>
        <v>0.90625769460761896</v>
      </c>
      <c r="O3" s="2" t="s">
        <v>288</v>
      </c>
    </row>
    <row r="4" spans="1:26">
      <c r="A4" t="s">
        <v>1</v>
      </c>
      <c r="B4" t="s">
        <v>2</v>
      </c>
      <c r="C4" t="s">
        <v>3</v>
      </c>
      <c r="D4" t="s">
        <v>4</v>
      </c>
      <c r="F4" s="2" t="s">
        <v>27</v>
      </c>
      <c r="O4" s="3" t="s">
        <v>289</v>
      </c>
      <c r="P4" s="1" t="s">
        <v>286</v>
      </c>
    </row>
    <row r="5" spans="1:26">
      <c r="M5">
        <f>(2*MIN(7700,734)/(7700+734))</f>
        <v>0.17405738676784444</v>
      </c>
      <c r="N5" s="4" t="s">
        <v>20</v>
      </c>
      <c r="O5" s="6"/>
      <c r="P5" s="5">
        <v>2000</v>
      </c>
      <c r="Q5" s="5">
        <v>2001</v>
      </c>
      <c r="R5" s="5">
        <v>2002</v>
      </c>
      <c r="S5" s="5">
        <v>2003</v>
      </c>
      <c r="T5" s="5">
        <v>2004</v>
      </c>
      <c r="U5" s="5">
        <v>2005</v>
      </c>
      <c r="V5" s="5">
        <v>2006</v>
      </c>
      <c r="W5" s="5">
        <v>2007</v>
      </c>
      <c r="X5" s="5">
        <v>2008</v>
      </c>
      <c r="Y5" s="5">
        <v>2009</v>
      </c>
      <c r="Z5" s="5">
        <v>2010</v>
      </c>
    </row>
    <row r="6" spans="1:26">
      <c r="A6" t="s">
        <v>5</v>
      </c>
      <c r="B6" t="s">
        <v>6</v>
      </c>
      <c r="C6" t="s">
        <v>7</v>
      </c>
      <c r="D6" t="s">
        <v>8</v>
      </c>
      <c r="E6" t="s">
        <v>9</v>
      </c>
      <c r="F6" t="s">
        <v>10</v>
      </c>
      <c r="G6" t="s">
        <v>11</v>
      </c>
      <c r="H6" t="s">
        <v>12</v>
      </c>
      <c r="I6" t="s">
        <v>13</v>
      </c>
      <c r="J6" t="s">
        <v>14</v>
      </c>
      <c r="K6" t="s">
        <v>15</v>
      </c>
      <c r="L6" t="s">
        <v>16</v>
      </c>
      <c r="O6" s="7"/>
    </row>
    <row r="7" spans="1:26">
      <c r="A7" t="s">
        <v>17</v>
      </c>
      <c r="O7" s="7" t="s">
        <v>21</v>
      </c>
      <c r="P7">
        <f>SUM(B9:B96)</f>
        <v>1286360.94</v>
      </c>
      <c r="Q7">
        <f t="shared" ref="Q7:Z7" si="0">SUM(C9:C96)</f>
        <v>1245769.6370000001</v>
      </c>
      <c r="R7">
        <f t="shared" si="0"/>
        <v>1428317.8169999998</v>
      </c>
      <c r="S7">
        <f t="shared" si="0"/>
        <v>1597779.3329999996</v>
      </c>
      <c r="T7">
        <f t="shared" si="0"/>
        <v>1899626.5950000002</v>
      </c>
      <c r="U7">
        <f t="shared" si="0"/>
        <v>2421915.9789999998</v>
      </c>
      <c r="V7">
        <f t="shared" si="0"/>
        <v>3476484.7139999992</v>
      </c>
      <c r="W7">
        <f t="shared" si="0"/>
        <v>3582944.8539999998</v>
      </c>
      <c r="X7">
        <f t="shared" si="0"/>
        <v>3959805.1120000007</v>
      </c>
      <c r="Y7">
        <f t="shared" si="0"/>
        <v>2929450.0500000003</v>
      </c>
      <c r="Z7">
        <f t="shared" si="0"/>
        <v>3914588.8260000008</v>
      </c>
    </row>
    <row r="8" spans="1:26">
      <c r="A8" t="s">
        <v>28</v>
      </c>
      <c r="B8">
        <v>3829703.514</v>
      </c>
      <c r="C8">
        <v>3996831.79</v>
      </c>
      <c r="D8">
        <v>4341041.3439999996</v>
      </c>
      <c r="E8">
        <v>5629181.5099999998</v>
      </c>
      <c r="F8">
        <v>6530529.159</v>
      </c>
      <c r="G8">
        <v>8247444.1289999997</v>
      </c>
      <c r="H8">
        <v>10039366.949999999</v>
      </c>
      <c r="I8">
        <v>11739446.694</v>
      </c>
      <c r="J8">
        <v>13703857.642000001</v>
      </c>
      <c r="K8">
        <v>9047977</v>
      </c>
      <c r="L8">
        <v>12811364.478</v>
      </c>
      <c r="O8" s="7"/>
    </row>
    <row r="9" spans="1:26">
      <c r="A9" t="s">
        <v>29</v>
      </c>
      <c r="B9">
        <v>1403.2149999999999</v>
      </c>
      <c r="C9">
        <v>6293.1040000000003</v>
      </c>
      <c r="D9">
        <v>10435.733</v>
      </c>
      <c r="E9">
        <v>8090.3469999999998</v>
      </c>
      <c r="F9">
        <v>6377.5709999999999</v>
      </c>
      <c r="G9">
        <v>5998.6270000000004</v>
      </c>
      <c r="H9">
        <v>14354.456</v>
      </c>
      <c r="I9">
        <v>14587.989</v>
      </c>
      <c r="J9">
        <v>26948.629000000001</v>
      </c>
      <c r="K9">
        <v>32484.048999999999</v>
      </c>
      <c r="L9">
        <v>37448.896000000001</v>
      </c>
      <c r="O9" s="7" t="s">
        <v>22</v>
      </c>
      <c r="P9">
        <f>B105+B130+B131+B132+B136+B137+B138+B106+B150+B151+B152+B156+B157+B166+B167+B168+B169+B170+B171+B172+B173</f>
        <v>225948.12700000004</v>
      </c>
      <c r="Q9">
        <f t="shared" ref="Q9:Z9" si="1">C105+C130+C131+C132+C136+C137+C138+C106+C150+C151+C152+C156+C157+C166+C167+C168+C169+C170+C171+C172+C173</f>
        <v>222463.81</v>
      </c>
      <c r="R9">
        <f t="shared" si="1"/>
        <v>283361.76200000005</v>
      </c>
      <c r="S9">
        <f t="shared" si="1"/>
        <v>365509.02999999991</v>
      </c>
      <c r="T9">
        <f t="shared" si="1"/>
        <v>376772.42799999984</v>
      </c>
      <c r="U9">
        <f t="shared" si="1"/>
        <v>438075.96999999991</v>
      </c>
      <c r="V9">
        <f t="shared" si="1"/>
        <v>580956.57299999986</v>
      </c>
      <c r="W9">
        <f t="shared" si="1"/>
        <v>775035.55699999991</v>
      </c>
      <c r="X9">
        <f t="shared" si="1"/>
        <v>896368.25500000024</v>
      </c>
      <c r="Y9">
        <f t="shared" si="1"/>
        <v>510854.43099999998</v>
      </c>
      <c r="Z9">
        <f t="shared" si="1"/>
        <v>680804.22899999982</v>
      </c>
    </row>
    <row r="10" spans="1:26">
      <c r="A10" t="s">
        <v>30</v>
      </c>
      <c r="B10">
        <v>905.53599999999994</v>
      </c>
      <c r="C10">
        <v>922.53800000000001</v>
      </c>
      <c r="D10">
        <v>472.09899999999999</v>
      </c>
      <c r="E10">
        <v>180.745</v>
      </c>
      <c r="F10">
        <v>878.81100000000004</v>
      </c>
      <c r="G10">
        <v>1873.2940000000001</v>
      </c>
      <c r="H10">
        <v>1611.7660000000001</v>
      </c>
      <c r="I10">
        <v>2083.9720000000002</v>
      </c>
      <c r="J10">
        <v>7024.2510000000002</v>
      </c>
      <c r="K10">
        <v>4176.5150000000003</v>
      </c>
      <c r="L10">
        <v>8103.4409999999998</v>
      </c>
      <c r="O10" s="7"/>
    </row>
    <row r="11" spans="1:26">
      <c r="A11" t="s">
        <v>31</v>
      </c>
      <c r="B11">
        <v>17212.678</v>
      </c>
      <c r="C11">
        <v>15866.13</v>
      </c>
      <c r="D11">
        <v>15383.476000000001</v>
      </c>
      <c r="E11">
        <v>25448.946</v>
      </c>
      <c r="F11">
        <v>23719.65</v>
      </c>
      <c r="G11">
        <v>28924.879000000001</v>
      </c>
      <c r="H11">
        <v>27549.907999999999</v>
      </c>
      <c r="I11">
        <v>34153.696000000004</v>
      </c>
      <c r="J11">
        <v>57233.372000000003</v>
      </c>
      <c r="K11">
        <v>37275.036</v>
      </c>
      <c r="L11">
        <v>45600.983999999997</v>
      </c>
      <c r="O11" s="7" t="s">
        <v>23</v>
      </c>
      <c r="P11">
        <f>B141+B142+B143+B144+B145+B146+B147+B148+B149+B153+B154+B155+B231+B232+B233+B234+B235+B236+B237+B238+B239+B240+B241+B242+B243+B244+B257+B258</f>
        <v>596380.36900000006</v>
      </c>
      <c r="Q11">
        <f t="shared" ref="Q11:Z11" si="2">C141+C142+C143+C144+C145+C146+C147+C148+C149+C153+C154+C155+C231+C232+C233+C234+C235+C236+C237+C238+C239+C240+C241+C242+C243+C244+C257+C258</f>
        <v>743434.67999999993</v>
      </c>
      <c r="R11">
        <f t="shared" si="2"/>
        <v>868844.95799999998</v>
      </c>
      <c r="S11">
        <f t="shared" si="2"/>
        <v>1131075.9990000003</v>
      </c>
      <c r="T11">
        <f t="shared" si="2"/>
        <v>1122488.321</v>
      </c>
      <c r="U11">
        <f t="shared" si="2"/>
        <v>1149681.8910000003</v>
      </c>
      <c r="V11">
        <f t="shared" si="2"/>
        <v>1242603.1840000001</v>
      </c>
      <c r="W11">
        <f t="shared" si="2"/>
        <v>1592610.8120000006</v>
      </c>
      <c r="X11">
        <f t="shared" si="2"/>
        <v>1797697.8129999998</v>
      </c>
      <c r="Y11">
        <f t="shared" si="2"/>
        <v>1215552.4439999999</v>
      </c>
      <c r="Z11">
        <f t="shared" si="2"/>
        <v>1632819.423</v>
      </c>
    </row>
    <row r="12" spans="1:26">
      <c r="A12" t="s">
        <v>32</v>
      </c>
      <c r="B12">
        <v>25.734999999999999</v>
      </c>
      <c r="C12">
        <v>38.911000000000001</v>
      </c>
      <c r="D12">
        <v>77.375</v>
      </c>
      <c r="E12">
        <v>331.50299999999999</v>
      </c>
      <c r="F12">
        <v>103.136</v>
      </c>
      <c r="G12">
        <v>162.583</v>
      </c>
      <c r="H12">
        <v>145.26400000000001</v>
      </c>
      <c r="I12">
        <v>245.90799999999999</v>
      </c>
      <c r="J12">
        <v>413.709</v>
      </c>
      <c r="K12">
        <v>714.77800000000002</v>
      </c>
      <c r="L12">
        <v>732.59699999999998</v>
      </c>
      <c r="O12" s="8"/>
    </row>
    <row r="13" spans="1:26">
      <c r="A13" t="s">
        <v>33</v>
      </c>
      <c r="B13">
        <v>1332.047</v>
      </c>
      <c r="C13">
        <v>5733.22</v>
      </c>
      <c r="D13">
        <v>10083.171</v>
      </c>
      <c r="E13">
        <v>10480.656000000001</v>
      </c>
      <c r="F13">
        <v>9986.4789999999994</v>
      </c>
      <c r="G13">
        <v>16764.953000000001</v>
      </c>
      <c r="H13">
        <v>14238.659</v>
      </c>
      <c r="I13">
        <v>20424.96</v>
      </c>
      <c r="J13">
        <v>27864.865000000002</v>
      </c>
      <c r="K13">
        <v>26085.309000000001</v>
      </c>
      <c r="L13">
        <v>37116.758000000002</v>
      </c>
      <c r="O13" s="7" t="s">
        <v>24</v>
      </c>
      <c r="P13">
        <f>B97+B98+B99+B100+B101+B102+B103+B104+B110+B111+B115+B116+B117+B118+B119+B120+B121+B122+B123+B124+B125+B126+B127+B128+B129+B182+B183+B184+B185+B186+B187+B188+B189+B190+B191+B192+B193+B194+B195+B196+B197+B198+B199+B200+B201+B202+B203+B204+B205+B206+B207+B208+B209+B210+B211+B215+B216+B217+B218+B219+B220+B221+B222+B230+B245+B246+B247+B248+B249+B250+B251+B252+B254+B256</f>
        <v>1375952.3949999996</v>
      </c>
      <c r="Q13">
        <f t="shared" ref="Q13:Z13" si="3">C97+C98+C99+C100+C101+C102+C103+C104+C110+C111+C115+C116+C117+C118+C119+C120+C121+C122+C123+C124+C125+C126+C127+C128+C129+C182+C183+C184+C185+C186+C187+C188+C189+C190+C191+C192+C193+C194+C195+C196+C197+C198+C199+C200+C201+C202+C203+C204+C205+C206+C207+C208+C209+C210+C211+C215+C216+C217+C218+C219+C220+C221+C222+C230+C245+C246+C247+C248+C249+C250+C251+C252+C254+C256</f>
        <v>1294070.8960000004</v>
      </c>
      <c r="R13">
        <f t="shared" si="3"/>
        <v>1151375.1969999999</v>
      </c>
      <c r="S13">
        <f t="shared" si="3"/>
        <v>1621152.4739999995</v>
      </c>
      <c r="T13">
        <f t="shared" si="3"/>
        <v>1837447.4400000002</v>
      </c>
      <c r="U13">
        <f t="shared" si="3"/>
        <v>2594432.9300000002</v>
      </c>
      <c r="V13">
        <f t="shared" si="3"/>
        <v>2771712.1460000006</v>
      </c>
      <c r="W13">
        <f t="shared" si="3"/>
        <v>2837846.3460000004</v>
      </c>
      <c r="X13">
        <f t="shared" si="3"/>
        <v>3578957.1330000004</v>
      </c>
      <c r="Y13">
        <f t="shared" si="3"/>
        <v>2212631.38</v>
      </c>
      <c r="Z13">
        <f t="shared" si="3"/>
        <v>3854127.3809999991</v>
      </c>
    </row>
    <row r="14" spans="1:26">
      <c r="A14" t="s">
        <v>34</v>
      </c>
      <c r="B14">
        <v>27663.64</v>
      </c>
      <c r="C14">
        <v>37324.031999999999</v>
      </c>
      <c r="D14">
        <v>42249.197999999997</v>
      </c>
      <c r="E14">
        <v>43733.709000000003</v>
      </c>
      <c r="F14">
        <v>57349.953999999998</v>
      </c>
      <c r="G14">
        <v>61070.898999999998</v>
      </c>
      <c r="H14">
        <v>75043.737999999998</v>
      </c>
      <c r="I14">
        <v>115681.73299999999</v>
      </c>
      <c r="J14">
        <v>108235.08</v>
      </c>
      <c r="K14">
        <v>58948.767999999996</v>
      </c>
      <c r="L14">
        <v>118012.383</v>
      </c>
      <c r="O14" s="8"/>
    </row>
    <row r="15" spans="1:26">
      <c r="A15" t="s">
        <v>35</v>
      </c>
      <c r="B15">
        <v>7695.7070000000003</v>
      </c>
      <c r="C15">
        <v>10713.541999999999</v>
      </c>
      <c r="D15">
        <v>11996.513000000001</v>
      </c>
      <c r="E15">
        <v>17120.489000000001</v>
      </c>
      <c r="F15">
        <v>36154.480000000003</v>
      </c>
      <c r="G15">
        <v>12939.484</v>
      </c>
      <c r="H15">
        <v>7373.201</v>
      </c>
      <c r="I15">
        <v>21130.078000000001</v>
      </c>
      <c r="J15">
        <v>18488.016</v>
      </c>
      <c r="K15">
        <v>11305.255999999999</v>
      </c>
      <c r="L15">
        <v>18698.663</v>
      </c>
      <c r="O15" s="7" t="s">
        <v>25</v>
      </c>
      <c r="P15">
        <f>B107+B108+B109+B112+B113+B114+B133+B134+B135+B139+B140+B158+B159+B160+B161+B162+B163+B164+B165+B174+B175+B176+B177+B178+B179+B180+B181+B212+B213+B214+B223+B224+B225+B226+B227+B228+B229+B253+B255+B259+B260+B261+B262</f>
        <v>339213.08600000007</v>
      </c>
      <c r="Q15">
        <f t="shared" ref="Q15:Z15" si="4">C107+C108+C109+C112+C113+C114+C133+C134+C135+C139+C140+C158+C159+C160+C161+C162+C163+C164+C165+C174+C175+C176+C177+C178+C179+C180+C181+C212+C213+C214+C223+C224+C225+C226+C227+C228+C229+C253+C255+C259+C260+C261+C262</f>
        <v>483111.94999999995</v>
      </c>
      <c r="R15">
        <f t="shared" si="4"/>
        <v>603287.58099999989</v>
      </c>
      <c r="S15">
        <f t="shared" si="4"/>
        <v>905213.64099999995</v>
      </c>
      <c r="T15">
        <f t="shared" si="4"/>
        <v>1115724.2820000001</v>
      </c>
      <c r="U15">
        <f t="shared" si="4"/>
        <v>1288259.4440000001</v>
      </c>
      <c r="V15">
        <f t="shared" si="4"/>
        <v>1577652.5089999996</v>
      </c>
      <c r="W15">
        <f t="shared" si="4"/>
        <v>2380747.4670000002</v>
      </c>
      <c r="X15">
        <f t="shared" si="4"/>
        <v>2790321.335</v>
      </c>
      <c r="Y15">
        <f t="shared" si="4"/>
        <v>1692297.568</v>
      </c>
      <c r="Z15">
        <f t="shared" si="4"/>
        <v>2122633.6509999996</v>
      </c>
    </row>
    <row r="16" spans="1:26">
      <c r="A16" t="s">
        <v>36</v>
      </c>
      <c r="B16">
        <v>6278.3109999999997</v>
      </c>
      <c r="C16">
        <v>12596.769</v>
      </c>
      <c r="D16">
        <v>14357.356</v>
      </c>
      <c r="E16">
        <v>24229.002</v>
      </c>
      <c r="F16">
        <v>18097.078000000001</v>
      </c>
      <c r="G16">
        <v>27861.663</v>
      </c>
      <c r="H16">
        <v>37586.544999999998</v>
      </c>
      <c r="I16">
        <v>48221.491000000002</v>
      </c>
      <c r="J16">
        <v>80004.046000000002</v>
      </c>
      <c r="K16">
        <v>54061.692000000003</v>
      </c>
      <c r="L16">
        <v>73228.521999999997</v>
      </c>
    </row>
    <row r="17" spans="1:26">
      <c r="A17" t="s">
        <v>37</v>
      </c>
      <c r="B17">
        <v>641.16600000000005</v>
      </c>
      <c r="C17">
        <v>720.04499999999996</v>
      </c>
      <c r="D17">
        <v>861.35900000000004</v>
      </c>
      <c r="E17">
        <v>536.73900000000003</v>
      </c>
      <c r="F17">
        <v>458.827</v>
      </c>
      <c r="G17">
        <v>900.04899999999998</v>
      </c>
      <c r="H17">
        <v>1507.213</v>
      </c>
      <c r="I17">
        <v>1126.3340000000001</v>
      </c>
      <c r="J17">
        <v>2406.123</v>
      </c>
      <c r="K17">
        <v>2735.67</v>
      </c>
      <c r="L17">
        <v>4084.0309999999999</v>
      </c>
      <c r="N17" s="1" t="s">
        <v>290</v>
      </c>
      <c r="P17">
        <f>SUM(P7:P15)+B263</f>
        <v>3824321.7450000001</v>
      </c>
      <c r="Q17">
        <f t="shared" ref="Q17:Z17" si="5">SUM(Q7:Q15)+C263</f>
        <v>3989158.5730000013</v>
      </c>
      <c r="R17">
        <f t="shared" si="5"/>
        <v>4335233.1350000007</v>
      </c>
      <c r="S17">
        <f t="shared" si="5"/>
        <v>5620901.192999999</v>
      </c>
      <c r="T17">
        <f t="shared" si="5"/>
        <v>6352131.5689999992</v>
      </c>
      <c r="U17">
        <f t="shared" si="5"/>
        <v>7892483.6329999994</v>
      </c>
      <c r="V17">
        <f t="shared" si="5"/>
        <v>9649496.5999999978</v>
      </c>
      <c r="W17">
        <f t="shared" si="5"/>
        <v>11169584.325999999</v>
      </c>
      <c r="X17">
        <f t="shared" si="5"/>
        <v>13023626.933000002</v>
      </c>
      <c r="Y17">
        <f t="shared" si="5"/>
        <v>8562054.8200000003</v>
      </c>
      <c r="Z17">
        <f t="shared" si="5"/>
        <v>12224000.118999997</v>
      </c>
    </row>
    <row r="18" spans="1:26">
      <c r="A18" t="s">
        <v>38</v>
      </c>
      <c r="B18">
        <v>37133.453000000001</v>
      </c>
      <c r="C18">
        <v>49241.841999999997</v>
      </c>
      <c r="D18">
        <v>55326.152999999998</v>
      </c>
      <c r="E18">
        <v>67870.497000000003</v>
      </c>
      <c r="F18">
        <v>72783.585000000006</v>
      </c>
      <c r="G18">
        <v>75009.813999999998</v>
      </c>
      <c r="H18">
        <v>78382.039000000004</v>
      </c>
      <c r="I18">
        <v>74140.849000000002</v>
      </c>
      <c r="J18">
        <v>79685.956999999995</v>
      </c>
      <c r="K18">
        <v>70471.398000000001</v>
      </c>
      <c r="L18">
        <v>97465.778000000006</v>
      </c>
      <c r="P18">
        <f>B8</f>
        <v>3829703.514</v>
      </c>
      <c r="Q18">
        <f t="shared" ref="Q18:Z18" si="6">C8</f>
        <v>3996831.79</v>
      </c>
      <c r="R18">
        <f t="shared" si="6"/>
        <v>4341041.3439999996</v>
      </c>
      <c r="S18">
        <f t="shared" si="6"/>
        <v>5629181.5099999998</v>
      </c>
      <c r="T18">
        <f t="shared" si="6"/>
        <v>6530529.159</v>
      </c>
      <c r="U18">
        <f t="shared" si="6"/>
        <v>8247444.1289999997</v>
      </c>
      <c r="V18">
        <f t="shared" si="6"/>
        <v>10039366.949999999</v>
      </c>
      <c r="W18">
        <f t="shared" si="6"/>
        <v>11739446.694</v>
      </c>
      <c r="X18">
        <f t="shared" si="6"/>
        <v>13703857.642000001</v>
      </c>
      <c r="Y18">
        <f t="shared" si="6"/>
        <v>9047977</v>
      </c>
      <c r="Z18">
        <f t="shared" si="6"/>
        <v>12811364.478</v>
      </c>
    </row>
    <row r="19" spans="1:26">
      <c r="A19" t="s">
        <v>39</v>
      </c>
      <c r="B19">
        <v>3782.779</v>
      </c>
      <c r="C19">
        <v>9358.1980000000003</v>
      </c>
      <c r="D19">
        <v>6874.9930000000004</v>
      </c>
      <c r="E19">
        <v>5953.4129999999996</v>
      </c>
      <c r="F19">
        <v>3408.904</v>
      </c>
      <c r="G19">
        <v>3669.3510000000001</v>
      </c>
      <c r="H19">
        <v>4777.7759999999998</v>
      </c>
      <c r="I19">
        <v>4662.3810000000003</v>
      </c>
      <c r="J19">
        <v>3582.2869999999998</v>
      </c>
      <c r="K19">
        <v>2761.5889999999999</v>
      </c>
      <c r="L19">
        <v>9261.7829999999994</v>
      </c>
      <c r="P19" s="9">
        <f>P17-P18</f>
        <v>-5381.7689999998547</v>
      </c>
      <c r="Q19" s="9">
        <f t="shared" ref="Q19:Z19" si="7">Q17-Q18</f>
        <v>-7673.2169999987818</v>
      </c>
      <c r="R19" s="9">
        <f t="shared" si="7"/>
        <v>-5808.2089999988675</v>
      </c>
      <c r="S19" s="9">
        <f t="shared" si="7"/>
        <v>-8280.3170000007376</v>
      </c>
      <c r="T19" s="9">
        <f t="shared" si="7"/>
        <v>-178397.59000000078</v>
      </c>
      <c r="U19" s="9">
        <f t="shared" si="7"/>
        <v>-354960.49600000028</v>
      </c>
      <c r="V19" s="9">
        <f t="shared" si="7"/>
        <v>-389870.35000000149</v>
      </c>
      <c r="W19" s="9">
        <f t="shared" si="7"/>
        <v>-569862.36800000072</v>
      </c>
      <c r="X19" s="9">
        <f t="shared" si="7"/>
        <v>-680230.70899999887</v>
      </c>
      <c r="Y19" s="9">
        <f t="shared" si="7"/>
        <v>-485922.1799999997</v>
      </c>
      <c r="Z19" s="9">
        <f t="shared" si="7"/>
        <v>-587364.35900000297</v>
      </c>
    </row>
    <row r="20" spans="1:26">
      <c r="A20" t="s">
        <v>40</v>
      </c>
      <c r="B20">
        <v>36567.71</v>
      </c>
      <c r="C20">
        <v>25122.039000000001</v>
      </c>
      <c r="D20">
        <v>17500.331999999999</v>
      </c>
      <c r="E20">
        <v>15590.933999999999</v>
      </c>
      <c r="F20">
        <v>17093.006000000001</v>
      </c>
      <c r="G20">
        <v>20736.593000000001</v>
      </c>
      <c r="H20">
        <v>28259.600999999999</v>
      </c>
      <c r="I20">
        <v>31100.677</v>
      </c>
      <c r="J20">
        <v>34679.493999999999</v>
      </c>
      <c r="K20">
        <v>26604.548999999999</v>
      </c>
      <c r="L20">
        <v>37648.883999999998</v>
      </c>
      <c r="N20" s="1" t="s">
        <v>19</v>
      </c>
    </row>
    <row r="21" spans="1:26">
      <c r="A21" t="s">
        <v>41</v>
      </c>
      <c r="B21">
        <v>16834.465</v>
      </c>
      <c r="C21">
        <v>30458.639999999999</v>
      </c>
      <c r="D21">
        <v>34654.67</v>
      </c>
      <c r="E21">
        <v>41662.008000000002</v>
      </c>
      <c r="F21">
        <v>31981.403999999999</v>
      </c>
      <c r="G21">
        <v>33086.025999999998</v>
      </c>
      <c r="H21">
        <v>37859.381000000001</v>
      </c>
      <c r="I21">
        <v>43257.576000000001</v>
      </c>
      <c r="J21">
        <v>55623.317999999999</v>
      </c>
      <c r="K21">
        <v>42257.936000000002</v>
      </c>
      <c r="L21">
        <v>52338.533000000003</v>
      </c>
      <c r="O21" s="2" t="s">
        <v>287</v>
      </c>
    </row>
    <row r="22" spans="1:26">
      <c r="A22" t="s">
        <v>42</v>
      </c>
      <c r="B22">
        <v>1255.73</v>
      </c>
      <c r="C22">
        <v>1460.547</v>
      </c>
      <c r="D22">
        <v>3012.433</v>
      </c>
      <c r="E22">
        <v>1791.69</v>
      </c>
      <c r="F22">
        <v>746.38800000000003</v>
      </c>
      <c r="G22">
        <v>8266.5079999999998</v>
      </c>
      <c r="H22">
        <v>7434.741</v>
      </c>
      <c r="I22">
        <v>7803</v>
      </c>
      <c r="J22">
        <v>39633.436000000002</v>
      </c>
      <c r="K22">
        <v>19206.316999999999</v>
      </c>
      <c r="L22">
        <v>34229.743000000002</v>
      </c>
      <c r="P22" s="1" t="s">
        <v>286</v>
      </c>
    </row>
    <row r="23" spans="1:26">
      <c r="A23" t="s">
        <v>43</v>
      </c>
      <c r="B23">
        <v>15.451000000000001</v>
      </c>
      <c r="C23">
        <v>6.2110000000000003</v>
      </c>
      <c r="D23">
        <v>16.952999999999999</v>
      </c>
      <c r="E23">
        <v>13.948</v>
      </c>
      <c r="F23">
        <v>30.364000000000001</v>
      </c>
      <c r="G23">
        <v>243.06399999999999</v>
      </c>
      <c r="H23">
        <v>114.333</v>
      </c>
      <c r="I23">
        <v>165.67</v>
      </c>
      <c r="J23">
        <v>533.44000000000005</v>
      </c>
      <c r="K23">
        <v>449.19400000000002</v>
      </c>
      <c r="L23">
        <v>330.113</v>
      </c>
      <c r="N23" s="4" t="s">
        <v>20</v>
      </c>
      <c r="O23" s="6"/>
      <c r="P23" s="5">
        <v>2000</v>
      </c>
      <c r="Q23" s="5">
        <v>2001</v>
      </c>
      <c r="R23" s="5">
        <v>2002</v>
      </c>
      <c r="S23" s="5">
        <v>2003</v>
      </c>
      <c r="T23" s="5">
        <v>2004</v>
      </c>
      <c r="U23" s="5">
        <v>2005</v>
      </c>
      <c r="V23" s="5">
        <v>2006</v>
      </c>
      <c r="W23" s="5">
        <v>2007</v>
      </c>
      <c r="X23" s="5">
        <v>2008</v>
      </c>
      <c r="Y23" s="5">
        <v>2009</v>
      </c>
      <c r="Z23" s="5">
        <v>2010</v>
      </c>
    </row>
    <row r="24" spans="1:26">
      <c r="A24" t="s">
        <v>44</v>
      </c>
      <c r="B24">
        <v>2.2719999999999998</v>
      </c>
      <c r="C24">
        <v>8.5009999999999994</v>
      </c>
      <c r="D24">
        <v>1.2709999999999999</v>
      </c>
      <c r="E24">
        <v>143.78</v>
      </c>
      <c r="F24">
        <v>143.93100000000001</v>
      </c>
      <c r="G24">
        <v>6774.2060000000001</v>
      </c>
      <c r="H24">
        <v>20479.666000000001</v>
      </c>
      <c r="I24">
        <v>42048.430999999997</v>
      </c>
      <c r="J24">
        <v>31852.723000000002</v>
      </c>
      <c r="K24">
        <v>9528.2109999999993</v>
      </c>
      <c r="L24">
        <v>16138.297</v>
      </c>
      <c r="O24" s="7"/>
    </row>
    <row r="25" spans="1:26">
      <c r="A25" t="s">
        <v>45</v>
      </c>
      <c r="B25">
        <v>216.19399999999999</v>
      </c>
      <c r="C25" t="s">
        <v>18</v>
      </c>
      <c r="D25">
        <v>0.28000000000000003</v>
      </c>
      <c r="E25">
        <v>89.200999999999993</v>
      </c>
      <c r="F25">
        <v>156.286</v>
      </c>
      <c r="G25">
        <v>173.46</v>
      </c>
      <c r="H25">
        <v>28.597999999999999</v>
      </c>
      <c r="I25">
        <v>260.60899999999998</v>
      </c>
      <c r="J25">
        <v>281.822</v>
      </c>
      <c r="K25">
        <v>30.974</v>
      </c>
      <c r="L25">
        <v>159.42599999999999</v>
      </c>
      <c r="O25" s="7" t="s">
        <v>21</v>
      </c>
      <c r="P25">
        <f>SUM(B274:B361)</f>
        <v>1390170.0459999999</v>
      </c>
      <c r="Q25">
        <f t="shared" ref="Q25:Z25" si="8">SUM(C274:C361)</f>
        <v>1431470.6100000003</v>
      </c>
      <c r="R25">
        <f t="shared" si="8"/>
        <v>1758949.622</v>
      </c>
      <c r="S25">
        <f t="shared" si="8"/>
        <v>2035074.2699999996</v>
      </c>
      <c r="T25">
        <f t="shared" si="8"/>
        <v>2042690.8089999997</v>
      </c>
      <c r="U25">
        <f t="shared" si="8"/>
        <v>2729695.8320000004</v>
      </c>
      <c r="V25">
        <f t="shared" si="8"/>
        <v>4024152.3600000013</v>
      </c>
      <c r="W25">
        <f t="shared" si="8"/>
        <v>4142152.6429999997</v>
      </c>
      <c r="X25">
        <f t="shared" si="8"/>
        <v>4608788.0059999982</v>
      </c>
      <c r="Y25">
        <f t="shared" si="8"/>
        <v>3356512.8660000004</v>
      </c>
      <c r="Z25">
        <f t="shared" si="8"/>
        <v>3948798.9359999993</v>
      </c>
    </row>
    <row r="26" spans="1:26">
      <c r="A26" t="s">
        <v>46</v>
      </c>
      <c r="B26">
        <v>1394.807</v>
      </c>
      <c r="C26">
        <v>1868.5329999999999</v>
      </c>
      <c r="D26">
        <v>3245.2579999999998</v>
      </c>
      <c r="E26">
        <v>610.59799999999996</v>
      </c>
      <c r="F26">
        <v>2.9009999999999998</v>
      </c>
      <c r="G26">
        <v>1707.587</v>
      </c>
      <c r="H26">
        <v>4323.1899999999996</v>
      </c>
      <c r="I26">
        <v>1731.865</v>
      </c>
      <c r="J26">
        <v>12489.553</v>
      </c>
      <c r="K26">
        <v>6220.88</v>
      </c>
      <c r="L26">
        <v>4101.0569999999998</v>
      </c>
      <c r="O26" s="7"/>
    </row>
    <row r="27" spans="1:26">
      <c r="A27" t="s">
        <v>47</v>
      </c>
      <c r="B27">
        <v>164.762</v>
      </c>
      <c r="C27">
        <v>37.600999999999999</v>
      </c>
      <c r="D27">
        <v>196.333</v>
      </c>
      <c r="E27">
        <v>464.32299999999998</v>
      </c>
      <c r="F27">
        <v>1640.825</v>
      </c>
      <c r="G27">
        <v>2768.8980000000001</v>
      </c>
      <c r="H27">
        <v>3524.373</v>
      </c>
      <c r="I27">
        <v>6347.5039999999999</v>
      </c>
      <c r="J27">
        <v>10213.672</v>
      </c>
      <c r="K27">
        <v>8061.8819999999996</v>
      </c>
      <c r="L27">
        <v>8300.1710000000003</v>
      </c>
      <c r="O27" s="7" t="s">
        <v>22</v>
      </c>
      <c r="P27">
        <f>B370+B371+B395+B396+B397+B401+B402+B403+B415+B416+B417+B421+B422+B431+B432+B433+B434+B435+B436+B437+B438</f>
        <v>221843.364</v>
      </c>
      <c r="Q27">
        <f t="shared" ref="Q27:Z27" si="9">C370+C371+C395+C396+C397+C401+C402+C403+C415+C416+C417+C421+C422+C431+C432+C433+C434+C435+C436+C437+C438</f>
        <v>201826.22100000002</v>
      </c>
      <c r="R27">
        <f t="shared" si="9"/>
        <v>209130.64199999999</v>
      </c>
      <c r="S27">
        <f t="shared" si="9"/>
        <v>290655.79799999995</v>
      </c>
      <c r="T27">
        <f t="shared" si="9"/>
        <v>315024.03599999996</v>
      </c>
      <c r="U27">
        <f t="shared" si="9"/>
        <v>376225.28600000002</v>
      </c>
      <c r="V27">
        <f t="shared" si="9"/>
        <v>490230.34000000008</v>
      </c>
      <c r="W27">
        <f t="shared" si="9"/>
        <v>598564.50300000003</v>
      </c>
      <c r="X27">
        <f t="shared" si="9"/>
        <v>557588.68900000001</v>
      </c>
      <c r="Y27">
        <f t="shared" si="9"/>
        <v>279684.25799999997</v>
      </c>
      <c r="Z27">
        <f t="shared" si="9"/>
        <v>396851.29200000013</v>
      </c>
    </row>
    <row r="28" spans="1:26">
      <c r="A28" t="s">
        <v>48</v>
      </c>
      <c r="B28">
        <v>73.655000000000001</v>
      </c>
      <c r="C28">
        <v>304.18</v>
      </c>
      <c r="D28">
        <v>158.60499999999999</v>
      </c>
      <c r="E28">
        <v>150.62</v>
      </c>
      <c r="F28">
        <v>42.082000000000001</v>
      </c>
      <c r="G28">
        <v>149.83199999999999</v>
      </c>
      <c r="H28">
        <v>281.98200000000003</v>
      </c>
      <c r="I28">
        <v>1199.4949999999999</v>
      </c>
      <c r="J28">
        <v>1773.194</v>
      </c>
      <c r="K28">
        <v>1156.7650000000001</v>
      </c>
      <c r="L28">
        <v>1309.77</v>
      </c>
      <c r="O28" s="7"/>
    </row>
    <row r="29" spans="1:26">
      <c r="A29" t="s">
        <v>49</v>
      </c>
      <c r="B29">
        <v>2945.32</v>
      </c>
      <c r="C29">
        <v>3321.654</v>
      </c>
      <c r="D29">
        <v>3084.8</v>
      </c>
      <c r="E29">
        <v>3603.308</v>
      </c>
      <c r="F29">
        <v>3375.1489999999999</v>
      </c>
      <c r="G29">
        <v>5754.768</v>
      </c>
      <c r="H29">
        <v>8486.9150000000009</v>
      </c>
      <c r="I29">
        <v>14293.588</v>
      </c>
      <c r="J29">
        <v>22315.791000000001</v>
      </c>
      <c r="K29">
        <v>20302.78</v>
      </c>
      <c r="L29">
        <v>30030.805</v>
      </c>
      <c r="O29" s="7" t="s">
        <v>23</v>
      </c>
      <c r="P29">
        <f>B406+B407+B408+B409+B410+B411+B412+B413+B414+B418+B419+B420+B496+B497+B498+B499+B500+B501+B502+B503+B504+B505+B506+B507+B508+B509+B522+B523</f>
        <v>447242.92000000004</v>
      </c>
      <c r="Q29">
        <f t="shared" ref="Q29:Z29" si="10">C406+C407+C408+C409+C410+C411+C412+C413+C414+C418+C419+C420+C496+C497+C498+C499+C500+C501+C502+C503+C504+C505+C506+C507+C508+C509+C522+C523</f>
        <v>505401.09699999995</v>
      </c>
      <c r="R29">
        <f t="shared" si="10"/>
        <v>639293.62299999991</v>
      </c>
      <c r="S29">
        <f t="shared" si="10"/>
        <v>740770.85399999993</v>
      </c>
      <c r="T29">
        <f t="shared" si="10"/>
        <v>904938.29099999997</v>
      </c>
      <c r="U29">
        <f t="shared" si="10"/>
        <v>885820.93000000017</v>
      </c>
      <c r="V29">
        <f t="shared" si="10"/>
        <v>1234710.6020000002</v>
      </c>
      <c r="W29">
        <f t="shared" si="10"/>
        <v>1526705.2439999999</v>
      </c>
      <c r="X29">
        <f t="shared" si="10"/>
        <v>1644960.524</v>
      </c>
      <c r="Y29">
        <f t="shared" si="10"/>
        <v>959918.09299999999</v>
      </c>
      <c r="Z29">
        <f t="shared" si="10"/>
        <v>1231622.9359999998</v>
      </c>
    </row>
    <row r="30" spans="1:26">
      <c r="A30" t="s">
        <v>50</v>
      </c>
      <c r="B30">
        <v>1818.377</v>
      </c>
      <c r="C30">
        <v>2183.1260000000002</v>
      </c>
      <c r="D30">
        <v>2277.105</v>
      </c>
      <c r="E30">
        <v>3213.2170000000001</v>
      </c>
      <c r="F30">
        <v>2675.558</v>
      </c>
      <c r="G30">
        <v>3478.1889999999999</v>
      </c>
      <c r="H30">
        <v>3546.1350000000002</v>
      </c>
      <c r="I30">
        <v>5035.0630000000001</v>
      </c>
      <c r="J30">
        <v>8123.616</v>
      </c>
      <c r="K30">
        <v>5424.7510000000002</v>
      </c>
      <c r="L30">
        <v>10444.177</v>
      </c>
      <c r="O30" s="8"/>
    </row>
    <row r="31" spans="1:26">
      <c r="A31" t="s">
        <v>51</v>
      </c>
      <c r="B31">
        <v>665.97199999999998</v>
      </c>
      <c r="C31">
        <v>650.49800000000005</v>
      </c>
      <c r="D31">
        <v>2249.8130000000001</v>
      </c>
      <c r="E31">
        <v>4134.0469999999996</v>
      </c>
      <c r="F31">
        <v>3194.8240000000001</v>
      </c>
      <c r="G31">
        <v>3757.1390000000001</v>
      </c>
      <c r="H31">
        <v>2858.2689999999998</v>
      </c>
      <c r="I31">
        <v>10971.686</v>
      </c>
      <c r="J31">
        <v>10604.923000000001</v>
      </c>
      <c r="K31">
        <v>9837.0810000000001</v>
      </c>
      <c r="L31">
        <v>10528.598</v>
      </c>
      <c r="O31" s="7" t="s">
        <v>24</v>
      </c>
      <c r="P31">
        <f>B362+B363+B364+B365+B366+B367+B368+B369+B375+B376+B380+B381+B382+B383+B384+B385+B386+B387+B388+B389++B390+B391+B392+B393+B394+B447+B448+B449+B450+B451+B452+B453+B454+B455+B456+B457+B458+B459+B460+B461+B462+B463+B464+B465+B466+B467+B468+B469+B470+B471+B472+B473+B474+B475+B476+B480+B481+B482+B483+B484+B485+B486+B487+B495+B510+B511+B512+B513+B514+B515+B516+B517+B519+B521</f>
        <v>1923483.2990000001</v>
      </c>
      <c r="Q31">
        <f t="shared" ref="Q31:Z31" si="11">C362+C363+C364+C365+C366+C367+C368+C369+C375+C376+C380+C381+C382+C383+C384+C385+C386+C387+C388+C389++C390+C391+C392+C393+C394+C447+C448+C449+C450+C451+C452+C453+C454+C455+C456+C457+C458+C459+C460+C461+C462+C463+C464+C465+C466+C467+C468+C469+C470+C471+C472+C473+C474+C475+C476+C480+C481+C482+C483+C484+C485+C486+C487+C495+C510+C511+C512+C513+C514+C515+C516+C517+C519+C521</f>
        <v>1884919.8669999996</v>
      </c>
      <c r="R31">
        <f t="shared" si="11"/>
        <v>1886898.202</v>
      </c>
      <c r="S31">
        <f t="shared" si="11"/>
        <v>2664796.9800000009</v>
      </c>
      <c r="T31">
        <f t="shared" si="11"/>
        <v>3022696.5710000005</v>
      </c>
      <c r="U31">
        <f t="shared" si="11"/>
        <v>3909055.8860000009</v>
      </c>
      <c r="V31">
        <f t="shared" si="11"/>
        <v>4554918.3239999991</v>
      </c>
      <c r="W31">
        <f t="shared" si="11"/>
        <v>4825848.8560000015</v>
      </c>
      <c r="X31">
        <f t="shared" si="11"/>
        <v>5197352.4090000018</v>
      </c>
      <c r="Y31">
        <f t="shared" si="11"/>
        <v>2975703.9339999985</v>
      </c>
      <c r="Z31">
        <f t="shared" si="11"/>
        <v>4364261.578999999</v>
      </c>
    </row>
    <row r="32" spans="1:26">
      <c r="A32" t="s">
        <v>52</v>
      </c>
      <c r="B32">
        <v>717.80899999999997</v>
      </c>
      <c r="C32">
        <v>706.95699999999999</v>
      </c>
      <c r="D32">
        <v>588.69500000000005</v>
      </c>
      <c r="E32">
        <v>706.41899999999998</v>
      </c>
      <c r="F32">
        <v>872.34100000000001</v>
      </c>
      <c r="G32">
        <v>5099.8760000000002</v>
      </c>
      <c r="H32">
        <v>5587.5370000000003</v>
      </c>
      <c r="I32">
        <v>6208.2169999999996</v>
      </c>
      <c r="J32">
        <v>11341.216</v>
      </c>
      <c r="K32">
        <v>4842.1139999999996</v>
      </c>
      <c r="L32">
        <v>5901.7219999999998</v>
      </c>
      <c r="O32" s="8"/>
    </row>
    <row r="33" spans="1:37">
      <c r="A33" t="s">
        <v>53</v>
      </c>
      <c r="B33">
        <v>2049.556</v>
      </c>
      <c r="C33">
        <v>1784.182</v>
      </c>
      <c r="D33">
        <v>5670.2169999999996</v>
      </c>
      <c r="E33">
        <v>7096.634</v>
      </c>
      <c r="F33">
        <v>7687.8270000000002</v>
      </c>
      <c r="G33">
        <v>9175.2880000000005</v>
      </c>
      <c r="H33">
        <v>13955.516</v>
      </c>
      <c r="I33">
        <v>15669.224</v>
      </c>
      <c r="J33">
        <v>16361.255999999999</v>
      </c>
      <c r="K33">
        <v>10521.686</v>
      </c>
      <c r="L33">
        <v>17240.874</v>
      </c>
      <c r="O33" s="7" t="s">
        <v>25</v>
      </c>
      <c r="P33">
        <f>B372+B373+B374+B377+B378+B379+B398+B399+B400+B404+B405+B423+B424+B425+B426+B427+B428+B429+B430+B439+B440+B441+B442+B443+B444+B445+B446+B477+B478+B479+B488+B489+B490+B491+B492+B493+B494+B518+B520+B524+B525+B526+B527</f>
        <v>1023484.7489999998</v>
      </c>
      <c r="Q33">
        <f t="shared" ref="Q33:Z33" si="12">C372+C373+C374+C377+C378+C379+C398+C399+C400+C404+C405+C423+C424+C425+C426+C427+C428+C429+C430+C439+C440+C441+C442+C443+C444+C445+C446+C477+C478+C479+C488+C489+C490+C491+C492+C493+C494+C518+C520+C524+C525+C526+C527</f>
        <v>1134798.645</v>
      </c>
      <c r="R33">
        <f t="shared" si="12"/>
        <v>1313585.8139999998</v>
      </c>
      <c r="S33">
        <f t="shared" si="12"/>
        <v>2107311.0239999997</v>
      </c>
      <c r="T33">
        <f t="shared" si="12"/>
        <v>2388672.9190000002</v>
      </c>
      <c r="U33">
        <f t="shared" si="12"/>
        <v>2542935.7970000007</v>
      </c>
      <c r="V33">
        <f t="shared" si="12"/>
        <v>3458351.1960000005</v>
      </c>
      <c r="W33">
        <f t="shared" si="12"/>
        <v>4535324.2740000021</v>
      </c>
      <c r="X33">
        <f t="shared" si="12"/>
        <v>4301239.4279999994</v>
      </c>
      <c r="Y33">
        <f t="shared" si="12"/>
        <v>1930856.054</v>
      </c>
      <c r="Z33">
        <f t="shared" si="12"/>
        <v>2639349.8919999995</v>
      </c>
    </row>
    <row r="34" spans="1:37">
      <c r="A34" t="s">
        <v>54</v>
      </c>
      <c r="B34">
        <v>1667.2070000000001</v>
      </c>
      <c r="C34">
        <v>1281.634</v>
      </c>
      <c r="D34">
        <v>1106.348</v>
      </c>
      <c r="E34">
        <v>1065.4090000000001</v>
      </c>
      <c r="F34">
        <v>1095.748</v>
      </c>
      <c r="G34">
        <v>1389.5840000000001</v>
      </c>
      <c r="H34">
        <v>2111.8980000000001</v>
      </c>
      <c r="I34">
        <v>3169.1709999999998</v>
      </c>
      <c r="J34">
        <v>2709.7069999999999</v>
      </c>
      <c r="K34">
        <v>1925.829</v>
      </c>
      <c r="L34">
        <v>2047.5530000000001</v>
      </c>
    </row>
    <row r="35" spans="1:37">
      <c r="A35" t="s">
        <v>55</v>
      </c>
      <c r="B35">
        <v>361.904</v>
      </c>
      <c r="C35">
        <v>710.42600000000004</v>
      </c>
      <c r="D35">
        <v>3284.3789999999999</v>
      </c>
      <c r="E35">
        <v>4342.5969999999998</v>
      </c>
      <c r="F35">
        <v>23325.966</v>
      </c>
      <c r="G35">
        <v>6891.0559999999996</v>
      </c>
      <c r="H35">
        <v>4453.6559999999999</v>
      </c>
      <c r="I35">
        <v>8674.6550000000007</v>
      </c>
      <c r="J35">
        <v>19328.252</v>
      </c>
      <c r="K35">
        <v>9668.375</v>
      </c>
      <c r="L35">
        <v>8176.9390000000003</v>
      </c>
    </row>
    <row r="36" spans="1:37">
      <c r="A36" t="s">
        <v>56</v>
      </c>
      <c r="B36">
        <v>3793.2159999999999</v>
      </c>
      <c r="C36">
        <v>3832.5830000000001</v>
      </c>
      <c r="D36">
        <v>3914.2730000000001</v>
      </c>
      <c r="E36">
        <v>4249.0140000000001</v>
      </c>
      <c r="F36">
        <v>4484.7809999999999</v>
      </c>
      <c r="G36">
        <v>4951.2370000000001</v>
      </c>
      <c r="H36">
        <v>4665.527</v>
      </c>
      <c r="I36">
        <v>6098.0290000000014</v>
      </c>
      <c r="J36">
        <v>8524.4330000000009</v>
      </c>
      <c r="K36">
        <v>6079.7259999999997</v>
      </c>
      <c r="L36">
        <v>6700.26</v>
      </c>
      <c r="N36" s="1" t="s">
        <v>290</v>
      </c>
      <c r="P36">
        <f>SUM(P25:P33)+B528</f>
        <v>5006629.1610000003</v>
      </c>
      <c r="Q36">
        <f t="shared" ref="Q36:Z36" si="13">SUM(Q25:Q33)+C528</f>
        <v>5159132.1679999996</v>
      </c>
      <c r="R36">
        <f t="shared" si="13"/>
        <v>5808402.9109999994</v>
      </c>
      <c r="S36">
        <f t="shared" si="13"/>
        <v>7839264.0620000008</v>
      </c>
      <c r="T36">
        <f t="shared" si="13"/>
        <v>8674916.2379999999</v>
      </c>
      <c r="U36">
        <f t="shared" si="13"/>
        <v>10445103.277000003</v>
      </c>
      <c r="V36">
        <f t="shared" si="13"/>
        <v>13766759.292000001</v>
      </c>
      <c r="W36">
        <f t="shared" si="13"/>
        <v>15642754.741000004</v>
      </c>
      <c r="X36">
        <f t="shared" si="13"/>
        <v>16337161.198999999</v>
      </c>
      <c r="Y36">
        <f t="shared" si="13"/>
        <v>9514919.2809999976</v>
      </c>
      <c r="Z36">
        <f t="shared" si="13"/>
        <v>12611799.820999997</v>
      </c>
    </row>
    <row r="37" spans="1:37">
      <c r="A37" t="s">
        <v>57</v>
      </c>
      <c r="B37">
        <v>4542.4960000000001</v>
      </c>
      <c r="C37">
        <v>3853.09</v>
      </c>
      <c r="D37">
        <v>5120.6319999999996</v>
      </c>
      <c r="E37">
        <v>11030.42</v>
      </c>
      <c r="F37">
        <v>8477.0310000000009</v>
      </c>
      <c r="G37">
        <v>15680.308999999999</v>
      </c>
      <c r="H37">
        <v>18793.344000000001</v>
      </c>
      <c r="I37">
        <v>31841.973999999998</v>
      </c>
      <c r="J37">
        <v>32100.416000000001</v>
      </c>
      <c r="K37">
        <v>31867.425999999999</v>
      </c>
      <c r="L37">
        <v>33828.04</v>
      </c>
      <c r="P37">
        <f>B273</f>
        <v>5051531.6909999996</v>
      </c>
      <c r="Q37">
        <f t="shared" ref="Q37:Z37" si="14">C273</f>
        <v>5207843.4910000004</v>
      </c>
      <c r="R37">
        <f t="shared" si="14"/>
        <v>5864475.5190000003</v>
      </c>
      <c r="S37">
        <f t="shared" si="14"/>
        <v>7944175.4800000004</v>
      </c>
      <c r="T37">
        <f t="shared" si="14"/>
        <v>9064122.2300000004</v>
      </c>
      <c r="U37">
        <f t="shared" si="14"/>
        <v>11017581.227</v>
      </c>
      <c r="V37">
        <f t="shared" si="14"/>
        <v>14640717.075999999</v>
      </c>
      <c r="W37">
        <f t="shared" si="14"/>
        <v>16665173.899</v>
      </c>
      <c r="X37">
        <f t="shared" si="14"/>
        <v>17334620.513</v>
      </c>
      <c r="Y37">
        <f t="shared" si="14"/>
        <v>10140106</v>
      </c>
      <c r="Z37">
        <f t="shared" si="14"/>
        <v>13196568.154999999</v>
      </c>
    </row>
    <row r="38" spans="1:37">
      <c r="A38" t="s">
        <v>58</v>
      </c>
      <c r="B38">
        <v>34146.212</v>
      </c>
      <c r="C38">
        <v>41225.81</v>
      </c>
      <c r="D38">
        <v>112872.179</v>
      </c>
      <c r="E38">
        <v>87363.805999999997</v>
      </c>
      <c r="F38">
        <v>59297.593000000001</v>
      </c>
      <c r="G38">
        <v>65729.620999999999</v>
      </c>
      <c r="H38">
        <v>84050.975999999995</v>
      </c>
      <c r="I38">
        <v>111670.497</v>
      </c>
      <c r="J38">
        <v>119007.317</v>
      </c>
      <c r="K38">
        <v>115670.465</v>
      </c>
      <c r="L38">
        <v>108113.507</v>
      </c>
      <c r="P38" s="9">
        <f>P36-P37</f>
        <v>-44902.529999999329</v>
      </c>
      <c r="Q38" s="9">
        <f t="shared" ref="Q38:Z38" si="15">Q36-Q37</f>
        <v>-48711.32300000079</v>
      </c>
      <c r="R38" s="9">
        <f t="shared" si="15"/>
        <v>-56072.608000000939</v>
      </c>
      <c r="S38" s="9">
        <f t="shared" si="15"/>
        <v>-104911.4179999996</v>
      </c>
      <c r="T38" s="9">
        <f t="shared" si="15"/>
        <v>-389205.99200000055</v>
      </c>
      <c r="U38" s="9">
        <f t="shared" si="15"/>
        <v>-572477.94999999739</v>
      </c>
      <c r="V38" s="9">
        <f t="shared" si="15"/>
        <v>-873957.78399999812</v>
      </c>
      <c r="W38" s="9">
        <f t="shared" si="15"/>
        <v>-1022419.1579999961</v>
      </c>
      <c r="X38" s="9">
        <f t="shared" si="15"/>
        <v>-997459.31400000118</v>
      </c>
      <c r="Y38" s="9">
        <f t="shared" si="15"/>
        <v>-625186.71900000237</v>
      </c>
      <c r="Z38" s="9">
        <f t="shared" si="15"/>
        <v>-584768.33400000259</v>
      </c>
    </row>
    <row r="39" spans="1:37">
      <c r="A39" t="s">
        <v>59</v>
      </c>
      <c r="B39">
        <v>2437.7460000000001</v>
      </c>
      <c r="C39">
        <v>2266.491</v>
      </c>
      <c r="D39">
        <v>2244.3359999999998</v>
      </c>
      <c r="E39">
        <v>2908.0140000000001</v>
      </c>
      <c r="F39">
        <v>4185.098</v>
      </c>
      <c r="G39">
        <v>4592.7489999999998</v>
      </c>
      <c r="H39">
        <v>7483.1030000000001</v>
      </c>
      <c r="I39">
        <v>9407.1669999999995</v>
      </c>
      <c r="J39">
        <v>12855.58</v>
      </c>
      <c r="K39">
        <v>10312.039000000001</v>
      </c>
      <c r="L39">
        <v>9002.49</v>
      </c>
    </row>
    <row r="40" spans="1:37">
      <c r="A40" t="s">
        <v>60</v>
      </c>
      <c r="B40">
        <v>137.68100000000001</v>
      </c>
      <c r="C40">
        <v>329.84</v>
      </c>
      <c r="D40">
        <v>112.295</v>
      </c>
      <c r="E40">
        <v>130.08799999999999</v>
      </c>
      <c r="F40">
        <v>60.27</v>
      </c>
      <c r="G40">
        <v>138.05199999999999</v>
      </c>
      <c r="H40">
        <v>76.887</v>
      </c>
      <c r="I40">
        <v>208.15600000000001</v>
      </c>
      <c r="J40">
        <v>493.79700000000003</v>
      </c>
      <c r="K40">
        <v>396.78699999999998</v>
      </c>
      <c r="L40">
        <v>385.74700000000001</v>
      </c>
    </row>
    <row r="41" spans="1:37">
      <c r="A41" t="s">
        <v>61</v>
      </c>
      <c r="B41">
        <v>1418.1420000000001</v>
      </c>
      <c r="C41">
        <v>1106.347</v>
      </c>
      <c r="D41">
        <v>998.49400000000003</v>
      </c>
      <c r="E41">
        <v>2351.741</v>
      </c>
      <c r="F41">
        <v>2342.386</v>
      </c>
      <c r="G41">
        <v>2938.5920000000001</v>
      </c>
      <c r="H41">
        <v>3957.8209999999999</v>
      </c>
      <c r="I41">
        <v>5151.9669999999996</v>
      </c>
      <c r="J41">
        <v>7104.6850000000004</v>
      </c>
      <c r="K41">
        <v>5504.2790000000014</v>
      </c>
      <c r="L41">
        <v>7852.2929999999997</v>
      </c>
    </row>
    <row r="42" spans="1:37" ht="13.5" thickBot="1">
      <c r="A42" t="s">
        <v>62</v>
      </c>
      <c r="B42">
        <v>2328.1129999999998</v>
      </c>
      <c r="C42">
        <v>4371.723</v>
      </c>
      <c r="D42">
        <v>4911.9849999999997</v>
      </c>
      <c r="E42">
        <v>6484.7830000000004</v>
      </c>
      <c r="F42">
        <v>6482.5739999999996</v>
      </c>
      <c r="G42">
        <v>10789.38</v>
      </c>
      <c r="H42">
        <v>10669.531000000001</v>
      </c>
      <c r="I42">
        <v>14277.342000000001</v>
      </c>
      <c r="J42">
        <v>16723.305</v>
      </c>
      <c r="K42">
        <v>13514.13</v>
      </c>
      <c r="L42">
        <v>15206.284</v>
      </c>
      <c r="N42" s="14" t="s">
        <v>393</v>
      </c>
      <c r="S42" s="1" t="s">
        <v>286</v>
      </c>
      <c r="T42" s="118">
        <v>2010</v>
      </c>
      <c r="U42" s="62"/>
      <c r="V42" s="23"/>
      <c r="W42" s="118">
        <v>2000</v>
      </c>
      <c r="X42" s="62"/>
      <c r="Y42" s="23"/>
      <c r="AA42" s="65">
        <v>2010</v>
      </c>
      <c r="AB42" s="9"/>
      <c r="AC42" s="9"/>
      <c r="AD42" s="9"/>
      <c r="AE42" s="9"/>
      <c r="AF42" s="9"/>
      <c r="AG42" s="9"/>
      <c r="AH42" s="9"/>
      <c r="AI42" s="9"/>
      <c r="AJ42" s="9"/>
      <c r="AK42" s="18"/>
    </row>
    <row r="43" spans="1:37" ht="13.5" thickBot="1">
      <c r="A43" t="s">
        <v>63</v>
      </c>
      <c r="B43">
        <v>55.631999999999998</v>
      </c>
      <c r="C43">
        <v>152.083</v>
      </c>
      <c r="D43">
        <v>126.72499999999999</v>
      </c>
      <c r="E43">
        <v>68.38</v>
      </c>
      <c r="F43">
        <v>172.81800000000001</v>
      </c>
      <c r="G43">
        <v>335.91</v>
      </c>
      <c r="H43">
        <v>445.625</v>
      </c>
      <c r="I43">
        <v>1045.9259999999999</v>
      </c>
      <c r="J43">
        <v>1556.143</v>
      </c>
      <c r="K43">
        <v>945.06700000000001</v>
      </c>
      <c r="L43">
        <v>2490.6590000000001</v>
      </c>
      <c r="T43" s="117" t="s">
        <v>397</v>
      </c>
      <c r="U43" s="4" t="s">
        <v>398</v>
      </c>
      <c r="V43" s="20" t="s">
        <v>401</v>
      </c>
      <c r="W43" s="117" t="s">
        <v>397</v>
      </c>
      <c r="X43" s="4" t="s">
        <v>398</v>
      </c>
      <c r="Y43" s="20" t="s">
        <v>401</v>
      </c>
      <c r="AA43" s="112" t="s">
        <v>374</v>
      </c>
      <c r="AB43" s="111">
        <v>0</v>
      </c>
      <c r="AC43" s="111">
        <v>1</v>
      </c>
      <c r="AD43" s="111">
        <v>2</v>
      </c>
      <c r="AE43" s="111">
        <v>3</v>
      </c>
      <c r="AF43" s="111">
        <v>4</v>
      </c>
      <c r="AG43" s="111">
        <v>5</v>
      </c>
      <c r="AH43" s="111">
        <v>6</v>
      </c>
      <c r="AI43" s="111">
        <v>7</v>
      </c>
      <c r="AJ43" s="111">
        <v>8</v>
      </c>
      <c r="AK43" s="113">
        <v>9</v>
      </c>
    </row>
    <row r="44" spans="1:37">
      <c r="A44" t="s">
        <v>64</v>
      </c>
      <c r="B44">
        <v>6965.1660000000002</v>
      </c>
      <c r="C44">
        <v>11070.348</v>
      </c>
      <c r="D44">
        <v>11443.272999999999</v>
      </c>
      <c r="E44">
        <v>19250.866999999998</v>
      </c>
      <c r="F44">
        <v>17304.419000000002</v>
      </c>
      <c r="G44">
        <v>19559.740000000002</v>
      </c>
      <c r="H44">
        <v>26955.404999999999</v>
      </c>
      <c r="I44">
        <v>49461.326000000001</v>
      </c>
      <c r="J44">
        <v>82994.244000000006</v>
      </c>
      <c r="K44">
        <v>82063.448999999993</v>
      </c>
      <c r="L44">
        <v>87169.308000000005</v>
      </c>
      <c r="N44" s="109" t="s">
        <v>29</v>
      </c>
      <c r="T44" s="33">
        <f>(2*MIN(L9,L274)/(L9+L274))</f>
        <v>9.5674118690647625E-2</v>
      </c>
      <c r="U44" s="31">
        <f t="shared" ref="U44:U79" si="16">(L9+L274)/($AB$44+$AB$45)</f>
        <v>1.7824810000619484E-2</v>
      </c>
      <c r="V44" s="8">
        <f t="shared" ref="V44:V80" si="17">(T44*U44)</f>
        <v>1.7053729876375112E-3</v>
      </c>
      <c r="W44" s="33">
        <f>(2*MIN(B9,B274)/(B9+B274))</f>
        <v>0.84239230865688586</v>
      </c>
      <c r="X44" s="31">
        <f>(B9+B274)/($AB$52+$AB$53)</f>
        <v>3.9253068605532744E-3</v>
      </c>
      <c r="Y44" s="8">
        <f>(W44*X44)</f>
        <v>3.3066483084481855E-3</v>
      </c>
      <c r="AA44" s="57" t="s">
        <v>288</v>
      </c>
      <c r="AB44" s="31">
        <f>SUM(L9:L44)</f>
        <v>959429.08599999989</v>
      </c>
      <c r="AC44" s="31">
        <f>SUM(L45:L48)</f>
        <v>135665.587</v>
      </c>
      <c r="AD44" s="31">
        <f>SUM(L49:L82)</f>
        <v>1200891.77</v>
      </c>
      <c r="AE44" s="31">
        <f>SUM(L83:L92)</f>
        <v>1559326.6619999998</v>
      </c>
      <c r="AF44" s="31">
        <f>SUM(L93:L96)</f>
        <v>59275.720999999998</v>
      </c>
      <c r="AG44" s="31">
        <f>SUM(L97:L129)</f>
        <v>753044.72999999975</v>
      </c>
      <c r="AH44" s="31">
        <f>SUM(L130:L181)</f>
        <v>1845526.1520000005</v>
      </c>
      <c r="AI44" s="31">
        <f>SUM(L182:L231)</f>
        <v>3899533.9819999998</v>
      </c>
      <c r="AJ44" s="31">
        <f>SUM(L232:L262)</f>
        <v>1792279.82</v>
      </c>
      <c r="AK44" s="8">
        <f>SUM(L263)</f>
        <v>19026.609</v>
      </c>
    </row>
    <row r="45" spans="1:37">
      <c r="A45" t="s">
        <v>65</v>
      </c>
      <c r="B45">
        <v>7030.4350000000004</v>
      </c>
      <c r="C45">
        <v>9121.7379999999994</v>
      </c>
      <c r="D45">
        <v>10290.937</v>
      </c>
      <c r="E45">
        <v>13639.507</v>
      </c>
      <c r="F45">
        <v>14045.932000000001</v>
      </c>
      <c r="G45">
        <v>20502.738000000001</v>
      </c>
      <c r="H45">
        <v>27383.555</v>
      </c>
      <c r="I45">
        <v>37620.741999999998</v>
      </c>
      <c r="J45">
        <v>43952.82</v>
      </c>
      <c r="K45">
        <v>22045.263999999999</v>
      </c>
      <c r="L45">
        <v>14380.974</v>
      </c>
      <c r="N45" s="110" t="s">
        <v>30</v>
      </c>
      <c r="T45" s="33">
        <f>(2*MIN(L10,L275)/(L10+L275))</f>
        <v>0.69736539656916274</v>
      </c>
      <c r="U45" s="31">
        <f t="shared" si="16"/>
        <v>1.0532615751705018E-2</v>
      </c>
      <c r="V45" s="8">
        <f t="shared" si="17"/>
        <v>7.3450817605983801E-3</v>
      </c>
      <c r="W45" s="33">
        <f t="shared" ref="W45:W108" si="18">(2*MIN(B10,B275)/(B10+B275))</f>
        <v>0.34683324725086689</v>
      </c>
      <c r="X45" s="31">
        <f t="shared" ref="X45:X79" si="19">(B10+B275)/($AB$52+$AB$53)</f>
        <v>8.4546531793055404E-3</v>
      </c>
      <c r="Y45" s="8">
        <f t="shared" ref="Y45:Y108" si="20">(W45*X45)</f>
        <v>2.9323548165584063E-3</v>
      </c>
      <c r="AA45" s="57" t="s">
        <v>287</v>
      </c>
      <c r="AB45" s="31">
        <f>SUM(L274:L309)</f>
        <v>1247065.345</v>
      </c>
      <c r="AC45" s="31">
        <f>SUM(L310:L313)</f>
        <v>292343.435</v>
      </c>
      <c r="AD45" s="31">
        <f>SUM(L314:L347)</f>
        <v>395558.065</v>
      </c>
      <c r="AE45" s="31">
        <f>SUM(L348:L357)</f>
        <v>1979558.939</v>
      </c>
      <c r="AF45" s="31">
        <f>SUM(L358:L361)</f>
        <v>34273.152000000002</v>
      </c>
      <c r="AG45" s="31">
        <f>SUM(L362:L394)</f>
        <v>1421717.121</v>
      </c>
      <c r="AH45" s="31">
        <f>SUM(L395:L446)</f>
        <v>2137398.4529999993</v>
      </c>
      <c r="AI45" s="31">
        <f>SUM(L447:L496)</f>
        <v>3764483.423</v>
      </c>
      <c r="AJ45" s="31">
        <f>SUM(L497:L527)</f>
        <v>1308486.7019999998</v>
      </c>
      <c r="AK45" s="8">
        <f>SUM(L528)</f>
        <v>30915.186000000002</v>
      </c>
    </row>
    <row r="46" spans="1:37">
      <c r="A46" t="s">
        <v>66</v>
      </c>
      <c r="B46">
        <v>8280.8940000000002</v>
      </c>
      <c r="C46">
        <v>11870.686</v>
      </c>
      <c r="D46">
        <v>18304.964</v>
      </c>
      <c r="E46">
        <v>37436.508000000002</v>
      </c>
      <c r="F46">
        <v>37357.273999999998</v>
      </c>
      <c r="G46">
        <v>44997.953999999998</v>
      </c>
      <c r="H46">
        <v>71033.631999999998</v>
      </c>
      <c r="I46">
        <v>138087.22500000001</v>
      </c>
      <c r="J46">
        <v>137304.125</v>
      </c>
      <c r="K46">
        <v>76099.422000000006</v>
      </c>
      <c r="L46">
        <v>114617.425</v>
      </c>
      <c r="N46" s="110" t="s">
        <v>31</v>
      </c>
      <c r="T46" s="33">
        <f t="shared" ref="T46:T108" si="21">(2*MIN(L11,L276)/(L11+L276))</f>
        <v>0.64269568717090375</v>
      </c>
      <c r="U46" s="31">
        <f t="shared" si="16"/>
        <v>6.4312588333018103E-2</v>
      </c>
      <c r="V46" s="8">
        <f t="shared" si="17"/>
        <v>4.1333423152428515E-2</v>
      </c>
      <c r="W46" s="33">
        <f t="shared" si="18"/>
        <v>0.48972251990151994</v>
      </c>
      <c r="X46" s="31">
        <f t="shared" si="19"/>
        <v>0.11381753282455723</v>
      </c>
      <c r="Y46" s="8">
        <f t="shared" si="20"/>
        <v>5.5739008983816125E-2</v>
      </c>
      <c r="AA46" s="33"/>
      <c r="AB46" s="31"/>
      <c r="AC46" s="31"/>
      <c r="AD46" s="31"/>
      <c r="AE46" s="31"/>
      <c r="AF46" s="31"/>
      <c r="AG46" s="31"/>
      <c r="AH46" s="31"/>
      <c r="AI46" s="31"/>
      <c r="AJ46" s="31"/>
      <c r="AK46" s="8"/>
    </row>
    <row r="47" spans="1:37">
      <c r="A47" t="s">
        <v>67</v>
      </c>
      <c r="B47">
        <v>123.604</v>
      </c>
      <c r="C47">
        <v>40.223999999999997</v>
      </c>
      <c r="D47">
        <v>6.63</v>
      </c>
      <c r="E47" t="s">
        <v>18</v>
      </c>
      <c r="F47">
        <v>20.923999999999999</v>
      </c>
      <c r="G47" t="s">
        <v>18</v>
      </c>
      <c r="H47" t="s">
        <v>18</v>
      </c>
      <c r="I47">
        <v>1.544</v>
      </c>
      <c r="J47" t="s">
        <v>18</v>
      </c>
      <c r="K47">
        <v>1318.847</v>
      </c>
      <c r="L47">
        <v>0.77300000000000002</v>
      </c>
      <c r="N47" s="110" t="s">
        <v>32</v>
      </c>
      <c r="T47" s="33">
        <f t="shared" si="21"/>
        <v>0.56921251620001301</v>
      </c>
      <c r="U47" s="31">
        <f t="shared" si="16"/>
        <v>1.1665889402827142E-3</v>
      </c>
      <c r="V47" s="8">
        <f t="shared" si="17"/>
        <v>6.6403702606943049E-4</v>
      </c>
      <c r="W47" s="33">
        <f t="shared" si="18"/>
        <v>9.9743229494695024E-2</v>
      </c>
      <c r="X47" s="31">
        <f t="shared" si="19"/>
        <v>8.3550979431770331E-4</v>
      </c>
      <c r="Y47" s="8">
        <f t="shared" si="20"/>
        <v>8.3336445159696123E-5</v>
      </c>
      <c r="AA47" s="67" t="s">
        <v>399</v>
      </c>
      <c r="AB47" s="47">
        <f>SUM(V44:V79)</f>
        <v>0.6126996764670285</v>
      </c>
      <c r="AC47" s="47">
        <f>SUM(V80:V83)</f>
        <v>0.633937978064397</v>
      </c>
      <c r="AD47" s="47">
        <f>SUM(V84:V117)</f>
        <v>0.40216591083803144</v>
      </c>
      <c r="AE47" s="47">
        <f>SUM(V118:V127)</f>
        <v>0.70255099495091022</v>
      </c>
      <c r="AF47" s="47">
        <f>SUM(V128:V131)</f>
        <v>0.51738083472154717</v>
      </c>
      <c r="AG47" s="47">
        <f>SUM(V132:V164)</f>
        <v>0.56030183141188461</v>
      </c>
      <c r="AH47" s="47">
        <f>SUM(V165:V216)</f>
        <v>0.58683105501566479</v>
      </c>
      <c r="AI47" s="47">
        <f>SUM(V217:V266)</f>
        <v>0.70244245667915473</v>
      </c>
      <c r="AJ47" s="47">
        <f>SUM(V267:V297)</f>
        <v>0.6824938346647953</v>
      </c>
      <c r="AK47" s="114">
        <f>SUM(V298)</f>
        <v>0.76195134756369898</v>
      </c>
    </row>
    <row r="48" spans="1:37">
      <c r="A48" t="s">
        <v>68</v>
      </c>
      <c r="B48">
        <v>1667.317</v>
      </c>
      <c r="C48">
        <v>1935.7819999999999</v>
      </c>
      <c r="D48">
        <v>1218.893</v>
      </c>
      <c r="E48">
        <v>2281.9409999999998</v>
      </c>
      <c r="F48">
        <v>3544.4079999999999</v>
      </c>
      <c r="G48">
        <v>6040.1440000000002</v>
      </c>
      <c r="H48">
        <v>4311.8580000000002</v>
      </c>
      <c r="I48">
        <v>9259.4529999999995</v>
      </c>
      <c r="J48">
        <v>5543.375</v>
      </c>
      <c r="K48">
        <v>9406.9380000000001</v>
      </c>
      <c r="L48">
        <v>6666.415</v>
      </c>
      <c r="N48" s="110" t="s">
        <v>33</v>
      </c>
      <c r="T48" s="33">
        <f t="shared" si="21"/>
        <v>0.68028535348615005</v>
      </c>
      <c r="U48" s="31">
        <f t="shared" si="16"/>
        <v>2.5492777688320398E-2</v>
      </c>
      <c r="V48" s="8">
        <f t="shared" si="17"/>
        <v>1.7342363281042883E-2</v>
      </c>
      <c r="W48" s="33">
        <f t="shared" si="18"/>
        <v>0.44435982334985119</v>
      </c>
      <c r="X48" s="31">
        <f t="shared" si="19"/>
        <v>9.7072354089279105E-3</v>
      </c>
      <c r="Y48" s="8">
        <f t="shared" si="20"/>
        <v>4.3135054115266266E-3</v>
      </c>
      <c r="AA48" s="115" t="s">
        <v>400</v>
      </c>
      <c r="AB48" s="5">
        <f>(2*MIN(AB44,AB45)/(AB44+AB45))</f>
        <v>0.86964106731525215</v>
      </c>
      <c r="AC48" s="5">
        <f t="shared" ref="AC48:AK48" si="22">(2*MIN(AC44,AC45)/(AC44+AC45))</f>
        <v>0.633937978064397</v>
      </c>
      <c r="AD48" s="5">
        <f t="shared" si="22"/>
        <v>0.49554712754253255</v>
      </c>
      <c r="AE48" s="5">
        <f t="shared" si="22"/>
        <v>0.88125293542089822</v>
      </c>
      <c r="AF48" s="5">
        <f t="shared" si="22"/>
        <v>0.73273254718953174</v>
      </c>
      <c r="AG48" s="5">
        <f t="shared" si="22"/>
        <v>0.69253075195680336</v>
      </c>
      <c r="AH48" s="5">
        <f t="shared" si="22"/>
        <v>0.9267190996702287</v>
      </c>
      <c r="AI48" s="5">
        <f t="shared" si="22"/>
        <v>0.98237862052454472</v>
      </c>
      <c r="AJ48" s="5">
        <f t="shared" si="22"/>
        <v>0.84397628310049189</v>
      </c>
      <c r="AK48" s="6">
        <f t="shared" si="22"/>
        <v>0.76195134756369898</v>
      </c>
    </row>
    <row r="49" spans="1:37">
      <c r="A49" t="s">
        <v>69</v>
      </c>
      <c r="B49">
        <v>4288.0320000000002</v>
      </c>
      <c r="C49">
        <v>4390.5929999999998</v>
      </c>
      <c r="D49">
        <v>3820.098</v>
      </c>
      <c r="E49">
        <v>3890.576</v>
      </c>
      <c r="F49">
        <v>3760.826</v>
      </c>
      <c r="G49">
        <v>2793.1030000000001</v>
      </c>
      <c r="H49">
        <v>2891.53</v>
      </c>
      <c r="I49">
        <v>3063.04</v>
      </c>
      <c r="J49">
        <v>2498.4580000000001</v>
      </c>
      <c r="K49">
        <v>1473.0419999999999</v>
      </c>
      <c r="L49">
        <v>4997.2190000000001</v>
      </c>
      <c r="N49" s="110" t="s">
        <v>34</v>
      </c>
      <c r="T49" s="33">
        <f t="shared" si="21"/>
        <v>0.57436964198549201</v>
      </c>
      <c r="U49" s="31">
        <f t="shared" si="16"/>
        <v>7.5032221551979084E-2</v>
      </c>
      <c r="V49" s="8">
        <f t="shared" si="17"/>
        <v>4.3096230230186341E-2</v>
      </c>
      <c r="W49" s="33">
        <f t="shared" si="18"/>
        <v>0.79787557898129535</v>
      </c>
      <c r="X49" s="31">
        <f t="shared" si="19"/>
        <v>7.451963222310401E-2</v>
      </c>
      <c r="Y49" s="8">
        <f t="shared" si="20"/>
        <v>5.9457394705482308E-2</v>
      </c>
    </row>
    <row r="50" spans="1:37" ht="13.5" thickBot="1">
      <c r="A50" t="s">
        <v>70</v>
      </c>
      <c r="B50">
        <v>3074.1210000000001</v>
      </c>
      <c r="C50">
        <v>3365.549</v>
      </c>
      <c r="D50">
        <v>3864.9920000000002</v>
      </c>
      <c r="E50">
        <v>5763.0630000000001</v>
      </c>
      <c r="F50">
        <v>4712.4549999999999</v>
      </c>
      <c r="G50">
        <v>7093.5839999999998</v>
      </c>
      <c r="H50">
        <v>6971.9520000000002</v>
      </c>
      <c r="I50">
        <v>7760.3909999999996</v>
      </c>
      <c r="J50">
        <v>9772.7980000000007</v>
      </c>
      <c r="K50">
        <v>4383.0309999999999</v>
      </c>
      <c r="L50">
        <v>8229.5619999999999</v>
      </c>
      <c r="N50" s="110" t="s">
        <v>35</v>
      </c>
      <c r="T50" s="33">
        <f t="shared" si="21"/>
        <v>0.36552991779251387</v>
      </c>
      <c r="U50" s="31">
        <f t="shared" si="16"/>
        <v>1.036956979294547E-2</v>
      </c>
      <c r="V50" s="8">
        <f t="shared" si="17"/>
        <v>3.7903879939590926E-3</v>
      </c>
      <c r="W50" s="33">
        <f t="shared" si="18"/>
        <v>0.42449435418903719</v>
      </c>
      <c r="X50" s="31">
        <f t="shared" si="19"/>
        <v>1.5817555210601356E-2</v>
      </c>
      <c r="Y50" s="8">
        <f t="shared" si="20"/>
        <v>6.7144628839736625E-3</v>
      </c>
      <c r="AA50" s="65">
        <v>2000</v>
      </c>
      <c r="AB50" s="9"/>
      <c r="AC50" s="9"/>
      <c r="AD50" s="9"/>
      <c r="AE50" s="9"/>
      <c r="AF50" s="9"/>
      <c r="AG50" s="9"/>
      <c r="AH50" s="9"/>
      <c r="AI50" s="9"/>
      <c r="AJ50" s="9"/>
      <c r="AK50" s="18"/>
    </row>
    <row r="51" spans="1:37" ht="13.5" thickBot="1">
      <c r="A51" t="s">
        <v>71</v>
      </c>
      <c r="B51">
        <v>958.82299999999998</v>
      </c>
      <c r="C51">
        <v>2265.5050000000001</v>
      </c>
      <c r="D51">
        <v>2323.6320000000001</v>
      </c>
      <c r="E51">
        <v>7131.0389999999998</v>
      </c>
      <c r="F51">
        <v>3722.6909999999998</v>
      </c>
      <c r="G51">
        <v>19008.527999999998</v>
      </c>
      <c r="H51">
        <v>11020.83</v>
      </c>
      <c r="I51">
        <v>19053.510999999999</v>
      </c>
      <c r="J51">
        <v>43462.796999999999</v>
      </c>
      <c r="K51">
        <v>30990.762999999999</v>
      </c>
      <c r="L51">
        <v>38880.228000000003</v>
      </c>
      <c r="N51" s="110" t="s">
        <v>36</v>
      </c>
      <c r="T51" s="33">
        <f t="shared" si="21"/>
        <v>0.44705119703478552</v>
      </c>
      <c r="U51" s="31">
        <f t="shared" si="16"/>
        <v>4.2741552244597532E-2</v>
      </c>
      <c r="V51" s="8">
        <f t="shared" si="17"/>
        <v>1.910766209407215E-2</v>
      </c>
      <c r="W51" s="33">
        <f t="shared" si="18"/>
        <v>0.89855168827013032</v>
      </c>
      <c r="X51" s="31">
        <f t="shared" si="19"/>
        <v>1.8458206563075518E-2</v>
      </c>
      <c r="Y51" s="8">
        <f t="shared" si="20"/>
        <v>1.6585652669690306E-2</v>
      </c>
      <c r="AA51" s="112" t="s">
        <v>374</v>
      </c>
      <c r="AB51" s="111">
        <v>0</v>
      </c>
      <c r="AC51" s="111">
        <v>1</v>
      </c>
      <c r="AD51" s="111">
        <v>2</v>
      </c>
      <c r="AE51" s="111">
        <v>3</v>
      </c>
      <c r="AF51" s="111">
        <v>4</v>
      </c>
      <c r="AG51" s="111">
        <v>5</v>
      </c>
      <c r="AH51" s="111">
        <v>6</v>
      </c>
      <c r="AI51" s="111">
        <v>7</v>
      </c>
      <c r="AJ51" s="111">
        <v>8</v>
      </c>
      <c r="AK51" s="113">
        <v>9</v>
      </c>
    </row>
    <row r="52" spans="1:37">
      <c r="A52" t="s">
        <v>72</v>
      </c>
      <c r="B52">
        <v>137.62700000000001</v>
      </c>
      <c r="C52">
        <v>22.03</v>
      </c>
      <c r="D52">
        <v>8.0640000000000001</v>
      </c>
      <c r="E52">
        <v>13.526999999999999</v>
      </c>
      <c r="F52">
        <v>75.790000000000006</v>
      </c>
      <c r="G52">
        <v>3058.7510000000002</v>
      </c>
      <c r="H52">
        <v>18.259</v>
      </c>
      <c r="I52">
        <v>572.41399999999999</v>
      </c>
      <c r="J52">
        <v>196.05099999999999</v>
      </c>
      <c r="K52">
        <v>99.509</v>
      </c>
      <c r="L52">
        <v>473.54899999999998</v>
      </c>
      <c r="N52" s="110" t="s">
        <v>37</v>
      </c>
      <c r="T52" s="33">
        <f t="shared" si="21"/>
        <v>0.5006644725780709</v>
      </c>
      <c r="U52" s="31">
        <f t="shared" si="16"/>
        <v>7.3938292210446099E-3</v>
      </c>
      <c r="V52" s="8">
        <f t="shared" si="17"/>
        <v>3.7018276072866285E-3</v>
      </c>
      <c r="W52" s="33">
        <f t="shared" si="18"/>
        <v>0.54242280936109666</v>
      </c>
      <c r="X52" s="31">
        <f t="shared" si="19"/>
        <v>3.8277480074999947E-3</v>
      </c>
      <c r="Y52" s="8">
        <f t="shared" si="20"/>
        <v>2.0762578277544871E-3</v>
      </c>
      <c r="AA52" s="116" t="s">
        <v>288</v>
      </c>
      <c r="AB52" s="31">
        <f>SUM(B9:B44)</f>
        <v>226649.86200000005</v>
      </c>
      <c r="AC52" s="31">
        <f>SUM(B45:B48)</f>
        <v>17102.25</v>
      </c>
      <c r="AD52" s="31">
        <f>SUM(B49:B82)</f>
        <v>484290.9740000001</v>
      </c>
      <c r="AE52" s="31">
        <f>SUM(B83:B92)</f>
        <v>553506.47299999988</v>
      </c>
      <c r="AF52" s="31">
        <f>SUM(B93:B96)</f>
        <v>4811.3809999999994</v>
      </c>
      <c r="AG52" s="31">
        <f>SUM(B97:B129)</f>
        <v>169071.69</v>
      </c>
      <c r="AH52" s="31">
        <f>SUM(B130:B181)</f>
        <v>574852.8450000002</v>
      </c>
      <c r="AI52" s="31">
        <f>SUM(B182:B231)</f>
        <v>1277754.0639999998</v>
      </c>
      <c r="AJ52" s="31">
        <f>SUM(B232:B262)</f>
        <v>515815.37799999991</v>
      </c>
      <c r="AK52" s="8">
        <f>SUM(B263)</f>
        <v>466.82799999999997</v>
      </c>
    </row>
    <row r="53" spans="1:37">
      <c r="A53" t="s">
        <v>73</v>
      </c>
      <c r="B53">
        <v>13.776999999999999</v>
      </c>
      <c r="C53">
        <v>12.952999999999999</v>
      </c>
      <c r="D53">
        <v>112.13200000000001</v>
      </c>
      <c r="E53">
        <v>196.268</v>
      </c>
      <c r="F53" t="s">
        <v>18</v>
      </c>
      <c r="G53">
        <v>194.21199999999999</v>
      </c>
      <c r="H53">
        <v>356.178</v>
      </c>
      <c r="I53">
        <v>235.155</v>
      </c>
      <c r="J53">
        <v>242.38900000000001</v>
      </c>
      <c r="K53">
        <v>401.30200000000002</v>
      </c>
      <c r="L53">
        <v>487.91399999999999</v>
      </c>
      <c r="N53" s="110" t="s">
        <v>38</v>
      </c>
      <c r="T53" s="33">
        <f t="shared" si="21"/>
        <v>0.8855054905497074</v>
      </c>
      <c r="U53" s="31">
        <f t="shared" si="16"/>
        <v>7.9268635144812666E-2</v>
      </c>
      <c r="V53" s="8">
        <f t="shared" si="17"/>
        <v>7.0192811649113118E-2</v>
      </c>
      <c r="W53" s="33">
        <f t="shared" si="18"/>
        <v>0.77014636182645524</v>
      </c>
      <c r="X53" s="31">
        <f t="shared" si="19"/>
        <v>9.7773847157303584E-2</v>
      </c>
      <c r="Y53" s="8">
        <f t="shared" si="20"/>
        <v>7.5300172669973256E-2</v>
      </c>
      <c r="AA53" s="116" t="s">
        <v>287</v>
      </c>
      <c r="AB53" s="31">
        <f>SUM(B274:B309)</f>
        <v>390967.07499999995</v>
      </c>
      <c r="AC53" s="31">
        <f>SUM(B310:B313)</f>
        <v>80063.027000000002</v>
      </c>
      <c r="AD53" s="31">
        <f>SUM(B314:B347)</f>
        <v>249078.94900000002</v>
      </c>
      <c r="AE53" s="31">
        <f>SUM(B348:B357)</f>
        <v>659621.61</v>
      </c>
      <c r="AF53" s="31">
        <f>SUM(B358:B361)</f>
        <v>10439.384999999998</v>
      </c>
      <c r="AG53" s="31">
        <f>SUM(B362:B394)</f>
        <v>429628.45899999997</v>
      </c>
      <c r="AH53" s="31">
        <f>SUM(B395:B446)</f>
        <v>922626.23499999999</v>
      </c>
      <c r="AI53" s="31">
        <f>SUM(B447:B496)</f>
        <v>1770484.4279999998</v>
      </c>
      <c r="AJ53" s="31">
        <f>SUM(B497:B527)</f>
        <v>493315.21</v>
      </c>
      <c r="AK53" s="8">
        <f>SUM(B528)</f>
        <v>404.78300000000002</v>
      </c>
    </row>
    <row r="54" spans="1:37">
      <c r="A54" t="s">
        <v>74</v>
      </c>
      <c r="B54">
        <v>4112.2929999999997</v>
      </c>
      <c r="C54">
        <v>5698.4870000000001</v>
      </c>
      <c r="D54">
        <v>6200.4170000000004</v>
      </c>
      <c r="E54">
        <v>12472.433000000001</v>
      </c>
      <c r="F54">
        <v>2938.0189999999998</v>
      </c>
      <c r="G54">
        <v>4996.442</v>
      </c>
      <c r="H54">
        <v>9115.3150000000005</v>
      </c>
      <c r="I54">
        <v>8749.2309999999998</v>
      </c>
      <c r="J54">
        <v>6613.2650000000003</v>
      </c>
      <c r="K54">
        <v>2936.3440000000001</v>
      </c>
      <c r="L54">
        <v>5197.95</v>
      </c>
      <c r="N54" s="110" t="s">
        <v>39</v>
      </c>
      <c r="T54" s="33">
        <f t="shared" si="21"/>
        <v>0.64551993247037687</v>
      </c>
      <c r="U54" s="31">
        <f t="shared" si="16"/>
        <v>6.1979653371715222E-3</v>
      </c>
      <c r="V54" s="8">
        <f t="shared" si="17"/>
        <v>4.0009101659046978E-3</v>
      </c>
      <c r="W54" s="33">
        <f t="shared" si="18"/>
        <v>0.18305090444489275</v>
      </c>
      <c r="X54" s="31">
        <f t="shared" si="19"/>
        <v>6.7418487909764041E-3</v>
      </c>
      <c r="Y54" s="8">
        <f t="shared" si="20"/>
        <v>1.2341015188189375E-3</v>
      </c>
      <c r="AA54" s="33"/>
      <c r="AB54" s="31"/>
      <c r="AC54" s="31"/>
      <c r="AD54" s="31"/>
      <c r="AE54" s="31"/>
      <c r="AF54" s="31"/>
      <c r="AG54" s="31"/>
      <c r="AH54" s="31"/>
      <c r="AI54" s="31"/>
      <c r="AJ54" s="31"/>
      <c r="AK54" s="8"/>
    </row>
    <row r="55" spans="1:37">
      <c r="A55" t="s">
        <v>75</v>
      </c>
      <c r="B55">
        <v>2739.06</v>
      </c>
      <c r="C55">
        <v>3773.9630000000002</v>
      </c>
      <c r="D55">
        <v>9336.7829999999994</v>
      </c>
      <c r="E55">
        <v>18310.423999999999</v>
      </c>
      <c r="F55">
        <v>10657.424000000001</v>
      </c>
      <c r="G55">
        <v>8991.0689999999995</v>
      </c>
      <c r="H55">
        <v>11383.887000000001</v>
      </c>
      <c r="I55">
        <v>12350.790999999999</v>
      </c>
      <c r="J55">
        <v>15546.87</v>
      </c>
      <c r="K55">
        <v>16448.944</v>
      </c>
      <c r="L55">
        <v>24151.947</v>
      </c>
      <c r="N55" s="110" t="s">
        <v>40</v>
      </c>
      <c r="T55" s="33">
        <f t="shared" si="21"/>
        <v>0.51835765014002722</v>
      </c>
      <c r="U55" s="31">
        <f t="shared" si="16"/>
        <v>2.303222445794607E-2</v>
      </c>
      <c r="V55" s="8">
        <f t="shared" si="17"/>
        <v>1.1938929747518588E-2</v>
      </c>
      <c r="W55" s="33">
        <f t="shared" si="18"/>
        <v>7.4453087656705663E-2</v>
      </c>
      <c r="X55" s="31">
        <f t="shared" si="19"/>
        <v>6.1497074844629789E-2</v>
      </c>
      <c r="Y55" s="8">
        <f t="shared" si="20"/>
        <v>4.5786471040382103E-3</v>
      </c>
      <c r="AA55" s="67" t="s">
        <v>399</v>
      </c>
      <c r="AB55" s="47">
        <f>SUM(Y44:Y79)</f>
        <v>0.46980179236891617</v>
      </c>
      <c r="AC55" s="47">
        <f>SUM(Y80:Y83)</f>
        <v>0.34993595500170294</v>
      </c>
      <c r="AD55" s="47">
        <f>SUM(Y84:Y117)</f>
        <v>0.33985335938027</v>
      </c>
      <c r="AE55" s="47">
        <f>SUM(Y118:Y127)</f>
        <v>0.84959734132212006</v>
      </c>
      <c r="AF55" s="47">
        <f>SUM(Y128:Y131)</f>
        <v>0.63096909361798614</v>
      </c>
      <c r="AG55" s="47">
        <f>SUM(Y132:Y164)</f>
        <v>0.44323640881539178</v>
      </c>
      <c r="AH55" s="47">
        <f>SUM(Y165:Y216)</f>
        <v>0.56575499004633845</v>
      </c>
      <c r="AI55" s="47">
        <f>SUM(Y217:Y266)</f>
        <v>0.44150960350775609</v>
      </c>
      <c r="AJ55" s="47">
        <f>SUM(Y267:Y297)</f>
        <v>0.57597564964505865</v>
      </c>
      <c r="AK55" s="114">
        <f>SUM(Y298)</f>
        <v>0.92881572169236049</v>
      </c>
    </row>
    <row r="56" spans="1:37">
      <c r="A56" t="s">
        <v>76</v>
      </c>
      <c r="B56">
        <v>21098.267</v>
      </c>
      <c r="C56">
        <v>30777.956999999999</v>
      </c>
      <c r="D56">
        <v>41185.947999999997</v>
      </c>
      <c r="E56">
        <v>57287.33</v>
      </c>
      <c r="F56">
        <v>62307.273999999998</v>
      </c>
      <c r="G56">
        <v>77356.820000000007</v>
      </c>
      <c r="H56">
        <v>94724.683000000005</v>
      </c>
      <c r="I56">
        <v>131664.63399999999</v>
      </c>
      <c r="J56">
        <v>116465.659</v>
      </c>
      <c r="K56">
        <v>84079.097999999998</v>
      </c>
      <c r="L56">
        <v>121334.639</v>
      </c>
      <c r="N56" s="110" t="s">
        <v>41</v>
      </c>
      <c r="T56" s="33">
        <f t="shared" si="21"/>
        <v>0.78096294747850348</v>
      </c>
      <c r="U56" s="31">
        <f t="shared" si="16"/>
        <v>3.8916323011558056E-2</v>
      </c>
      <c r="V56" s="8">
        <f t="shared" si="17"/>
        <v>3.0392206324131889E-2</v>
      </c>
      <c r="W56" s="33">
        <f t="shared" si="18"/>
        <v>0.39648526212631668</v>
      </c>
      <c r="X56" s="31">
        <f t="shared" si="19"/>
        <v>3.3996731213347536E-2</v>
      </c>
      <c r="Y56" s="8">
        <f t="shared" si="20"/>
        <v>1.347920288656203E-2</v>
      </c>
      <c r="AA56" s="115" t="s">
        <v>400</v>
      </c>
      <c r="AB56" s="5">
        <f>(2*MIN(AB52,AB53)/(AB52+AB53))</f>
        <v>0.73394963260212553</v>
      </c>
      <c r="AC56" s="5">
        <f t="shared" ref="AC56:AK56" si="23">(2*MIN(AC52,AC53)/(AC52+AC53))</f>
        <v>0.35202390253053051</v>
      </c>
      <c r="AD56" s="5">
        <f t="shared" si="23"/>
        <v>0.67927233225243666</v>
      </c>
      <c r="AE56" s="5">
        <f t="shared" si="23"/>
        <v>0.91252767247990574</v>
      </c>
      <c r="AF56" s="5">
        <f t="shared" si="23"/>
        <v>0.63096909361798614</v>
      </c>
      <c r="AG56" s="5">
        <f t="shared" si="23"/>
        <v>0.56479588415803117</v>
      </c>
      <c r="AH56" s="5">
        <f t="shared" si="23"/>
        <v>0.76776076898516699</v>
      </c>
      <c r="AI56" s="5">
        <f t="shared" si="23"/>
        <v>0.83835570435411977</v>
      </c>
      <c r="AJ56" s="5">
        <f t="shared" si="23"/>
        <v>0.97770341295015828</v>
      </c>
      <c r="AK56" s="5">
        <f t="shared" si="23"/>
        <v>0.92881572169236049</v>
      </c>
    </row>
    <row r="57" spans="1:37">
      <c r="A57" t="s">
        <v>77</v>
      </c>
      <c r="B57">
        <v>128912.68700000001</v>
      </c>
      <c r="C57">
        <v>113699.736</v>
      </c>
      <c r="D57">
        <v>119423.762</v>
      </c>
      <c r="E57">
        <v>141375.66800000001</v>
      </c>
      <c r="F57">
        <v>121761.019</v>
      </c>
      <c r="G57">
        <v>103541.42600000001</v>
      </c>
      <c r="H57">
        <v>90374.993000000002</v>
      </c>
      <c r="I57">
        <v>161718.60200000001</v>
      </c>
      <c r="J57">
        <v>180257.18700000001</v>
      </c>
      <c r="K57">
        <v>76533.629000000001</v>
      </c>
      <c r="L57">
        <v>184136.93799999999</v>
      </c>
      <c r="N57" s="110" t="s">
        <v>42</v>
      </c>
      <c r="T57" s="33">
        <f t="shared" si="21"/>
        <v>0.5163504565171475</v>
      </c>
      <c r="U57" s="31">
        <f t="shared" si="16"/>
        <v>2.0912187835927517E-2</v>
      </c>
      <c r="V57" s="8">
        <f t="shared" si="17"/>
        <v>1.0798017735853512E-2</v>
      </c>
      <c r="W57" s="33">
        <f t="shared" si="18"/>
        <v>0.26367233432105736</v>
      </c>
      <c r="X57" s="31">
        <f t="shared" si="19"/>
        <v>1.5422064113504063E-2</v>
      </c>
      <c r="Y57" s="8">
        <f t="shared" si="20"/>
        <v>4.0663716448566247E-3</v>
      </c>
    </row>
    <row r="58" spans="1:37">
      <c r="A58" t="s">
        <v>78</v>
      </c>
      <c r="B58">
        <v>167930.462</v>
      </c>
      <c r="C58">
        <v>161901.90900000001</v>
      </c>
      <c r="D58">
        <v>221270.12100000001</v>
      </c>
      <c r="E58">
        <v>287568.08399999997</v>
      </c>
      <c r="F58">
        <v>282471.74099999998</v>
      </c>
      <c r="G58">
        <v>290974.07799999998</v>
      </c>
      <c r="H58">
        <v>289494.239</v>
      </c>
      <c r="I58">
        <v>332350.11499999999</v>
      </c>
      <c r="J58">
        <v>295340.46799999999</v>
      </c>
      <c r="K58">
        <v>206085.96799999999</v>
      </c>
      <c r="L58">
        <v>314059.065</v>
      </c>
      <c r="N58" s="110" t="s">
        <v>43</v>
      </c>
      <c r="T58" s="33">
        <f t="shared" si="21"/>
        <v>0.17571254325772917</v>
      </c>
      <c r="U58" s="31">
        <f t="shared" si="16"/>
        <v>1.7028916761403783E-3</v>
      </c>
      <c r="V58" s="8">
        <f t="shared" si="17"/>
        <v>2.9921942730704314E-4</v>
      </c>
      <c r="W58" s="33">
        <f t="shared" si="18"/>
        <v>3.0522392998280388E-2</v>
      </c>
      <c r="X58" s="31">
        <f t="shared" si="19"/>
        <v>1.6392636589886783E-3</v>
      </c>
      <c r="Y58" s="8">
        <f t="shared" si="20"/>
        <v>5.0034249627451524E-5</v>
      </c>
    </row>
    <row r="59" spans="1:37">
      <c r="A59" t="s">
        <v>79</v>
      </c>
      <c r="B59">
        <v>3708.357</v>
      </c>
      <c r="C59">
        <v>3996.047</v>
      </c>
      <c r="D59">
        <v>3413.529</v>
      </c>
      <c r="E59">
        <v>2722.63</v>
      </c>
      <c r="F59">
        <v>3522.2280000000001</v>
      </c>
      <c r="G59">
        <v>5237.1769999999997</v>
      </c>
      <c r="H59">
        <v>28961.232</v>
      </c>
      <c r="I59">
        <v>85330.142999999996</v>
      </c>
      <c r="J59">
        <v>96106.252999999997</v>
      </c>
      <c r="K59">
        <v>66704.346999999994</v>
      </c>
      <c r="L59">
        <v>100966.67</v>
      </c>
      <c r="N59" s="110" t="s">
        <v>44</v>
      </c>
      <c r="T59" s="33">
        <f t="shared" si="21"/>
        <v>0.49337806223416508</v>
      </c>
      <c r="U59" s="31">
        <f t="shared" si="16"/>
        <v>2.9648657200712421E-2</v>
      </c>
      <c r="V59" s="8">
        <f t="shared" si="17"/>
        <v>1.4627997037532519E-2</v>
      </c>
      <c r="W59" s="33">
        <f t="shared" si="18"/>
        <v>1.2148819834659481E-3</v>
      </c>
      <c r="X59" s="31">
        <f t="shared" si="19"/>
        <v>6.0559883900981812E-3</v>
      </c>
      <c r="Y59" s="8">
        <f t="shared" si="20"/>
        <v>7.3573111872092323E-6</v>
      </c>
    </row>
    <row r="60" spans="1:37">
      <c r="A60" t="s">
        <v>80</v>
      </c>
      <c r="B60">
        <v>0</v>
      </c>
      <c r="C60" t="s">
        <v>18</v>
      </c>
      <c r="D60" t="s">
        <v>18</v>
      </c>
      <c r="E60" t="s">
        <v>18</v>
      </c>
      <c r="F60" t="s">
        <v>18</v>
      </c>
      <c r="G60" t="s">
        <v>18</v>
      </c>
      <c r="H60" t="s">
        <v>18</v>
      </c>
      <c r="I60">
        <v>5.5789999999999997</v>
      </c>
      <c r="J60" t="s">
        <v>18</v>
      </c>
      <c r="K60" t="s">
        <v>18</v>
      </c>
      <c r="L60">
        <v>0</v>
      </c>
      <c r="N60" s="110" t="s">
        <v>45</v>
      </c>
      <c r="T60" s="33">
        <f t="shared" si="21"/>
        <v>7.8316460869770246E-2</v>
      </c>
      <c r="U60" s="31">
        <f t="shared" si="16"/>
        <v>1.8451567077623864E-3</v>
      </c>
      <c r="V60" s="8">
        <f t="shared" si="17"/>
        <v>1.4450614310206704E-4</v>
      </c>
      <c r="W60" s="33">
        <f t="shared" si="18"/>
        <v>0.14022072730008586</v>
      </c>
      <c r="X60" s="31">
        <f t="shared" si="19"/>
        <v>4.9927775863439442E-3</v>
      </c>
      <c r="Y60" s="8">
        <f t="shared" si="20"/>
        <v>7.0009090440471507E-4</v>
      </c>
    </row>
    <row r="61" spans="1:37">
      <c r="A61" t="s">
        <v>81</v>
      </c>
      <c r="B61">
        <v>12888.328</v>
      </c>
      <c r="C61">
        <v>11332.591</v>
      </c>
      <c r="D61">
        <v>2425.1190000000001</v>
      </c>
      <c r="E61">
        <v>3160.607</v>
      </c>
      <c r="F61">
        <v>599.971</v>
      </c>
      <c r="G61">
        <v>2707.9389999999999</v>
      </c>
      <c r="H61">
        <v>667.90599999999995</v>
      </c>
      <c r="I61">
        <v>1019.68</v>
      </c>
      <c r="J61">
        <v>117.956</v>
      </c>
      <c r="K61">
        <v>85.715000000000003</v>
      </c>
      <c r="L61">
        <v>55.545000000000002</v>
      </c>
      <c r="N61" s="110" t="s">
        <v>46</v>
      </c>
      <c r="T61" s="33">
        <f t="shared" si="21"/>
        <v>0.89470030852822124</v>
      </c>
      <c r="U61" s="31">
        <f t="shared" si="16"/>
        <v>3.3631242824559843E-3</v>
      </c>
      <c r="V61" s="8">
        <f t="shared" si="17"/>
        <v>3.0089883331321219E-3</v>
      </c>
      <c r="W61" s="33">
        <f t="shared" si="18"/>
        <v>0.58233874969391675</v>
      </c>
      <c r="X61" s="31">
        <f t="shared" si="19"/>
        <v>7.756204069254662E-3</v>
      </c>
      <c r="Y61" s="8">
        <f t="shared" si="20"/>
        <v>4.5167381800606289E-3</v>
      </c>
    </row>
    <row r="62" spans="1:37">
      <c r="A62" t="s">
        <v>82</v>
      </c>
      <c r="B62">
        <v>72.745000000000005</v>
      </c>
      <c r="C62">
        <v>104.53</v>
      </c>
      <c r="D62">
        <v>449.21199999999999</v>
      </c>
      <c r="E62">
        <v>71.882999999999996</v>
      </c>
      <c r="F62">
        <v>94.563999999999993</v>
      </c>
      <c r="G62">
        <v>90.268000000000001</v>
      </c>
      <c r="H62">
        <v>54.37</v>
      </c>
      <c r="I62">
        <v>107.676</v>
      </c>
      <c r="J62">
        <v>36.628</v>
      </c>
      <c r="K62">
        <v>68.061000000000007</v>
      </c>
      <c r="L62">
        <v>34.36</v>
      </c>
      <c r="N62" s="110" t="s">
        <v>47</v>
      </c>
      <c r="T62" s="33">
        <f t="shared" si="21"/>
        <v>0.95588805992022385</v>
      </c>
      <c r="U62" s="31">
        <f t="shared" si="16"/>
        <v>7.2055500238876434E-3</v>
      </c>
      <c r="V62" s="8">
        <f t="shared" si="17"/>
        <v>6.887699232992082E-3</v>
      </c>
      <c r="W62" s="33">
        <f t="shared" si="18"/>
        <v>3.7841268645515604E-2</v>
      </c>
      <c r="X62" s="31">
        <f t="shared" si="19"/>
        <v>1.4099449801843762E-2</v>
      </c>
      <c r="Y62" s="8">
        <f t="shared" si="20"/>
        <v>5.3354106770553151E-4</v>
      </c>
    </row>
    <row r="63" spans="1:37">
      <c r="A63" t="s">
        <v>83</v>
      </c>
      <c r="B63">
        <v>187.57</v>
      </c>
      <c r="C63">
        <v>275.17200000000003</v>
      </c>
      <c r="D63">
        <v>109.675</v>
      </c>
      <c r="E63">
        <v>135.50200000000001</v>
      </c>
      <c r="F63">
        <v>174.589</v>
      </c>
      <c r="G63">
        <v>693.88400000000001</v>
      </c>
      <c r="H63">
        <v>1170.788</v>
      </c>
      <c r="I63">
        <v>609.70799999999997</v>
      </c>
      <c r="J63">
        <v>570.53200000000004</v>
      </c>
      <c r="K63">
        <v>295.17599999999999</v>
      </c>
      <c r="L63">
        <v>464.291</v>
      </c>
      <c r="N63" s="110" t="s">
        <v>48</v>
      </c>
      <c r="T63" s="33">
        <f t="shared" si="21"/>
        <v>0.53768739868078474</v>
      </c>
      <c r="U63" s="31">
        <f t="shared" si="16"/>
        <v>8.1186155506775444E-4</v>
      </c>
      <c r="V63" s="8">
        <f t="shared" si="17"/>
        <v>4.3652772763331756E-4</v>
      </c>
      <c r="W63" s="33">
        <f t="shared" si="18"/>
        <v>0.14512128084233589</v>
      </c>
      <c r="X63" s="31">
        <f t="shared" si="19"/>
        <v>1.6435462487972539E-3</v>
      </c>
      <c r="Y63" s="8">
        <f t="shared" si="20"/>
        <v>2.3851353674907394E-4</v>
      </c>
    </row>
    <row r="64" spans="1:37">
      <c r="A64" t="s">
        <v>84</v>
      </c>
      <c r="B64">
        <v>368.36200000000002</v>
      </c>
      <c r="C64">
        <v>93.501999999999995</v>
      </c>
      <c r="D64">
        <v>33.856999999999999</v>
      </c>
      <c r="E64">
        <v>14.663</v>
      </c>
      <c r="F64">
        <v>8.125</v>
      </c>
      <c r="G64">
        <v>24.228000000000002</v>
      </c>
      <c r="H64">
        <v>26.893000000000001</v>
      </c>
      <c r="I64">
        <v>112.218</v>
      </c>
      <c r="J64">
        <v>97.373999999999995</v>
      </c>
      <c r="K64">
        <v>56.633000000000003</v>
      </c>
      <c r="L64">
        <v>53.603999999999999</v>
      </c>
      <c r="N64" s="110" t="s">
        <v>49</v>
      </c>
      <c r="T64" s="33">
        <f t="shared" si="21"/>
        <v>0.64241128849168894</v>
      </c>
      <c r="U64" s="31">
        <f t="shared" si="16"/>
        <v>4.23721957719276E-2</v>
      </c>
      <c r="V64" s="8">
        <f t="shared" si="17"/>
        <v>2.7220376882066102E-2</v>
      </c>
      <c r="W64" s="33">
        <f t="shared" si="18"/>
        <v>0.27760946815946214</v>
      </c>
      <c r="X64" s="31">
        <f t="shared" si="19"/>
        <v>3.4356507616305862E-2</v>
      </c>
      <c r="Y64" s="8">
        <f t="shared" si="20"/>
        <v>9.5376918071791803E-3</v>
      </c>
    </row>
    <row r="65" spans="1:25">
      <c r="A65" t="s">
        <v>85</v>
      </c>
      <c r="B65">
        <v>120.31699999999999</v>
      </c>
      <c r="C65">
        <v>471.69099999999997</v>
      </c>
      <c r="D65">
        <v>753.58600000000001</v>
      </c>
      <c r="E65">
        <v>641.346</v>
      </c>
      <c r="F65">
        <v>399.61</v>
      </c>
      <c r="G65">
        <v>354.63299999999998</v>
      </c>
      <c r="H65">
        <v>334.66800000000001</v>
      </c>
      <c r="I65">
        <v>332.56400000000002</v>
      </c>
      <c r="J65">
        <v>1160.1849999999999</v>
      </c>
      <c r="K65">
        <v>1851.9110000000001</v>
      </c>
      <c r="L65">
        <v>1221.9169999999999</v>
      </c>
      <c r="N65" s="110" t="s">
        <v>50</v>
      </c>
      <c r="T65" s="33">
        <f t="shared" si="21"/>
        <v>0.36824658309789871</v>
      </c>
      <c r="U65" s="31">
        <f t="shared" si="16"/>
        <v>2.5707666515293374E-2</v>
      </c>
      <c r="V65" s="8">
        <f t="shared" si="17"/>
        <v>9.4667603536770489E-3</v>
      </c>
      <c r="W65" s="33">
        <f t="shared" si="18"/>
        <v>0.28668836459199404</v>
      </c>
      <c r="X65" s="31">
        <f t="shared" si="19"/>
        <v>2.0539253767258649E-2</v>
      </c>
      <c r="Y65" s="8">
        <f t="shared" si="20"/>
        <v>5.8883650724753343E-3</v>
      </c>
    </row>
    <row r="66" spans="1:25">
      <c r="A66" t="s">
        <v>86</v>
      </c>
      <c r="B66">
        <v>844.34199999999998</v>
      </c>
      <c r="C66">
        <v>1311.2280000000001</v>
      </c>
      <c r="D66">
        <v>1310.248</v>
      </c>
      <c r="E66">
        <v>3367.096</v>
      </c>
      <c r="F66">
        <v>5586.9359999999997</v>
      </c>
      <c r="G66">
        <v>6675.94</v>
      </c>
      <c r="H66">
        <v>5341.2389999999996</v>
      </c>
      <c r="I66">
        <v>1655.952</v>
      </c>
      <c r="J66">
        <v>1971.893</v>
      </c>
      <c r="K66">
        <v>2236.0349999999999</v>
      </c>
      <c r="L66">
        <v>2955.248</v>
      </c>
      <c r="N66" s="110" t="s">
        <v>51</v>
      </c>
      <c r="T66" s="33">
        <f t="shared" si="21"/>
        <v>0.45799099964821782</v>
      </c>
      <c r="U66" s="31">
        <f t="shared" si="16"/>
        <v>2.0837267184564221E-2</v>
      </c>
      <c r="V66" s="8">
        <f t="shared" si="17"/>
        <v>9.5432808277955729E-3</v>
      </c>
      <c r="W66" s="33">
        <f t="shared" si="18"/>
        <v>0.14814381454106018</v>
      </c>
      <c r="X66" s="31">
        <f t="shared" si="19"/>
        <v>1.4557380896437429E-2</v>
      </c>
      <c r="Y66" s="8">
        <f t="shared" si="20"/>
        <v>2.156585935725399E-3</v>
      </c>
    </row>
    <row r="67" spans="1:25">
      <c r="A67" t="s">
        <v>87</v>
      </c>
      <c r="B67">
        <v>12.134</v>
      </c>
      <c r="C67">
        <v>11.285</v>
      </c>
      <c r="D67">
        <v>17.643999999999998</v>
      </c>
      <c r="E67">
        <v>22.773</v>
      </c>
      <c r="F67">
        <v>1181.606</v>
      </c>
      <c r="G67">
        <v>643.99699999999996</v>
      </c>
      <c r="H67">
        <v>591.57299999999998</v>
      </c>
      <c r="I67">
        <v>934.37699999999995</v>
      </c>
      <c r="J67">
        <v>412.08300000000003</v>
      </c>
      <c r="K67">
        <v>1853.8620000000001</v>
      </c>
      <c r="L67">
        <v>1815.796</v>
      </c>
      <c r="N67" s="110" t="s">
        <v>52</v>
      </c>
      <c r="T67" s="33">
        <f t="shared" si="21"/>
        <v>0.14400717873732186</v>
      </c>
      <c r="U67" s="31">
        <f t="shared" si="16"/>
        <v>3.7146830668796732E-2</v>
      </c>
      <c r="V67" s="8">
        <f t="shared" si="17"/>
        <v>5.3494102836464403E-3</v>
      </c>
      <c r="W67" s="33">
        <f t="shared" si="18"/>
        <v>6.0333732639350005E-2</v>
      </c>
      <c r="X67" s="31">
        <f t="shared" si="19"/>
        <v>3.8526495266757881E-2</v>
      </c>
      <c r="Y67" s="8">
        <f t="shared" si="20"/>
        <v>2.3244472649557534E-3</v>
      </c>
    </row>
    <row r="68" spans="1:25">
      <c r="A68" t="s">
        <v>88</v>
      </c>
      <c r="B68">
        <v>2477.4340000000002</v>
      </c>
      <c r="C68">
        <v>2691.864</v>
      </c>
      <c r="D68">
        <v>3495.511</v>
      </c>
      <c r="E68">
        <v>5483.2240000000002</v>
      </c>
      <c r="F68">
        <v>5230.6660000000002</v>
      </c>
      <c r="G68">
        <v>6517.4840000000004</v>
      </c>
      <c r="H68">
        <v>7149.6019999999999</v>
      </c>
      <c r="I68">
        <v>7788.1949999999997</v>
      </c>
      <c r="J68">
        <v>10009.941999999999</v>
      </c>
      <c r="K68">
        <v>5625.4080000000004</v>
      </c>
      <c r="L68">
        <v>13897.266</v>
      </c>
      <c r="N68" s="110" t="s">
        <v>53</v>
      </c>
      <c r="T68" s="33">
        <f t="shared" si="21"/>
        <v>0.77428593819364744</v>
      </c>
      <c r="U68" s="31">
        <f t="shared" si="16"/>
        <v>2.0182969589375776E-2</v>
      </c>
      <c r="V68" s="8">
        <f t="shared" si="17"/>
        <v>1.5627389544043677E-2</v>
      </c>
      <c r="W68" s="33">
        <f t="shared" si="18"/>
        <v>0.515446110883651</v>
      </c>
      <c r="X68" s="31">
        <f t="shared" si="19"/>
        <v>1.2876188335489251E-2</v>
      </c>
      <c r="Y68" s="8">
        <f t="shared" si="20"/>
        <v>6.6369812005333661E-3</v>
      </c>
    </row>
    <row r="69" spans="1:25">
      <c r="A69" t="s">
        <v>89</v>
      </c>
      <c r="B69">
        <v>0</v>
      </c>
      <c r="C69">
        <v>0.98099999999999998</v>
      </c>
      <c r="D69" t="s">
        <v>18</v>
      </c>
      <c r="E69">
        <v>63.447000000000003</v>
      </c>
      <c r="F69">
        <v>29.811</v>
      </c>
      <c r="G69">
        <v>5.4729999999999999</v>
      </c>
      <c r="H69">
        <v>2.7829999999999999</v>
      </c>
      <c r="I69">
        <v>0.183</v>
      </c>
      <c r="J69">
        <v>0.12</v>
      </c>
      <c r="K69">
        <v>38.838000000000001</v>
      </c>
      <c r="L69">
        <v>3.2469999999999999</v>
      </c>
      <c r="N69" s="110" t="s">
        <v>54</v>
      </c>
      <c r="T69" s="33">
        <f t="shared" si="21"/>
        <v>0.30490219407747099</v>
      </c>
      <c r="U69" s="31">
        <f t="shared" si="16"/>
        <v>6.0869784266407703E-3</v>
      </c>
      <c r="V69" s="8">
        <f t="shared" si="17"/>
        <v>1.8559330775850032E-3</v>
      </c>
      <c r="W69" s="33">
        <f t="shared" si="18"/>
        <v>0.30208766122402608</v>
      </c>
      <c r="X69" s="31">
        <f t="shared" si="19"/>
        <v>1.7871760534313195E-2</v>
      </c>
      <c r="Y69" s="8">
        <f t="shared" si="20"/>
        <v>5.3988383417665235E-3</v>
      </c>
    </row>
    <row r="70" spans="1:25">
      <c r="A70" t="s">
        <v>90</v>
      </c>
      <c r="B70">
        <v>6.5629999999999997</v>
      </c>
      <c r="C70">
        <v>0.83699999999999997</v>
      </c>
      <c r="D70" t="s">
        <v>18</v>
      </c>
      <c r="E70">
        <v>3.0289999999999999</v>
      </c>
      <c r="F70">
        <v>5.5E-2</v>
      </c>
      <c r="G70">
        <v>19.056999999999999</v>
      </c>
      <c r="H70">
        <v>18.452000000000002</v>
      </c>
      <c r="I70">
        <v>0.75700000000000001</v>
      </c>
      <c r="J70">
        <v>2.556</v>
      </c>
      <c r="K70">
        <v>5.5579999999999998</v>
      </c>
      <c r="L70">
        <v>6.34</v>
      </c>
      <c r="N70" s="110" t="s">
        <v>55</v>
      </c>
      <c r="T70" s="33">
        <f t="shared" si="21"/>
        <v>0.37185174523667985</v>
      </c>
      <c r="U70" s="31">
        <f t="shared" si="16"/>
        <v>1.9931872196055408E-2</v>
      </c>
      <c r="V70" s="8">
        <f t="shared" si="17"/>
        <v>7.411701461937658E-3</v>
      </c>
      <c r="W70" s="33">
        <f t="shared" si="18"/>
        <v>3.8936956449350323E-2</v>
      </c>
      <c r="X70" s="31">
        <f t="shared" si="19"/>
        <v>3.0098314807063004E-2</v>
      </c>
      <c r="Y70" s="8">
        <f t="shared" si="20"/>
        <v>1.1719367728414481E-3</v>
      </c>
    </row>
    <row r="71" spans="1:25">
      <c r="A71" t="s">
        <v>91</v>
      </c>
      <c r="B71">
        <v>1360.973</v>
      </c>
      <c r="C71">
        <v>1899.223</v>
      </c>
      <c r="D71">
        <v>2349.4299999999998</v>
      </c>
      <c r="E71">
        <v>3319.3429999999998</v>
      </c>
      <c r="F71">
        <v>3808.1680000000001</v>
      </c>
      <c r="G71">
        <v>4334.9040000000014</v>
      </c>
      <c r="H71">
        <v>5737.5060000000003</v>
      </c>
      <c r="I71">
        <v>8374.6280000000006</v>
      </c>
      <c r="J71">
        <v>7556.7920000000004</v>
      </c>
      <c r="K71">
        <v>4426.6350000000002</v>
      </c>
      <c r="L71">
        <v>7306.8040000000001</v>
      </c>
      <c r="N71" s="110" t="s">
        <v>56</v>
      </c>
      <c r="T71" s="33">
        <f t="shared" si="21"/>
        <v>0.55541357598604257</v>
      </c>
      <c r="U71" s="31">
        <f t="shared" si="16"/>
        <v>1.0934585494995069E-2</v>
      </c>
      <c r="V71" s="8">
        <f t="shared" si="17"/>
        <v>6.0732172317003227E-3</v>
      </c>
      <c r="W71" s="33">
        <f t="shared" si="18"/>
        <v>0.62244608365786447</v>
      </c>
      <c r="X71" s="31">
        <f t="shared" si="19"/>
        <v>1.9734068594689461E-2</v>
      </c>
      <c r="Y71" s="8">
        <f t="shared" si="20"/>
        <v>1.2283393711400113E-2</v>
      </c>
    </row>
    <row r="72" spans="1:25">
      <c r="A72" t="s">
        <v>92</v>
      </c>
      <c r="B72">
        <v>0</v>
      </c>
      <c r="C72" t="s">
        <v>18</v>
      </c>
      <c r="D72" t="s">
        <v>18</v>
      </c>
      <c r="E72" t="s">
        <v>18</v>
      </c>
      <c r="F72" t="s">
        <v>18</v>
      </c>
      <c r="G72" t="s">
        <v>18</v>
      </c>
      <c r="H72" t="s">
        <v>18</v>
      </c>
      <c r="I72" t="s">
        <v>18</v>
      </c>
      <c r="J72" t="s">
        <v>18</v>
      </c>
      <c r="K72" t="s">
        <v>18</v>
      </c>
      <c r="L72">
        <v>0</v>
      </c>
      <c r="N72" s="110" t="s">
        <v>57</v>
      </c>
      <c r="T72" s="33">
        <f t="shared" si="21"/>
        <v>0.74635736425580812</v>
      </c>
      <c r="U72" s="31">
        <f t="shared" si="16"/>
        <v>4.1082529249311307E-2</v>
      </c>
      <c r="V72" s="8">
        <f t="shared" si="17"/>
        <v>3.0662248247478131E-2</v>
      </c>
      <c r="W72" s="33">
        <f t="shared" si="18"/>
        <v>0.33626138232826996</v>
      </c>
      <c r="X72" s="31">
        <f t="shared" si="19"/>
        <v>4.3744993670728941E-2</v>
      </c>
      <c r="Y72" s="8">
        <f t="shared" si="20"/>
        <v>1.4709752041660733E-2</v>
      </c>
    </row>
    <row r="73" spans="1:25">
      <c r="A73" t="s">
        <v>93</v>
      </c>
      <c r="B73">
        <v>54528.406999999999</v>
      </c>
      <c r="C73">
        <v>43238.057000000001</v>
      </c>
      <c r="D73">
        <v>33201.932000000001</v>
      </c>
      <c r="E73">
        <v>49520.612999999998</v>
      </c>
      <c r="F73">
        <v>99652.767000000007</v>
      </c>
      <c r="G73">
        <v>123569.05899999999</v>
      </c>
      <c r="H73">
        <v>157819.223</v>
      </c>
      <c r="I73">
        <v>222391.601</v>
      </c>
      <c r="J73">
        <v>388814.25400000002</v>
      </c>
      <c r="K73">
        <v>108825.23</v>
      </c>
      <c r="L73">
        <v>250681.66699999999</v>
      </c>
      <c r="N73" s="110" t="s">
        <v>58</v>
      </c>
      <c r="T73" s="33">
        <f t="shared" si="21"/>
        <v>0.69848945620079517</v>
      </c>
      <c r="U73" s="31">
        <f t="shared" si="16"/>
        <v>0.14029663689642916</v>
      </c>
      <c r="V73" s="8">
        <f t="shared" si="17"/>
        <v>9.7995721612587211E-2</v>
      </c>
      <c r="W73" s="33">
        <f t="shared" si="18"/>
        <v>0.79192975112313724</v>
      </c>
      <c r="X73" s="31">
        <f t="shared" si="19"/>
        <v>0.13962612071307234</v>
      </c>
      <c r="Y73" s="8">
        <f t="shared" si="20"/>
        <v>0.1105740790265925</v>
      </c>
    </row>
    <row r="74" spans="1:25">
      <c r="A74" t="s">
        <v>94</v>
      </c>
      <c r="B74">
        <v>2.3050000000000002</v>
      </c>
      <c r="C74" t="s">
        <v>18</v>
      </c>
      <c r="D74" t="s">
        <v>18</v>
      </c>
      <c r="E74" t="s">
        <v>18</v>
      </c>
      <c r="F74" t="s">
        <v>18</v>
      </c>
      <c r="G74" t="s">
        <v>18</v>
      </c>
      <c r="H74">
        <v>20.818000000000001</v>
      </c>
      <c r="I74" t="s">
        <v>18</v>
      </c>
      <c r="J74" t="s">
        <v>18</v>
      </c>
      <c r="K74">
        <v>45.143999999999998</v>
      </c>
      <c r="L74">
        <v>0</v>
      </c>
      <c r="N74" s="110" t="s">
        <v>59</v>
      </c>
      <c r="T74" s="33">
        <f t="shared" si="21"/>
        <v>0.34493601942203639</v>
      </c>
      <c r="U74" s="31">
        <f t="shared" si="16"/>
        <v>2.3656541918550621E-2</v>
      </c>
      <c r="V74" s="8">
        <f t="shared" si="17"/>
        <v>8.1599934026753956E-3</v>
      </c>
      <c r="W74" s="33">
        <f t="shared" si="18"/>
        <v>0.33867971863313912</v>
      </c>
      <c r="X74" s="31">
        <f t="shared" si="19"/>
        <v>2.3308271094255949E-2</v>
      </c>
      <c r="Y74" s="8">
        <f t="shared" si="20"/>
        <v>7.894038696027535E-3</v>
      </c>
    </row>
    <row r="75" spans="1:25">
      <c r="A75" t="s">
        <v>95</v>
      </c>
      <c r="B75">
        <v>901.58199999999999</v>
      </c>
      <c r="C75">
        <v>3775.7020000000002</v>
      </c>
      <c r="D75">
        <v>566.56200000000001</v>
      </c>
      <c r="E75">
        <v>1034.7840000000001</v>
      </c>
      <c r="F75">
        <v>239.94</v>
      </c>
      <c r="G75">
        <v>1635.1220000000001</v>
      </c>
      <c r="H75">
        <v>20958.52</v>
      </c>
      <c r="I75">
        <v>15026.904</v>
      </c>
      <c r="J75">
        <v>11788.541999999999</v>
      </c>
      <c r="K75">
        <v>36.200000000000003</v>
      </c>
      <c r="L75">
        <v>0</v>
      </c>
      <c r="N75" s="110" t="s">
        <v>60</v>
      </c>
      <c r="T75" s="33">
        <f t="shared" si="21"/>
        <v>9.8420451099581224E-2</v>
      </c>
      <c r="U75" s="31">
        <f t="shared" si="16"/>
        <v>3.55258408535725E-3</v>
      </c>
      <c r="V75" s="8">
        <f t="shared" si="17"/>
        <v>3.4964692825005371E-4</v>
      </c>
      <c r="W75" s="33">
        <f t="shared" si="18"/>
        <v>0.10799716831096809</v>
      </c>
      <c r="X75" s="31">
        <f t="shared" si="19"/>
        <v>4.1283113322392586E-3</v>
      </c>
      <c r="Y75" s="8">
        <f t="shared" si="20"/>
        <v>4.4584593378792014E-4</v>
      </c>
    </row>
    <row r="76" spans="1:25">
      <c r="A76" t="s">
        <v>96</v>
      </c>
      <c r="B76">
        <v>16152.047</v>
      </c>
      <c r="C76">
        <v>2272.6669999999999</v>
      </c>
      <c r="D76" t="s">
        <v>18</v>
      </c>
      <c r="E76" t="s">
        <v>18</v>
      </c>
      <c r="F76">
        <v>3.1760000000000002</v>
      </c>
      <c r="G76">
        <v>3.1259999999999999</v>
      </c>
      <c r="H76">
        <v>4.9539999999999997</v>
      </c>
      <c r="I76">
        <v>1.9359999999999999</v>
      </c>
      <c r="J76">
        <v>115.129</v>
      </c>
      <c r="K76">
        <v>133.92699999999999</v>
      </c>
      <c r="L76">
        <v>17.13</v>
      </c>
      <c r="N76" s="110" t="s">
        <v>61</v>
      </c>
      <c r="T76" s="33">
        <f t="shared" si="21"/>
        <v>0.96891899845746243</v>
      </c>
      <c r="U76" s="31">
        <f t="shared" si="16"/>
        <v>7.3457506949855525E-3</v>
      </c>
      <c r="V76" s="8">
        <f t="shared" si="17"/>
        <v>7.1174374063036104E-3</v>
      </c>
      <c r="W76" s="33">
        <f t="shared" si="18"/>
        <v>0.53544696660776592</v>
      </c>
      <c r="X76" s="31">
        <f t="shared" si="19"/>
        <v>8.5765782682867067E-3</v>
      </c>
      <c r="Y76" s="8">
        <f t="shared" si="20"/>
        <v>4.5923028176282034E-3</v>
      </c>
    </row>
    <row r="77" spans="1:25">
      <c r="A77" t="s">
        <v>97</v>
      </c>
      <c r="B77">
        <v>0</v>
      </c>
      <c r="C77" t="s">
        <v>18</v>
      </c>
      <c r="D77" t="s">
        <v>18</v>
      </c>
      <c r="E77" t="s">
        <v>18</v>
      </c>
      <c r="F77" t="s">
        <v>18</v>
      </c>
      <c r="G77" t="s">
        <v>18</v>
      </c>
      <c r="H77" t="s">
        <v>18</v>
      </c>
      <c r="I77" t="s">
        <v>18</v>
      </c>
      <c r="J77" t="s">
        <v>18</v>
      </c>
      <c r="K77" t="s">
        <v>18</v>
      </c>
      <c r="L77">
        <v>0</v>
      </c>
      <c r="N77" s="110" t="s">
        <v>62</v>
      </c>
      <c r="T77" s="33">
        <f t="shared" si="21"/>
        <v>0.35808042991832101</v>
      </c>
      <c r="U77" s="31">
        <f t="shared" si="16"/>
        <v>3.8491928557240034E-2</v>
      </c>
      <c r="V77" s="8">
        <f t="shared" si="17"/>
        <v>1.3783206326161809E-2</v>
      </c>
      <c r="W77" s="33">
        <f t="shared" si="18"/>
        <v>0.24058805630251981</v>
      </c>
      <c r="X77" s="31">
        <f t="shared" si="19"/>
        <v>3.1335800300437679E-2</v>
      </c>
      <c r="Y77" s="8">
        <f t="shared" si="20"/>
        <v>7.5390192869662174E-3</v>
      </c>
    </row>
    <row r="78" spans="1:25">
      <c r="A78" t="s">
        <v>98</v>
      </c>
      <c r="B78">
        <v>1879.857</v>
      </c>
      <c r="C78">
        <v>1118.7639999999999</v>
      </c>
      <c r="D78">
        <v>1018.04</v>
      </c>
      <c r="E78">
        <v>613.88400000000001</v>
      </c>
      <c r="F78">
        <v>1025.5550000000001</v>
      </c>
      <c r="G78">
        <v>443.19099999999997</v>
      </c>
      <c r="H78">
        <v>1119.136</v>
      </c>
      <c r="I78">
        <v>599.88400000000001</v>
      </c>
      <c r="J78">
        <v>518.24900000000002</v>
      </c>
      <c r="K78">
        <v>142.49600000000001</v>
      </c>
      <c r="L78">
        <v>701.02599999999995</v>
      </c>
      <c r="N78" s="110" t="s">
        <v>63</v>
      </c>
      <c r="T78" s="33">
        <f t="shared" si="21"/>
        <v>0.29121097095500698</v>
      </c>
      <c r="U78" s="31">
        <f t="shared" si="16"/>
        <v>7.7523558453975539E-3</v>
      </c>
      <c r="V78" s="8">
        <f t="shared" si="17"/>
        <v>2.2575710729269456E-3</v>
      </c>
      <c r="W78" s="33">
        <f t="shared" si="18"/>
        <v>1.5859065497609823E-2</v>
      </c>
      <c r="X78" s="31">
        <f t="shared" si="19"/>
        <v>1.1359465033582782E-2</v>
      </c>
      <c r="Y78" s="8">
        <f t="shared" si="20"/>
        <v>1.8015049998539791E-4</v>
      </c>
    </row>
    <row r="79" spans="1:25">
      <c r="A79" t="s">
        <v>99</v>
      </c>
      <c r="B79">
        <v>22489.77</v>
      </c>
      <c r="C79">
        <v>21329.649000000001</v>
      </c>
      <c r="D79">
        <v>17313.191999999999</v>
      </c>
      <c r="E79">
        <v>18659.102999999999</v>
      </c>
      <c r="F79">
        <v>23274.663</v>
      </c>
      <c r="G79">
        <v>22185.934000000001</v>
      </c>
      <c r="H79">
        <v>44191.421000000002</v>
      </c>
      <c r="I79">
        <v>66262.244000000006</v>
      </c>
      <c r="J79">
        <v>64684.258000000002</v>
      </c>
      <c r="K79">
        <v>35065.447</v>
      </c>
      <c r="L79">
        <v>76050.909</v>
      </c>
      <c r="N79" s="110" t="s">
        <v>64</v>
      </c>
      <c r="T79" s="33">
        <f t="shared" si="21"/>
        <v>0.90974579046155757</v>
      </c>
      <c r="U79" s="31">
        <f t="shared" si="16"/>
        <v>8.6850176147124841E-2</v>
      </c>
      <c r="V79" s="8">
        <f t="shared" si="17"/>
        <v>7.9011582150691595E-2</v>
      </c>
      <c r="W79" s="33">
        <f t="shared" si="18"/>
        <v>0.46622068962470498</v>
      </c>
      <c r="X79" s="31">
        <f t="shared" si="19"/>
        <v>4.8378313822051155E-2</v>
      </c>
      <c r="Y79" s="8">
        <f t="shared" si="20"/>
        <v>2.2554970832997085E-2</v>
      </c>
    </row>
    <row r="80" spans="1:25">
      <c r="A80" t="s">
        <v>100</v>
      </c>
      <c r="B80">
        <v>30106.076000000001</v>
      </c>
      <c r="C80">
        <v>31211.488000000001</v>
      </c>
      <c r="D80">
        <v>6399.143</v>
      </c>
      <c r="E80">
        <v>3138.607</v>
      </c>
      <c r="F80">
        <v>6194.8310000000001</v>
      </c>
      <c r="G80">
        <v>5985.3230000000003</v>
      </c>
      <c r="H80">
        <v>9782.9490000000005</v>
      </c>
      <c r="I80">
        <v>8484.1640000000007</v>
      </c>
      <c r="J80">
        <v>4997.3410000000003</v>
      </c>
      <c r="K80">
        <v>9961.7009999999991</v>
      </c>
      <c r="L80">
        <v>32640.093000000001</v>
      </c>
      <c r="N80" s="110" t="s">
        <v>65</v>
      </c>
      <c r="T80" s="33">
        <f t="shared" si="21"/>
        <v>0.54634003089575367</v>
      </c>
      <c r="U80" s="31">
        <f>(L45+L310)/($AC$44+$AC$45)</f>
        <v>0.12299921799311979</v>
      </c>
      <c r="V80" s="8">
        <f t="shared" si="17"/>
        <v>6.7199396558514604E-2</v>
      </c>
      <c r="W80" s="33">
        <f t="shared" si="18"/>
        <v>0.90020310296047346</v>
      </c>
      <c r="X80" s="72">
        <f>(B45+B310)/($AC$52+$AC$53)</f>
        <v>0.160753558084335</v>
      </c>
      <c r="Y80" s="8">
        <f t="shared" si="20"/>
        <v>0.14471085179945506</v>
      </c>
    </row>
    <row r="81" spans="1:25">
      <c r="A81" t="s">
        <v>101</v>
      </c>
      <c r="B81">
        <v>562.38900000000001</v>
      </c>
      <c r="C81">
        <v>676.74300000000005</v>
      </c>
      <c r="D81">
        <v>791.98</v>
      </c>
      <c r="E81">
        <v>920.17</v>
      </c>
      <c r="F81">
        <v>889.24300000000005</v>
      </c>
      <c r="G81">
        <v>1194.0409999999999</v>
      </c>
      <c r="H81">
        <v>986.98500000000001</v>
      </c>
      <c r="I81">
        <v>1161.04</v>
      </c>
      <c r="J81">
        <v>1691.096</v>
      </c>
      <c r="K81">
        <v>1651.7190000000001</v>
      </c>
      <c r="L81">
        <v>2062.4380000000001</v>
      </c>
      <c r="N81" s="110" t="s">
        <v>66</v>
      </c>
      <c r="T81" s="33">
        <f t="shared" si="21"/>
        <v>0.66504572007731388</v>
      </c>
      <c r="U81" s="31">
        <f>(L46+L311)/($AC$44+$AC$45)</f>
        <v>0.80533433708787572</v>
      </c>
      <c r="V81" s="8">
        <f>(T81*U81)</f>
        <v>0.53558415411159255</v>
      </c>
      <c r="W81" s="33">
        <f t="shared" si="18"/>
        <v>0.31520281139689144</v>
      </c>
      <c r="X81" s="72">
        <f>(B46+B311)/($AC$52+$AC$53)</f>
        <v>0.5407618505528472</v>
      </c>
      <c r="Y81" s="8">
        <f t="shared" si="20"/>
        <v>0.17044965559044309</v>
      </c>
    </row>
    <row r="82" spans="1:25">
      <c r="A82" t="s">
        <v>102</v>
      </c>
      <c r="B82">
        <v>2356.2669999999998</v>
      </c>
      <c r="C82">
        <v>3006.1889999999999</v>
      </c>
      <c r="D82">
        <v>3424.4070000000002</v>
      </c>
      <c r="E82">
        <v>4403.5060000000003</v>
      </c>
      <c r="F82">
        <v>3734.9180000000001</v>
      </c>
      <c r="G82">
        <v>5404.9759999999997</v>
      </c>
      <c r="H82">
        <v>5154.0810000000001</v>
      </c>
      <c r="I82">
        <v>8391.3279999999995</v>
      </c>
      <c r="J82">
        <v>8613.2729999999992</v>
      </c>
      <c r="K82">
        <v>5411.0370000000003</v>
      </c>
      <c r="L82">
        <v>8008.4080000000004</v>
      </c>
      <c r="N82" s="110" t="s">
        <v>67</v>
      </c>
      <c r="T82" s="33">
        <f t="shared" si="21"/>
        <v>1.0569350251586087E-2</v>
      </c>
      <c r="U82" s="31">
        <f>(L47+L312)/($AC$44+$AC$45)</f>
        <v>3.4174980545153085E-4</v>
      </c>
      <c r="V82" s="8">
        <f>(T82*U82)</f>
        <v>3.6120733922286338E-6</v>
      </c>
      <c r="W82" s="33">
        <f t="shared" si="18"/>
        <v>0.30412293338821428</v>
      </c>
      <c r="X82" s="72">
        <f>(B47+B312)/($AC$52+$AC$53)</f>
        <v>1.5002272879847808E-3</v>
      </c>
      <c r="Y82" s="8">
        <f t="shared" si="20"/>
        <v>4.5625352357097683E-4</v>
      </c>
    </row>
    <row r="83" spans="1:25">
      <c r="A83" t="s">
        <v>103</v>
      </c>
      <c r="B83">
        <v>4075.2669999999998</v>
      </c>
      <c r="C83">
        <v>6824.2460000000001</v>
      </c>
      <c r="D83">
        <v>8050.4750000000004</v>
      </c>
      <c r="E83">
        <v>6295.2070000000003</v>
      </c>
      <c r="F83">
        <v>7493.1509999999998</v>
      </c>
      <c r="G83">
        <v>10133.985000000001</v>
      </c>
      <c r="H83">
        <v>21268.275000000001</v>
      </c>
      <c r="I83">
        <v>20918.45</v>
      </c>
      <c r="J83">
        <v>1559.306</v>
      </c>
      <c r="K83">
        <v>5755.5789999999997</v>
      </c>
      <c r="L83">
        <v>2447.9140000000002</v>
      </c>
      <c r="N83" s="110" t="s">
        <v>68</v>
      </c>
      <c r="T83" s="33">
        <f t="shared" si="21"/>
        <v>0.43674656121983724</v>
      </c>
      <c r="U83" s="31">
        <f>(L48+L313)/($AC$44+$AC$45)</f>
        <v>7.1324695113553008E-2</v>
      </c>
      <c r="V83" s="8">
        <f>(T83*U83)</f>
        <v>3.1150815320897605E-2</v>
      </c>
      <c r="W83" s="33">
        <f t="shared" si="18"/>
        <v>0.11555892578770975</v>
      </c>
      <c r="X83" s="72">
        <f>(B48+B313)/($AC$52+$AC$53)</f>
        <v>0.29698436407483303</v>
      </c>
      <c r="Y83" s="8">
        <f t="shared" si="20"/>
        <v>3.4319194088233806E-2</v>
      </c>
    </row>
    <row r="84" spans="1:25">
      <c r="A84" t="s">
        <v>104</v>
      </c>
      <c r="B84">
        <v>26859.896000000001</v>
      </c>
      <c r="C84">
        <v>29115.715</v>
      </c>
      <c r="D84">
        <v>39776.794000000002</v>
      </c>
      <c r="E84">
        <v>49635.970999999998</v>
      </c>
      <c r="F84">
        <v>36511.052000000003</v>
      </c>
      <c r="G84">
        <v>27454.37</v>
      </c>
      <c r="H84">
        <v>37665.040000000001</v>
      </c>
      <c r="I84">
        <v>59566.031999999999</v>
      </c>
      <c r="J84">
        <v>79732.464999999997</v>
      </c>
      <c r="K84">
        <v>52752.453999999998</v>
      </c>
      <c r="L84">
        <v>84026.031000000003</v>
      </c>
      <c r="N84" s="110" t="s">
        <v>69</v>
      </c>
      <c r="T84" s="33">
        <f t="shared" si="21"/>
        <v>0.65553104868825185</v>
      </c>
      <c r="U84" s="31">
        <f t="shared" ref="U84:U117" si="24">(L49+L314)/($AD$44+$AD$45)</f>
        <v>4.656421916320346E-3</v>
      </c>
      <c r="V84" s="8">
        <f>(T84*U84)</f>
        <v>3.0524291419404357E-3</v>
      </c>
      <c r="W84" s="33">
        <f t="shared" si="18"/>
        <v>0.61682321371373428</v>
      </c>
      <c r="X84" s="72">
        <f>(B49+B314)/($AD$52+$AD$53)</f>
        <v>8.4544863452219836E-3</v>
      </c>
      <c r="Y84" s="8">
        <f t="shared" si="20"/>
        <v>5.2149234377587075E-3</v>
      </c>
    </row>
    <row r="85" spans="1:25">
      <c r="A85" t="s">
        <v>105</v>
      </c>
      <c r="B85">
        <v>466.79500000000002</v>
      </c>
      <c r="C85">
        <v>62.497</v>
      </c>
      <c r="D85">
        <v>67.356999999999999</v>
      </c>
      <c r="E85">
        <v>81.924000000000007</v>
      </c>
      <c r="F85">
        <v>88.379000000000005</v>
      </c>
      <c r="G85">
        <v>1738.192</v>
      </c>
      <c r="H85">
        <v>164.04499999999999</v>
      </c>
      <c r="I85">
        <v>142.029</v>
      </c>
      <c r="J85" t="s">
        <v>18</v>
      </c>
      <c r="K85">
        <v>27.478000000000002</v>
      </c>
      <c r="L85">
        <v>4107.3959999999997</v>
      </c>
      <c r="N85" s="110" t="s">
        <v>70</v>
      </c>
      <c r="T85" s="33">
        <f t="shared" si="21"/>
        <v>0.6752358076832633</v>
      </c>
      <c r="U85" s="31">
        <f t="shared" si="24"/>
        <v>1.5268486027937107E-2</v>
      </c>
      <c r="V85" s="8">
        <f t="shared" ref="V85:V148" si="25">(T85*U85)</f>
        <v>1.0309828495174733E-2</v>
      </c>
      <c r="W85" s="33">
        <f t="shared" si="18"/>
        <v>0.26930292228161384</v>
      </c>
      <c r="X85" s="72">
        <f t="shared" ref="X85:X117" si="26">(B50+B315)/($AD$52+$AD$53)</f>
        <v>3.1130549923029764E-2</v>
      </c>
      <c r="Y85" s="8">
        <f t="shared" si="20"/>
        <v>8.3835480665055851E-3</v>
      </c>
    </row>
    <row r="86" spans="1:25">
      <c r="A86" t="s">
        <v>106</v>
      </c>
      <c r="B86">
        <v>60016.084000000003</v>
      </c>
      <c r="C86">
        <v>95899.19</v>
      </c>
      <c r="D86">
        <v>54747.974000000002</v>
      </c>
      <c r="E86">
        <v>56135.338000000003</v>
      </c>
      <c r="F86">
        <v>50044.154999999999</v>
      </c>
      <c r="G86">
        <v>84624.335000000006</v>
      </c>
      <c r="H86">
        <v>67.433999999999997</v>
      </c>
      <c r="I86">
        <v>12052.093000000001</v>
      </c>
      <c r="J86">
        <v>956.84199999999998</v>
      </c>
      <c r="K86">
        <v>2E-3</v>
      </c>
      <c r="L86">
        <v>19.609000000000002</v>
      </c>
      <c r="N86" s="110" t="s">
        <v>71</v>
      </c>
      <c r="T86" s="33">
        <f t="shared" si="21"/>
        <v>0.35951696412166917</v>
      </c>
      <c r="U86" s="31">
        <f t="shared" si="24"/>
        <v>2.9691475397972653E-2</v>
      </c>
      <c r="V86" s="8">
        <f t="shared" si="25"/>
        <v>1.0674589095372358E-2</v>
      </c>
      <c r="W86" s="33">
        <f t="shared" si="18"/>
        <v>0.66233433404115105</v>
      </c>
      <c r="X86" s="72">
        <f t="shared" si="26"/>
        <v>3.9479175641076837E-3</v>
      </c>
      <c r="Y86" s="8">
        <f t="shared" si="20"/>
        <v>2.614841350672626E-3</v>
      </c>
    </row>
    <row r="87" spans="1:25">
      <c r="A87" t="s">
        <v>107</v>
      </c>
      <c r="B87">
        <v>435945.82299999997</v>
      </c>
      <c r="C87">
        <v>308629.74300000002</v>
      </c>
      <c r="D87">
        <v>376213.11800000002</v>
      </c>
      <c r="E87">
        <v>302731.489</v>
      </c>
      <c r="F87">
        <v>543304.348</v>
      </c>
      <c r="G87">
        <v>891959.60499999998</v>
      </c>
      <c r="H87">
        <v>1825600.71</v>
      </c>
      <c r="I87">
        <v>1241390.78</v>
      </c>
      <c r="J87">
        <v>1122792.2169999999</v>
      </c>
      <c r="K87">
        <v>1083983.5260000001</v>
      </c>
      <c r="L87">
        <v>1132987.879</v>
      </c>
      <c r="N87" s="110" t="s">
        <v>72</v>
      </c>
      <c r="T87" s="33">
        <f t="shared" si="21"/>
        <v>0.17620378733826789</v>
      </c>
      <c r="U87" s="31">
        <f t="shared" si="24"/>
        <v>3.3668549315863726E-3</v>
      </c>
      <c r="V87" s="8">
        <f t="shared" si="25"/>
        <v>5.9325259036404363E-4</v>
      </c>
      <c r="W87" s="33">
        <f t="shared" si="18"/>
        <v>0.34787675041706689</v>
      </c>
      <c r="X87" s="72">
        <f t="shared" si="26"/>
        <v>1.0789098041589576E-3</v>
      </c>
      <c r="Y87" s="8">
        <f t="shared" si="20"/>
        <v>3.7532763666393219E-4</v>
      </c>
    </row>
    <row r="88" spans="1:25">
      <c r="A88" t="s">
        <v>108</v>
      </c>
      <c r="B88">
        <v>8943.3080000000009</v>
      </c>
      <c r="C88">
        <v>10735.156000000001</v>
      </c>
      <c r="D88">
        <v>9702.67</v>
      </c>
      <c r="E88">
        <v>9279.8389999999999</v>
      </c>
      <c r="F88">
        <v>61889.294000000002</v>
      </c>
      <c r="G88">
        <v>82938.024000000005</v>
      </c>
      <c r="H88">
        <v>56790.978999999999</v>
      </c>
      <c r="I88">
        <v>37358.110999999997</v>
      </c>
      <c r="J88">
        <v>82916.778000000006</v>
      </c>
      <c r="K88">
        <v>50663.8</v>
      </c>
      <c r="L88">
        <v>37747.892999999996</v>
      </c>
      <c r="N88" s="110" t="s">
        <v>73</v>
      </c>
      <c r="T88" s="33">
        <f t="shared" si="21"/>
        <v>0.43754315671289784</v>
      </c>
      <c r="U88" s="31">
        <f t="shared" si="24"/>
        <v>1.3970022427920511E-3</v>
      </c>
      <c r="V88" s="8">
        <f t="shared" si="25"/>
        <v>6.1124877124623213E-4</v>
      </c>
      <c r="W88" s="33">
        <f t="shared" si="18"/>
        <v>0.10037375142979957</v>
      </c>
      <c r="X88" s="72">
        <f t="shared" si="26"/>
        <v>3.743185961009202E-4</v>
      </c>
      <c r="Y88" s="8">
        <f>(W88*X88)</f>
        <v>3.7571761720585306E-5</v>
      </c>
    </row>
    <row r="89" spans="1:25">
      <c r="A89" t="s">
        <v>109</v>
      </c>
      <c r="B89">
        <v>312.83</v>
      </c>
      <c r="C89">
        <v>193.42699999999999</v>
      </c>
      <c r="D89">
        <v>112.78700000000001</v>
      </c>
      <c r="E89">
        <v>459.30200000000002</v>
      </c>
      <c r="F89">
        <v>317.45299999999997</v>
      </c>
      <c r="G89">
        <v>1078.375</v>
      </c>
      <c r="H89">
        <v>51.746000000000002</v>
      </c>
      <c r="I89">
        <v>190.79400000000001</v>
      </c>
      <c r="J89">
        <v>410.06200000000001</v>
      </c>
      <c r="K89">
        <v>2948.41</v>
      </c>
      <c r="L89">
        <v>4715.9870000000001</v>
      </c>
      <c r="N89" s="110" t="s">
        <v>74</v>
      </c>
      <c r="T89" s="33">
        <f t="shared" si="21"/>
        <v>0.9181327846857229</v>
      </c>
      <c r="U89" s="31">
        <f t="shared" si="24"/>
        <v>7.0925322874301278E-3</v>
      </c>
      <c r="V89" s="8">
        <f t="shared" si="25"/>
        <v>6.5118864195316236E-3</v>
      </c>
      <c r="W89" s="33">
        <f t="shared" si="18"/>
        <v>0.60545214092396271</v>
      </c>
      <c r="X89" s="72">
        <f t="shared" si="26"/>
        <v>1.8522991704419813E-2</v>
      </c>
      <c r="Y89" s="8">
        <f t="shared" si="20"/>
        <v>1.1214784983757777E-2</v>
      </c>
    </row>
    <row r="90" spans="1:25">
      <c r="A90" t="s">
        <v>110</v>
      </c>
      <c r="B90">
        <v>0.68200000000000005</v>
      </c>
      <c r="C90">
        <v>5.1999999999999998E-2</v>
      </c>
      <c r="D90" t="s">
        <v>18</v>
      </c>
      <c r="E90" t="s">
        <v>18</v>
      </c>
      <c r="F90" t="s">
        <v>18</v>
      </c>
      <c r="G90" t="s">
        <v>18</v>
      </c>
      <c r="H90" t="s">
        <v>18</v>
      </c>
      <c r="I90" t="s">
        <v>18</v>
      </c>
      <c r="J90" t="s">
        <v>18</v>
      </c>
      <c r="K90" t="s">
        <v>18</v>
      </c>
      <c r="L90">
        <v>0</v>
      </c>
      <c r="N90" s="110" t="s">
        <v>75</v>
      </c>
      <c r="T90" s="33">
        <f t="shared" si="21"/>
        <v>0.33433653593101631</v>
      </c>
      <c r="U90" s="31">
        <f t="shared" si="24"/>
        <v>1.8165175857216963E-2</v>
      </c>
      <c r="V90" s="8">
        <f t="shared" si="25"/>
        <v>6.0732819706796493E-3</v>
      </c>
      <c r="W90" s="33">
        <f t="shared" si="18"/>
        <v>0.11489916239075654</v>
      </c>
      <c r="X90" s="72">
        <f t="shared" si="26"/>
        <v>3.9625418344297154E-3</v>
      </c>
      <c r="Y90" s="8">
        <f t="shared" si="20"/>
        <v>4.5529273771430619E-4</v>
      </c>
    </row>
    <row r="91" spans="1:25">
      <c r="A91" t="s">
        <v>111</v>
      </c>
      <c r="B91">
        <v>0.41899999999999998</v>
      </c>
      <c r="C91">
        <v>149.053</v>
      </c>
      <c r="D91">
        <v>238.28200000000001</v>
      </c>
      <c r="E91">
        <v>187.18199999999999</v>
      </c>
      <c r="F91">
        <v>929.08500000000004</v>
      </c>
      <c r="G91">
        <v>2907.3490000000002</v>
      </c>
      <c r="H91">
        <v>129.173</v>
      </c>
      <c r="I91">
        <v>788.577</v>
      </c>
      <c r="J91">
        <v>128.36699999999999</v>
      </c>
      <c r="K91">
        <v>47.747</v>
      </c>
      <c r="L91">
        <v>391.923</v>
      </c>
      <c r="N91" s="110" t="s">
        <v>76</v>
      </c>
      <c r="T91" s="33">
        <f t="shared" si="21"/>
        <v>0.29017413127859004</v>
      </c>
      <c r="U91" s="31">
        <f t="shared" si="24"/>
        <v>8.8901203087286482E-2</v>
      </c>
      <c r="V91" s="8">
        <f t="shared" si="25"/>
        <v>2.5796829375474863E-2</v>
      </c>
      <c r="W91" s="33">
        <f t="shared" si="18"/>
        <v>1.6926592811322985E-2</v>
      </c>
      <c r="X91" s="72">
        <f t="shared" si="26"/>
        <v>2.9014486867632278E-2</v>
      </c>
      <c r="Y91" s="8">
        <f t="shared" si="20"/>
        <v>4.9111640483788966E-4</v>
      </c>
    </row>
    <row r="92" spans="1:25">
      <c r="A92" t="s">
        <v>112</v>
      </c>
      <c r="B92">
        <v>16885.368999999999</v>
      </c>
      <c r="C92">
        <v>16668.105</v>
      </c>
      <c r="D92">
        <v>22697.434000000001</v>
      </c>
      <c r="E92">
        <v>47356.379000000001</v>
      </c>
      <c r="F92">
        <v>50808.463000000003</v>
      </c>
      <c r="G92">
        <v>51416.629000000001</v>
      </c>
      <c r="H92">
        <v>33979.483999999997</v>
      </c>
      <c r="I92">
        <v>119669.178</v>
      </c>
      <c r="J92">
        <v>178587.83300000001</v>
      </c>
      <c r="K92">
        <v>171562.068</v>
      </c>
      <c r="L92">
        <v>292882.03000000003</v>
      </c>
      <c r="N92" s="110" t="s">
        <v>77</v>
      </c>
      <c r="T92" s="33">
        <f t="shared" si="21"/>
        <v>0.40753624082811157</v>
      </c>
      <c r="U92" s="31">
        <f t="shared" si="24"/>
        <v>0.14485919878591111</v>
      </c>
      <c r="V92" s="8">
        <f t="shared" si="25"/>
        <v>5.9035373322582359E-2</v>
      </c>
      <c r="W92" s="33">
        <f t="shared" si="18"/>
        <v>0.22291582032861007</v>
      </c>
      <c r="X92" s="72">
        <f t="shared" si="26"/>
        <v>0.19783109785373618</v>
      </c>
      <c r="Y92" s="8">
        <f t="shared" si="20"/>
        <v>4.409968146457513E-2</v>
      </c>
    </row>
    <row r="93" spans="1:25">
      <c r="A93" t="s">
        <v>113</v>
      </c>
      <c r="B93">
        <v>243.47399999999999</v>
      </c>
      <c r="C93">
        <v>396.63499999999999</v>
      </c>
      <c r="D93">
        <v>255.93</v>
      </c>
      <c r="E93">
        <v>514.91200000000003</v>
      </c>
      <c r="F93">
        <v>438.52499999999998</v>
      </c>
      <c r="G93">
        <v>613.16800000000001</v>
      </c>
      <c r="H93">
        <v>483.19799999999998</v>
      </c>
      <c r="I93">
        <v>531.55600000000004</v>
      </c>
      <c r="J93">
        <v>951.25699999999995</v>
      </c>
      <c r="K93">
        <v>280.52100000000002</v>
      </c>
      <c r="L93">
        <v>470.88099999999997</v>
      </c>
      <c r="N93" s="110" t="s">
        <v>78</v>
      </c>
      <c r="T93" s="33">
        <f t="shared" si="21"/>
        <v>0.67027230733024157</v>
      </c>
      <c r="U93" s="31">
        <f t="shared" si="24"/>
        <v>0.29588526594698794</v>
      </c>
      <c r="V93" s="8">
        <f t="shared" si="25"/>
        <v>0.19832369991130977</v>
      </c>
      <c r="W93" s="33">
        <f t="shared" si="18"/>
        <v>0.25490541900205221</v>
      </c>
      <c r="X93" s="72">
        <f t="shared" si="26"/>
        <v>0.26243237684564813</v>
      </c>
      <c r="Y93" s="8">
        <f t="shared" si="20"/>
        <v>6.6895434979544408E-2</v>
      </c>
    </row>
    <row r="94" spans="1:25">
      <c r="A94" t="s">
        <v>114</v>
      </c>
      <c r="B94">
        <v>3882.248</v>
      </c>
      <c r="C94">
        <v>11122.844999999999</v>
      </c>
      <c r="D94">
        <v>14003.284</v>
      </c>
      <c r="E94">
        <v>17369.629000000001</v>
      </c>
      <c r="F94">
        <v>18343.337</v>
      </c>
      <c r="G94">
        <v>19493.330999999998</v>
      </c>
      <c r="H94">
        <v>27455.945</v>
      </c>
      <c r="I94">
        <v>34864.315999999999</v>
      </c>
      <c r="J94">
        <v>63200.597999999998</v>
      </c>
      <c r="K94">
        <v>39460.673999999999</v>
      </c>
      <c r="L94">
        <v>55155.877999999997</v>
      </c>
      <c r="N94" s="110" t="s">
        <v>79</v>
      </c>
      <c r="T94" s="33">
        <f t="shared" si="21"/>
        <v>6.519613018031982E-2</v>
      </c>
      <c r="U94" s="31">
        <f t="shared" si="24"/>
        <v>6.5375617643507106E-2</v>
      </c>
      <c r="V94" s="8">
        <f t="shared" si="25"/>
        <v>4.2622372785049026E-3</v>
      </c>
      <c r="W94" s="33">
        <f t="shared" si="18"/>
        <v>0.90230320649342721</v>
      </c>
      <c r="X94" s="72">
        <f t="shared" si="26"/>
        <v>1.1208201675868289E-2</v>
      </c>
      <c r="Y94" s="8">
        <f t="shared" si="20"/>
        <v>1.0113196311160961E-2</v>
      </c>
    </row>
    <row r="95" spans="1:25">
      <c r="A95" t="s">
        <v>115</v>
      </c>
      <c r="B95">
        <v>92.11</v>
      </c>
      <c r="C95">
        <v>278.34100000000001</v>
      </c>
      <c r="D95">
        <v>158.52799999999999</v>
      </c>
      <c r="E95">
        <v>22.221</v>
      </c>
      <c r="F95">
        <v>89.56</v>
      </c>
      <c r="G95">
        <v>36.283000000000001</v>
      </c>
      <c r="H95">
        <v>115.43300000000001</v>
      </c>
      <c r="I95">
        <v>230.155</v>
      </c>
      <c r="J95">
        <v>399.28800000000001</v>
      </c>
      <c r="K95">
        <v>279.01499999999999</v>
      </c>
      <c r="L95">
        <v>1353.373</v>
      </c>
      <c r="N95" s="110" t="s">
        <v>80</v>
      </c>
      <c r="T95" s="33">
        <f t="shared" si="21"/>
        <v>0</v>
      </c>
      <c r="U95" s="31">
        <f t="shared" si="24"/>
        <v>1.5659746677852864E-8</v>
      </c>
      <c r="V95" s="8">
        <f t="shared" si="25"/>
        <v>0</v>
      </c>
      <c r="W95" s="33">
        <f t="shared" si="18"/>
        <v>0</v>
      </c>
      <c r="X95" s="72">
        <f t="shared" si="26"/>
        <v>9.2083132784816961E-5</v>
      </c>
      <c r="Y95" s="8">
        <f t="shared" si="20"/>
        <v>0</v>
      </c>
    </row>
    <row r="96" spans="1:25">
      <c r="A96" s="2" t="s">
        <v>116</v>
      </c>
      <c r="B96">
        <v>593.54899999999998</v>
      </c>
      <c r="C96">
        <v>1077.9349999999999</v>
      </c>
      <c r="D96">
        <v>943.63400000000001</v>
      </c>
      <c r="E96">
        <v>555.47</v>
      </c>
      <c r="F96">
        <v>152.54900000000001</v>
      </c>
      <c r="G96">
        <v>904.46799999999996</v>
      </c>
      <c r="H96">
        <v>562.66700000000003</v>
      </c>
      <c r="I96">
        <v>606.96799999999996</v>
      </c>
      <c r="J96">
        <v>597.71299999999997</v>
      </c>
      <c r="K96">
        <v>1452.8430000000001</v>
      </c>
      <c r="L96">
        <v>2295.5889999999999</v>
      </c>
      <c r="N96" s="110" t="s">
        <v>81</v>
      </c>
      <c r="T96" s="33">
        <f t="shared" si="21"/>
        <v>0.29867066895368777</v>
      </c>
      <c r="U96" s="31">
        <f t="shared" si="24"/>
        <v>4.0900752763083222E-5</v>
      </c>
      <c r="V96" s="8">
        <f t="shared" si="25"/>
        <v>1.221585518845946E-5</v>
      </c>
      <c r="W96" s="33">
        <f t="shared" si="18"/>
        <v>0.37958132962118052</v>
      </c>
      <c r="X96" s="72">
        <f t="shared" si="26"/>
        <v>9.2597367127094432E-2</v>
      </c>
      <c r="Y96" s="8">
        <f t="shared" si="20"/>
        <v>3.5148231733523098E-2</v>
      </c>
    </row>
    <row r="97" spans="1:25">
      <c r="A97" t="s">
        <v>117</v>
      </c>
      <c r="B97">
        <v>4568.9549999999999</v>
      </c>
      <c r="C97">
        <v>2997.723</v>
      </c>
      <c r="D97">
        <v>2035.424</v>
      </c>
      <c r="E97">
        <v>1368.8209999999999</v>
      </c>
      <c r="F97">
        <v>2225.4830000000002</v>
      </c>
      <c r="G97">
        <v>3778.473</v>
      </c>
      <c r="H97">
        <v>13735.851000000001</v>
      </c>
      <c r="I97">
        <v>6310.558</v>
      </c>
      <c r="J97">
        <v>3290.7330000000002</v>
      </c>
      <c r="K97">
        <v>10969.647000000001</v>
      </c>
      <c r="L97">
        <v>16770.371999999999</v>
      </c>
      <c r="N97" s="110" t="s">
        <v>82</v>
      </c>
      <c r="T97" s="33">
        <f t="shared" si="21"/>
        <v>0.64244112670262787</v>
      </c>
      <c r="U97" s="31">
        <f t="shared" si="24"/>
        <v>6.700304491559549E-5</v>
      </c>
      <c r="V97" s="8">
        <f t="shared" si="25"/>
        <v>4.3045511668081946E-5</v>
      </c>
      <c r="W97" s="33">
        <f t="shared" si="18"/>
        <v>1.7480141854793352E-2</v>
      </c>
      <c r="X97" s="72">
        <f t="shared" si="26"/>
        <v>1.1349196004592622E-2</v>
      </c>
      <c r="Y97" s="8">
        <f t="shared" si="20"/>
        <v>1.9838555609813296E-4</v>
      </c>
    </row>
    <row r="98" spans="1:25">
      <c r="A98" t="s">
        <v>118</v>
      </c>
      <c r="B98">
        <v>610.15300000000002</v>
      </c>
      <c r="C98">
        <v>1241.692</v>
      </c>
      <c r="D98">
        <v>1109.9849999999999</v>
      </c>
      <c r="E98">
        <v>1788.944</v>
      </c>
      <c r="F98">
        <v>3296.558</v>
      </c>
      <c r="G98">
        <v>10853.633</v>
      </c>
      <c r="H98">
        <v>22505.017</v>
      </c>
      <c r="I98">
        <v>14329.213</v>
      </c>
      <c r="J98">
        <v>4018.442</v>
      </c>
      <c r="K98">
        <v>3670.0729999999999</v>
      </c>
      <c r="L98">
        <v>3319.6869999999999</v>
      </c>
      <c r="N98" s="110" t="s">
        <v>83</v>
      </c>
      <c r="T98" s="33">
        <f t="shared" si="21"/>
        <v>5.0141509686122424E-2</v>
      </c>
      <c r="U98" s="31">
        <f t="shared" si="24"/>
        <v>1.1600256139586124E-2</v>
      </c>
      <c r="V98" s="8">
        <f t="shared" si="25"/>
        <v>5.8165435558455878E-4</v>
      </c>
      <c r="W98" s="33">
        <f t="shared" si="18"/>
        <v>4.7441456958834921E-2</v>
      </c>
      <c r="X98" s="72">
        <f t="shared" si="26"/>
        <v>1.0782321106997454E-2</v>
      </c>
      <c r="Y98" s="8">
        <f t="shared" si="20"/>
        <v>5.1152902271395695E-4</v>
      </c>
    </row>
    <row r="99" spans="1:25">
      <c r="A99" t="s">
        <v>119</v>
      </c>
      <c r="B99">
        <v>12456.199000000001</v>
      </c>
      <c r="C99">
        <v>15977.617</v>
      </c>
      <c r="D99">
        <v>12749.306</v>
      </c>
      <c r="E99">
        <v>23638.831999999999</v>
      </c>
      <c r="F99">
        <v>33243.970999999998</v>
      </c>
      <c r="G99">
        <v>37410.144999999997</v>
      </c>
      <c r="H99">
        <v>42087.379000000001</v>
      </c>
      <c r="I99">
        <v>63884.464999999997</v>
      </c>
      <c r="J99">
        <v>76190.600999999995</v>
      </c>
      <c r="K99">
        <v>54177.298000000003</v>
      </c>
      <c r="L99">
        <v>65912.107000000004</v>
      </c>
      <c r="N99" s="110" t="s">
        <v>84</v>
      </c>
      <c r="T99" s="33">
        <f t="shared" si="21"/>
        <v>4.027390220483161E-2</v>
      </c>
      <c r="U99" s="31">
        <f t="shared" si="24"/>
        <v>1.6674322873414934E-3</v>
      </c>
      <c r="V99" s="8">
        <f t="shared" si="25"/>
        <v>6.7154004873569987E-5</v>
      </c>
      <c r="W99" s="33">
        <f t="shared" si="18"/>
        <v>0.5980975483426817</v>
      </c>
      <c r="X99" s="72">
        <f t="shared" si="26"/>
        <v>1.6796148319815941E-3</v>
      </c>
      <c r="Y99" s="8">
        <f t="shared" si="20"/>
        <v>1.0045735131681967E-3</v>
      </c>
    </row>
    <row r="100" spans="1:25">
      <c r="A100" t="s">
        <v>120</v>
      </c>
      <c r="B100">
        <v>235.50399999999999</v>
      </c>
      <c r="C100">
        <v>356.85500000000002</v>
      </c>
      <c r="D100">
        <v>268.02100000000002</v>
      </c>
      <c r="E100">
        <v>1320.09</v>
      </c>
      <c r="F100">
        <v>651.22900000000004</v>
      </c>
      <c r="G100">
        <v>1152.971</v>
      </c>
      <c r="H100">
        <v>1265.83</v>
      </c>
      <c r="I100">
        <v>2874.4029999999998</v>
      </c>
      <c r="J100">
        <v>1568.88</v>
      </c>
      <c r="K100">
        <v>9958.0759999999991</v>
      </c>
      <c r="L100">
        <v>4020.3490000000002</v>
      </c>
      <c r="N100" s="110" t="s">
        <v>85</v>
      </c>
      <c r="T100" s="33">
        <f t="shared" si="21"/>
        <v>0.9337915490696439</v>
      </c>
      <c r="U100" s="31">
        <f t="shared" si="24"/>
        <v>1.4357350602250522E-3</v>
      </c>
      <c r="V100" s="8">
        <f t="shared" si="25"/>
        <v>1.3406772659411499E-3</v>
      </c>
      <c r="W100" s="33">
        <f t="shared" si="18"/>
        <v>0.11804394578005918</v>
      </c>
      <c r="X100" s="72">
        <f t="shared" si="26"/>
        <v>2.7796504002523697E-3</v>
      </c>
      <c r="Y100" s="8">
        <f t="shared" si="20"/>
        <v>3.2812090113491056E-4</v>
      </c>
    </row>
    <row r="101" spans="1:25">
      <c r="A101" t="s">
        <v>121</v>
      </c>
      <c r="B101">
        <v>627.07399999999996</v>
      </c>
      <c r="C101">
        <v>1543.9939999999999</v>
      </c>
      <c r="D101">
        <v>639.89400000000001</v>
      </c>
      <c r="E101">
        <v>4003.723</v>
      </c>
      <c r="F101">
        <v>569.37800000000004</v>
      </c>
      <c r="G101">
        <v>187.83</v>
      </c>
      <c r="H101">
        <v>1855.7</v>
      </c>
      <c r="I101">
        <v>557.95500000000004</v>
      </c>
      <c r="J101">
        <v>642.38099999999997</v>
      </c>
      <c r="K101">
        <v>800.87400000000002</v>
      </c>
      <c r="L101">
        <v>3143.1060000000002</v>
      </c>
      <c r="N101" s="110" t="s">
        <v>86</v>
      </c>
      <c r="T101" s="33">
        <f t="shared" si="21"/>
        <v>0.65638293831873007</v>
      </c>
      <c r="U101" s="31">
        <f t="shared" si="24"/>
        <v>5.6404190113496433E-3</v>
      </c>
      <c r="V101" s="8">
        <f t="shared" si="25"/>
        <v>3.7022748040185052E-3</v>
      </c>
      <c r="W101" s="33">
        <f t="shared" si="18"/>
        <v>0.38246189386904622</v>
      </c>
      <c r="X101" s="72">
        <f t="shared" si="26"/>
        <v>6.0205632403607569E-3</v>
      </c>
      <c r="Y101" s="8">
        <f t="shared" si="20"/>
        <v>2.3026360190667367E-3</v>
      </c>
    </row>
    <row r="102" spans="1:25">
      <c r="A102" t="s">
        <v>122</v>
      </c>
      <c r="B102">
        <v>583.72699999999998</v>
      </c>
      <c r="C102">
        <v>1263.145</v>
      </c>
      <c r="D102">
        <v>974.80399999999997</v>
      </c>
      <c r="E102">
        <v>1903.9369999999999</v>
      </c>
      <c r="F102">
        <v>733.27499999999998</v>
      </c>
      <c r="G102">
        <v>2864.7779999999998</v>
      </c>
      <c r="H102">
        <v>1516.443</v>
      </c>
      <c r="I102">
        <v>11830.473</v>
      </c>
      <c r="J102">
        <v>1798.3579999999999</v>
      </c>
      <c r="K102">
        <v>5556.5789999999997</v>
      </c>
      <c r="L102">
        <v>2965.9540000000002</v>
      </c>
      <c r="N102" s="110" t="s">
        <v>87</v>
      </c>
      <c r="T102" s="33">
        <f t="shared" si="21"/>
        <v>0.8337330515822805</v>
      </c>
      <c r="U102" s="31">
        <f t="shared" si="24"/>
        <v>1.9504903516119566E-3</v>
      </c>
      <c r="V102" s="8">
        <f t="shared" si="25"/>
        <v>1.6261882729312319E-3</v>
      </c>
      <c r="W102" s="33">
        <f t="shared" si="18"/>
        <v>0.32931661510068932</v>
      </c>
      <c r="X102" s="72">
        <f t="shared" si="26"/>
        <v>1.004840772560562E-4</v>
      </c>
      <c r="Y102" s="8">
        <f t="shared" si="20"/>
        <v>3.3091076193480594E-5</v>
      </c>
    </row>
    <row r="103" spans="1:25">
      <c r="A103" t="s">
        <v>123</v>
      </c>
      <c r="B103">
        <v>39967.919000000002</v>
      </c>
      <c r="C103">
        <v>32282.134999999998</v>
      </c>
      <c r="D103">
        <v>17370.507000000001</v>
      </c>
      <c r="E103">
        <v>28115.279999999999</v>
      </c>
      <c r="F103">
        <v>26117.843000000001</v>
      </c>
      <c r="G103">
        <v>32948.565000000002</v>
      </c>
      <c r="H103">
        <v>29478.732</v>
      </c>
      <c r="I103">
        <v>35984.561000000002</v>
      </c>
      <c r="J103">
        <v>83618.043000000005</v>
      </c>
      <c r="K103">
        <v>10824.323</v>
      </c>
      <c r="L103">
        <v>26976.756000000001</v>
      </c>
      <c r="N103" s="110" t="s">
        <v>88</v>
      </c>
      <c r="T103" s="33">
        <f t="shared" si="21"/>
        <v>0.85153548265182077</v>
      </c>
      <c r="U103" s="31">
        <f t="shared" si="24"/>
        <v>2.0445669688080117E-2</v>
      </c>
      <c r="V103" s="8">
        <f t="shared" si="25"/>
        <v>1.7410213205979005E-2</v>
      </c>
      <c r="W103" s="33">
        <f t="shared" si="18"/>
        <v>0.67961242817244816</v>
      </c>
      <c r="X103" s="72">
        <f t="shared" si="26"/>
        <v>9.9414030646031801E-3</v>
      </c>
      <c r="Y103" s="8">
        <f t="shared" si="20"/>
        <v>6.7563010761759849E-3</v>
      </c>
    </row>
    <row r="104" spans="1:25">
      <c r="A104" t="s">
        <v>124</v>
      </c>
      <c r="B104">
        <v>1763.318</v>
      </c>
      <c r="C104">
        <v>1834.961</v>
      </c>
      <c r="D104">
        <v>2179.6979999999999</v>
      </c>
      <c r="E104">
        <v>1726.231</v>
      </c>
      <c r="F104">
        <v>1773.354</v>
      </c>
      <c r="G104">
        <v>7636.058</v>
      </c>
      <c r="H104">
        <v>9914.7710000000006</v>
      </c>
      <c r="I104">
        <v>4709.7280000000001</v>
      </c>
      <c r="J104">
        <v>4247.0140000000001</v>
      </c>
      <c r="K104">
        <v>3936.1460000000002</v>
      </c>
      <c r="L104">
        <v>10237.858</v>
      </c>
      <c r="N104" s="110" t="s">
        <v>89</v>
      </c>
      <c r="T104" s="33">
        <f t="shared" si="21"/>
        <v>2.3425725587861621E-3</v>
      </c>
      <c r="U104" s="31">
        <f t="shared" si="24"/>
        <v>1.7364566923582661E-3</v>
      </c>
      <c r="V104" s="8">
        <f t="shared" si="25"/>
        <v>4.0677757970390588E-6</v>
      </c>
      <c r="W104" s="33">
        <f t="shared" si="18"/>
        <v>0</v>
      </c>
      <c r="X104" s="72">
        <f t="shared" si="26"/>
        <v>5.88788804200796E-6</v>
      </c>
      <c r="Y104" s="8">
        <f t="shared" si="20"/>
        <v>0</v>
      </c>
    </row>
    <row r="105" spans="1:25">
      <c r="A105" t="s">
        <v>125</v>
      </c>
      <c r="B105">
        <v>1631.373</v>
      </c>
      <c r="C105">
        <v>1741.89</v>
      </c>
      <c r="D105">
        <v>2687.2080000000001</v>
      </c>
      <c r="E105">
        <v>4523.6229999999996</v>
      </c>
      <c r="F105">
        <v>1789.77</v>
      </c>
      <c r="G105">
        <v>1209.53</v>
      </c>
      <c r="H105">
        <v>1908.549</v>
      </c>
      <c r="I105">
        <v>1710.393</v>
      </c>
      <c r="J105">
        <v>3849.6869999999999</v>
      </c>
      <c r="K105">
        <v>1830.9739999999999</v>
      </c>
      <c r="L105">
        <v>7233.8990000000003</v>
      </c>
      <c r="N105" s="110" t="s">
        <v>90</v>
      </c>
      <c r="T105" s="33">
        <f t="shared" si="21"/>
        <v>0.28773713352092223</v>
      </c>
      <c r="U105" s="31">
        <f t="shared" si="24"/>
        <v>2.7603748663984797E-5</v>
      </c>
      <c r="V105" s="8">
        <f t="shared" si="25"/>
        <v>7.9426235150069726E-6</v>
      </c>
      <c r="W105" s="33">
        <f t="shared" si="18"/>
        <v>0.22424190655163576</v>
      </c>
      <c r="X105" s="72">
        <f t="shared" si="26"/>
        <v>7.9816472102578977E-5</v>
      </c>
      <c r="Y105" s="8">
        <f t="shared" si="20"/>
        <v>1.7898197878507756E-5</v>
      </c>
    </row>
    <row r="106" spans="1:25">
      <c r="A106" t="s">
        <v>126</v>
      </c>
      <c r="B106">
        <v>5223.4399999999996</v>
      </c>
      <c r="C106">
        <v>7226.3180000000002</v>
      </c>
      <c r="D106">
        <v>5779.2489999999998</v>
      </c>
      <c r="E106">
        <v>3643.7660000000001</v>
      </c>
      <c r="F106">
        <v>1787.3219999999999</v>
      </c>
      <c r="G106">
        <v>3147.136</v>
      </c>
      <c r="H106">
        <v>7515.2250000000004</v>
      </c>
      <c r="I106">
        <v>11022.044</v>
      </c>
      <c r="J106">
        <v>16656.306</v>
      </c>
      <c r="K106">
        <v>9659.99</v>
      </c>
      <c r="L106">
        <v>12615.608</v>
      </c>
      <c r="N106" s="110" t="s">
        <v>91</v>
      </c>
      <c r="T106" s="33">
        <f t="shared" si="21"/>
        <v>0.77292344901297561</v>
      </c>
      <c r="U106" s="31">
        <f t="shared" si="24"/>
        <v>1.1843108117456131E-2</v>
      </c>
      <c r="V106" s="8">
        <f t="shared" si="25"/>
        <v>9.1538159731777615E-3</v>
      </c>
      <c r="W106" s="33">
        <f t="shared" si="18"/>
        <v>0.30402413298069403</v>
      </c>
      <c r="X106" s="72">
        <f t="shared" si="26"/>
        <v>1.2208107694648392E-2</v>
      </c>
      <c r="Y106" s="8">
        <f t="shared" si="20"/>
        <v>3.7115593572004165E-3</v>
      </c>
    </row>
    <row r="107" spans="1:25">
      <c r="A107" t="s">
        <v>127</v>
      </c>
      <c r="B107">
        <v>355.45600000000002</v>
      </c>
      <c r="C107">
        <v>476.80200000000002</v>
      </c>
      <c r="D107">
        <v>492.33699999999999</v>
      </c>
      <c r="E107">
        <v>591.63099999999997</v>
      </c>
      <c r="F107">
        <v>814.47400000000005</v>
      </c>
      <c r="G107">
        <v>907.18399999999997</v>
      </c>
      <c r="H107">
        <v>1069.7239999999999</v>
      </c>
      <c r="I107">
        <v>1221.0070000000001</v>
      </c>
      <c r="J107">
        <v>1222.836</v>
      </c>
      <c r="K107">
        <v>1027.2</v>
      </c>
      <c r="L107">
        <v>1099.2909999999999</v>
      </c>
      <c r="N107" s="110" t="s">
        <v>92</v>
      </c>
      <c r="T107" s="33">
        <f t="shared" si="21"/>
        <v>0</v>
      </c>
      <c r="U107" s="31">
        <f t="shared" si="24"/>
        <v>2.3495006969636477E-4</v>
      </c>
      <c r="V107" s="8">
        <f t="shared" si="25"/>
        <v>0</v>
      </c>
      <c r="W107" s="33">
        <f t="shared" si="18"/>
        <v>0</v>
      </c>
      <c r="X107" s="72">
        <f t="shared" si="26"/>
        <v>9.7732396369355868E-5</v>
      </c>
      <c r="Y107" s="8">
        <f t="shared" si="20"/>
        <v>0</v>
      </c>
    </row>
    <row r="108" spans="1:25">
      <c r="A108" t="s">
        <v>128</v>
      </c>
      <c r="B108">
        <v>150.57300000000001</v>
      </c>
      <c r="C108">
        <v>459.33100000000002</v>
      </c>
      <c r="D108">
        <v>187.733</v>
      </c>
      <c r="E108">
        <v>230.09100000000001</v>
      </c>
      <c r="F108">
        <v>390.22</v>
      </c>
      <c r="G108">
        <v>585.62400000000002</v>
      </c>
      <c r="H108">
        <v>369.90800000000002</v>
      </c>
      <c r="I108">
        <v>741.80100000000004</v>
      </c>
      <c r="J108">
        <v>501.262</v>
      </c>
      <c r="K108">
        <v>272.14299999999997</v>
      </c>
      <c r="L108">
        <v>333.245</v>
      </c>
      <c r="N108" s="110" t="s">
        <v>93</v>
      </c>
      <c r="T108" s="33">
        <f t="shared" si="21"/>
        <v>0.12882250336781531</v>
      </c>
      <c r="U108" s="31">
        <f t="shared" si="24"/>
        <v>0.16783491289596331</v>
      </c>
      <c r="V108" s="8">
        <f t="shared" si="25"/>
        <v>2.1620913631777223E-2</v>
      </c>
      <c r="W108" s="33">
        <f t="shared" si="18"/>
        <v>0.74706465816619538</v>
      </c>
      <c r="X108" s="72">
        <f t="shared" si="26"/>
        <v>0.118686425868054</v>
      </c>
      <c r="Y108" s="8">
        <f t="shared" si="20"/>
        <v>8.8666434170085254E-2</v>
      </c>
    </row>
    <row r="109" spans="1:25">
      <c r="A109" t="s">
        <v>129</v>
      </c>
      <c r="B109">
        <v>19078.199000000001</v>
      </c>
      <c r="C109">
        <v>22406.3</v>
      </c>
      <c r="D109">
        <v>33255.745000000003</v>
      </c>
      <c r="E109">
        <v>67385.384000000005</v>
      </c>
      <c r="F109">
        <v>64966.588000000003</v>
      </c>
      <c r="G109">
        <v>80492.034</v>
      </c>
      <c r="H109">
        <v>118454.29300000001</v>
      </c>
      <c r="I109">
        <v>164800.44</v>
      </c>
      <c r="J109">
        <v>183427.06</v>
      </c>
      <c r="K109">
        <v>123234.022</v>
      </c>
      <c r="L109">
        <v>180005.679</v>
      </c>
      <c r="N109" s="110" t="s">
        <v>94</v>
      </c>
      <c r="T109" s="33">
        <f t="shared" ref="T109:T172" si="27">(2*MIN(L74,L339)/(L74+L339))</f>
        <v>0</v>
      </c>
      <c r="U109" s="31">
        <f t="shared" si="24"/>
        <v>1.9437503966418087E-5</v>
      </c>
      <c r="V109" s="8">
        <f t="shared" si="25"/>
        <v>0</v>
      </c>
      <c r="W109" s="33">
        <f t="shared" ref="W109:W172" si="28">(2*MIN(B74,B339)/(B74+B339))</f>
        <v>0.50712435233160624</v>
      </c>
      <c r="X109" s="72">
        <f t="shared" si="26"/>
        <v>4.2106989980825808E-6</v>
      </c>
      <c r="Y109" s="8">
        <f t="shared" ref="Y109:Y172" si="29">(W109*X109)</f>
        <v>2.1353480022659721E-6</v>
      </c>
    </row>
    <row r="110" spans="1:25">
      <c r="A110" t="s">
        <v>130</v>
      </c>
      <c r="B110">
        <v>2981.0639999999999</v>
      </c>
      <c r="C110">
        <v>3430.1930000000002</v>
      </c>
      <c r="D110">
        <v>3540.2080000000001</v>
      </c>
      <c r="E110">
        <v>4407.59</v>
      </c>
      <c r="F110">
        <v>4955.6329999999998</v>
      </c>
      <c r="G110">
        <v>3526.9369999999999</v>
      </c>
      <c r="H110">
        <v>3920.3780000000002</v>
      </c>
      <c r="I110">
        <v>5088.6059999999998</v>
      </c>
      <c r="J110">
        <v>6395.6930000000002</v>
      </c>
      <c r="K110">
        <v>6134.6319999999996</v>
      </c>
      <c r="L110">
        <v>7626.0510000000004</v>
      </c>
      <c r="N110" s="110" t="s">
        <v>95</v>
      </c>
      <c r="T110" s="33">
        <f t="shared" si="27"/>
        <v>0</v>
      </c>
      <c r="U110" s="31">
        <f t="shared" si="24"/>
        <v>2.9064489834094912E-7</v>
      </c>
      <c r="V110" s="8">
        <f t="shared" si="25"/>
        <v>0</v>
      </c>
      <c r="W110" s="33">
        <f t="shared" si="28"/>
        <v>0.85641672306724137</v>
      </c>
      <c r="X110" s="72">
        <f t="shared" si="26"/>
        <v>2.8709590262266582E-3</v>
      </c>
      <c r="Y110" s="8">
        <f t="shared" si="29"/>
        <v>2.458737321301353E-3</v>
      </c>
    </row>
    <row r="111" spans="1:25">
      <c r="A111" t="s">
        <v>131</v>
      </c>
      <c r="B111">
        <v>16384.964</v>
      </c>
      <c r="C111">
        <v>16595.089</v>
      </c>
      <c r="D111">
        <v>18447.725999999999</v>
      </c>
      <c r="E111">
        <v>18170.989000000001</v>
      </c>
      <c r="F111">
        <v>26240.2</v>
      </c>
      <c r="G111">
        <v>26720.735000000001</v>
      </c>
      <c r="H111">
        <v>28165.202000000001</v>
      </c>
      <c r="I111">
        <v>40174.046999999999</v>
      </c>
      <c r="J111">
        <v>56472.387999999999</v>
      </c>
      <c r="K111">
        <v>47550.442999999999</v>
      </c>
      <c r="L111">
        <v>68536.566999999995</v>
      </c>
      <c r="N111" s="110" t="s">
        <v>96</v>
      </c>
      <c r="T111" s="33">
        <f t="shared" si="27"/>
        <v>0.48332486879972908</v>
      </c>
      <c r="U111" s="31">
        <f t="shared" si="24"/>
        <v>4.440101934051689E-5</v>
      </c>
      <c r="V111" s="8">
        <f t="shared" si="25"/>
        <v>2.146011684732956E-5</v>
      </c>
      <c r="W111" s="33">
        <f t="shared" si="28"/>
        <v>0.5844493732666084</v>
      </c>
      <c r="X111" s="72">
        <f t="shared" si="26"/>
        <v>3.1117812831274232E-2</v>
      </c>
      <c r="Y111" s="8">
        <f t="shared" si="29"/>
        <v>1.8186786206665851E-2</v>
      </c>
    </row>
    <row r="112" spans="1:25">
      <c r="A112" t="s">
        <v>132</v>
      </c>
      <c r="B112">
        <v>147.89500000000001</v>
      </c>
      <c r="C112">
        <v>98.289000000000001</v>
      </c>
      <c r="D112">
        <v>113.172</v>
      </c>
      <c r="E112">
        <v>746.19200000000001</v>
      </c>
      <c r="F112">
        <v>452.303</v>
      </c>
      <c r="G112">
        <v>376.08800000000002</v>
      </c>
      <c r="H112">
        <v>433.21699999999998</v>
      </c>
      <c r="I112">
        <v>578.322</v>
      </c>
      <c r="J112">
        <v>549.86900000000003</v>
      </c>
      <c r="K112">
        <v>547.69600000000003</v>
      </c>
      <c r="L112">
        <v>1043.9590000000001</v>
      </c>
      <c r="N112" s="110" t="s">
        <v>97</v>
      </c>
      <c r="T112" s="33"/>
      <c r="U112" s="31">
        <f t="shared" si="24"/>
        <v>0</v>
      </c>
      <c r="V112" s="8">
        <f t="shared" si="25"/>
        <v>0</v>
      </c>
      <c r="W112" s="33">
        <v>0</v>
      </c>
      <c r="X112" s="72">
        <f t="shared" si="26"/>
        <v>0</v>
      </c>
      <c r="Y112" s="8">
        <f>(W112*X112)</f>
        <v>0</v>
      </c>
    </row>
    <row r="113" spans="1:25">
      <c r="A113" t="s">
        <v>133</v>
      </c>
      <c r="B113">
        <v>1313.8520000000001</v>
      </c>
      <c r="C113">
        <v>3372.8440000000001</v>
      </c>
      <c r="D113">
        <v>3332.6509999999998</v>
      </c>
      <c r="E113">
        <v>8199.6329999999998</v>
      </c>
      <c r="F113">
        <v>6575.5879999999997</v>
      </c>
      <c r="G113">
        <v>5204.049</v>
      </c>
      <c r="H113">
        <v>7290.6229999999996</v>
      </c>
      <c r="I113">
        <v>14441.866</v>
      </c>
      <c r="J113">
        <v>14763.272999999999</v>
      </c>
      <c r="K113">
        <v>22172.938999999998</v>
      </c>
      <c r="L113">
        <v>23161.79</v>
      </c>
      <c r="N113" s="110" t="s">
        <v>98</v>
      </c>
      <c r="T113" s="33">
        <f t="shared" si="27"/>
        <v>0.44342227067427098</v>
      </c>
      <c r="U113" s="31">
        <f t="shared" si="24"/>
        <v>1.9805752305395801E-3</v>
      </c>
      <c r="V113" s="8">
        <f t="shared" si="25"/>
        <v>8.7823116596707834E-4</v>
      </c>
      <c r="W113" s="33">
        <f t="shared" si="28"/>
        <v>0.16120212768694223</v>
      </c>
      <c r="X113" s="72">
        <f t="shared" si="26"/>
        <v>3.1802476851781107E-2</v>
      </c>
      <c r="Y113" s="8">
        <f t="shared" si="29"/>
        <v>5.1266269342218427E-3</v>
      </c>
    </row>
    <row r="114" spans="1:25">
      <c r="A114" t="s">
        <v>134</v>
      </c>
      <c r="B114">
        <v>1607.1849999999999</v>
      </c>
      <c r="C114">
        <v>1994.921</v>
      </c>
      <c r="D114">
        <v>2239.114</v>
      </c>
      <c r="E114">
        <v>2630.567</v>
      </c>
      <c r="F114">
        <v>3013.585</v>
      </c>
      <c r="G114">
        <v>3820.6179999999999</v>
      </c>
      <c r="H114">
        <v>6071.6120000000001</v>
      </c>
      <c r="I114">
        <v>9128.3089999999993</v>
      </c>
      <c r="J114">
        <v>10467.402</v>
      </c>
      <c r="K114">
        <v>10270.346</v>
      </c>
      <c r="L114">
        <v>10125.646000000001</v>
      </c>
      <c r="N114" s="110" t="s">
        <v>99</v>
      </c>
      <c r="T114" s="33">
        <f t="shared" si="27"/>
        <v>0.15192966248175066</v>
      </c>
      <c r="U114" s="31">
        <f t="shared" si="24"/>
        <v>5.1553794047026855E-2</v>
      </c>
      <c r="V114" s="8">
        <f t="shared" si="25"/>
        <v>7.832550529218477E-3</v>
      </c>
      <c r="W114" s="33">
        <f t="shared" si="28"/>
        <v>0.42234772562333073</v>
      </c>
      <c r="X114" s="72">
        <f t="shared" si="26"/>
        <v>3.8875915286206784E-2</v>
      </c>
      <c r="Y114" s="8">
        <f t="shared" si="29"/>
        <v>1.6419154402654713E-2</v>
      </c>
    </row>
    <row r="115" spans="1:25">
      <c r="A115" t="s">
        <v>135</v>
      </c>
      <c r="B115">
        <v>36762.815000000002</v>
      </c>
      <c r="C115">
        <v>39062.275999999998</v>
      </c>
      <c r="D115">
        <v>47411.182999999997</v>
      </c>
      <c r="E115">
        <v>62957.025999999998</v>
      </c>
      <c r="F115">
        <v>61189.184000000001</v>
      </c>
      <c r="G115">
        <v>90288.520999999993</v>
      </c>
      <c r="H115">
        <v>82420.505000000005</v>
      </c>
      <c r="I115">
        <v>80523.41</v>
      </c>
      <c r="J115">
        <v>172170.277</v>
      </c>
      <c r="K115">
        <v>50005.756999999998</v>
      </c>
      <c r="L115">
        <v>73778.773000000001</v>
      </c>
      <c r="N115" s="110" t="s">
        <v>100</v>
      </c>
      <c r="T115" s="33">
        <f t="shared" si="27"/>
        <v>1.1237081683320964E-4</v>
      </c>
      <c r="U115" s="31">
        <f t="shared" si="24"/>
        <v>2.0446572315878625E-2</v>
      </c>
      <c r="V115" s="8">
        <f t="shared" si="25"/>
        <v>2.297598032574572E-6</v>
      </c>
      <c r="W115" s="33">
        <f t="shared" si="28"/>
        <v>2.7054566882687897E-2</v>
      </c>
      <c r="X115" s="72">
        <f t="shared" si="26"/>
        <v>4.1614624547399108E-2</v>
      </c>
      <c r="Y115" s="8">
        <f t="shared" si="29"/>
        <v>1.1258656431155547E-3</v>
      </c>
    </row>
    <row r="116" spans="1:25">
      <c r="A116" t="s">
        <v>136</v>
      </c>
      <c r="B116">
        <v>1609.175</v>
      </c>
      <c r="C116">
        <v>1884.694</v>
      </c>
      <c r="D116">
        <v>1210.3979999999999</v>
      </c>
      <c r="E116">
        <v>2437.9679999999998</v>
      </c>
      <c r="F116">
        <v>1194.1869999999999</v>
      </c>
      <c r="G116">
        <v>1109.1079999999999</v>
      </c>
      <c r="H116">
        <v>1204.9649999999999</v>
      </c>
      <c r="I116">
        <v>1478.155</v>
      </c>
      <c r="J116">
        <v>2672.5859999999998</v>
      </c>
      <c r="K116">
        <v>3436.57</v>
      </c>
      <c r="L116">
        <v>6345.4650000000001</v>
      </c>
      <c r="N116" s="110" t="s">
        <v>101</v>
      </c>
      <c r="T116" s="33">
        <f t="shared" si="27"/>
        <v>0.50055062223649838</v>
      </c>
      <c r="U116" s="31">
        <f t="shared" si="24"/>
        <v>5.1618765709603399E-3</v>
      </c>
      <c r="V116" s="8">
        <f t="shared" si="25"/>
        <v>2.5837805295022007E-3</v>
      </c>
      <c r="W116" s="33">
        <f t="shared" si="28"/>
        <v>0.49254360747079956</v>
      </c>
      <c r="X116" s="72">
        <f t="shared" si="26"/>
        <v>3.1138596339735621E-3</v>
      </c>
      <c r="Y116" s="8">
        <f t="shared" si="29"/>
        <v>1.5337116572750418E-3</v>
      </c>
    </row>
    <row r="117" spans="1:25">
      <c r="A117" t="s">
        <v>137</v>
      </c>
      <c r="B117">
        <v>1179.172</v>
      </c>
      <c r="C117">
        <v>2949.1489999999999</v>
      </c>
      <c r="D117">
        <v>1852.6469999999999</v>
      </c>
      <c r="E117">
        <v>1341.8969999999999</v>
      </c>
      <c r="F117">
        <v>1397.385</v>
      </c>
      <c r="G117">
        <v>1112.037</v>
      </c>
      <c r="H117">
        <v>2459.0259999999998</v>
      </c>
      <c r="I117">
        <v>3434.741</v>
      </c>
      <c r="J117">
        <v>3278.107</v>
      </c>
      <c r="K117">
        <v>2323.2710000000002</v>
      </c>
      <c r="L117">
        <v>3215.5329999999999</v>
      </c>
      <c r="N117" s="110" t="s">
        <v>102</v>
      </c>
      <c r="T117" s="33">
        <f t="shared" si="27"/>
        <v>0.46428959759337701</v>
      </c>
      <c r="U117" s="31">
        <f t="shared" si="24"/>
        <v>2.1608865022683287E-2</v>
      </c>
      <c r="V117" s="8">
        <f t="shared" si="25"/>
        <v>1.0032771245831223E-2</v>
      </c>
      <c r="W117" s="33">
        <f t="shared" si="28"/>
        <v>0.39612976655201049</v>
      </c>
      <c r="X117" s="72">
        <f t="shared" si="26"/>
        <v>1.6221608804646872E-2</v>
      </c>
      <c r="Y117" s="8">
        <f t="shared" si="29"/>
        <v>6.425862108882803E-3</v>
      </c>
    </row>
    <row r="118" spans="1:25">
      <c r="A118" t="s">
        <v>138</v>
      </c>
      <c r="B118">
        <v>833.34900000000005</v>
      </c>
      <c r="C118">
        <v>154.20099999999999</v>
      </c>
      <c r="D118">
        <v>127.883</v>
      </c>
      <c r="E118">
        <v>37.67</v>
      </c>
      <c r="F118">
        <v>45.433</v>
      </c>
      <c r="G118">
        <v>254.03399999999999</v>
      </c>
      <c r="H118">
        <v>4920.6469999999999</v>
      </c>
      <c r="I118">
        <v>6978.9440000000004</v>
      </c>
      <c r="J118">
        <v>12416.034</v>
      </c>
      <c r="K118">
        <v>3738.3090000000002</v>
      </c>
      <c r="L118">
        <v>12576.343999999999</v>
      </c>
      <c r="N118" s="110" t="s">
        <v>103</v>
      </c>
      <c r="T118" s="33">
        <f t="shared" si="27"/>
        <v>0.18398722747061891</v>
      </c>
      <c r="U118" s="31">
        <f t="shared" ref="U118:U127" si="30">(L83+L348)/($AE$44+$AE$45)</f>
        <v>7.5192054788323186E-3</v>
      </c>
      <c r="V118" s="8">
        <f t="shared" si="25"/>
        <v>1.3834377688322459E-3</v>
      </c>
      <c r="W118" s="33">
        <f t="shared" si="28"/>
        <v>0.86370183786888388</v>
      </c>
      <c r="X118" s="72">
        <f>(B83+B348)/($AE$52+$AE$53)</f>
        <v>7.7788529770602965E-3</v>
      </c>
      <c r="Y118" s="8">
        <f t="shared" si="29"/>
        <v>6.7186096127988173E-3</v>
      </c>
    </row>
    <row r="119" spans="1:25">
      <c r="A119" t="s">
        <v>139</v>
      </c>
      <c r="B119">
        <v>1508.1679999999999</v>
      </c>
      <c r="C119">
        <v>1664.184</v>
      </c>
      <c r="D119">
        <v>2126.7080000000001</v>
      </c>
      <c r="E119">
        <v>3380.4459999999999</v>
      </c>
      <c r="F119">
        <v>4155.3100000000004</v>
      </c>
      <c r="G119">
        <v>6295.4269999999997</v>
      </c>
      <c r="H119">
        <v>8968.1890000000003</v>
      </c>
      <c r="I119">
        <v>7601.3050000000003</v>
      </c>
      <c r="J119">
        <v>7564.7730000000001</v>
      </c>
      <c r="K119">
        <v>6240.1319999999996</v>
      </c>
      <c r="L119">
        <v>9845.7160000000003</v>
      </c>
      <c r="N119" s="110" t="s">
        <v>104</v>
      </c>
      <c r="T119" s="33">
        <f t="shared" si="27"/>
        <v>4.3776314916276926E-2</v>
      </c>
      <c r="U119" s="31">
        <f t="shared" si="30"/>
        <v>2.4274975991234366E-2</v>
      </c>
      <c r="V119" s="8">
        <f t="shared" si="25"/>
        <v>1.0626689935773373E-3</v>
      </c>
      <c r="W119" s="33">
        <f t="shared" si="28"/>
        <v>4.4003662377856811E-3</v>
      </c>
      <c r="X119" s="72">
        <f t="shared" ref="X119:X127" si="31">(B84+B349)/($AE$52+$AE$53)</f>
        <v>2.2189844071065001E-2</v>
      </c>
      <c r="Y119" s="8">
        <f t="shared" si="29"/>
        <v>9.7643440672043195E-5</v>
      </c>
    </row>
    <row r="120" spans="1:25">
      <c r="A120" t="s">
        <v>140</v>
      </c>
      <c r="B120">
        <v>2591.8200000000002</v>
      </c>
      <c r="C120">
        <v>2259.2150000000001</v>
      </c>
      <c r="D120">
        <v>3054.0949999999998</v>
      </c>
      <c r="E120">
        <v>4529.7669999999998</v>
      </c>
      <c r="F120">
        <v>9364.4320000000007</v>
      </c>
      <c r="G120">
        <v>23060.185000000001</v>
      </c>
      <c r="H120">
        <v>27384.838</v>
      </c>
      <c r="I120">
        <v>38120.464</v>
      </c>
      <c r="J120">
        <v>41575.288999999997</v>
      </c>
      <c r="K120">
        <v>22304.485000000001</v>
      </c>
      <c r="L120">
        <v>36355.178</v>
      </c>
      <c r="N120" s="110" t="s">
        <v>105</v>
      </c>
      <c r="T120" s="33">
        <f t="shared" si="27"/>
        <v>0.1517851417761806</v>
      </c>
      <c r="U120" s="31">
        <f t="shared" si="30"/>
        <v>1.255965154325428E-3</v>
      </c>
      <c r="V120" s="8">
        <f t="shared" si="25"/>
        <v>1.9063684901522764E-4</v>
      </c>
      <c r="W120" s="33">
        <f t="shared" si="28"/>
        <v>0.51523821489517019</v>
      </c>
      <c r="X120" s="72">
        <f t="shared" si="31"/>
        <v>5.1831377808438713E-4</v>
      </c>
      <c r="Y120" s="8">
        <f t="shared" si="29"/>
        <v>2.6705506577577099E-4</v>
      </c>
    </row>
    <row r="121" spans="1:25">
      <c r="A121" t="s">
        <v>141</v>
      </c>
      <c r="B121">
        <v>293.41500000000002</v>
      </c>
      <c r="C121">
        <v>451.19099999999997</v>
      </c>
      <c r="D121">
        <v>442.24799999999999</v>
      </c>
      <c r="E121">
        <v>627.49199999999996</v>
      </c>
      <c r="F121">
        <v>1227.6849999999999</v>
      </c>
      <c r="G121">
        <v>3195.0079999999998</v>
      </c>
      <c r="H121">
        <v>4350.4979999999996</v>
      </c>
      <c r="I121">
        <v>7376.8969999999999</v>
      </c>
      <c r="J121">
        <v>10717.005999999999</v>
      </c>
      <c r="K121">
        <v>7300.8209999999999</v>
      </c>
      <c r="L121">
        <v>8433.0220000000008</v>
      </c>
      <c r="N121" s="110" t="s">
        <v>106</v>
      </c>
      <c r="T121" s="33">
        <f t="shared" si="27"/>
        <v>2.6198712336428396E-3</v>
      </c>
      <c r="U121" s="31">
        <f t="shared" si="30"/>
        <v>4.2299864103462438E-3</v>
      </c>
      <c r="V121" s="8">
        <f t="shared" si="25"/>
        <v>1.108201971516626E-5</v>
      </c>
      <c r="W121" s="33">
        <f t="shared" si="28"/>
        <v>0.71433539490030284</v>
      </c>
      <c r="X121" s="72">
        <f t="shared" si="31"/>
        <v>0.13851245417092534</v>
      </c>
      <c r="Y121" s="8">
        <f t="shared" si="29"/>
        <v>9.8944348648798044E-2</v>
      </c>
    </row>
    <row r="122" spans="1:25">
      <c r="A122" t="s">
        <v>142</v>
      </c>
      <c r="B122">
        <v>1448.752</v>
      </c>
      <c r="C122">
        <v>1570.598</v>
      </c>
      <c r="D122">
        <v>3335.3159999999998</v>
      </c>
      <c r="E122">
        <v>5138.8050000000003</v>
      </c>
      <c r="F122">
        <v>7207.1530000000002</v>
      </c>
      <c r="G122">
        <v>12817.817999999999</v>
      </c>
      <c r="H122">
        <v>15060.130999999999</v>
      </c>
      <c r="I122">
        <v>24379.222000000002</v>
      </c>
      <c r="J122">
        <v>34285.455999999998</v>
      </c>
      <c r="K122">
        <v>24648.845000000001</v>
      </c>
      <c r="L122">
        <v>30434.789000000001</v>
      </c>
      <c r="N122" s="110" t="s">
        <v>107</v>
      </c>
      <c r="T122" s="33">
        <f t="shared" si="27"/>
        <v>0.82011635236772473</v>
      </c>
      <c r="U122" s="31">
        <f t="shared" si="30"/>
        <v>0.78075228547067121</v>
      </c>
      <c r="V122" s="8">
        <f t="shared" si="25"/>
        <v>0.64030771646297135</v>
      </c>
      <c r="W122" s="33">
        <f t="shared" si="28"/>
        <v>0.98229752216067101</v>
      </c>
      <c r="X122" s="72">
        <f t="shared" si="31"/>
        <v>0.73166589450720021</v>
      </c>
      <c r="Y122" s="8">
        <f t="shared" si="29"/>
        <v>0.71871359522389366</v>
      </c>
    </row>
    <row r="123" spans="1:25">
      <c r="A123" t="s">
        <v>143</v>
      </c>
      <c r="B123">
        <v>3288.4389999999999</v>
      </c>
      <c r="C123">
        <v>2843.55</v>
      </c>
      <c r="D123">
        <v>3553.3580000000002</v>
      </c>
      <c r="E123">
        <v>5749.5450000000001</v>
      </c>
      <c r="F123">
        <v>10158.464</v>
      </c>
      <c r="G123">
        <v>19112.52</v>
      </c>
      <c r="H123">
        <v>27987.178</v>
      </c>
      <c r="I123">
        <v>34836.552000000003</v>
      </c>
      <c r="J123">
        <v>38925.883999999998</v>
      </c>
      <c r="K123">
        <v>28351.169000000002</v>
      </c>
      <c r="L123">
        <v>42325.063000000002</v>
      </c>
      <c r="N123" s="110" t="s">
        <v>108</v>
      </c>
      <c r="T123" s="33">
        <f t="shared" si="27"/>
        <v>0.72124204468610398</v>
      </c>
      <c r="U123" s="31">
        <f t="shared" si="30"/>
        <v>2.9578432252916446E-2</v>
      </c>
      <c r="V123" s="8">
        <f t="shared" si="25"/>
        <v>2.1333208956702862E-2</v>
      </c>
      <c r="W123" s="33">
        <f t="shared" si="28"/>
        <v>0.36678053915456577</v>
      </c>
      <c r="X123" s="72">
        <f t="shared" si="31"/>
        <v>4.0198999333527101E-2</v>
      </c>
      <c r="Y123" s="8">
        <f t="shared" si="29"/>
        <v>1.47442106490251E-2</v>
      </c>
    </row>
    <row r="124" spans="1:25">
      <c r="A124" t="s">
        <v>144</v>
      </c>
      <c r="B124">
        <v>887.20899999999995</v>
      </c>
      <c r="C124">
        <v>1213.9380000000001</v>
      </c>
      <c r="D124">
        <v>898.19200000000001</v>
      </c>
      <c r="E124">
        <v>1179.377</v>
      </c>
      <c r="F124">
        <v>1641.4639999999999</v>
      </c>
      <c r="G124">
        <v>1163.056</v>
      </c>
      <c r="H124">
        <v>957.79600000000005</v>
      </c>
      <c r="I124">
        <v>868.024</v>
      </c>
      <c r="J124">
        <v>1073.8309999999999</v>
      </c>
      <c r="K124">
        <v>420.34800000000001</v>
      </c>
      <c r="L124">
        <v>449.20100000000002</v>
      </c>
      <c r="N124" s="110" t="s">
        <v>109</v>
      </c>
      <c r="T124" s="33">
        <f t="shared" si="27"/>
        <v>0.53507739241862684</v>
      </c>
      <c r="U124" s="31">
        <f t="shared" si="30"/>
        <v>4.9810335759423721E-3</v>
      </c>
      <c r="V124" s="8">
        <f t="shared" si="25"/>
        <v>2.6652384573648729E-3</v>
      </c>
      <c r="W124" s="33">
        <f t="shared" si="28"/>
        <v>0.27958172222090649</v>
      </c>
      <c r="X124" s="72">
        <f t="shared" si="31"/>
        <v>1.8446881507070017E-3</v>
      </c>
      <c r="Y124" s="8">
        <f t="shared" si="29"/>
        <v>5.1574109013516269E-4</v>
      </c>
    </row>
    <row r="125" spans="1:25">
      <c r="A125" t="s">
        <v>145</v>
      </c>
      <c r="B125">
        <v>589.93299999999999</v>
      </c>
      <c r="C125">
        <v>832.904</v>
      </c>
      <c r="D125">
        <v>848.30899999999997</v>
      </c>
      <c r="E125">
        <v>677.36900000000003</v>
      </c>
      <c r="F125">
        <v>1845.857</v>
      </c>
      <c r="G125">
        <v>1611.7739999999999</v>
      </c>
      <c r="H125">
        <v>2286.7330000000002</v>
      </c>
      <c r="I125">
        <v>4764.4520000000002</v>
      </c>
      <c r="J125">
        <v>8511.2070000000003</v>
      </c>
      <c r="K125">
        <v>6903.0569999999998</v>
      </c>
      <c r="L125">
        <v>5997.73</v>
      </c>
      <c r="N125" s="110" t="s">
        <v>110</v>
      </c>
      <c r="T125" s="33">
        <f t="shared" si="27"/>
        <v>0</v>
      </c>
      <c r="U125" s="31">
        <f t="shared" si="30"/>
        <v>4.6392311453528678E-2</v>
      </c>
      <c r="V125" s="8">
        <f t="shared" si="25"/>
        <v>0</v>
      </c>
      <c r="W125" s="33">
        <f t="shared" si="28"/>
        <v>2.9231517756764754E-5</v>
      </c>
      <c r="X125" s="72">
        <f t="shared" si="31"/>
        <v>3.8464168502807636E-2</v>
      </c>
      <c r="Y125" s="8">
        <f t="shared" si="29"/>
        <v>1.1243660245890129E-6</v>
      </c>
    </row>
    <row r="126" spans="1:25">
      <c r="A126" t="s">
        <v>146</v>
      </c>
      <c r="B126">
        <v>4718.55</v>
      </c>
      <c r="C126">
        <v>3964.9229999999998</v>
      </c>
      <c r="D126">
        <v>3772.241</v>
      </c>
      <c r="E126">
        <v>10641.870999999999</v>
      </c>
      <c r="F126">
        <v>7270.5230000000001</v>
      </c>
      <c r="G126">
        <v>7071.1149999999998</v>
      </c>
      <c r="H126">
        <v>9443.68</v>
      </c>
      <c r="I126">
        <v>13437.859</v>
      </c>
      <c r="J126">
        <v>15897.368</v>
      </c>
      <c r="K126">
        <v>10419.476000000001</v>
      </c>
      <c r="L126">
        <v>12324.259</v>
      </c>
      <c r="N126" s="110" t="s">
        <v>111</v>
      </c>
      <c r="T126" s="33">
        <f t="shared" si="27"/>
        <v>0.3906722627508033</v>
      </c>
      <c r="U126" s="31">
        <f t="shared" si="30"/>
        <v>5.6695898828519381E-4</v>
      </c>
      <c r="V126" s="8">
        <f t="shared" si="25"/>
        <v>2.2149515084028286E-4</v>
      </c>
      <c r="W126" s="33">
        <f t="shared" si="28"/>
        <v>6.2369288707288563E-3</v>
      </c>
      <c r="X126" s="72">
        <f t="shared" si="31"/>
        <v>1.1075582362888885E-4</v>
      </c>
      <c r="Y126" s="8">
        <f t="shared" si="29"/>
        <v>6.9077619399237009E-7</v>
      </c>
    </row>
    <row r="127" spans="1:25">
      <c r="A127" t="s">
        <v>147</v>
      </c>
      <c r="B127">
        <v>185.285</v>
      </c>
      <c r="C127">
        <v>215.405</v>
      </c>
      <c r="D127">
        <v>778.29499999999996</v>
      </c>
      <c r="E127">
        <v>1098.385</v>
      </c>
      <c r="F127">
        <v>1210.7919999999999</v>
      </c>
      <c r="G127">
        <v>1547.6990000000001</v>
      </c>
      <c r="H127">
        <v>2369.982</v>
      </c>
      <c r="I127">
        <v>3643.1660000000002</v>
      </c>
      <c r="J127">
        <v>4602.1120000000001</v>
      </c>
      <c r="K127">
        <v>2807.0680000000002</v>
      </c>
      <c r="L127">
        <v>2641.8719999999998</v>
      </c>
      <c r="N127" s="110" t="s">
        <v>112</v>
      </c>
      <c r="T127" s="33">
        <f t="shared" si="27"/>
        <v>0.35217438501192139</v>
      </c>
      <c r="U127" s="31">
        <f t="shared" si="30"/>
        <v>0.10044884522391771</v>
      </c>
      <c r="V127" s="8">
        <f t="shared" si="25"/>
        <v>3.5375510291890899E-2</v>
      </c>
      <c r="W127" s="33">
        <f t="shared" si="28"/>
        <v>0.51262597478786553</v>
      </c>
      <c r="X127" s="72">
        <f t="shared" si="31"/>
        <v>1.8716028684994182E-2</v>
      </c>
      <c r="Y127" s="8">
        <f t="shared" si="29"/>
        <v>9.5943224488027959E-3</v>
      </c>
    </row>
    <row r="128" spans="1:25">
      <c r="A128" t="s">
        <v>148</v>
      </c>
      <c r="B128">
        <v>346.90899999999999</v>
      </c>
      <c r="C128">
        <v>499.94400000000002</v>
      </c>
      <c r="D128">
        <v>1126.316</v>
      </c>
      <c r="E128">
        <v>2173.873</v>
      </c>
      <c r="F128">
        <v>3999.56</v>
      </c>
      <c r="G128">
        <v>6325.1580000000004</v>
      </c>
      <c r="H128">
        <v>4547.1530000000002</v>
      </c>
      <c r="I128">
        <v>7389.6779999999999</v>
      </c>
      <c r="J128">
        <v>5932.1180000000004</v>
      </c>
      <c r="K128">
        <v>6709.4049999999997</v>
      </c>
      <c r="L128">
        <v>9262.2739999999994</v>
      </c>
      <c r="N128" s="110" t="s">
        <v>113</v>
      </c>
      <c r="T128" s="33">
        <f t="shared" si="27"/>
        <v>0.46373416097808623</v>
      </c>
      <c r="U128" s="31">
        <f>(L93+L358)/($AF$44+$AF$45)</f>
        <v>2.1708684828303598E-2</v>
      </c>
      <c r="V128" s="8">
        <f t="shared" si="25"/>
        <v>1.006705874479108E-2</v>
      </c>
      <c r="W128" s="33">
        <f t="shared" si="28"/>
        <v>0.41211598029756769</v>
      </c>
      <c r="X128" s="72">
        <f>(B93+B358)/($AF$52+$AF$53)</f>
        <v>7.74767641179466E-2</v>
      </c>
      <c r="Y128" s="8">
        <f t="shared" si="29"/>
        <v>3.1929412594750982E-2</v>
      </c>
    </row>
    <row r="129" spans="1:25">
      <c r="A129" t="s">
        <v>149</v>
      </c>
      <c r="B129">
        <v>3141.8490000000002</v>
      </c>
      <c r="C129">
        <v>3886.529</v>
      </c>
      <c r="D129">
        <v>3431.268</v>
      </c>
      <c r="E129">
        <v>4951.9809999999998</v>
      </c>
      <c r="F129">
        <v>11143.614</v>
      </c>
      <c r="G129">
        <v>11623.824000000001</v>
      </c>
      <c r="H129">
        <v>14665.286</v>
      </c>
      <c r="I129">
        <v>17265.214</v>
      </c>
      <c r="J129">
        <v>71993.778999999995</v>
      </c>
      <c r="K129">
        <v>70061.320999999996</v>
      </c>
      <c r="L129">
        <v>53931.587</v>
      </c>
      <c r="N129" s="110" t="s">
        <v>114</v>
      </c>
      <c r="T129" s="33">
        <f t="shared" si="27"/>
        <v>0.53379478121658197</v>
      </c>
      <c r="U129" s="31">
        <f>(L94+L359)/($AF$44+$AF$45)</f>
        <v>0.80424519919122917</v>
      </c>
      <c r="V129" s="8">
        <f t="shared" si="25"/>
        <v>0.42930189014676856</v>
      </c>
      <c r="W129" s="33">
        <f t="shared" si="28"/>
        <v>0.7170884448634478</v>
      </c>
      <c r="X129" s="72">
        <f>(B94+B359)/($AF$52+$AF$53)</f>
        <v>0.70998453454731403</v>
      </c>
      <c r="Y129" s="8">
        <f t="shared" si="29"/>
        <v>0.5091217057556322</v>
      </c>
    </row>
    <row r="130" spans="1:25">
      <c r="A130" t="s">
        <v>150</v>
      </c>
      <c r="B130">
        <v>881.69399999999996</v>
      </c>
      <c r="C130">
        <v>989.62199999999996</v>
      </c>
      <c r="D130">
        <v>1870.145</v>
      </c>
      <c r="E130">
        <v>2837.9180000000001</v>
      </c>
      <c r="F130">
        <v>5518.232</v>
      </c>
      <c r="G130">
        <v>6321.9380000000001</v>
      </c>
      <c r="H130">
        <v>5199.7110000000002</v>
      </c>
      <c r="I130">
        <v>7238.7749999999996</v>
      </c>
      <c r="J130">
        <v>6362.62</v>
      </c>
      <c r="K130">
        <v>3350.0189999999998</v>
      </c>
      <c r="L130">
        <v>7036.8969999999999</v>
      </c>
      <c r="N130" s="110" t="s">
        <v>115</v>
      </c>
      <c r="T130" s="33">
        <f t="shared" si="27"/>
        <v>0.868905015949611</v>
      </c>
      <c r="U130" s="31">
        <f>(L95+L360)/($AF$44+$AF$45)</f>
        <v>3.3299417727886471E-2</v>
      </c>
      <c r="V130" s="8">
        <f t="shared" si="25"/>
        <v>2.8934031091961954E-2</v>
      </c>
      <c r="W130" s="33">
        <f t="shared" si="28"/>
        <v>0.2599898950838736</v>
      </c>
      <c r="X130" s="72">
        <f>(B95+B360)/($AF$52+$AF$53)</f>
        <v>4.6461010548584911E-2</v>
      </c>
      <c r="Y130" s="8">
        <f t="shared" si="29"/>
        <v>1.2079393258017336E-2</v>
      </c>
    </row>
    <row r="131" spans="1:25">
      <c r="A131" t="s">
        <v>151</v>
      </c>
      <c r="B131">
        <v>876.95899999999995</v>
      </c>
      <c r="C131">
        <v>1298.93</v>
      </c>
      <c r="D131">
        <v>1640.99</v>
      </c>
      <c r="E131">
        <v>2379.0819999999999</v>
      </c>
      <c r="F131">
        <v>1896.5840000000001</v>
      </c>
      <c r="G131">
        <v>1361.8520000000001</v>
      </c>
      <c r="H131">
        <v>1373.3340000000001</v>
      </c>
      <c r="I131">
        <v>847.81</v>
      </c>
      <c r="J131">
        <v>839.46</v>
      </c>
      <c r="K131">
        <v>859.43700000000001</v>
      </c>
      <c r="L131">
        <v>743.32299999999998</v>
      </c>
      <c r="N131" s="109" t="s">
        <v>116</v>
      </c>
      <c r="T131" s="33">
        <f t="shared" si="27"/>
        <v>0.34869631293198483</v>
      </c>
      <c r="U131" s="31">
        <f>(L96+L361)/($AF$44+$AF$45)</f>
        <v>0.14074669825258077</v>
      </c>
      <c r="V131" s="8">
        <f t="shared" si="25"/>
        <v>4.9077854738025548E-2</v>
      </c>
      <c r="W131" s="33">
        <f t="shared" si="28"/>
        <v>0.46868776679832536</v>
      </c>
      <c r="X131" s="72">
        <f>(B96+B361)/($AF$52+$AF$53)</f>
        <v>0.16607769078615461</v>
      </c>
      <c r="Y131" s="8">
        <f t="shared" si="29"/>
        <v>7.7838582009585627E-2</v>
      </c>
    </row>
    <row r="132" spans="1:25">
      <c r="A132" t="s">
        <v>152</v>
      </c>
      <c r="B132">
        <v>11429.519</v>
      </c>
      <c r="C132">
        <v>18677.993999999999</v>
      </c>
      <c r="D132">
        <v>17215.240000000002</v>
      </c>
      <c r="E132">
        <v>18683.087</v>
      </c>
      <c r="F132">
        <v>24795.688999999998</v>
      </c>
      <c r="G132">
        <v>18256.990000000002</v>
      </c>
      <c r="H132">
        <v>31798.312999999998</v>
      </c>
      <c r="I132">
        <v>18849.629000000001</v>
      </c>
      <c r="J132">
        <v>34984.182999999997</v>
      </c>
      <c r="K132">
        <v>11921.153</v>
      </c>
      <c r="L132">
        <v>12333.959000000001</v>
      </c>
      <c r="N132" s="110" t="s">
        <v>117</v>
      </c>
      <c r="T132" s="33">
        <f t="shared" si="27"/>
        <v>0.49155218742466217</v>
      </c>
      <c r="U132" s="31">
        <f t="shared" ref="U132:U164" si="32">(L97+L362)/($AG$44+$AG$45)</f>
        <v>3.1375550370549524E-2</v>
      </c>
      <c r="V132" s="8">
        <f t="shared" si="25"/>
        <v>1.5422720416296288E-2</v>
      </c>
      <c r="W132" s="33">
        <f t="shared" si="28"/>
        <v>0.56479783987730825</v>
      </c>
      <c r="X132" s="72">
        <f>(B97+B362)/($AG$52+$AG$53)</f>
        <v>2.7023679594908537E-2</v>
      </c>
      <c r="Y132" s="8">
        <f t="shared" si="29"/>
        <v>1.5262915860740835E-2</v>
      </c>
    </row>
    <row r="133" spans="1:25">
      <c r="A133" t="s">
        <v>153</v>
      </c>
      <c r="B133">
        <v>1597.4829999999999</v>
      </c>
      <c r="C133">
        <v>609.29499999999996</v>
      </c>
      <c r="D133">
        <v>771.87199999999996</v>
      </c>
      <c r="E133">
        <v>1469.5509999999999</v>
      </c>
      <c r="F133">
        <v>1456.308</v>
      </c>
      <c r="G133">
        <v>2010.6890000000001</v>
      </c>
      <c r="H133">
        <v>2473.1469999999999</v>
      </c>
      <c r="I133">
        <v>3452.9850000000001</v>
      </c>
      <c r="J133">
        <v>3724.6210000000001</v>
      </c>
      <c r="K133">
        <v>2065.326</v>
      </c>
      <c r="L133">
        <v>4191.4030000000002</v>
      </c>
      <c r="N133" s="110" t="s">
        <v>118</v>
      </c>
      <c r="T133" s="33">
        <f t="shared" si="27"/>
        <v>0.40315836351335116</v>
      </c>
      <c r="U133" s="31">
        <f t="shared" si="32"/>
        <v>7.5725082231084271E-3</v>
      </c>
      <c r="V133" s="8">
        <f t="shared" si="25"/>
        <v>3.0529200229197882E-3</v>
      </c>
      <c r="W133" s="33">
        <f t="shared" si="28"/>
        <v>0.28311649804965405</v>
      </c>
      <c r="X133" s="72">
        <f t="shared" ref="X133:X164" si="33">(B98+B363)/($AG$52+$AG$53)</f>
        <v>7.1993651700260402E-3</v>
      </c>
      <c r="Y133" s="8">
        <f t="shared" si="29"/>
        <v>2.0382590551184247E-3</v>
      </c>
    </row>
    <row r="134" spans="1:25">
      <c r="A134" t="s">
        <v>154</v>
      </c>
      <c r="B134">
        <v>4198.4809999999998</v>
      </c>
      <c r="C134">
        <v>5701.9589999999998</v>
      </c>
      <c r="D134">
        <v>12081.636</v>
      </c>
      <c r="E134">
        <v>24492.273000000001</v>
      </c>
      <c r="F134">
        <v>28502.519</v>
      </c>
      <c r="G134">
        <v>39590.542999999998</v>
      </c>
      <c r="H134">
        <v>33555.315999999999</v>
      </c>
      <c r="I134">
        <v>84083.868000000002</v>
      </c>
      <c r="J134">
        <v>121845.171</v>
      </c>
      <c r="K134">
        <v>64623.071000000004</v>
      </c>
      <c r="L134">
        <v>99962.217000000004</v>
      </c>
      <c r="N134" s="110" t="s">
        <v>119</v>
      </c>
      <c r="T134" s="33">
        <f t="shared" si="27"/>
        <v>0.1306101316500759</v>
      </c>
      <c r="U134" s="31">
        <f t="shared" si="32"/>
        <v>3.2425269906024304E-2</v>
      </c>
      <c r="V134" s="8">
        <f t="shared" si="25"/>
        <v>4.2350687712150786E-3</v>
      </c>
      <c r="W134" s="33">
        <f t="shared" si="28"/>
        <v>0.2600933159513063</v>
      </c>
      <c r="X134" s="72">
        <f t="shared" si="33"/>
        <v>2.391554106661831E-2</v>
      </c>
      <c r="Y134" s="8">
        <f t="shared" si="29"/>
        <v>6.220272378786397E-3</v>
      </c>
    </row>
    <row r="135" spans="1:25">
      <c r="A135" t="s">
        <v>155</v>
      </c>
      <c r="B135">
        <v>4506.8339999999998</v>
      </c>
      <c r="C135">
        <v>5416.0410000000002</v>
      </c>
      <c r="D135">
        <v>7274.1450000000004</v>
      </c>
      <c r="E135">
        <v>9222.8559999999998</v>
      </c>
      <c r="F135">
        <v>10119.569</v>
      </c>
      <c r="G135">
        <v>12179.523999999999</v>
      </c>
      <c r="H135">
        <v>13266.451999999999</v>
      </c>
      <c r="I135">
        <v>18157.847000000002</v>
      </c>
      <c r="J135">
        <v>23239.545999999998</v>
      </c>
      <c r="K135">
        <v>14622.915000000001</v>
      </c>
      <c r="L135">
        <v>29254.205000000002</v>
      </c>
      <c r="N135" s="110" t="s">
        <v>120</v>
      </c>
      <c r="T135" s="33">
        <f t="shared" si="27"/>
        <v>0.36707059948975229</v>
      </c>
      <c r="U135" s="31">
        <f t="shared" si="32"/>
        <v>1.0072387921430391E-2</v>
      </c>
      <c r="V135" s="8">
        <f t="shared" si="25"/>
        <v>3.6972774726127936E-3</v>
      </c>
      <c r="W135" s="33">
        <f t="shared" si="28"/>
        <v>0.20078488077161472</v>
      </c>
      <c r="X135" s="72">
        <f t="shared" si="33"/>
        <v>3.918211819252445E-3</v>
      </c>
      <c r="Y135" s="8">
        <f t="shared" si="29"/>
        <v>7.867176929665338E-4</v>
      </c>
    </row>
    <row r="136" spans="1:25">
      <c r="A136" t="s">
        <v>156</v>
      </c>
      <c r="B136">
        <v>23.202000000000002</v>
      </c>
      <c r="C136">
        <v>15.887</v>
      </c>
      <c r="D136">
        <v>6.2590000000000003</v>
      </c>
      <c r="E136">
        <v>14.477</v>
      </c>
      <c r="F136">
        <v>30.806999999999999</v>
      </c>
      <c r="G136">
        <v>18.550999999999998</v>
      </c>
      <c r="H136">
        <v>16.779</v>
      </c>
      <c r="I136">
        <v>47.25</v>
      </c>
      <c r="J136">
        <v>248.91800000000001</v>
      </c>
      <c r="K136">
        <v>310.67599999999999</v>
      </c>
      <c r="L136">
        <v>460.113</v>
      </c>
      <c r="N136" s="110" t="s">
        <v>121</v>
      </c>
      <c r="T136" s="33">
        <f t="shared" si="27"/>
        <v>0.4962301672506082</v>
      </c>
      <c r="U136" s="31">
        <f t="shared" si="32"/>
        <v>5.824976189542328E-3</v>
      </c>
      <c r="V136" s="8">
        <f t="shared" si="25"/>
        <v>2.8905289087673997E-3</v>
      </c>
      <c r="W136" s="33">
        <f t="shared" si="28"/>
        <v>0.72069146035429232</v>
      </c>
      <c r="X136" s="72">
        <f t="shared" si="33"/>
        <v>2.906631980811483E-3</v>
      </c>
      <c r="Y136" s="8">
        <f t="shared" si="29"/>
        <v>2.0947848469635173E-3</v>
      </c>
    </row>
    <row r="137" spans="1:25">
      <c r="A137" t="s">
        <v>157</v>
      </c>
      <c r="B137">
        <v>51463.338000000003</v>
      </c>
      <c r="C137">
        <v>60355.404999999999</v>
      </c>
      <c r="D137">
        <v>67208.793999999994</v>
      </c>
      <c r="E137">
        <v>91354.566999999995</v>
      </c>
      <c r="F137">
        <v>98047.599000000002</v>
      </c>
      <c r="G137">
        <v>114977.713</v>
      </c>
      <c r="H137">
        <v>123734.223</v>
      </c>
      <c r="I137">
        <v>170507.43799999999</v>
      </c>
      <c r="J137">
        <v>164861.30900000001</v>
      </c>
      <c r="K137">
        <v>104986.173</v>
      </c>
      <c r="L137">
        <v>161934.848</v>
      </c>
      <c r="N137" s="110" t="s">
        <v>122</v>
      </c>
      <c r="T137" s="33">
        <f t="shared" si="27"/>
        <v>0.17614157441237302</v>
      </c>
      <c r="U137" s="31">
        <f t="shared" si="32"/>
        <v>1.5485342905254043E-2</v>
      </c>
      <c r="V137" s="8">
        <f t="shared" si="25"/>
        <v>2.7276126796469177E-3</v>
      </c>
      <c r="W137" s="33">
        <f t="shared" si="28"/>
        <v>0.30944664518788195</v>
      </c>
      <c r="X137" s="72">
        <f t="shared" si="33"/>
        <v>6.3015100402121329E-3</v>
      </c>
      <c r="Y137" s="8">
        <f t="shared" si="29"/>
        <v>1.9499811415613997E-3</v>
      </c>
    </row>
    <row r="138" spans="1:25">
      <c r="A138" t="s">
        <v>158</v>
      </c>
      <c r="B138">
        <v>53244.161</v>
      </c>
      <c r="C138">
        <v>68686.417000000001</v>
      </c>
      <c r="D138">
        <v>95353.379000000001</v>
      </c>
      <c r="E138">
        <v>145048.16399999999</v>
      </c>
      <c r="F138">
        <v>151091.264</v>
      </c>
      <c r="G138">
        <v>175994.00599999999</v>
      </c>
      <c r="H138">
        <v>215200.916</v>
      </c>
      <c r="I138">
        <v>297471.21500000003</v>
      </c>
      <c r="J138">
        <v>337175.06099999999</v>
      </c>
      <c r="K138">
        <v>225063.58600000001</v>
      </c>
      <c r="L138">
        <v>293825.71500000003</v>
      </c>
      <c r="N138" s="110" t="s">
        <v>123</v>
      </c>
      <c r="T138" s="33">
        <f t="shared" si="27"/>
        <v>0.97213713798176715</v>
      </c>
      <c r="U138" s="31">
        <f t="shared" si="32"/>
        <v>2.5519988763128255E-2</v>
      </c>
      <c r="V138" s="8">
        <f t="shared" si="25"/>
        <v>2.4808928837514361E-2</v>
      </c>
      <c r="W138" s="33">
        <f t="shared" si="28"/>
        <v>0.61314363444546238</v>
      </c>
      <c r="X138" s="72">
        <f t="shared" si="33"/>
        <v>9.6272152422664597E-2</v>
      </c>
      <c r="Y138" s="8">
        <f t="shared" si="29"/>
        <v>5.9028657432320095E-2</v>
      </c>
    </row>
    <row r="139" spans="1:25">
      <c r="A139" t="s">
        <v>159</v>
      </c>
      <c r="B139">
        <v>29195.062000000002</v>
      </c>
      <c r="C139">
        <v>56046.264999999999</v>
      </c>
      <c r="D139">
        <v>61642.281000000003</v>
      </c>
      <c r="E139">
        <v>85089.668999999994</v>
      </c>
      <c r="F139">
        <v>46893.837</v>
      </c>
      <c r="G139">
        <v>49506.584999999999</v>
      </c>
      <c r="H139">
        <v>70914.232000000004</v>
      </c>
      <c r="I139">
        <v>82167.801999999996</v>
      </c>
      <c r="J139">
        <v>85143.535000000003</v>
      </c>
      <c r="K139">
        <v>55249.161</v>
      </c>
      <c r="L139">
        <v>83099.850000000006</v>
      </c>
      <c r="N139" s="110" t="s">
        <v>124</v>
      </c>
      <c r="T139" s="33">
        <f t="shared" si="27"/>
        <v>0.77716452773922984</v>
      </c>
      <c r="U139" s="31">
        <f t="shared" si="32"/>
        <v>1.2114749018558172E-2</v>
      </c>
      <c r="V139" s="8">
        <f t="shared" si="25"/>
        <v>9.4151531996870593E-3</v>
      </c>
      <c r="W139" s="33">
        <f t="shared" si="28"/>
        <v>0.51272725633818539</v>
      </c>
      <c r="X139" s="72">
        <f t="shared" si="33"/>
        <v>1.1488540651757881E-2</v>
      </c>
      <c r="Y139" s="8">
        <f t="shared" si="29"/>
        <v>5.8904879277055259E-3</v>
      </c>
    </row>
    <row r="140" spans="1:25">
      <c r="A140" t="s">
        <v>160</v>
      </c>
      <c r="B140">
        <v>17611.244999999999</v>
      </c>
      <c r="C140">
        <v>19647.245999999999</v>
      </c>
      <c r="D140">
        <v>23426.895</v>
      </c>
      <c r="E140">
        <v>24041.817999999999</v>
      </c>
      <c r="F140">
        <v>26941.792000000001</v>
      </c>
      <c r="G140">
        <v>30883.175999999999</v>
      </c>
      <c r="H140">
        <v>42564.082999999999</v>
      </c>
      <c r="I140">
        <v>76506.663</v>
      </c>
      <c r="J140">
        <v>60234.739000000001</v>
      </c>
      <c r="K140">
        <v>36590.362000000001</v>
      </c>
      <c r="L140">
        <v>45017.733</v>
      </c>
      <c r="N140" s="110" t="s">
        <v>125</v>
      </c>
      <c r="T140" s="33">
        <f t="shared" si="27"/>
        <v>0.67630177990267437</v>
      </c>
      <c r="U140" s="31">
        <f t="shared" si="32"/>
        <v>9.8367175192829899E-3</v>
      </c>
      <c r="V140" s="8">
        <f t="shared" si="25"/>
        <v>6.6525895666909056E-3</v>
      </c>
      <c r="W140" s="33">
        <f t="shared" si="28"/>
        <v>0.97558641489813624</v>
      </c>
      <c r="X140" s="72">
        <f t="shared" si="33"/>
        <v>5.3198399989040262E-3</v>
      </c>
      <c r="Y140" s="8">
        <f t="shared" si="29"/>
        <v>5.1899636323624841E-3</v>
      </c>
    </row>
    <row r="141" spans="1:25">
      <c r="A141" t="s">
        <v>161</v>
      </c>
      <c r="B141">
        <v>22106.055</v>
      </c>
      <c r="C141">
        <v>19493.508999999998</v>
      </c>
      <c r="D141">
        <v>19839.977999999999</v>
      </c>
      <c r="E141">
        <v>25602.106</v>
      </c>
      <c r="F141">
        <v>22083.767</v>
      </c>
      <c r="G141">
        <v>16147.41</v>
      </c>
      <c r="H141">
        <v>11502.248</v>
      </c>
      <c r="I141">
        <v>13246.437</v>
      </c>
      <c r="J141">
        <v>10182.463</v>
      </c>
      <c r="K141">
        <v>7120.9059999999999</v>
      </c>
      <c r="L141">
        <v>9677.9570000000003</v>
      </c>
      <c r="N141" s="110" t="s">
        <v>126</v>
      </c>
      <c r="T141" s="33">
        <f t="shared" si="27"/>
        <v>0.52847640027268816</v>
      </c>
      <c r="U141" s="31">
        <f t="shared" si="32"/>
        <v>7.8842292511779044E-3</v>
      </c>
      <c r="V141" s="8">
        <f t="shared" si="25"/>
        <v>4.1666290935871309E-3</v>
      </c>
      <c r="W141" s="33">
        <f t="shared" si="28"/>
        <v>0.51345934520027692</v>
      </c>
      <c r="X141" s="72">
        <f t="shared" si="33"/>
        <v>1.173817145650986E-2</v>
      </c>
      <c r="Y141" s="8">
        <f t="shared" si="29"/>
        <v>6.0270738299081335E-3</v>
      </c>
    </row>
    <row r="142" spans="1:25">
      <c r="A142" t="s">
        <v>162</v>
      </c>
      <c r="B142">
        <v>40147.394999999997</v>
      </c>
      <c r="C142">
        <v>42113.654000000002</v>
      </c>
      <c r="D142">
        <v>46980.93</v>
      </c>
      <c r="E142">
        <v>56014.224999999999</v>
      </c>
      <c r="F142">
        <v>54241.445</v>
      </c>
      <c r="G142">
        <v>48701.317999999999</v>
      </c>
      <c r="H142">
        <v>35953.273000000001</v>
      </c>
      <c r="I142">
        <v>27311.548999999999</v>
      </c>
      <c r="J142">
        <v>20484.758999999998</v>
      </c>
      <c r="K142">
        <v>9207.7720000000008</v>
      </c>
      <c r="L142">
        <v>10874.804</v>
      </c>
      <c r="N142" s="110" t="s">
        <v>127</v>
      </c>
      <c r="T142" s="33">
        <f t="shared" si="27"/>
        <v>0.51149381565738528</v>
      </c>
      <c r="U142" s="31">
        <f t="shared" si="32"/>
        <v>1.9764715837844627E-3</v>
      </c>
      <c r="V142" s="8">
        <f t="shared" si="25"/>
        <v>1.0109529919283102E-3</v>
      </c>
      <c r="W142" s="33">
        <f t="shared" si="28"/>
        <v>0.23855066725277085</v>
      </c>
      <c r="X142" s="72">
        <f t="shared" si="33"/>
        <v>4.9776670424713726E-3</v>
      </c>
      <c r="Y142" s="8">
        <f t="shared" si="29"/>
        <v>1.1874257943436724E-3</v>
      </c>
    </row>
    <row r="143" spans="1:25">
      <c r="A143" t="s">
        <v>163</v>
      </c>
      <c r="B143">
        <v>2488.277</v>
      </c>
      <c r="C143">
        <v>4683.8069999999998</v>
      </c>
      <c r="D143">
        <v>3930.7449999999999</v>
      </c>
      <c r="E143">
        <v>3059.0630000000001</v>
      </c>
      <c r="F143">
        <v>4563.6059999999998</v>
      </c>
      <c r="G143">
        <v>5972.6310000000003</v>
      </c>
      <c r="H143">
        <v>5339.0119999999997</v>
      </c>
      <c r="I143">
        <v>8491.2119999999995</v>
      </c>
      <c r="J143">
        <v>14090.852000000001</v>
      </c>
      <c r="K143">
        <v>6943.9470000000001</v>
      </c>
      <c r="L143">
        <v>13165.374</v>
      </c>
      <c r="N143" s="110" t="s">
        <v>128</v>
      </c>
      <c r="T143" s="33">
        <f t="shared" si="27"/>
        <v>0.79197908620996971</v>
      </c>
      <c r="U143" s="31">
        <f t="shared" si="32"/>
        <v>3.8696191015721474E-4</v>
      </c>
      <c r="V143" s="8">
        <f t="shared" si="25"/>
        <v>3.0646574000437534E-4</v>
      </c>
      <c r="W143" s="33">
        <f t="shared" si="28"/>
        <v>0.47371302189349296</v>
      </c>
      <c r="X143" s="72">
        <f t="shared" si="33"/>
        <v>1.0618236876369978E-3</v>
      </c>
      <c r="Y143" s="8">
        <f t="shared" si="29"/>
        <v>5.0299970778861457E-4</v>
      </c>
    </row>
    <row r="144" spans="1:25">
      <c r="A144" t="s">
        <v>164</v>
      </c>
      <c r="B144">
        <v>19410.503000000001</v>
      </c>
      <c r="C144">
        <v>26287.456999999999</v>
      </c>
      <c r="D144">
        <v>30378.815999999999</v>
      </c>
      <c r="E144">
        <v>24350.567999999999</v>
      </c>
      <c r="F144">
        <v>20166.074000000001</v>
      </c>
      <c r="G144">
        <v>16457.483</v>
      </c>
      <c r="H144">
        <v>12490.130999999999</v>
      </c>
      <c r="I144">
        <v>8225.8690000000006</v>
      </c>
      <c r="J144">
        <v>8083.3029999999999</v>
      </c>
      <c r="K144">
        <v>908.43700000000001</v>
      </c>
      <c r="L144">
        <v>1930.8910000000001</v>
      </c>
      <c r="N144" s="110" t="s">
        <v>129</v>
      </c>
      <c r="T144" s="33">
        <f t="shared" si="27"/>
        <v>0.76747777182910559</v>
      </c>
      <c r="U144" s="31">
        <f t="shared" si="32"/>
        <v>0.13431042891693618</v>
      </c>
      <c r="V144" s="8">
        <f t="shared" si="25"/>
        <v>0.10308026871858164</v>
      </c>
      <c r="W144" s="33">
        <f t="shared" si="28"/>
        <v>0.53986775528580222</v>
      </c>
      <c r="X144" s="72">
        <f t="shared" si="33"/>
        <v>0.11805125674020836</v>
      </c>
      <c r="Y144" s="8">
        <f t="shared" si="29"/>
        <v>6.3732066985004221E-2</v>
      </c>
    </row>
    <row r="145" spans="1:25">
      <c r="A145" t="s">
        <v>165</v>
      </c>
      <c r="B145">
        <v>878.48800000000006</v>
      </c>
      <c r="C145">
        <v>2180.598</v>
      </c>
      <c r="D145">
        <v>3640.252</v>
      </c>
      <c r="E145">
        <v>5630.4620000000004</v>
      </c>
      <c r="F145">
        <v>5295.5739999999996</v>
      </c>
      <c r="G145">
        <v>5594.009</v>
      </c>
      <c r="H145">
        <v>6019.8109999999997</v>
      </c>
      <c r="I145">
        <v>7780.6689999999999</v>
      </c>
      <c r="J145">
        <v>6796.53</v>
      </c>
      <c r="K145">
        <v>3948.0549999999998</v>
      </c>
      <c r="L145">
        <v>4088.2240000000002</v>
      </c>
      <c r="N145" s="110" t="s">
        <v>130</v>
      </c>
      <c r="T145" s="33">
        <f t="shared" si="27"/>
        <v>0.20997694688264448</v>
      </c>
      <c r="U145" s="31">
        <f t="shared" si="32"/>
        <v>3.3399993183897358E-2</v>
      </c>
      <c r="V145" s="8">
        <f t="shared" si="25"/>
        <v>7.0132285946559033E-3</v>
      </c>
      <c r="W145" s="33">
        <f t="shared" si="28"/>
        <v>0.46705042524412105</v>
      </c>
      <c r="X145" s="72">
        <f t="shared" si="33"/>
        <v>2.1322010728278606E-2</v>
      </c>
      <c r="Y145" s="8">
        <f t="shared" si="29"/>
        <v>9.9584541777022334E-3</v>
      </c>
    </row>
    <row r="146" spans="1:25">
      <c r="A146" t="s">
        <v>166</v>
      </c>
      <c r="B146">
        <v>2143.902</v>
      </c>
      <c r="C146">
        <v>3256.806</v>
      </c>
      <c r="D146">
        <v>3555.614</v>
      </c>
      <c r="E146">
        <v>3982.7620000000002</v>
      </c>
      <c r="F146">
        <v>5325.9229999999998</v>
      </c>
      <c r="G146">
        <v>7136.7809999999999</v>
      </c>
      <c r="H146">
        <v>8221.68</v>
      </c>
      <c r="I146">
        <v>10655.56</v>
      </c>
      <c r="J146">
        <v>12450.572</v>
      </c>
      <c r="K146">
        <v>6578.71</v>
      </c>
      <c r="L146">
        <v>8075.03</v>
      </c>
      <c r="N146" s="110" t="s">
        <v>131</v>
      </c>
      <c r="T146" s="33">
        <f t="shared" si="27"/>
        <v>0.42331799888880561</v>
      </c>
      <c r="U146" s="31">
        <f t="shared" si="32"/>
        <v>0.14889287020144626</v>
      </c>
      <c r="V146" s="8">
        <f t="shared" si="25"/>
        <v>6.3029031862486901E-2</v>
      </c>
      <c r="W146" s="33">
        <f t="shared" si="28"/>
        <v>0.47213263760683172</v>
      </c>
      <c r="X146" s="72">
        <f t="shared" si="33"/>
        <v>0.11593167149854845</v>
      </c>
      <c r="Y146" s="8">
        <f t="shared" si="29"/>
        <v>5.4735125846778435E-2</v>
      </c>
    </row>
    <row r="147" spans="1:25">
      <c r="A147" t="s">
        <v>167</v>
      </c>
      <c r="B147">
        <v>13208.656999999999</v>
      </c>
      <c r="C147">
        <v>14639.869000000001</v>
      </c>
      <c r="D147">
        <v>9545.223</v>
      </c>
      <c r="E147">
        <v>11503.994000000001</v>
      </c>
      <c r="F147">
        <v>12446.27</v>
      </c>
      <c r="G147">
        <v>11461.916999999999</v>
      </c>
      <c r="H147">
        <v>18528.414000000001</v>
      </c>
      <c r="I147">
        <v>26590.445</v>
      </c>
      <c r="J147">
        <v>30596.723999999998</v>
      </c>
      <c r="K147">
        <v>16213.007</v>
      </c>
      <c r="L147">
        <v>24905.457999999999</v>
      </c>
      <c r="N147" s="110" t="s">
        <v>132</v>
      </c>
      <c r="T147" s="33">
        <f t="shared" si="27"/>
        <v>0.27826140033619245</v>
      </c>
      <c r="U147" s="31">
        <f t="shared" si="32"/>
        <v>3.4502357104295189E-3</v>
      </c>
      <c r="V147" s="8">
        <f t="shared" si="25"/>
        <v>9.6006742027405579E-4</v>
      </c>
      <c r="W147" s="33">
        <f t="shared" si="28"/>
        <v>8.2047358848391164E-2</v>
      </c>
      <c r="X147" s="72">
        <f t="shared" si="33"/>
        <v>6.021566899593339E-3</v>
      </c>
      <c r="Y147" s="8">
        <f t="shared" si="29"/>
        <v>4.9405366024052886E-4</v>
      </c>
    </row>
    <row r="148" spans="1:25">
      <c r="A148" t="s">
        <v>168</v>
      </c>
      <c r="B148">
        <v>50160.858999999997</v>
      </c>
      <c r="C148">
        <v>57704.3</v>
      </c>
      <c r="D148">
        <v>59162.093999999997</v>
      </c>
      <c r="E148">
        <v>75391.928</v>
      </c>
      <c r="F148">
        <v>76003.509000000005</v>
      </c>
      <c r="G148">
        <v>71809.764999999999</v>
      </c>
      <c r="H148">
        <v>65576.184999999998</v>
      </c>
      <c r="I148">
        <v>69398.737999999998</v>
      </c>
      <c r="J148">
        <v>79122.989000000001</v>
      </c>
      <c r="K148">
        <v>52074.508999999998</v>
      </c>
      <c r="L148">
        <v>48170.444000000003</v>
      </c>
      <c r="N148" s="110" t="s">
        <v>133</v>
      </c>
      <c r="T148" s="33">
        <f t="shared" si="27"/>
        <v>0.41904726581934959</v>
      </c>
      <c r="U148" s="31">
        <f t="shared" si="32"/>
        <v>5.0830853019225603E-2</v>
      </c>
      <c r="V148" s="8">
        <f t="shared" si="25"/>
        <v>2.1300529976971721E-2</v>
      </c>
      <c r="W148" s="33">
        <f t="shared" si="28"/>
        <v>7.6668863315587615E-2</v>
      </c>
      <c r="X148" s="72">
        <f t="shared" si="33"/>
        <v>5.7246382946866445E-2</v>
      </c>
      <c r="Y148" s="8">
        <f t="shared" si="29"/>
        <v>4.3890151094650894E-3</v>
      </c>
    </row>
    <row r="149" spans="1:25">
      <c r="A149" t="s">
        <v>169</v>
      </c>
      <c r="B149">
        <v>4845.7309999999998</v>
      </c>
      <c r="C149">
        <v>7486.1469999999999</v>
      </c>
      <c r="D149">
        <v>9328.4650000000001</v>
      </c>
      <c r="E149">
        <v>16620.388999999999</v>
      </c>
      <c r="F149">
        <v>13656.605</v>
      </c>
      <c r="G149">
        <v>12543.017</v>
      </c>
      <c r="H149">
        <v>11473.512000000001</v>
      </c>
      <c r="I149">
        <v>16044.788</v>
      </c>
      <c r="J149">
        <v>16530.124</v>
      </c>
      <c r="K149">
        <v>12308.297</v>
      </c>
      <c r="L149">
        <v>16041.745000000001</v>
      </c>
      <c r="N149" s="110" t="s">
        <v>134</v>
      </c>
      <c r="T149" s="33">
        <f t="shared" si="27"/>
        <v>0.38005531638412282</v>
      </c>
      <c r="U149" s="31">
        <f t="shared" si="32"/>
        <v>2.4501587139529057E-2</v>
      </c>
      <c r="V149" s="8">
        <f t="shared" ref="V149:V212" si="34">(T149*U149)</f>
        <v>9.3119584522268709E-3</v>
      </c>
      <c r="W149" s="33">
        <f t="shared" si="28"/>
        <v>0.16100554874257569</v>
      </c>
      <c r="X149" s="72">
        <f t="shared" si="33"/>
        <v>3.334614670356463E-2</v>
      </c>
      <c r="Y149" s="8">
        <f t="shared" si="29"/>
        <v>5.3689146484578549E-3</v>
      </c>
    </row>
    <row r="150" spans="1:25">
      <c r="A150" t="s">
        <v>170</v>
      </c>
      <c r="B150">
        <v>11202.602999999999</v>
      </c>
      <c r="C150">
        <v>12496.021000000001</v>
      </c>
      <c r="D150">
        <v>9544.5149999999994</v>
      </c>
      <c r="E150">
        <v>11937.460999999999</v>
      </c>
      <c r="F150">
        <v>14485.458000000001</v>
      </c>
      <c r="G150">
        <v>18045.215</v>
      </c>
      <c r="H150">
        <v>22249.929</v>
      </c>
      <c r="I150">
        <v>43177.214999999997</v>
      </c>
      <c r="J150">
        <v>72364.398000000001</v>
      </c>
      <c r="K150">
        <v>26437.454000000002</v>
      </c>
      <c r="L150">
        <v>22342.794999999998</v>
      </c>
      <c r="N150" s="110" t="s">
        <v>135</v>
      </c>
      <c r="T150" s="33">
        <f t="shared" si="27"/>
        <v>0.73960551394202889</v>
      </c>
      <c r="U150" s="31">
        <f t="shared" si="32"/>
        <v>9.1738065438412009E-2</v>
      </c>
      <c r="V150" s="8">
        <f t="shared" si="34"/>
        <v>6.7849979036624194E-2</v>
      </c>
      <c r="W150" s="33">
        <f t="shared" si="28"/>
        <v>0.70688176890577914</v>
      </c>
      <c r="X150" s="72">
        <f t="shared" si="33"/>
        <v>0.17373311527270058</v>
      </c>
      <c r="Y150" s="8">
        <f t="shared" si="29"/>
        <v>0.12280877184147822</v>
      </c>
    </row>
    <row r="151" spans="1:25">
      <c r="A151" t="s">
        <v>171</v>
      </c>
      <c r="B151">
        <v>1825.2719999999999</v>
      </c>
      <c r="C151">
        <v>2255.5450000000001</v>
      </c>
      <c r="D151">
        <v>2675.7130000000002</v>
      </c>
      <c r="E151">
        <v>3383.1990000000001</v>
      </c>
      <c r="F151">
        <v>3523.0619999999999</v>
      </c>
      <c r="G151">
        <v>5403.9449999999997</v>
      </c>
      <c r="H151">
        <v>9676.6409999999996</v>
      </c>
      <c r="I151">
        <v>17964.343000000001</v>
      </c>
      <c r="J151">
        <v>20243.748</v>
      </c>
      <c r="K151">
        <v>9357.5750000000007</v>
      </c>
      <c r="L151">
        <v>11680.293</v>
      </c>
      <c r="N151" s="110" t="s">
        <v>136</v>
      </c>
      <c r="T151" s="33">
        <f t="shared" si="27"/>
        <v>0.21240382590087392</v>
      </c>
      <c r="U151" s="31">
        <f t="shared" si="32"/>
        <v>2.7473842698006758E-2</v>
      </c>
      <c r="V151" s="8">
        <f t="shared" si="34"/>
        <v>5.835549301255424E-3</v>
      </c>
      <c r="W151" s="33">
        <f t="shared" si="28"/>
        <v>0.21267983798968701</v>
      </c>
      <c r="X151" s="72">
        <f t="shared" si="33"/>
        <v>2.5275373699631398E-2</v>
      </c>
      <c r="Y151" s="8">
        <f t="shared" si="29"/>
        <v>5.3755623835664021E-3</v>
      </c>
    </row>
    <row r="152" spans="1:25">
      <c r="A152" t="s">
        <v>172</v>
      </c>
      <c r="B152">
        <v>9343.5669999999991</v>
      </c>
      <c r="C152">
        <v>8912.7610000000004</v>
      </c>
      <c r="D152">
        <v>12652.928</v>
      </c>
      <c r="E152">
        <v>17492.259999999998</v>
      </c>
      <c r="F152">
        <v>18816.03</v>
      </c>
      <c r="G152">
        <v>29490.131000000001</v>
      </c>
      <c r="H152">
        <v>34926.853999999999</v>
      </c>
      <c r="I152">
        <v>52974.701999999997</v>
      </c>
      <c r="J152">
        <v>60000.228999999999</v>
      </c>
      <c r="K152">
        <v>25269.618999999999</v>
      </c>
      <c r="L152">
        <v>35004.449000000001</v>
      </c>
      <c r="N152" s="110" t="s">
        <v>137</v>
      </c>
      <c r="T152" s="33">
        <f t="shared" si="27"/>
        <v>0.346779758881887</v>
      </c>
      <c r="U152" s="31">
        <f t="shared" si="32"/>
        <v>8.527417377434952E-3</v>
      </c>
      <c r="V152" s="8">
        <f t="shared" si="34"/>
        <v>2.957135742032106E-3</v>
      </c>
      <c r="W152" s="33">
        <f t="shared" si="28"/>
        <v>0.4034255032418157</v>
      </c>
      <c r="X152" s="72">
        <f t="shared" si="33"/>
        <v>9.7641499000194858E-3</v>
      </c>
      <c r="Y152" s="8">
        <f t="shared" si="29"/>
        <v>3.9391070871438857E-3</v>
      </c>
    </row>
    <row r="153" spans="1:25">
      <c r="A153" t="s">
        <v>173</v>
      </c>
      <c r="B153">
        <v>9220.2489999999998</v>
      </c>
      <c r="C153">
        <v>12650.851000000001</v>
      </c>
      <c r="D153">
        <v>16962.198</v>
      </c>
      <c r="E153">
        <v>28506.681</v>
      </c>
      <c r="F153">
        <v>25370.796999999999</v>
      </c>
      <c r="G153">
        <v>35747.684999999998</v>
      </c>
      <c r="H153">
        <v>37187.983999999997</v>
      </c>
      <c r="I153">
        <v>51883.332000000002</v>
      </c>
      <c r="J153">
        <v>64120.898000000001</v>
      </c>
      <c r="K153">
        <v>58768.857000000004</v>
      </c>
      <c r="L153">
        <v>74332.741999999998</v>
      </c>
      <c r="N153" s="110" t="s">
        <v>138</v>
      </c>
      <c r="T153" s="33">
        <f t="shared" si="27"/>
        <v>0.87410570558352063</v>
      </c>
      <c r="U153" s="31">
        <f t="shared" si="32"/>
        <v>1.3231489685534309E-2</v>
      </c>
      <c r="V153" s="8">
        <f t="shared" si="34"/>
        <v>1.1565720627495042E-2</v>
      </c>
      <c r="W153" s="33">
        <f t="shared" si="28"/>
        <v>0.43948266128468738</v>
      </c>
      <c r="X153" s="72">
        <f t="shared" si="33"/>
        <v>6.3344046370030225E-3</v>
      </c>
      <c r="Y153" s="8">
        <f t="shared" si="29"/>
        <v>2.7838610075241526E-3</v>
      </c>
    </row>
    <row r="154" spans="1:25">
      <c r="A154" t="s">
        <v>174</v>
      </c>
      <c r="B154">
        <v>12378.73</v>
      </c>
      <c r="C154">
        <v>17202.594000000001</v>
      </c>
      <c r="D154">
        <v>12478.502</v>
      </c>
      <c r="E154">
        <v>18710.920999999998</v>
      </c>
      <c r="F154">
        <v>21668.972000000002</v>
      </c>
      <c r="G154">
        <v>22454.915000000001</v>
      </c>
      <c r="H154">
        <v>28926.737000000001</v>
      </c>
      <c r="I154">
        <v>38257.334999999999</v>
      </c>
      <c r="J154">
        <v>43443.152999999998</v>
      </c>
      <c r="K154">
        <v>30272.261999999999</v>
      </c>
      <c r="L154">
        <v>49832.648000000001</v>
      </c>
      <c r="N154" s="110" t="s">
        <v>139</v>
      </c>
      <c r="T154" s="33">
        <f t="shared" si="27"/>
        <v>0.37049210548898609</v>
      </c>
      <c r="U154" s="31">
        <f t="shared" si="32"/>
        <v>2.4439180306368175E-2</v>
      </c>
      <c r="V154" s="8">
        <f t="shared" si="34"/>
        <v>9.0545233681313085E-3</v>
      </c>
      <c r="W154" s="33">
        <f t="shared" si="28"/>
        <v>0.40659297405805223</v>
      </c>
      <c r="X154" s="72">
        <f t="shared" si="33"/>
        <v>1.2391117677841099E-2</v>
      </c>
      <c r="Y154" s="8">
        <f t="shared" si="29"/>
        <v>5.0381413885367187E-3</v>
      </c>
    </row>
    <row r="155" spans="1:25">
      <c r="A155" t="s">
        <v>175</v>
      </c>
      <c r="B155">
        <v>579.71400000000006</v>
      </c>
      <c r="C155">
        <v>839.05399999999997</v>
      </c>
      <c r="D155">
        <v>971.92</v>
      </c>
      <c r="E155">
        <v>1169.4390000000001</v>
      </c>
      <c r="F155">
        <v>1702.7660000000001</v>
      </c>
      <c r="G155">
        <v>2027.1010000000001</v>
      </c>
      <c r="H155">
        <v>2864.95</v>
      </c>
      <c r="I155">
        <v>3585.194</v>
      </c>
      <c r="J155">
        <v>3304.384</v>
      </c>
      <c r="K155">
        <v>3237.27</v>
      </c>
      <c r="L155">
        <v>3550.5610000000001</v>
      </c>
      <c r="N155" s="110" t="s">
        <v>140</v>
      </c>
      <c r="T155" s="33">
        <f t="shared" si="27"/>
        <v>0.58921820405809311</v>
      </c>
      <c r="U155" s="31">
        <f t="shared" si="32"/>
        <v>5.6742492490962866E-2</v>
      </c>
      <c r="V155" s="8">
        <f t="shared" si="34"/>
        <v>3.3433709519304973E-2</v>
      </c>
      <c r="W155" s="33">
        <f t="shared" si="28"/>
        <v>0.2607434228763818</v>
      </c>
      <c r="X155" s="72">
        <f t="shared" si="33"/>
        <v>3.3205659015127453E-2</v>
      </c>
      <c r="Y155" s="8">
        <f t="shared" si="29"/>
        <v>8.658157190470318E-3</v>
      </c>
    </row>
    <row r="156" spans="1:25">
      <c r="A156" t="s">
        <v>176</v>
      </c>
      <c r="B156">
        <v>8.407</v>
      </c>
      <c r="C156">
        <v>232.339</v>
      </c>
      <c r="D156">
        <v>218.21</v>
      </c>
      <c r="E156">
        <v>182.16</v>
      </c>
      <c r="F156">
        <v>136.262</v>
      </c>
      <c r="G156">
        <v>101.069</v>
      </c>
      <c r="H156">
        <v>40.674999999999997</v>
      </c>
      <c r="I156">
        <v>67.183999999999997</v>
      </c>
      <c r="J156">
        <v>95.623000000000005</v>
      </c>
      <c r="K156">
        <v>55.747</v>
      </c>
      <c r="L156">
        <v>248.107</v>
      </c>
      <c r="N156" s="110" t="s">
        <v>141</v>
      </c>
      <c r="T156" s="33">
        <f t="shared" si="27"/>
        <v>0.37715210084454071</v>
      </c>
      <c r="U156" s="31">
        <f t="shared" si="32"/>
        <v>4.7788533697246654E-3</v>
      </c>
      <c r="V156" s="8">
        <f t="shared" si="34"/>
        <v>1.8023545880196702E-3</v>
      </c>
      <c r="W156" s="33">
        <f t="shared" si="28"/>
        <v>0.10302022730704007</v>
      </c>
      <c r="X156" s="72">
        <f t="shared" si="33"/>
        <v>9.5143787913104395E-3</v>
      </c>
      <c r="Y156" s="8">
        <f t="shared" si="29"/>
        <v>9.8017346576608259E-4</v>
      </c>
    </row>
    <row r="157" spans="1:25">
      <c r="A157" t="s">
        <v>177</v>
      </c>
      <c r="B157">
        <v>10803.050999999999</v>
      </c>
      <c r="C157">
        <v>2301.7350000000001</v>
      </c>
      <c r="D157">
        <v>11378.815000000001</v>
      </c>
      <c r="E157">
        <v>16213.111000000001</v>
      </c>
      <c r="F157">
        <v>7742.48</v>
      </c>
      <c r="G157">
        <v>8490.2510000000002</v>
      </c>
      <c r="H157">
        <v>3142.8440000000001</v>
      </c>
      <c r="I157">
        <v>1803.3420000000001</v>
      </c>
      <c r="J157">
        <v>1611.241</v>
      </c>
      <c r="K157">
        <v>2325.16</v>
      </c>
      <c r="L157">
        <v>2801.442</v>
      </c>
      <c r="N157" s="110" t="s">
        <v>142</v>
      </c>
      <c r="T157" s="33">
        <f t="shared" si="27"/>
        <v>0.78153871801364994</v>
      </c>
      <c r="U157" s="31">
        <f t="shared" si="32"/>
        <v>3.5812784266096645E-2</v>
      </c>
      <c r="V157" s="8">
        <f t="shared" si="34"/>
        <v>2.7989077503824584E-2</v>
      </c>
      <c r="W157" s="33">
        <f t="shared" si="28"/>
        <v>0.19475683726625093</v>
      </c>
      <c r="X157" s="72">
        <f t="shared" si="33"/>
        <v>2.4849746613308427E-2</v>
      </c>
      <c r="Y157" s="8">
        <f t="shared" si="29"/>
        <v>4.8396580572756791E-3</v>
      </c>
    </row>
    <row r="158" spans="1:25">
      <c r="A158" t="s">
        <v>178</v>
      </c>
      <c r="B158">
        <v>90.096000000000004</v>
      </c>
      <c r="C158">
        <v>799.72699999999998</v>
      </c>
      <c r="D158">
        <v>9072.3940000000002</v>
      </c>
      <c r="E158">
        <v>640.34</v>
      </c>
      <c r="F158">
        <v>609.19100000000003</v>
      </c>
      <c r="G158">
        <v>420.30900000000003</v>
      </c>
      <c r="H158">
        <v>1192.482</v>
      </c>
      <c r="I158">
        <v>5297.06</v>
      </c>
      <c r="J158">
        <v>2954.152</v>
      </c>
      <c r="K158">
        <v>3581.6390000000001</v>
      </c>
      <c r="L158">
        <v>3393.7359999999999</v>
      </c>
      <c r="N158" s="110" t="s">
        <v>143</v>
      </c>
      <c r="T158" s="33">
        <f t="shared" si="27"/>
        <v>0.55148178733619635</v>
      </c>
      <c r="U158" s="31">
        <f t="shared" si="32"/>
        <v>7.0580499620875509E-2</v>
      </c>
      <c r="V158" s="8">
        <f t="shared" si="34"/>
        <v>3.8923860082002153E-2</v>
      </c>
      <c r="W158" s="33">
        <f t="shared" si="28"/>
        <v>0.183604149592169</v>
      </c>
      <c r="X158" s="72">
        <f t="shared" si="33"/>
        <v>5.9831229472434959E-2</v>
      </c>
      <c r="Y158" s="8">
        <f t="shared" si="29"/>
        <v>1.0985262006340339E-2</v>
      </c>
    </row>
    <row r="159" spans="1:25">
      <c r="A159" t="s">
        <v>179</v>
      </c>
      <c r="B159">
        <v>2551.0509999999999</v>
      </c>
      <c r="C159">
        <v>1566.8230000000001</v>
      </c>
      <c r="D159">
        <v>1295.066</v>
      </c>
      <c r="E159">
        <v>4637.22</v>
      </c>
      <c r="F159">
        <v>14041.029</v>
      </c>
      <c r="G159">
        <v>16741.8</v>
      </c>
      <c r="H159">
        <v>21876.758000000002</v>
      </c>
      <c r="I159">
        <v>36431.012999999999</v>
      </c>
      <c r="J159">
        <v>24370.483</v>
      </c>
      <c r="K159">
        <v>9778.6029999999992</v>
      </c>
      <c r="L159">
        <v>14277.453</v>
      </c>
      <c r="N159" s="110" t="s">
        <v>144</v>
      </c>
      <c r="T159" s="33">
        <f t="shared" si="27"/>
        <v>5.1824819118285501E-2</v>
      </c>
      <c r="U159" s="31">
        <f t="shared" si="32"/>
        <v>7.9711541712159644E-3</v>
      </c>
      <c r="V159" s="8">
        <f t="shared" si="34"/>
        <v>4.1310362308723432E-4</v>
      </c>
      <c r="W159" s="33">
        <f t="shared" si="28"/>
        <v>0.18874492176110924</v>
      </c>
      <c r="X159" s="72">
        <f t="shared" si="33"/>
        <v>1.5702590045622321E-2</v>
      </c>
      <c r="Y159" s="8">
        <f t="shared" si="29"/>
        <v>2.9637841296077578E-3</v>
      </c>
    </row>
    <row r="160" spans="1:25">
      <c r="A160" t="s">
        <v>180</v>
      </c>
      <c r="B160">
        <v>10395.169</v>
      </c>
      <c r="C160">
        <v>13855.596</v>
      </c>
      <c r="D160">
        <v>17156.78</v>
      </c>
      <c r="E160">
        <v>86566.490999999995</v>
      </c>
      <c r="F160">
        <v>183736.84299999999</v>
      </c>
      <c r="G160">
        <v>152611.40400000001</v>
      </c>
      <c r="H160">
        <v>176051.27299999999</v>
      </c>
      <c r="I160">
        <v>194672.69099999999</v>
      </c>
      <c r="J160">
        <v>271594.38299999997</v>
      </c>
      <c r="K160">
        <v>42992.690999999999</v>
      </c>
      <c r="L160">
        <v>150507.038</v>
      </c>
      <c r="N160" s="110" t="s">
        <v>145</v>
      </c>
      <c r="T160" s="33">
        <f t="shared" si="27"/>
        <v>0.37935523910133162</v>
      </c>
      <c r="U160" s="31">
        <f t="shared" si="32"/>
        <v>1.4539822824949858E-2</v>
      </c>
      <c r="V160" s="8">
        <f t="shared" si="34"/>
        <v>5.5157579642498523E-3</v>
      </c>
      <c r="W160" s="33">
        <f t="shared" si="28"/>
        <v>0.22360638078313194</v>
      </c>
      <c r="X160" s="72">
        <f t="shared" si="33"/>
        <v>8.8133116532763713E-3</v>
      </c>
      <c r="Y160" s="8">
        <f t="shared" si="29"/>
        <v>1.9707127215029302E-3</v>
      </c>
    </row>
    <row r="161" spans="1:25">
      <c r="A161" t="s">
        <v>181</v>
      </c>
      <c r="B161">
        <v>1269.1210000000001</v>
      </c>
      <c r="C161">
        <v>1824.0309999999999</v>
      </c>
      <c r="D161">
        <v>1841.046</v>
      </c>
      <c r="E161">
        <v>3907.451</v>
      </c>
      <c r="F161">
        <v>9221.2829999999994</v>
      </c>
      <c r="G161">
        <v>13907.74</v>
      </c>
      <c r="H161">
        <v>17480.63</v>
      </c>
      <c r="I161">
        <v>30153.892</v>
      </c>
      <c r="J161">
        <v>33950.760999999999</v>
      </c>
      <c r="K161">
        <v>14166.172</v>
      </c>
      <c r="L161">
        <v>26687.964</v>
      </c>
      <c r="N161" s="110" t="s">
        <v>146</v>
      </c>
      <c r="T161" s="33">
        <f t="shared" si="27"/>
        <v>0.67466907886997174</v>
      </c>
      <c r="U161" s="31">
        <f t="shared" si="32"/>
        <v>1.6799188372373191E-2</v>
      </c>
      <c r="V161" s="8">
        <f t="shared" si="34"/>
        <v>1.133389294495216E-2</v>
      </c>
      <c r="W161" s="33">
        <f t="shared" si="28"/>
        <v>0.67349421898014628</v>
      </c>
      <c r="X161" s="72">
        <f t="shared" si="33"/>
        <v>2.3404281798500105E-2</v>
      </c>
      <c r="Y161" s="8">
        <f t="shared" si="29"/>
        <v>1.576264849067208E-2</v>
      </c>
    </row>
    <row r="162" spans="1:25">
      <c r="A162" t="s">
        <v>182</v>
      </c>
      <c r="B162">
        <v>2797.8989999999999</v>
      </c>
      <c r="C162">
        <v>9252.5889999999999</v>
      </c>
      <c r="D162">
        <v>7528.2610000000004</v>
      </c>
      <c r="E162">
        <v>11186.947</v>
      </c>
      <c r="F162">
        <v>16156.023999999999</v>
      </c>
      <c r="G162">
        <v>19102.355</v>
      </c>
      <c r="H162">
        <v>27130.082999999999</v>
      </c>
      <c r="I162">
        <v>47864.08</v>
      </c>
      <c r="J162">
        <v>58051.849000000002</v>
      </c>
      <c r="K162">
        <v>44768.932999999997</v>
      </c>
      <c r="L162">
        <v>50541.938000000002</v>
      </c>
      <c r="N162" s="110" t="s">
        <v>147</v>
      </c>
      <c r="T162" s="33">
        <f t="shared" si="27"/>
        <v>0.73879288202049798</v>
      </c>
      <c r="U162" s="31">
        <f t="shared" si="32"/>
        <v>3.2885720322486933E-3</v>
      </c>
      <c r="V162" s="8">
        <f t="shared" si="34"/>
        <v>2.4295736094370182E-3</v>
      </c>
      <c r="W162" s="33">
        <f t="shared" si="28"/>
        <v>0.1387281722225446</v>
      </c>
      <c r="X162" s="72">
        <f t="shared" si="33"/>
        <v>4.4616574832354013E-3</v>
      </c>
      <c r="Y162" s="8">
        <f t="shared" si="29"/>
        <v>6.1895758773228564E-4</v>
      </c>
    </row>
    <row r="163" spans="1:25">
      <c r="A163" t="s">
        <v>183</v>
      </c>
      <c r="B163">
        <v>797.29200000000003</v>
      </c>
      <c r="C163">
        <v>975.82399999999996</v>
      </c>
      <c r="D163">
        <v>706.06200000000001</v>
      </c>
      <c r="E163">
        <v>381.76</v>
      </c>
      <c r="F163">
        <v>202.22499999999999</v>
      </c>
      <c r="G163">
        <v>889.71299999999997</v>
      </c>
      <c r="H163">
        <v>1121.0119999999999</v>
      </c>
      <c r="I163">
        <v>1162.856</v>
      </c>
      <c r="J163">
        <v>1662.7239999999999</v>
      </c>
      <c r="K163">
        <v>1334.9380000000001</v>
      </c>
      <c r="L163">
        <v>1573.422</v>
      </c>
      <c r="N163" s="110" t="s">
        <v>148</v>
      </c>
      <c r="T163" s="33">
        <f t="shared" si="27"/>
        <v>0.83647195201599855</v>
      </c>
      <c r="U163" s="31">
        <f t="shared" si="32"/>
        <v>1.0183206032337194E-2</v>
      </c>
      <c r="V163" s="8">
        <f t="shared" si="34"/>
        <v>8.5179662276501835E-3</v>
      </c>
      <c r="W163" s="33">
        <f t="shared" si="28"/>
        <v>0.19903143226623735</v>
      </c>
      <c r="X163" s="72">
        <f t="shared" si="33"/>
        <v>5.8225674502045272E-3</v>
      </c>
      <c r="Y163" s="8">
        <f t="shared" si="29"/>
        <v>1.1588739390809807E-3</v>
      </c>
    </row>
    <row r="164" spans="1:25">
      <c r="A164" t="s">
        <v>184</v>
      </c>
      <c r="B164">
        <v>175.16900000000001</v>
      </c>
      <c r="C164">
        <v>350.00299999999999</v>
      </c>
      <c r="D164">
        <v>222.38200000000001</v>
      </c>
      <c r="E164">
        <v>326.91399999999999</v>
      </c>
      <c r="F164">
        <v>396.09800000000001</v>
      </c>
      <c r="G164">
        <v>405.13099999999997</v>
      </c>
      <c r="H164">
        <v>277.73700000000002</v>
      </c>
      <c r="I164">
        <v>1370.8230000000001</v>
      </c>
      <c r="J164">
        <v>1433.316</v>
      </c>
      <c r="K164">
        <v>977.77499999999998</v>
      </c>
      <c r="L164">
        <v>3934.4290000000001</v>
      </c>
      <c r="N164" s="110" t="s">
        <v>149</v>
      </c>
      <c r="T164" s="33">
        <f t="shared" si="27"/>
        <v>0.85465656815503721</v>
      </c>
      <c r="U164" s="31">
        <f t="shared" si="32"/>
        <v>5.8032309579997318E-2</v>
      </c>
      <c r="V164" s="8">
        <f t="shared" si="34"/>
        <v>4.9597694547751196E-2</v>
      </c>
      <c r="W164" s="33">
        <f t="shared" si="28"/>
        <v>0.31945848878704775</v>
      </c>
      <c r="X164" s="72">
        <f t="shared" si="33"/>
        <v>3.2854246040950955E-2</v>
      </c>
      <c r="Y164" s="8">
        <f t="shared" si="29"/>
        <v>1.0495567790480038E-2</v>
      </c>
    </row>
    <row r="165" spans="1:25">
      <c r="A165" t="s">
        <v>185</v>
      </c>
      <c r="B165">
        <v>5627.1559999999999</v>
      </c>
      <c r="C165">
        <v>7220.098</v>
      </c>
      <c r="D165">
        <v>7453.1760000000004</v>
      </c>
      <c r="E165">
        <v>8889.3209999999999</v>
      </c>
      <c r="F165">
        <v>15528.978999999999</v>
      </c>
      <c r="G165">
        <v>23381.434000000001</v>
      </c>
      <c r="H165">
        <v>28636.115000000002</v>
      </c>
      <c r="I165">
        <v>50153.612999999998</v>
      </c>
      <c r="J165">
        <v>46286.745999999999</v>
      </c>
      <c r="K165">
        <v>22197.982</v>
      </c>
      <c r="L165">
        <v>39738.457999999999</v>
      </c>
      <c r="N165" s="110" t="s">
        <v>150</v>
      </c>
      <c r="T165" s="33">
        <f t="shared" si="27"/>
        <v>0.4565590695323623</v>
      </c>
      <c r="U165" s="31">
        <f t="shared" ref="U165:U196" si="35">(L130+L395)/($AH$44+$AH$45)</f>
        <v>7.7394861959733238E-3</v>
      </c>
      <c r="V165" s="8">
        <f t="shared" si="34"/>
        <v>3.533532616292143E-3</v>
      </c>
      <c r="W165" s="33">
        <f t="shared" si="28"/>
        <v>0.10809090510658526</v>
      </c>
      <c r="X165" s="72">
        <f>(B130+B395)/($AH$52+$AH$53)</f>
        <v>1.0894265714883975E-2</v>
      </c>
      <c r="Y165" s="8">
        <f t="shared" si="29"/>
        <v>1.177571041593449E-3</v>
      </c>
    </row>
    <row r="166" spans="1:25">
      <c r="A166" t="s">
        <v>186</v>
      </c>
      <c r="B166">
        <v>4223.0519999999997</v>
      </c>
      <c r="C166">
        <v>996.50400000000002</v>
      </c>
      <c r="D166">
        <v>338.16800000000001</v>
      </c>
      <c r="E166">
        <v>313.76299999999998</v>
      </c>
      <c r="F166">
        <v>2200.8719999999998</v>
      </c>
      <c r="G166">
        <v>8276.2890000000007</v>
      </c>
      <c r="H166">
        <v>42958.813000000002</v>
      </c>
      <c r="I166">
        <v>34849.97</v>
      </c>
      <c r="J166">
        <v>22292.305</v>
      </c>
      <c r="K166">
        <v>12726.45</v>
      </c>
      <c r="L166">
        <v>32312.925999999999</v>
      </c>
      <c r="N166" s="110" t="s">
        <v>151</v>
      </c>
      <c r="T166" s="33">
        <f t="shared" si="27"/>
        <v>0.87193364922794669</v>
      </c>
      <c r="U166" s="31">
        <f t="shared" si="35"/>
        <v>4.2807714659213347E-4</v>
      </c>
      <c r="V166" s="8">
        <f t="shared" si="34"/>
        <v>3.7325486857916562E-4</v>
      </c>
      <c r="W166" s="33">
        <f t="shared" si="28"/>
        <v>0.61266896528267201</v>
      </c>
      <c r="X166" s="72">
        <f t="shared" ref="X166:X216" si="36">(B131+B396)/($AH$52+$AH$53)</f>
        <v>8.4424484915007964E-4</v>
      </c>
      <c r="Y166" s="8">
        <f t="shared" si="29"/>
        <v>5.1724261817400483E-4</v>
      </c>
    </row>
    <row r="167" spans="1:25">
      <c r="A167" t="s">
        <v>187</v>
      </c>
      <c r="B167">
        <v>718.76300000000003</v>
      </c>
      <c r="C167">
        <v>918.45699999999999</v>
      </c>
      <c r="D167">
        <v>667.03099999999995</v>
      </c>
      <c r="E167">
        <v>2567.6239999999998</v>
      </c>
      <c r="F167">
        <v>5495.7569999999996</v>
      </c>
      <c r="G167">
        <v>7054.1490000000003</v>
      </c>
      <c r="H167">
        <v>11068.582</v>
      </c>
      <c r="I167">
        <v>15073.98</v>
      </c>
      <c r="J167">
        <v>12882.055</v>
      </c>
      <c r="K167">
        <v>9599.2880000000005</v>
      </c>
      <c r="L167">
        <v>21058.862000000001</v>
      </c>
      <c r="N167" s="110" t="s">
        <v>152</v>
      </c>
      <c r="T167" s="33">
        <f t="shared" si="27"/>
        <v>0.44560183821363336</v>
      </c>
      <c r="U167" s="31">
        <f t="shared" si="35"/>
        <v>3.9844477548175942E-3</v>
      </c>
      <c r="V167" s="8">
        <f t="shared" si="34"/>
        <v>1.7754772438129042E-3</v>
      </c>
      <c r="W167" s="33">
        <f t="shared" si="28"/>
        <v>0.23330423495414784</v>
      </c>
      <c r="X167" s="72">
        <f t="shared" si="36"/>
        <v>8.6404312239206707E-3</v>
      </c>
      <c r="Y167" s="8">
        <f t="shared" si="29"/>
        <v>2.0158491963707436E-3</v>
      </c>
    </row>
    <row r="168" spans="1:25">
      <c r="A168" t="s">
        <v>188</v>
      </c>
      <c r="B168">
        <v>399.851</v>
      </c>
      <c r="C168">
        <v>1046.9490000000001</v>
      </c>
      <c r="D168">
        <v>3004.3119999999999</v>
      </c>
      <c r="E168">
        <v>2198.299</v>
      </c>
      <c r="F168">
        <v>2467.0279999999998</v>
      </c>
      <c r="G168">
        <v>2679.2</v>
      </c>
      <c r="H168">
        <v>3151.0680000000002</v>
      </c>
      <c r="I168">
        <v>3605.2260000000001</v>
      </c>
      <c r="J168">
        <v>1493.2429999999999</v>
      </c>
      <c r="K168">
        <v>435.1</v>
      </c>
      <c r="L168">
        <v>134.13900000000001</v>
      </c>
      <c r="N168" s="110" t="s">
        <v>153</v>
      </c>
      <c r="T168" s="33">
        <f t="shared" si="27"/>
        <v>0.34746606075826952</v>
      </c>
      <c r="U168" s="31">
        <f t="shared" si="35"/>
        <v>6.0572422007973206E-3</v>
      </c>
      <c r="V168" s="8">
        <f t="shared" si="34"/>
        <v>2.1046860865697962E-3</v>
      </c>
      <c r="W168" s="33">
        <f t="shared" si="28"/>
        <v>0.4063012849557941</v>
      </c>
      <c r="X168" s="72">
        <f t="shared" si="36"/>
        <v>5.2511845440939313E-3</v>
      </c>
      <c r="Y168" s="8">
        <f t="shared" si="29"/>
        <v>2.1335630278053702E-3</v>
      </c>
    </row>
    <row r="169" spans="1:25">
      <c r="A169" t="s">
        <v>189</v>
      </c>
      <c r="B169">
        <v>55193.425000000003</v>
      </c>
      <c r="C169">
        <v>27129.541000000001</v>
      </c>
      <c r="D169">
        <v>42564.260999999999</v>
      </c>
      <c r="E169">
        <v>32692.812000000002</v>
      </c>
      <c r="F169">
        <v>23425.79</v>
      </c>
      <c r="G169">
        <v>13990.144</v>
      </c>
      <c r="H169">
        <v>26672.083999999999</v>
      </c>
      <c r="I169">
        <v>51115.726999999999</v>
      </c>
      <c r="J169">
        <v>92107.963000000003</v>
      </c>
      <c r="K169">
        <v>36826.908000000003</v>
      </c>
      <c r="L169">
        <v>19509.7</v>
      </c>
      <c r="N169" s="110" t="s">
        <v>154</v>
      </c>
      <c r="T169" s="33">
        <f t="shared" si="27"/>
        <v>0.89929438803267592</v>
      </c>
      <c r="U169" s="31">
        <f t="shared" si="35"/>
        <v>5.5816410815539411E-2</v>
      </c>
      <c r="V169" s="8">
        <f t="shared" si="34"/>
        <v>5.019538500654095E-2</v>
      </c>
      <c r="W169" s="33">
        <f t="shared" si="28"/>
        <v>0.42537032131688396</v>
      </c>
      <c r="X169" s="72">
        <f t="shared" si="36"/>
        <v>1.3182392504608478E-2</v>
      </c>
      <c r="Y169" s="8">
        <f t="shared" si="29"/>
        <v>5.6073985354105904E-3</v>
      </c>
    </row>
    <row r="170" spans="1:25">
      <c r="A170" t="s">
        <v>190</v>
      </c>
      <c r="B170">
        <v>154.46700000000001</v>
      </c>
      <c r="C170">
        <v>567.95399999999995</v>
      </c>
      <c r="D170">
        <v>39.037999999999997</v>
      </c>
      <c r="E170">
        <v>211.80600000000001</v>
      </c>
      <c r="F170">
        <v>3203.348</v>
      </c>
      <c r="G170">
        <v>8354.8940000000002</v>
      </c>
      <c r="H170">
        <v>10678.328</v>
      </c>
      <c r="I170">
        <v>30007.251</v>
      </c>
      <c r="J170">
        <v>28262.297999999999</v>
      </c>
      <c r="K170">
        <v>13163.179</v>
      </c>
      <c r="L170">
        <v>22474.462</v>
      </c>
      <c r="N170" s="110" t="s">
        <v>155</v>
      </c>
      <c r="T170" s="33">
        <f t="shared" si="27"/>
        <v>0.901738206542124</v>
      </c>
      <c r="U170" s="31">
        <f t="shared" si="35"/>
        <v>1.3375509527125485E-2</v>
      </c>
      <c r="V170" s="8">
        <f t="shared" si="34"/>
        <v>1.2061207972577228E-2</v>
      </c>
      <c r="W170" s="33">
        <f t="shared" si="28"/>
        <v>0.79242695363648052</v>
      </c>
      <c r="X170" s="72">
        <f t="shared" si="36"/>
        <v>7.5959405055595159E-3</v>
      </c>
      <c r="Y170" s="8">
        <f t="shared" si="29"/>
        <v>6.0192279948244748E-3</v>
      </c>
    </row>
    <row r="171" spans="1:25">
      <c r="A171" t="s">
        <v>191</v>
      </c>
      <c r="B171">
        <v>45.180999999999997</v>
      </c>
      <c r="C171">
        <v>37.901000000000003</v>
      </c>
      <c r="D171">
        <v>95.131</v>
      </c>
      <c r="E171">
        <v>227.99299999999999</v>
      </c>
      <c r="F171">
        <v>249.303</v>
      </c>
      <c r="G171">
        <v>598.452</v>
      </c>
      <c r="H171">
        <v>15127.259</v>
      </c>
      <c r="I171">
        <v>1137.9590000000001</v>
      </c>
      <c r="J171">
        <v>1763.2670000000001</v>
      </c>
      <c r="K171">
        <v>848.17899999999997</v>
      </c>
      <c r="L171">
        <v>690.60400000000004</v>
      </c>
      <c r="N171" s="110" t="s">
        <v>156</v>
      </c>
      <c r="T171" s="33">
        <f t="shared" si="27"/>
        <v>0.59567529428518717</v>
      </c>
      <c r="U171" s="31">
        <f t="shared" si="35"/>
        <v>3.8786699553907327E-4</v>
      </c>
      <c r="V171" s="8">
        <f t="shared" si="34"/>
        <v>2.3104278671124884E-4</v>
      </c>
      <c r="W171" s="33">
        <f t="shared" si="28"/>
        <v>0.16688604535744342</v>
      </c>
      <c r="X171" s="72">
        <f t="shared" si="36"/>
        <v>1.8568406311225395E-4</v>
      </c>
      <c r="Y171" s="8">
        <f t="shared" si="29"/>
        <v>3.0988078978706003E-5</v>
      </c>
    </row>
    <row r="172" spans="1:25">
      <c r="A172" t="s">
        <v>192</v>
      </c>
      <c r="B172">
        <v>52.06</v>
      </c>
      <c r="C172">
        <v>204.53299999999999</v>
      </c>
      <c r="D172">
        <v>174.279</v>
      </c>
      <c r="E172">
        <v>438.7</v>
      </c>
      <c r="F172">
        <v>95.995000000000005</v>
      </c>
      <c r="G172">
        <v>9.3520000000000003</v>
      </c>
      <c r="H172">
        <v>65.504999999999995</v>
      </c>
      <c r="I172">
        <v>52.149000000000001</v>
      </c>
      <c r="J172">
        <v>816.85599999999999</v>
      </c>
      <c r="K172">
        <v>156.68600000000001</v>
      </c>
      <c r="L172">
        <v>92.03</v>
      </c>
      <c r="N172" s="110" t="s">
        <v>157</v>
      </c>
      <c r="T172" s="33">
        <f t="shared" si="27"/>
        <v>0.57731290100830468</v>
      </c>
      <c r="U172" s="31">
        <f t="shared" si="35"/>
        <v>5.7155606137816922E-2</v>
      </c>
      <c r="V172" s="8">
        <f t="shared" si="34"/>
        <v>3.2996668788311152E-2</v>
      </c>
      <c r="W172" s="33">
        <f t="shared" si="28"/>
        <v>0.78293564622049572</v>
      </c>
      <c r="X172" s="72">
        <f t="shared" si="36"/>
        <v>5.6474662070070451E-2</v>
      </c>
      <c r="Y172" s="8">
        <f t="shared" si="29"/>
        <v>4.4216026042914726E-2</v>
      </c>
    </row>
    <row r="173" spans="1:25">
      <c r="A173" t="s">
        <v>193</v>
      </c>
      <c r="B173">
        <v>7204.7420000000002</v>
      </c>
      <c r="C173">
        <v>6371.107</v>
      </c>
      <c r="D173">
        <v>8248.0969999999998</v>
      </c>
      <c r="E173">
        <v>9165.1579999999994</v>
      </c>
      <c r="F173">
        <v>9973.7759999999998</v>
      </c>
      <c r="G173">
        <v>14295.163</v>
      </c>
      <c r="H173">
        <v>14450.941000000001</v>
      </c>
      <c r="I173">
        <v>15511.955</v>
      </c>
      <c r="J173">
        <v>17457.485000000001</v>
      </c>
      <c r="K173">
        <v>15671.078</v>
      </c>
      <c r="L173">
        <v>16270.058000000001</v>
      </c>
      <c r="N173" s="110" t="s">
        <v>158</v>
      </c>
      <c r="T173" s="33">
        <f t="shared" ref="T173:T236" si="37">(2*MIN(L138,L403)/(L138+L403))</f>
        <v>0.25152440800082515</v>
      </c>
      <c r="U173" s="31">
        <f t="shared" si="35"/>
        <v>8.4383617148585235E-2</v>
      </c>
      <c r="V173" s="8">
        <f t="shared" si="34"/>
        <v>2.1224539348266177E-2</v>
      </c>
      <c r="W173" s="33">
        <f t="shared" ref="W173:W236" si="38">(2*MIN(B138,B403)/(B138+B403))</f>
        <v>0.43593443000110982</v>
      </c>
      <c r="X173" s="72">
        <f t="shared" si="36"/>
        <v>4.5465949347352486E-2</v>
      </c>
      <c r="Y173" s="8">
        <f t="shared" ref="Y173:Y236" si="39">(W173*X173)</f>
        <v>1.9820172713197436E-2</v>
      </c>
    </row>
    <row r="174" spans="1:25">
      <c r="A174" t="s">
        <v>194</v>
      </c>
      <c r="B174">
        <v>59176.152999999998</v>
      </c>
      <c r="C174">
        <v>82616.724000000002</v>
      </c>
      <c r="D174">
        <v>110420.86900000001</v>
      </c>
      <c r="E174">
        <v>106608.079</v>
      </c>
      <c r="F174">
        <v>94017.387000000002</v>
      </c>
      <c r="G174">
        <v>109378.795</v>
      </c>
      <c r="H174">
        <v>120998.198</v>
      </c>
      <c r="I174">
        <v>191558.68100000001</v>
      </c>
      <c r="J174">
        <v>274389.27600000001</v>
      </c>
      <c r="K174">
        <v>190573.20699999999</v>
      </c>
      <c r="L174">
        <v>161758.935</v>
      </c>
      <c r="N174" s="110" t="s">
        <v>159</v>
      </c>
      <c r="T174" s="33">
        <f t="shared" si="37"/>
        <v>0.68980799296822914</v>
      </c>
      <c r="U174" s="31">
        <f t="shared" si="35"/>
        <v>6.0492276378402605E-2</v>
      </c>
      <c r="V174" s="8">
        <f t="shared" si="34"/>
        <v>4.1728055758665318E-2</v>
      </c>
      <c r="W174" s="33">
        <f t="shared" si="38"/>
        <v>0.57421656655235043</v>
      </c>
      <c r="X174" s="72">
        <f t="shared" si="36"/>
        <v>6.7905181687079069E-2</v>
      </c>
      <c r="Y174" s="8">
        <f t="shared" si="39"/>
        <v>3.8992280279468085E-2</v>
      </c>
    </row>
    <row r="175" spans="1:25">
      <c r="A175" t="s">
        <v>195</v>
      </c>
      <c r="B175">
        <v>4541.1360000000004</v>
      </c>
      <c r="C175">
        <v>5165.4110000000001</v>
      </c>
      <c r="D175">
        <v>8646.8690000000006</v>
      </c>
      <c r="E175">
        <v>11894.168</v>
      </c>
      <c r="F175">
        <v>10928.218999999999</v>
      </c>
      <c r="G175">
        <v>17958.409</v>
      </c>
      <c r="H175">
        <v>17851.170999999998</v>
      </c>
      <c r="I175">
        <v>24128.738000000001</v>
      </c>
      <c r="J175">
        <v>29627.830999999998</v>
      </c>
      <c r="K175">
        <v>20529.455999999998</v>
      </c>
      <c r="L175">
        <v>31099.21</v>
      </c>
      <c r="N175" s="110" t="s">
        <v>160</v>
      </c>
      <c r="T175" s="33">
        <f t="shared" si="37"/>
        <v>0.66233714414119249</v>
      </c>
      <c r="U175" s="31">
        <f t="shared" si="35"/>
        <v>3.4129696010150812E-2</v>
      </c>
      <c r="V175" s="8">
        <f t="shared" si="34"/>
        <v>2.2605365385770342E-2</v>
      </c>
      <c r="W175" s="33">
        <f t="shared" si="38"/>
        <v>0.51808850505980919</v>
      </c>
      <c r="X175" s="72">
        <f t="shared" si="36"/>
        <v>4.5399945754167059E-2</v>
      </c>
      <c r="Y175" s="8">
        <f t="shared" si="39"/>
        <v>2.3521190025572843E-2</v>
      </c>
    </row>
    <row r="176" spans="1:25">
      <c r="A176" t="s">
        <v>196</v>
      </c>
      <c r="B176">
        <v>751.71400000000006</v>
      </c>
      <c r="C176">
        <v>850.43200000000002</v>
      </c>
      <c r="D176">
        <v>832.03800000000001</v>
      </c>
      <c r="E176">
        <v>746.09900000000005</v>
      </c>
      <c r="F176">
        <v>2090.7579999999998</v>
      </c>
      <c r="G176">
        <v>2841.7739999999999</v>
      </c>
      <c r="H176">
        <v>2051.1669999999999</v>
      </c>
      <c r="I176">
        <v>3400.739</v>
      </c>
      <c r="J176">
        <v>11181.59</v>
      </c>
      <c r="K176">
        <v>5564.7790000000014</v>
      </c>
      <c r="L176">
        <v>6668.6210000000001</v>
      </c>
      <c r="N176" s="110" t="s">
        <v>161</v>
      </c>
      <c r="T176" s="33">
        <f t="shared" si="37"/>
        <v>0.55061243388873582</v>
      </c>
      <c r="U176" s="31">
        <f t="shared" si="35"/>
        <v>8.8260337531546138E-3</v>
      </c>
      <c r="V176" s="8">
        <f t="shared" si="34"/>
        <v>4.8597239264085955E-3</v>
      </c>
      <c r="W176" s="33">
        <f t="shared" si="38"/>
        <v>0.85229801103989389</v>
      </c>
      <c r="X176" s="72">
        <f t="shared" si="36"/>
        <v>2.5724760709177983E-2</v>
      </c>
      <c r="Y176" s="8">
        <f t="shared" si="39"/>
        <v>2.1925162386909607E-2</v>
      </c>
    </row>
    <row r="177" spans="1:25">
      <c r="A177" t="s">
        <v>197</v>
      </c>
      <c r="B177">
        <v>2237.7190000000001</v>
      </c>
      <c r="C177">
        <v>2419.9499999999998</v>
      </c>
      <c r="D177">
        <v>2920.98</v>
      </c>
      <c r="E177">
        <v>4496.1840000000002</v>
      </c>
      <c r="F177">
        <v>5368.0129999999999</v>
      </c>
      <c r="G177">
        <v>5041.2849999999999</v>
      </c>
      <c r="H177">
        <v>7062.45</v>
      </c>
      <c r="I177">
        <v>9234.7060000000001</v>
      </c>
      <c r="J177">
        <v>10107.691000000001</v>
      </c>
      <c r="K177">
        <v>6264.7039999999997</v>
      </c>
      <c r="L177">
        <v>10443.995999999999</v>
      </c>
      <c r="N177" s="110" t="s">
        <v>162</v>
      </c>
      <c r="T177" s="33">
        <f t="shared" si="37"/>
        <v>0.46361468274339418</v>
      </c>
      <c r="U177" s="31">
        <f t="shared" si="35"/>
        <v>1.1778559137450708E-2</v>
      </c>
      <c r="V177" s="8">
        <f t="shared" si="34"/>
        <v>5.4607129576835162E-3</v>
      </c>
      <c r="W177" s="33">
        <f t="shared" si="38"/>
        <v>0.83126354823376103</v>
      </c>
      <c r="X177" s="72">
        <f t="shared" si="36"/>
        <v>4.5878584828043134E-2</v>
      </c>
      <c r="Y177" s="8">
        <f t="shared" si="39"/>
        <v>3.813719521210273E-2</v>
      </c>
    </row>
    <row r="178" spans="1:25">
      <c r="A178" t="s">
        <v>198</v>
      </c>
      <c r="B178">
        <v>4536.2290000000003</v>
      </c>
      <c r="C178">
        <v>4243.4859999999999</v>
      </c>
      <c r="D178">
        <v>5017.7520000000004</v>
      </c>
      <c r="E178">
        <v>5286.1459999999997</v>
      </c>
      <c r="F178">
        <v>7424.3109999999997</v>
      </c>
      <c r="G178">
        <v>11304.981</v>
      </c>
      <c r="H178">
        <v>10559.117</v>
      </c>
      <c r="I178">
        <v>24107.725999999999</v>
      </c>
      <c r="J178">
        <v>27173.252</v>
      </c>
      <c r="K178">
        <v>15996.875</v>
      </c>
      <c r="L178">
        <v>25660.153999999999</v>
      </c>
      <c r="N178" s="110" t="s">
        <v>163</v>
      </c>
      <c r="T178" s="33">
        <f t="shared" si="37"/>
        <v>0.27082308325882315</v>
      </c>
      <c r="U178" s="31">
        <f t="shared" si="35"/>
        <v>2.441043018437955E-2</v>
      </c>
      <c r="V178" s="8">
        <f t="shared" si="34"/>
        <v>6.6109079662079124E-3</v>
      </c>
      <c r="W178" s="33">
        <f t="shared" si="38"/>
        <v>9.7857412923873441E-2</v>
      </c>
      <c r="X178" s="72">
        <f t="shared" si="36"/>
        <v>3.3960511822308727E-2</v>
      </c>
      <c r="Y178" s="8">
        <f t="shared" si="39"/>
        <v>3.3232878285017506E-3</v>
      </c>
    </row>
    <row r="179" spans="1:25">
      <c r="A179" t="s">
        <v>199</v>
      </c>
      <c r="B179">
        <v>449.54500000000002</v>
      </c>
      <c r="C179">
        <v>655.45899999999995</v>
      </c>
      <c r="D179">
        <v>698.02499999999998</v>
      </c>
      <c r="E179">
        <v>1989.9749999999999</v>
      </c>
      <c r="F179">
        <v>3711.1610000000001</v>
      </c>
      <c r="G179">
        <v>2406.5239999999999</v>
      </c>
      <c r="H179">
        <v>2105.2579999999998</v>
      </c>
      <c r="I179">
        <v>2266.4409999999998</v>
      </c>
      <c r="J179">
        <v>2726.8270000000002</v>
      </c>
      <c r="K179">
        <v>1675.961</v>
      </c>
      <c r="L179">
        <v>3368.4949999999999</v>
      </c>
      <c r="N179" s="110" t="s">
        <v>164</v>
      </c>
      <c r="T179" s="33">
        <f t="shared" si="37"/>
        <v>0.3252022017987678</v>
      </c>
      <c r="U179" s="31">
        <f t="shared" si="35"/>
        <v>2.9814819956904509E-3</v>
      </c>
      <c r="V179" s="8">
        <f t="shared" si="34"/>
        <v>9.69584509621919E-4</v>
      </c>
      <c r="W179" s="33">
        <f t="shared" si="38"/>
        <v>0.6606331859861011</v>
      </c>
      <c r="X179" s="72">
        <f t="shared" si="36"/>
        <v>1.9355593268120981E-2</v>
      </c>
      <c r="Y179" s="8">
        <f t="shared" si="39"/>
        <v>1.2786947247369895E-2</v>
      </c>
    </row>
    <row r="180" spans="1:25">
      <c r="A180" t="s">
        <v>200</v>
      </c>
      <c r="B180">
        <v>4740.518</v>
      </c>
      <c r="C180">
        <v>5755.1310000000003</v>
      </c>
      <c r="D180">
        <v>6850.3389999999999</v>
      </c>
      <c r="E180">
        <v>8720.7780000000002</v>
      </c>
      <c r="F180">
        <v>8882.4930000000004</v>
      </c>
      <c r="G180">
        <v>9495.8790000000008</v>
      </c>
      <c r="H180">
        <v>10137.285</v>
      </c>
      <c r="I180">
        <v>15607.044</v>
      </c>
      <c r="J180">
        <v>16223.013999999999</v>
      </c>
      <c r="K180">
        <v>10215.263000000001</v>
      </c>
      <c r="L180">
        <v>14333.169</v>
      </c>
      <c r="N180" s="110" t="s">
        <v>165</v>
      </c>
      <c r="T180" s="33">
        <f t="shared" si="37"/>
        <v>0.29059565148288069</v>
      </c>
      <c r="U180" s="31">
        <f t="shared" si="35"/>
        <v>7.064370730160985E-3</v>
      </c>
      <c r="V180" s="8">
        <f t="shared" si="34"/>
        <v>2.052875414647725E-3</v>
      </c>
      <c r="W180" s="33">
        <f t="shared" si="38"/>
        <v>8.2830056472767033E-2</v>
      </c>
      <c r="X180" s="72">
        <f t="shared" si="36"/>
        <v>1.4165017250190901E-2</v>
      </c>
      <c r="Y180" s="8">
        <f t="shared" si="39"/>
        <v>1.1732891787710315E-3</v>
      </c>
    </row>
    <row r="181" spans="1:25">
      <c r="A181" t="s">
        <v>201</v>
      </c>
      <c r="B181">
        <v>20945.899000000001</v>
      </c>
      <c r="C181">
        <v>29858.453000000001</v>
      </c>
      <c r="D181">
        <v>36568.366000000002</v>
      </c>
      <c r="E181">
        <v>44304.678</v>
      </c>
      <c r="F181">
        <v>41873.67</v>
      </c>
      <c r="G181">
        <v>49380.451000000001</v>
      </c>
      <c r="H181">
        <v>69095.831999999995</v>
      </c>
      <c r="I181">
        <v>100001.952</v>
      </c>
      <c r="J181">
        <v>118345.912</v>
      </c>
      <c r="K181">
        <v>69908.131999999998</v>
      </c>
      <c r="L181">
        <v>114413.126</v>
      </c>
      <c r="N181" s="110" t="s">
        <v>166</v>
      </c>
      <c r="T181" s="33">
        <f t="shared" si="37"/>
        <v>0.6038983870513599</v>
      </c>
      <c r="U181" s="31">
        <f t="shared" si="35"/>
        <v>6.7144150723887483E-3</v>
      </c>
      <c r="V181" s="8">
        <f t="shared" si="34"/>
        <v>4.0548244322089052E-3</v>
      </c>
      <c r="W181" s="33">
        <f t="shared" si="38"/>
        <v>0.31847369259570524</v>
      </c>
      <c r="X181" s="72">
        <f t="shared" si="36"/>
        <v>8.9908468036828931E-3</v>
      </c>
      <c r="Y181" s="8">
        <f t="shared" si="39"/>
        <v>2.8633481811311846E-3</v>
      </c>
    </row>
    <row r="182" spans="1:25">
      <c r="A182" t="s">
        <v>202</v>
      </c>
      <c r="B182">
        <v>4956.32</v>
      </c>
      <c r="C182">
        <v>12328.455</v>
      </c>
      <c r="D182">
        <v>5817.9059999999999</v>
      </c>
      <c r="E182">
        <v>7136.5969999999998</v>
      </c>
      <c r="F182">
        <v>7310.7479999999996</v>
      </c>
      <c r="G182">
        <v>9775.9969999999994</v>
      </c>
      <c r="H182">
        <v>9178.3510000000006</v>
      </c>
      <c r="I182">
        <v>12465.297</v>
      </c>
      <c r="J182">
        <v>23345.095000000001</v>
      </c>
      <c r="K182">
        <v>19276.080999999998</v>
      </c>
      <c r="L182">
        <v>17733.347000000002</v>
      </c>
      <c r="N182" s="110" t="s">
        <v>167</v>
      </c>
      <c r="T182" s="33">
        <f t="shared" si="37"/>
        <v>0.61259120996849703</v>
      </c>
      <c r="U182" s="31">
        <f t="shared" si="35"/>
        <v>2.0415108008302357E-2</v>
      </c>
      <c r="V182" s="8">
        <f t="shared" si="34"/>
        <v>1.2506115716443495E-2</v>
      </c>
      <c r="W182" s="33">
        <f t="shared" si="38"/>
        <v>0.58499859714499625</v>
      </c>
      <c r="X182" s="72">
        <f t="shared" si="36"/>
        <v>3.0155953831421806E-2</v>
      </c>
      <c r="Y182" s="8">
        <f t="shared" si="39"/>
        <v>1.7641190686951032E-2</v>
      </c>
    </row>
    <row r="183" spans="1:25">
      <c r="A183" t="s">
        <v>203</v>
      </c>
      <c r="B183">
        <v>2427.1410000000001</v>
      </c>
      <c r="C183">
        <v>5776.1970000000001</v>
      </c>
      <c r="D183">
        <v>461.67599999999999</v>
      </c>
      <c r="E183">
        <v>676.36900000000003</v>
      </c>
      <c r="F183">
        <v>440.84800000000001</v>
      </c>
      <c r="G183">
        <v>776.90499999999997</v>
      </c>
      <c r="H183">
        <v>471.28399999999999</v>
      </c>
      <c r="I183">
        <v>1589.7809999999999</v>
      </c>
      <c r="J183">
        <v>1394.3409999999999</v>
      </c>
      <c r="K183">
        <v>2066.4589999999998</v>
      </c>
      <c r="L183">
        <v>1195.693</v>
      </c>
      <c r="N183" s="110" t="s">
        <v>168</v>
      </c>
      <c r="T183" s="33">
        <f t="shared" si="37"/>
        <v>0.87706135843831423</v>
      </c>
      <c r="U183" s="31">
        <f t="shared" si="35"/>
        <v>2.1540338948997005E-2</v>
      </c>
      <c r="V183" s="8">
        <f t="shared" si="34"/>
        <v>1.8892198939829043E-2</v>
      </c>
      <c r="W183" s="33">
        <f t="shared" si="38"/>
        <v>0.33649877890124275</v>
      </c>
      <c r="X183" s="72">
        <f t="shared" si="36"/>
        <v>4.0272730220711997E-2</v>
      </c>
      <c r="Y183" s="8">
        <f t="shared" si="39"/>
        <v>1.3551724542288764E-2</v>
      </c>
    </row>
    <row r="184" spans="1:25">
      <c r="A184" t="s">
        <v>204</v>
      </c>
      <c r="B184">
        <v>1948.0060000000001</v>
      </c>
      <c r="C184">
        <v>3625.223</v>
      </c>
      <c r="D184">
        <v>2803.855</v>
      </c>
      <c r="E184">
        <v>4805.8360000000002</v>
      </c>
      <c r="F184">
        <v>10662.266</v>
      </c>
      <c r="G184">
        <v>29149.679</v>
      </c>
      <c r="H184">
        <v>23599.677</v>
      </c>
      <c r="I184">
        <v>10131.869000000001</v>
      </c>
      <c r="J184">
        <v>12781.977999999999</v>
      </c>
      <c r="K184">
        <v>9153.1610000000001</v>
      </c>
      <c r="L184">
        <v>12649.644</v>
      </c>
      <c r="N184" s="110" t="s">
        <v>169</v>
      </c>
      <c r="T184" s="33">
        <f t="shared" si="37"/>
        <v>0.93030694250631829</v>
      </c>
      <c r="U184" s="31">
        <f t="shared" si="35"/>
        <v>7.5304398085637384E-3</v>
      </c>
      <c r="V184" s="8">
        <f t="shared" si="34"/>
        <v>7.0056204340327964E-3</v>
      </c>
      <c r="W184" s="33">
        <f t="shared" si="38"/>
        <v>0.87797081589665094</v>
      </c>
      <c r="X184" s="72">
        <f t="shared" si="36"/>
        <v>5.767988424920099E-3</v>
      </c>
      <c r="Y184" s="8">
        <f t="shared" si="39"/>
        <v>5.0641255035095379E-3</v>
      </c>
    </row>
    <row r="185" spans="1:25">
      <c r="A185" t="s">
        <v>205</v>
      </c>
      <c r="B185">
        <v>3115.2330000000002</v>
      </c>
      <c r="C185">
        <v>1292.202</v>
      </c>
      <c r="D185">
        <v>777.40599999999995</v>
      </c>
      <c r="E185">
        <v>260.77300000000002</v>
      </c>
      <c r="F185">
        <v>171.06200000000001</v>
      </c>
      <c r="G185">
        <v>196.232</v>
      </c>
      <c r="H185">
        <v>553.68799999999999</v>
      </c>
      <c r="I185">
        <v>8702.7530000000006</v>
      </c>
      <c r="J185">
        <v>5275.65</v>
      </c>
      <c r="K185">
        <v>6314.7380000000003</v>
      </c>
      <c r="L185">
        <v>810.553</v>
      </c>
      <c r="N185" s="110" t="s">
        <v>170</v>
      </c>
      <c r="T185" s="33">
        <f t="shared" si="37"/>
        <v>0.97976453906102023</v>
      </c>
      <c r="U185" s="31">
        <f t="shared" si="35"/>
        <v>1.1451007368491225E-2</v>
      </c>
      <c r="V185" s="8">
        <f t="shared" si="34"/>
        <v>1.121929095617415E-2</v>
      </c>
      <c r="W185" s="33">
        <f t="shared" si="38"/>
        <v>0.81842387473773404</v>
      </c>
      <c r="X185" s="72">
        <f t="shared" si="36"/>
        <v>1.2662704443256729E-2</v>
      </c>
      <c r="Y185" s="8">
        <f t="shared" si="39"/>
        <v>1.0363459635108893E-2</v>
      </c>
    </row>
    <row r="186" spans="1:25">
      <c r="A186" t="s">
        <v>206</v>
      </c>
      <c r="B186">
        <v>10909.279</v>
      </c>
      <c r="C186">
        <v>20097.881000000001</v>
      </c>
      <c r="D186">
        <v>31643.937999999998</v>
      </c>
      <c r="E186">
        <v>51801.81</v>
      </c>
      <c r="F186">
        <v>57573.428</v>
      </c>
      <c r="G186">
        <v>80330.698999999993</v>
      </c>
      <c r="H186">
        <v>109312.55499999999</v>
      </c>
      <c r="I186">
        <v>164907.853</v>
      </c>
      <c r="J186">
        <v>231057.391</v>
      </c>
      <c r="K186">
        <v>144452.78700000001</v>
      </c>
      <c r="L186">
        <v>160270.80900000001</v>
      </c>
      <c r="N186" s="110" t="s">
        <v>171</v>
      </c>
      <c r="T186" s="33">
        <f t="shared" si="37"/>
        <v>0.47155879417528068</v>
      </c>
      <c r="U186" s="31">
        <f t="shared" si="35"/>
        <v>1.2437863859589681E-2</v>
      </c>
      <c r="V186" s="8">
        <f t="shared" si="34"/>
        <v>5.8651840837444123E-3</v>
      </c>
      <c r="W186" s="33">
        <f t="shared" si="38"/>
        <v>0.32522671382968832</v>
      </c>
      <c r="X186" s="72">
        <f t="shared" si="36"/>
        <v>7.4956726607492913E-3</v>
      </c>
      <c r="Y186" s="8">
        <f t="shared" si="39"/>
        <v>2.4377929873985282E-3</v>
      </c>
    </row>
    <row r="187" spans="1:25">
      <c r="A187" t="s">
        <v>207</v>
      </c>
      <c r="B187">
        <v>295.19</v>
      </c>
      <c r="C187">
        <v>408.86399999999998</v>
      </c>
      <c r="D187">
        <v>458.798</v>
      </c>
      <c r="E187">
        <v>710.971</v>
      </c>
      <c r="F187">
        <v>853.077</v>
      </c>
      <c r="G187">
        <v>1485.1859999999999</v>
      </c>
      <c r="H187">
        <v>3255.3110000000001</v>
      </c>
      <c r="I187">
        <v>4324.5550000000003</v>
      </c>
      <c r="J187">
        <v>5326.2380000000003</v>
      </c>
      <c r="K187">
        <v>3852.08</v>
      </c>
      <c r="L187">
        <v>5211.2439999999997</v>
      </c>
      <c r="N187" s="110" t="s">
        <v>172</v>
      </c>
      <c r="T187" s="33">
        <f t="shared" si="37"/>
        <v>0.85226552322427851</v>
      </c>
      <c r="U187" s="31">
        <f t="shared" si="35"/>
        <v>2.0624158412860541E-2</v>
      </c>
      <c r="V187" s="8">
        <f t="shared" si="34"/>
        <v>1.7577259160796995E-2</v>
      </c>
      <c r="W187" s="33">
        <f t="shared" si="38"/>
        <v>0.75390239626039335</v>
      </c>
      <c r="X187" s="72">
        <f t="shared" si="36"/>
        <v>1.6552622558172896E-2</v>
      </c>
      <c r="Y187" s="8">
        <f t="shared" si="39"/>
        <v>1.2479061811000388E-2</v>
      </c>
    </row>
    <row r="188" spans="1:25">
      <c r="A188" t="s">
        <v>208</v>
      </c>
      <c r="B188">
        <v>4334.4639999999999</v>
      </c>
      <c r="C188">
        <v>4038.7310000000002</v>
      </c>
      <c r="D188">
        <v>5695.1360000000004</v>
      </c>
      <c r="E188">
        <v>6795.2929999999997</v>
      </c>
      <c r="F188">
        <v>8629.0249999999996</v>
      </c>
      <c r="G188">
        <v>17234.114000000001</v>
      </c>
      <c r="H188">
        <v>21063.245999999999</v>
      </c>
      <c r="I188">
        <v>18998.987000000001</v>
      </c>
      <c r="J188">
        <v>28379.484</v>
      </c>
      <c r="K188">
        <v>22222.1</v>
      </c>
      <c r="L188">
        <v>32361.956999999999</v>
      </c>
      <c r="N188" s="110" t="s">
        <v>173</v>
      </c>
      <c r="T188" s="33">
        <f t="shared" si="37"/>
        <v>0.80268058218471494</v>
      </c>
      <c r="U188" s="31">
        <f t="shared" si="35"/>
        <v>3.117439527831585E-2</v>
      </c>
      <c r="V188" s="8">
        <f t="shared" si="34"/>
        <v>2.5023081751254995E-2</v>
      </c>
      <c r="W188" s="33">
        <f t="shared" si="38"/>
        <v>0.72504614082398477</v>
      </c>
      <c r="X188" s="72">
        <f t="shared" si="36"/>
        <v>1.6984244614622595E-2</v>
      </c>
      <c r="Y188" s="8">
        <f t="shared" si="39"/>
        <v>1.2314361012642659E-2</v>
      </c>
    </row>
    <row r="189" spans="1:25">
      <c r="A189" t="s">
        <v>209</v>
      </c>
      <c r="B189">
        <v>1503.6669999999999</v>
      </c>
      <c r="C189">
        <v>1863.471</v>
      </c>
      <c r="D189">
        <v>1690.5530000000001</v>
      </c>
      <c r="E189">
        <v>1891.5070000000001</v>
      </c>
      <c r="F189">
        <v>3434.2779999999998</v>
      </c>
      <c r="G189">
        <v>2710.8879999999999</v>
      </c>
      <c r="H189">
        <v>5414.45</v>
      </c>
      <c r="I189">
        <v>10594.284</v>
      </c>
      <c r="J189">
        <v>10301.166999999999</v>
      </c>
      <c r="K189">
        <v>9232.4359999999997</v>
      </c>
      <c r="L189">
        <v>13477.319</v>
      </c>
      <c r="N189" s="110" t="s">
        <v>174</v>
      </c>
      <c r="T189" s="33">
        <f t="shared" si="37"/>
        <v>0.43265197156510604</v>
      </c>
      <c r="U189" s="31">
        <f t="shared" si="35"/>
        <v>1.5965276098918273E-2</v>
      </c>
      <c r="V189" s="8">
        <f t="shared" si="34"/>
        <v>6.9074081807782555E-3</v>
      </c>
      <c r="W189" s="33">
        <f t="shared" si="38"/>
        <v>0.74163995469235766</v>
      </c>
      <c r="X189" s="72">
        <f t="shared" si="36"/>
        <v>1.3138337131227234E-2</v>
      </c>
      <c r="Y189" s="8">
        <f t="shared" si="39"/>
        <v>9.7439157547362862E-3</v>
      </c>
    </row>
    <row r="190" spans="1:25">
      <c r="A190" t="s">
        <v>210</v>
      </c>
      <c r="B190">
        <v>6449.5820000000003</v>
      </c>
      <c r="C190">
        <v>10299.69</v>
      </c>
      <c r="D190">
        <v>12515.155000000001</v>
      </c>
      <c r="E190">
        <v>20305.931</v>
      </c>
      <c r="F190">
        <v>25959.07</v>
      </c>
      <c r="G190">
        <v>39849.722000000002</v>
      </c>
      <c r="H190">
        <v>53577.055999999997</v>
      </c>
      <c r="I190">
        <v>85916.668000000005</v>
      </c>
      <c r="J190">
        <v>112062.41</v>
      </c>
      <c r="K190">
        <v>61633.345000000001</v>
      </c>
      <c r="L190">
        <v>95429.085000000006</v>
      </c>
      <c r="N190" s="110" t="s">
        <v>175</v>
      </c>
      <c r="T190" s="33">
        <f t="shared" si="37"/>
        <v>0.58672169411842479</v>
      </c>
      <c r="U190" s="31">
        <f t="shared" si="35"/>
        <v>3.0387343975344975E-3</v>
      </c>
      <c r="V190" s="8">
        <f t="shared" si="34"/>
        <v>1.7828913936973714E-3</v>
      </c>
      <c r="W190" s="33">
        <f t="shared" si="38"/>
        <v>0.32183804670064292</v>
      </c>
      <c r="X190" s="72">
        <f t="shared" si="36"/>
        <v>2.4057230903018691E-3</v>
      </c>
      <c r="Y190" s="8">
        <f t="shared" si="39"/>
        <v>7.7425322028538794E-4</v>
      </c>
    </row>
    <row r="191" spans="1:25">
      <c r="A191" t="s">
        <v>211</v>
      </c>
      <c r="B191">
        <v>1231.797</v>
      </c>
      <c r="C191">
        <v>1950.818</v>
      </c>
      <c r="D191">
        <v>4755.5860000000002</v>
      </c>
      <c r="E191">
        <v>2276.6779999999999</v>
      </c>
      <c r="F191">
        <v>3173.7939999999999</v>
      </c>
      <c r="G191">
        <v>4152.4309999999996</v>
      </c>
      <c r="H191">
        <v>5712.11</v>
      </c>
      <c r="I191">
        <v>13675.535</v>
      </c>
      <c r="J191">
        <v>7459.1030000000001</v>
      </c>
      <c r="K191">
        <v>5098.0389999999998</v>
      </c>
      <c r="L191">
        <v>5824.96</v>
      </c>
      <c r="N191" s="110" t="s">
        <v>176</v>
      </c>
      <c r="T191" s="33">
        <f t="shared" si="37"/>
        <v>0.53865810395960068</v>
      </c>
      <c r="U191" s="31">
        <f t="shared" si="35"/>
        <v>2.3128833491941033E-4</v>
      </c>
      <c r="V191" s="8">
        <f t="shared" si="34"/>
        <v>1.2458533595566268E-4</v>
      </c>
      <c r="W191" s="33">
        <f t="shared" si="38"/>
        <v>0.15016119957489751</v>
      </c>
      <c r="X191" s="72">
        <f t="shared" si="36"/>
        <v>7.4774333408383908E-5</v>
      </c>
      <c r="Y191" s="8">
        <f t="shared" si="39"/>
        <v>1.1228203602016264E-5</v>
      </c>
    </row>
    <row r="192" spans="1:25">
      <c r="A192" t="s">
        <v>212</v>
      </c>
      <c r="B192">
        <v>4159.9719999999998</v>
      </c>
      <c r="C192">
        <v>5466.2910000000002</v>
      </c>
      <c r="D192">
        <v>5060.4059999999999</v>
      </c>
      <c r="E192">
        <v>5671.8940000000002</v>
      </c>
      <c r="F192">
        <v>6086.491</v>
      </c>
      <c r="G192">
        <v>10998.281999999999</v>
      </c>
      <c r="H192">
        <v>12914.385</v>
      </c>
      <c r="I192">
        <v>17958.136999999999</v>
      </c>
      <c r="J192">
        <v>21322.557000000001</v>
      </c>
      <c r="K192">
        <v>5916.7</v>
      </c>
      <c r="L192">
        <v>12977.598</v>
      </c>
      <c r="N192" s="110" t="s">
        <v>177</v>
      </c>
      <c r="T192" s="33">
        <f t="shared" si="37"/>
        <v>0.52543192889838852</v>
      </c>
      <c r="U192" s="31">
        <f t="shared" si="35"/>
        <v>2.6772756347467944E-3</v>
      </c>
      <c r="V192" s="8">
        <f t="shared" si="34"/>
        <v>1.4067261009576657E-3</v>
      </c>
      <c r="W192" s="33">
        <f t="shared" si="38"/>
        <v>0.51599703872689229</v>
      </c>
      <c r="X192" s="72">
        <f t="shared" si="36"/>
        <v>2.7962014000222295E-2</v>
      </c>
      <c r="Y192" s="8">
        <f t="shared" si="39"/>
        <v>1.4428316420954608E-2</v>
      </c>
    </row>
    <row r="193" spans="1:25">
      <c r="A193" t="s">
        <v>213</v>
      </c>
      <c r="B193">
        <v>2655.22</v>
      </c>
      <c r="C193">
        <v>3418.5239999999999</v>
      </c>
      <c r="D193">
        <v>3549.556</v>
      </c>
      <c r="E193">
        <v>5362.982</v>
      </c>
      <c r="F193">
        <v>6566.59</v>
      </c>
      <c r="G193">
        <v>3990.6819999999998</v>
      </c>
      <c r="H193">
        <v>6255.2889999999998</v>
      </c>
      <c r="I193">
        <v>5690.2089999999998</v>
      </c>
      <c r="J193">
        <v>11168.294</v>
      </c>
      <c r="K193">
        <v>3802.6219999999998</v>
      </c>
      <c r="L193">
        <v>11208.766</v>
      </c>
      <c r="N193" s="110" t="s">
        <v>178</v>
      </c>
      <c r="T193" s="33">
        <f t="shared" si="37"/>
        <v>0.87317295550811935</v>
      </c>
      <c r="U193" s="31">
        <f t="shared" si="35"/>
        <v>1.5123374397894235E-3</v>
      </c>
      <c r="V193" s="8">
        <f t="shared" si="34"/>
        <v>1.3205321520265135E-3</v>
      </c>
      <c r="W193" s="33">
        <f t="shared" si="38"/>
        <v>2.5868800310554232E-2</v>
      </c>
      <c r="X193" s="72">
        <f t="shared" si="36"/>
        <v>4.6515581372929765E-3</v>
      </c>
      <c r="Y193" s="8">
        <f t="shared" si="39"/>
        <v>1.2033022858656562E-4</v>
      </c>
    </row>
    <row r="194" spans="1:25">
      <c r="A194" t="s">
        <v>214</v>
      </c>
      <c r="B194">
        <v>638.03700000000003</v>
      </c>
      <c r="C194">
        <v>1826.33</v>
      </c>
      <c r="D194">
        <v>2387.2429999999999</v>
      </c>
      <c r="E194">
        <v>2712.223</v>
      </c>
      <c r="F194">
        <v>3614.4569999999999</v>
      </c>
      <c r="G194">
        <v>4690.116</v>
      </c>
      <c r="H194">
        <v>6745.2889999999998</v>
      </c>
      <c r="I194">
        <v>8488.2669999999998</v>
      </c>
      <c r="J194">
        <v>10276.768</v>
      </c>
      <c r="K194">
        <v>4635.6059999999998</v>
      </c>
      <c r="L194">
        <v>17299.338</v>
      </c>
      <c r="N194" s="110" t="s">
        <v>179</v>
      </c>
      <c r="T194" s="33">
        <f t="shared" si="37"/>
        <v>0.14164464834572718</v>
      </c>
      <c r="U194" s="31">
        <f t="shared" si="35"/>
        <v>5.0614911150194876E-2</v>
      </c>
      <c r="V194" s="8">
        <f t="shared" si="34"/>
        <v>7.1693312909195785E-3</v>
      </c>
      <c r="W194" s="33">
        <f t="shared" si="38"/>
        <v>0.12525644898241359</v>
      </c>
      <c r="X194" s="72">
        <f t="shared" si="36"/>
        <v>2.7201213388570341E-2</v>
      </c>
      <c r="Y194" s="8">
        <f t="shared" si="39"/>
        <v>3.4071273970652065E-3</v>
      </c>
    </row>
    <row r="195" spans="1:25">
      <c r="A195" t="s">
        <v>215</v>
      </c>
      <c r="B195">
        <v>16323.540999999999</v>
      </c>
      <c r="C195">
        <v>18872.379000000001</v>
      </c>
      <c r="D195">
        <v>16289.300999999999</v>
      </c>
      <c r="E195">
        <v>26762.672999999999</v>
      </c>
      <c r="F195">
        <v>28369.402999999998</v>
      </c>
      <c r="G195">
        <v>40702.480000000003</v>
      </c>
      <c r="H195">
        <v>47827.934999999998</v>
      </c>
      <c r="I195">
        <v>71694.202999999994</v>
      </c>
      <c r="J195">
        <v>87862.107000000004</v>
      </c>
      <c r="K195">
        <v>75063.106</v>
      </c>
      <c r="L195">
        <v>71034.77</v>
      </c>
      <c r="N195" s="110" t="s">
        <v>180</v>
      </c>
      <c r="T195" s="33">
        <f t="shared" si="37"/>
        <v>0.65458022497048485</v>
      </c>
      <c r="U195" s="31">
        <f t="shared" si="35"/>
        <v>5.6172908650878178E-2</v>
      </c>
      <c r="V195" s="8">
        <f t="shared" si="34"/>
        <v>3.6769675181938334E-2</v>
      </c>
      <c r="W195" s="33">
        <f t="shared" si="38"/>
        <v>0.42622325571993486</v>
      </c>
      <c r="X195" s="72">
        <f t="shared" si="36"/>
        <v>3.2573441359861934E-2</v>
      </c>
      <c r="Y195" s="8">
        <f t="shared" si="39"/>
        <v>1.3883558226402736E-2</v>
      </c>
    </row>
    <row r="196" spans="1:25">
      <c r="A196" t="s">
        <v>216</v>
      </c>
      <c r="B196">
        <v>357.108</v>
      </c>
      <c r="C196">
        <v>684.09400000000005</v>
      </c>
      <c r="D196">
        <v>871.94899999999996</v>
      </c>
      <c r="E196">
        <v>599.64099999999996</v>
      </c>
      <c r="F196">
        <v>599.03800000000001</v>
      </c>
      <c r="G196">
        <v>2642.8290000000002</v>
      </c>
      <c r="H196">
        <v>2282.3240000000001</v>
      </c>
      <c r="I196">
        <v>2485.3339999999998</v>
      </c>
      <c r="J196">
        <v>3169.6439999999998</v>
      </c>
      <c r="K196">
        <v>1628.4380000000001</v>
      </c>
      <c r="L196">
        <v>5010.6980000000003</v>
      </c>
      <c r="N196" s="110" t="s">
        <v>181</v>
      </c>
      <c r="T196" s="33">
        <f t="shared" si="37"/>
        <v>0.4519077966645848</v>
      </c>
      <c r="U196" s="31">
        <f t="shared" si="35"/>
        <v>2.9654698924435202E-2</v>
      </c>
      <c r="V196" s="8">
        <f t="shared" si="34"/>
        <v>1.3401189651693145E-2</v>
      </c>
      <c r="W196" s="33">
        <f t="shared" si="38"/>
        <v>0.17587922392965558</v>
      </c>
      <c r="X196" s="72">
        <f t="shared" si="36"/>
        <v>9.6373519955951573E-3</v>
      </c>
      <c r="Y196" s="8">
        <f t="shared" si="39"/>
        <v>1.6950099897221937E-3</v>
      </c>
    </row>
    <row r="197" spans="1:25">
      <c r="A197" t="s">
        <v>217</v>
      </c>
      <c r="B197">
        <v>1080.9079999999999</v>
      </c>
      <c r="C197">
        <v>1985.9860000000001</v>
      </c>
      <c r="D197">
        <v>2024.799</v>
      </c>
      <c r="E197">
        <v>1457.5840000000001</v>
      </c>
      <c r="F197">
        <v>1037.3979999999999</v>
      </c>
      <c r="G197">
        <v>3630.5830000000001</v>
      </c>
      <c r="H197">
        <v>2505.5929999999998</v>
      </c>
      <c r="I197">
        <v>4530.4560000000001</v>
      </c>
      <c r="J197">
        <v>12463.201999999999</v>
      </c>
      <c r="K197">
        <v>3858.2089999999998</v>
      </c>
      <c r="L197">
        <v>4168.8180000000002</v>
      </c>
      <c r="N197" s="110" t="s">
        <v>182</v>
      </c>
      <c r="T197" s="33">
        <f t="shared" si="37"/>
        <v>0.79357322657571061</v>
      </c>
      <c r="U197" s="31">
        <f t="shared" ref="U197:U216" si="40">(L162+L427)/($AH$44+$AH$45)</f>
        <v>3.1981055538961183E-2</v>
      </c>
      <c r="V197" s="8">
        <f t="shared" si="34"/>
        <v>2.5379309433350428E-2</v>
      </c>
      <c r="W197" s="33">
        <f t="shared" si="38"/>
        <v>0.22704505250119478</v>
      </c>
      <c r="X197" s="72">
        <f t="shared" si="36"/>
        <v>1.6458460975628454E-2</v>
      </c>
      <c r="Y197" s="8">
        <f t="shared" si="39"/>
        <v>3.7368121363004279E-3</v>
      </c>
    </row>
    <row r="198" spans="1:25">
      <c r="A198" t="s">
        <v>218</v>
      </c>
      <c r="B198">
        <v>1102.569</v>
      </c>
      <c r="C198">
        <v>1161.414</v>
      </c>
      <c r="D198">
        <v>797.149</v>
      </c>
      <c r="E198">
        <v>1229.385</v>
      </c>
      <c r="F198">
        <v>1045.2190000000001</v>
      </c>
      <c r="G198">
        <v>1352.1590000000001</v>
      </c>
      <c r="H198">
        <v>3109.7890000000002</v>
      </c>
      <c r="I198">
        <v>1268.3050000000001</v>
      </c>
      <c r="J198">
        <v>3667.721</v>
      </c>
      <c r="K198">
        <v>2192.88</v>
      </c>
      <c r="L198">
        <v>4526.5770000000002</v>
      </c>
      <c r="N198" s="110" t="s">
        <v>183</v>
      </c>
      <c r="T198" s="33">
        <f t="shared" si="37"/>
        <v>0.21861398255433681</v>
      </c>
      <c r="U198" s="31">
        <f t="shared" si="40"/>
        <v>3.6140586196207955E-3</v>
      </c>
      <c r="V198" s="8">
        <f t="shared" si="34"/>
        <v>7.9008374802013121E-4</v>
      </c>
      <c r="W198" s="33">
        <f t="shared" si="38"/>
        <v>0.34803736473747648</v>
      </c>
      <c r="X198" s="72">
        <f t="shared" si="36"/>
        <v>3.0595726252149041E-3</v>
      </c>
      <c r="Y198" s="8">
        <f t="shared" si="39"/>
        <v>1.0648455937027181E-3</v>
      </c>
    </row>
    <row r="199" spans="1:25">
      <c r="A199" t="s">
        <v>219</v>
      </c>
      <c r="B199">
        <v>1388.375</v>
      </c>
      <c r="C199">
        <v>1520.087</v>
      </c>
      <c r="D199">
        <v>2206.915</v>
      </c>
      <c r="E199">
        <v>2179.2869999999998</v>
      </c>
      <c r="F199">
        <v>3289.5619999999999</v>
      </c>
      <c r="G199">
        <v>2683.2269999999999</v>
      </c>
      <c r="H199">
        <v>3922.1280000000002</v>
      </c>
      <c r="I199">
        <v>11392.49</v>
      </c>
      <c r="J199">
        <v>8359.2279999999992</v>
      </c>
      <c r="K199">
        <v>5412.5050000000001</v>
      </c>
      <c r="L199">
        <v>8135.4030000000002</v>
      </c>
      <c r="N199" s="110" t="s">
        <v>184</v>
      </c>
      <c r="T199" s="33">
        <f t="shared" si="37"/>
        <v>0.58441907220591172</v>
      </c>
      <c r="U199" s="31">
        <f t="shared" si="40"/>
        <v>3.3805334861466709E-3</v>
      </c>
      <c r="V199" s="8">
        <f t="shared" si="34"/>
        <v>1.9756482435348537E-3</v>
      </c>
      <c r="W199" s="33">
        <f t="shared" si="38"/>
        <v>9.4042542454139441E-2</v>
      </c>
      <c r="X199" s="72">
        <f t="shared" si="36"/>
        <v>2.4877235680648038E-3</v>
      </c>
      <c r="Y199" s="8">
        <f t="shared" si="39"/>
        <v>2.3395184926389755E-4</v>
      </c>
    </row>
    <row r="200" spans="1:25">
      <c r="A200" t="s">
        <v>220</v>
      </c>
      <c r="B200">
        <v>10221.736000000001</v>
      </c>
      <c r="C200">
        <v>14922.581</v>
      </c>
      <c r="D200">
        <v>17639.973999999998</v>
      </c>
      <c r="E200">
        <v>22136.362000000001</v>
      </c>
      <c r="F200">
        <v>25738.101999999999</v>
      </c>
      <c r="G200">
        <v>29255.621999999999</v>
      </c>
      <c r="H200">
        <v>45574.951000000001</v>
      </c>
      <c r="I200">
        <v>54886.33</v>
      </c>
      <c r="J200">
        <v>62008.063999999998</v>
      </c>
      <c r="K200">
        <v>37787.756999999998</v>
      </c>
      <c r="L200">
        <v>70785.13</v>
      </c>
      <c r="N200" s="110" t="s">
        <v>185</v>
      </c>
      <c r="T200" s="33">
        <f t="shared" si="37"/>
        <v>0.55705062071535627</v>
      </c>
      <c r="U200" s="31">
        <f t="shared" si="40"/>
        <v>3.582154048833671E-2</v>
      </c>
      <c r="V200" s="8">
        <f t="shared" si="34"/>
        <v>1.9954411364008232E-2</v>
      </c>
      <c r="W200" s="33">
        <f t="shared" si="38"/>
        <v>0.37566231010828383</v>
      </c>
      <c r="X200" s="72">
        <f t="shared" si="36"/>
        <v>2.0006013706715689E-2</v>
      </c>
      <c r="Y200" s="8">
        <f t="shared" si="39"/>
        <v>7.5155053251228059E-3</v>
      </c>
    </row>
    <row r="201" spans="1:25">
      <c r="A201" t="s">
        <v>221</v>
      </c>
      <c r="B201">
        <v>1132.2470000000001</v>
      </c>
      <c r="C201">
        <v>1319.67</v>
      </c>
      <c r="D201">
        <v>1596.287</v>
      </c>
      <c r="E201">
        <v>1952.8810000000001</v>
      </c>
      <c r="F201">
        <v>2544.4389999999999</v>
      </c>
      <c r="G201">
        <v>3764.1849999999999</v>
      </c>
      <c r="H201">
        <v>5648.2259999999997</v>
      </c>
      <c r="I201">
        <v>9648.2180000000008</v>
      </c>
      <c r="J201">
        <v>8691.0509999999995</v>
      </c>
      <c r="K201">
        <v>6818.1009999999997</v>
      </c>
      <c r="L201">
        <v>12664.853999999999</v>
      </c>
      <c r="N201" s="110" t="s">
        <v>186</v>
      </c>
      <c r="T201" s="33">
        <f t="shared" si="37"/>
        <v>0.14773388080391159</v>
      </c>
      <c r="U201" s="31">
        <f t="shared" si="40"/>
        <v>8.759933581519554E-3</v>
      </c>
      <c r="V201" s="8">
        <f t="shared" si="34"/>
        <v>1.2941389835823922E-3</v>
      </c>
      <c r="W201" s="33">
        <f t="shared" si="38"/>
        <v>0.27044175068620391</v>
      </c>
      <c r="X201" s="72">
        <f t="shared" si="36"/>
        <v>3.2610726020960504E-3</v>
      </c>
      <c r="Y201" s="8">
        <f t="shared" si="39"/>
        <v>8.8193018362567029E-4</v>
      </c>
    </row>
    <row r="202" spans="1:25">
      <c r="A202" t="s">
        <v>222</v>
      </c>
      <c r="B202">
        <v>3685.6350000000002</v>
      </c>
      <c r="C202">
        <v>8381.8829999999998</v>
      </c>
      <c r="D202">
        <v>8272.76</v>
      </c>
      <c r="E202">
        <v>10242.672</v>
      </c>
      <c r="F202">
        <v>9786.6309999999994</v>
      </c>
      <c r="G202">
        <v>16367.69</v>
      </c>
      <c r="H202">
        <v>28891.98</v>
      </c>
      <c r="I202">
        <v>33455.741999999998</v>
      </c>
      <c r="J202">
        <v>42375.735999999997</v>
      </c>
      <c r="K202">
        <v>31854.827000000001</v>
      </c>
      <c r="L202">
        <v>33513.993999999999</v>
      </c>
      <c r="N202" s="110" t="s">
        <v>187</v>
      </c>
      <c r="T202" s="33">
        <f t="shared" si="37"/>
        <v>0.78939535102355463</v>
      </c>
      <c r="U202" s="31">
        <f t="shared" si="40"/>
        <v>1.3395787340041805E-2</v>
      </c>
      <c r="V202" s="8">
        <f t="shared" si="34"/>
        <v>1.057457224952919E-2</v>
      </c>
      <c r="W202" s="33">
        <f t="shared" si="38"/>
        <v>0.16553437444798882</v>
      </c>
      <c r="X202" s="72">
        <f t="shared" si="36"/>
        <v>5.7991821828990093E-3</v>
      </c>
      <c r="Y202" s="8">
        <f t="shared" si="39"/>
        <v>9.5996399495610978E-4</v>
      </c>
    </row>
    <row r="203" spans="1:25">
      <c r="A203" t="s">
        <v>223</v>
      </c>
      <c r="B203">
        <v>17002.159</v>
      </c>
      <c r="C203">
        <v>26228.027999999998</v>
      </c>
      <c r="D203">
        <v>31495.366999999998</v>
      </c>
      <c r="E203">
        <v>50923.035000000003</v>
      </c>
      <c r="F203">
        <v>61304.06</v>
      </c>
      <c r="G203">
        <v>91592.217000000004</v>
      </c>
      <c r="H203">
        <v>106566.891</v>
      </c>
      <c r="I203">
        <v>199950.65700000001</v>
      </c>
      <c r="J203">
        <v>273086.42599999998</v>
      </c>
      <c r="K203">
        <v>151050.82</v>
      </c>
      <c r="L203">
        <v>159354.30300000001</v>
      </c>
      <c r="N203" s="110" t="s">
        <v>188</v>
      </c>
      <c r="T203" s="33">
        <f t="shared" si="37"/>
        <v>8.3509309732573977E-2</v>
      </c>
      <c r="U203" s="31">
        <f t="shared" si="40"/>
        <v>8.0658117303227244E-4</v>
      </c>
      <c r="V203" s="8">
        <f t="shared" si="34"/>
        <v>6.735703700321489E-5</v>
      </c>
      <c r="W203" s="33">
        <f t="shared" si="38"/>
        <v>0.16392677122259097</v>
      </c>
      <c r="X203" s="72">
        <f t="shared" si="36"/>
        <v>3.2577483486447099E-3</v>
      </c>
      <c r="Y203" s="8">
        <f t="shared" si="39"/>
        <v>5.3403216824905492E-4</v>
      </c>
    </row>
    <row r="204" spans="1:25">
      <c r="A204" t="s">
        <v>224</v>
      </c>
      <c r="B204">
        <v>1915.5039999999999</v>
      </c>
      <c r="C204">
        <v>3257.3560000000002</v>
      </c>
      <c r="D204">
        <v>3176.5729999999999</v>
      </c>
      <c r="E204">
        <v>4351.0339999999997</v>
      </c>
      <c r="F204">
        <v>5075.7179999999998</v>
      </c>
      <c r="G204">
        <v>8101.1390000000001</v>
      </c>
      <c r="H204">
        <v>11832.316999999999</v>
      </c>
      <c r="I204">
        <v>22118.366999999998</v>
      </c>
      <c r="J204">
        <v>26726.575000000001</v>
      </c>
      <c r="K204">
        <v>16997.615000000002</v>
      </c>
      <c r="L204">
        <v>26501.360000000001</v>
      </c>
      <c r="N204" s="110" t="s">
        <v>189</v>
      </c>
      <c r="T204" s="33">
        <f t="shared" si="37"/>
        <v>0.51585545518459297</v>
      </c>
      <c r="U204" s="31">
        <f t="shared" si="40"/>
        <v>1.8991115449447482E-2</v>
      </c>
      <c r="V204" s="8">
        <f t="shared" si="34"/>
        <v>9.7966705046378874E-3</v>
      </c>
      <c r="W204" s="33">
        <f t="shared" si="38"/>
        <v>0.87273862514341527</v>
      </c>
      <c r="X204" s="72">
        <f t="shared" si="36"/>
        <v>8.4464142898076411E-2</v>
      </c>
      <c r="Y204" s="8">
        <f t="shared" si="39"/>
        <v>7.3715119946784174E-2</v>
      </c>
    </row>
    <row r="205" spans="1:25">
      <c r="A205" t="s">
        <v>225</v>
      </c>
      <c r="B205">
        <v>768.21299999999997</v>
      </c>
      <c r="C205">
        <v>1555.2909999999999</v>
      </c>
      <c r="D205">
        <v>640.05700000000002</v>
      </c>
      <c r="E205">
        <v>1029.06</v>
      </c>
      <c r="F205">
        <v>974.21</v>
      </c>
      <c r="G205">
        <v>1325.8869999999999</v>
      </c>
      <c r="H205">
        <v>1671.403</v>
      </c>
      <c r="I205">
        <v>2318.1840000000002</v>
      </c>
      <c r="J205">
        <v>2748.855</v>
      </c>
      <c r="K205">
        <v>1672.386</v>
      </c>
      <c r="L205">
        <v>3032.114</v>
      </c>
      <c r="N205" s="110" t="s">
        <v>190</v>
      </c>
      <c r="T205" s="33">
        <f t="shared" si="37"/>
        <v>3.3459120586492093E-2</v>
      </c>
      <c r="U205" s="31">
        <f t="shared" si="40"/>
        <v>5.7387094325879167E-3</v>
      </c>
      <c r="V205" s="8">
        <f t="shared" si="34"/>
        <v>1.9201217091579872E-4</v>
      </c>
      <c r="W205" s="33">
        <f t="shared" si="38"/>
        <v>0.86002634676624801</v>
      </c>
      <c r="X205" s="72">
        <f t="shared" si="36"/>
        <v>1.8097147640954025E-4</v>
      </c>
      <c r="Y205" s="8">
        <f t="shared" si="39"/>
        <v>1.5564023772539112E-4</v>
      </c>
    </row>
    <row r="206" spans="1:25">
      <c r="A206" t="s">
        <v>226</v>
      </c>
      <c r="B206">
        <v>3599.2739999999999</v>
      </c>
      <c r="C206">
        <v>2888.2719999999999</v>
      </c>
      <c r="D206">
        <v>3574.5639999999999</v>
      </c>
      <c r="E206">
        <v>5018.5929999999998</v>
      </c>
      <c r="F206">
        <v>5360.4719999999998</v>
      </c>
      <c r="G206">
        <v>6624.9110000000001</v>
      </c>
      <c r="H206">
        <v>8193.366</v>
      </c>
      <c r="I206">
        <v>15318.206</v>
      </c>
      <c r="J206">
        <v>15209.332</v>
      </c>
      <c r="K206">
        <v>9900.7150000000001</v>
      </c>
      <c r="L206">
        <v>22316.691999999999</v>
      </c>
      <c r="N206" s="110" t="s">
        <v>191</v>
      </c>
      <c r="T206" s="33">
        <f t="shared" si="37"/>
        <v>7.6265987631641177E-2</v>
      </c>
      <c r="U206" s="31">
        <f t="shared" si="40"/>
        <v>4.5470120065202691E-3</v>
      </c>
      <c r="V206" s="8">
        <f t="shared" si="34"/>
        <v>3.4678236145019878E-4</v>
      </c>
      <c r="W206" s="33">
        <f t="shared" si="38"/>
        <v>8.5944700241678454E-2</v>
      </c>
      <c r="X206" s="72">
        <f t="shared" si="36"/>
        <v>7.0211131096402357E-4</v>
      </c>
      <c r="Y206" s="8">
        <f t="shared" si="39"/>
        <v>6.0342746157094891E-5</v>
      </c>
    </row>
    <row r="207" spans="1:25">
      <c r="A207" t="s">
        <v>227</v>
      </c>
      <c r="B207">
        <v>435.02800000000002</v>
      </c>
      <c r="C207">
        <v>505.084</v>
      </c>
      <c r="D207">
        <v>634.64200000000005</v>
      </c>
      <c r="E207">
        <v>974.49599999999998</v>
      </c>
      <c r="F207">
        <v>1465.636</v>
      </c>
      <c r="G207">
        <v>2872.181</v>
      </c>
      <c r="H207">
        <v>2455.3649999999998</v>
      </c>
      <c r="I207">
        <v>3833.0230000000001</v>
      </c>
      <c r="J207">
        <v>7455.3490000000002</v>
      </c>
      <c r="K207">
        <v>6332.7520000000004</v>
      </c>
      <c r="L207">
        <v>6273.6220000000003</v>
      </c>
      <c r="N207" s="110" t="s">
        <v>192</v>
      </c>
      <c r="T207" s="33">
        <f t="shared" si="37"/>
        <v>0.16269375459636817</v>
      </c>
      <c r="U207" s="31">
        <f t="shared" si="40"/>
        <v>2.8404454319315447E-4</v>
      </c>
      <c r="V207" s="8">
        <f t="shared" si="34"/>
        <v>4.6212273204704571E-5</v>
      </c>
      <c r="W207" s="33">
        <f t="shared" si="38"/>
        <v>0.37822620193617529</v>
      </c>
      <c r="X207" s="72">
        <f t="shared" si="36"/>
        <v>1.8383228432146108E-4</v>
      </c>
      <c r="Y207" s="8">
        <f t="shared" si="39"/>
        <v>6.9530186692157332E-5</v>
      </c>
    </row>
    <row r="208" spans="1:25">
      <c r="A208" t="s">
        <v>228</v>
      </c>
      <c r="B208">
        <v>4361.8639999999996</v>
      </c>
      <c r="C208">
        <v>6730.152</v>
      </c>
      <c r="D208">
        <v>6597.2060000000001</v>
      </c>
      <c r="E208">
        <v>12178.254999999999</v>
      </c>
      <c r="F208">
        <v>7601.3519999999999</v>
      </c>
      <c r="G208">
        <v>9086.5239999999994</v>
      </c>
      <c r="H208">
        <v>9340.89</v>
      </c>
      <c r="I208">
        <v>6978.4160000000002</v>
      </c>
      <c r="J208">
        <v>7614.8860000000004</v>
      </c>
      <c r="K208">
        <v>3710.2359999999999</v>
      </c>
      <c r="L208">
        <v>4868.8180000000002</v>
      </c>
      <c r="N208" s="110" t="s">
        <v>193</v>
      </c>
      <c r="T208" s="33">
        <f t="shared" si="37"/>
        <v>0.81061289184299001</v>
      </c>
      <c r="U208" s="31">
        <f t="shared" si="40"/>
        <v>6.8690042401643716E-3</v>
      </c>
      <c r="V208" s="8">
        <f t="shared" si="34"/>
        <v>5.5681033912014016E-3</v>
      </c>
      <c r="W208" s="33">
        <f t="shared" si="38"/>
        <v>0.64629097218483966</v>
      </c>
      <c r="X208" s="72">
        <f t="shared" si="36"/>
        <v>7.1082442099959084E-3</v>
      </c>
      <c r="Y208" s="8">
        <f t="shared" si="39"/>
        <v>4.5939940610055128E-3</v>
      </c>
    </row>
    <row r="209" spans="1:25">
      <c r="A209" t="s">
        <v>229</v>
      </c>
      <c r="B209">
        <v>2129.3209999999999</v>
      </c>
      <c r="C209">
        <v>1724.1310000000001</v>
      </c>
      <c r="D209">
        <v>1726.5060000000001</v>
      </c>
      <c r="E209">
        <v>1315.998</v>
      </c>
      <c r="F209">
        <v>771.548</v>
      </c>
      <c r="G209">
        <v>1531.6189999999999</v>
      </c>
      <c r="H209">
        <v>1776.9159999999999</v>
      </c>
      <c r="I209">
        <v>2821.1149999999998</v>
      </c>
      <c r="J209">
        <v>4445.384</v>
      </c>
      <c r="K209">
        <v>1473.82</v>
      </c>
      <c r="L209">
        <v>4665.6189999999997</v>
      </c>
      <c r="N209" s="110" t="s">
        <v>194</v>
      </c>
      <c r="T209" s="33">
        <f t="shared" si="37"/>
        <v>0.50725659543545576</v>
      </c>
      <c r="U209" s="31">
        <f t="shared" si="40"/>
        <v>5.4414047086889315E-2</v>
      </c>
      <c r="V209" s="8">
        <f t="shared" si="34"/>
        <v>2.7601884269160052E-2</v>
      </c>
      <c r="W209" s="33">
        <f t="shared" si="38"/>
        <v>0.80781282778363306</v>
      </c>
      <c r="X209" s="72">
        <f t="shared" si="36"/>
        <v>9.7837470290402989E-2</v>
      </c>
      <c r="Y209" s="8">
        <f t="shared" si="39"/>
        <v>7.9034363538487626E-2</v>
      </c>
    </row>
    <row r="210" spans="1:25">
      <c r="A210" t="s">
        <v>230</v>
      </c>
      <c r="B210">
        <v>4749.6279999999997</v>
      </c>
      <c r="C210">
        <v>6194.9089999999997</v>
      </c>
      <c r="D210">
        <v>7102.5060000000003</v>
      </c>
      <c r="E210">
        <v>10687.217000000001</v>
      </c>
      <c r="F210">
        <v>14478.903</v>
      </c>
      <c r="G210">
        <v>22913.384999999998</v>
      </c>
      <c r="H210">
        <v>23133.607</v>
      </c>
      <c r="I210">
        <v>40066.023000000001</v>
      </c>
      <c r="J210">
        <v>30396.271000000001</v>
      </c>
      <c r="K210">
        <v>13551.209000000001</v>
      </c>
      <c r="L210">
        <v>22689.785</v>
      </c>
      <c r="N210" s="110" t="s">
        <v>195</v>
      </c>
      <c r="T210" s="33">
        <f t="shared" si="37"/>
        <v>0.8914086616768393</v>
      </c>
      <c r="U210" s="31">
        <f t="shared" si="40"/>
        <v>1.7518641179500812E-2</v>
      </c>
      <c r="V210" s="8">
        <f t="shared" si="34"/>
        <v>1.5616268488215583E-2</v>
      </c>
      <c r="W210" s="33">
        <f t="shared" si="38"/>
        <v>0.60591115948589169</v>
      </c>
      <c r="X210" s="72">
        <f t="shared" si="36"/>
        <v>1.0009785913002537E-2</v>
      </c>
      <c r="Y210" s="8">
        <f t="shared" si="39"/>
        <v>6.0650409887529119E-3</v>
      </c>
    </row>
    <row r="211" spans="1:25">
      <c r="A211" t="s">
        <v>231</v>
      </c>
      <c r="B211">
        <v>5902.1229999999996</v>
      </c>
      <c r="C211">
        <v>5027.2269999999999</v>
      </c>
      <c r="D211">
        <v>4615.7700000000004</v>
      </c>
      <c r="E211">
        <v>7951.1570000000002</v>
      </c>
      <c r="F211">
        <v>8104.4390000000003</v>
      </c>
      <c r="G211">
        <v>12135.882</v>
      </c>
      <c r="H211">
        <v>19129.005000000001</v>
      </c>
      <c r="I211">
        <v>38992.277999999998</v>
      </c>
      <c r="J211">
        <v>41510.063000000002</v>
      </c>
      <c r="K211">
        <v>24676.275000000001</v>
      </c>
      <c r="L211">
        <v>24068.572</v>
      </c>
      <c r="N211" s="110" t="s">
        <v>196</v>
      </c>
      <c r="T211" s="33">
        <f t="shared" si="37"/>
        <v>0.49604478685803083</v>
      </c>
      <c r="U211" s="31">
        <f t="shared" si="40"/>
        <v>6.750610585559905E-3</v>
      </c>
      <c r="V211" s="8">
        <f t="shared" si="34"/>
        <v>3.3486051890756299E-3</v>
      </c>
      <c r="W211" s="33">
        <f t="shared" si="38"/>
        <v>0.23927062174667485</v>
      </c>
      <c r="X211" s="72">
        <f t="shared" si="36"/>
        <v>4.195971138374768E-3</v>
      </c>
      <c r="Y211" s="8">
        <f t="shared" si="39"/>
        <v>1.0039726231100337E-3</v>
      </c>
    </row>
    <row r="212" spans="1:25">
      <c r="A212" t="s">
        <v>232</v>
      </c>
      <c r="B212">
        <v>1100.681</v>
      </c>
      <c r="C212">
        <v>1556.0409999999999</v>
      </c>
      <c r="D212">
        <v>2109.9270000000001</v>
      </c>
      <c r="E212">
        <v>12064.072</v>
      </c>
      <c r="F212">
        <v>12640.763999999999</v>
      </c>
      <c r="G212">
        <v>16257.992</v>
      </c>
      <c r="H212">
        <v>31500.415000000001</v>
      </c>
      <c r="I212">
        <v>36026.22</v>
      </c>
      <c r="J212">
        <v>42132.737999999998</v>
      </c>
      <c r="K212">
        <v>21198.469000000001</v>
      </c>
      <c r="L212">
        <v>28245.29</v>
      </c>
      <c r="N212" s="110" t="s">
        <v>197</v>
      </c>
      <c r="T212" s="33">
        <f t="shared" si="37"/>
        <v>0.41728925456184551</v>
      </c>
      <c r="U212" s="31">
        <f t="shared" si="40"/>
        <v>1.2567746308117727E-2</v>
      </c>
      <c r="V212" s="8">
        <f t="shared" si="34"/>
        <v>5.2443854884368325E-3</v>
      </c>
      <c r="W212" s="33">
        <f t="shared" si="38"/>
        <v>0.30871681291398501</v>
      </c>
      <c r="X212" s="72">
        <f t="shared" si="36"/>
        <v>9.6808724700180766E-3</v>
      </c>
      <c r="Y212" s="8">
        <f t="shared" si="39"/>
        <v>2.9886480951707185E-3</v>
      </c>
    </row>
    <row r="213" spans="1:25">
      <c r="A213" t="s">
        <v>233</v>
      </c>
      <c r="B213">
        <v>803.50099999999998</v>
      </c>
      <c r="C213">
        <v>898.82299999999998</v>
      </c>
      <c r="D213">
        <v>892.91899999999998</v>
      </c>
      <c r="E213">
        <v>4116.0569999999998</v>
      </c>
      <c r="F213">
        <v>5372.0190000000002</v>
      </c>
      <c r="G213">
        <v>2137.9789999999998</v>
      </c>
      <c r="H213">
        <v>1599.5139999999999</v>
      </c>
      <c r="I213">
        <v>2326.2809999999999</v>
      </c>
      <c r="J213">
        <v>2096.3470000000002</v>
      </c>
      <c r="K213">
        <v>946.44799999999998</v>
      </c>
      <c r="L213">
        <v>1276.7049999999999</v>
      </c>
      <c r="N213" s="110" t="s">
        <v>198</v>
      </c>
      <c r="T213" s="33">
        <f t="shared" si="37"/>
        <v>0.68046465326887717</v>
      </c>
      <c r="U213" s="31">
        <f t="shared" si="40"/>
        <v>1.8935710182743971E-2</v>
      </c>
      <c r="V213" s="8">
        <f t="shared" ref="V213:V276" si="41">(T213*U213)</f>
        <v>1.2885081463900824E-2</v>
      </c>
      <c r="W213" s="33">
        <f t="shared" si="38"/>
        <v>0.52879789242245578</v>
      </c>
      <c r="X213" s="72">
        <f t="shared" si="36"/>
        <v>1.1457094278739441E-2</v>
      </c>
      <c r="Y213" s="8">
        <f t="shared" si="39"/>
        <v>6.0584873078827926E-3</v>
      </c>
    </row>
    <row r="214" spans="1:25">
      <c r="A214" t="s">
        <v>234</v>
      </c>
      <c r="B214">
        <v>669.56799999999998</v>
      </c>
      <c r="C214">
        <v>1264.6489999999999</v>
      </c>
      <c r="D214">
        <v>1174.701</v>
      </c>
      <c r="E214">
        <v>6751.48</v>
      </c>
      <c r="F214">
        <v>9134.241</v>
      </c>
      <c r="G214">
        <v>10764.748</v>
      </c>
      <c r="H214">
        <v>6180.1459999999997</v>
      </c>
      <c r="I214">
        <v>3465.02</v>
      </c>
      <c r="J214">
        <v>7097.9830000000002</v>
      </c>
      <c r="K214">
        <v>10462.75</v>
      </c>
      <c r="L214">
        <v>20733.838</v>
      </c>
      <c r="N214" s="110" t="s">
        <v>199</v>
      </c>
      <c r="T214" s="33">
        <f t="shared" si="37"/>
        <v>0.46440701333526341</v>
      </c>
      <c r="U214" s="31">
        <f t="shared" si="40"/>
        <v>3.6422105459362575E-3</v>
      </c>
      <c r="V214" s="8">
        <f t="shared" si="41"/>
        <v>1.6914681215764566E-3</v>
      </c>
      <c r="W214" s="33">
        <f t="shared" si="38"/>
        <v>0.22759133244803514</v>
      </c>
      <c r="X214" s="72">
        <f t="shared" si="36"/>
        <v>2.6380722460576877E-3</v>
      </c>
      <c r="Y214" s="8">
        <f t="shared" si="39"/>
        <v>6.0040237757444999E-4</v>
      </c>
    </row>
    <row r="215" spans="1:25">
      <c r="A215" t="s">
        <v>235</v>
      </c>
      <c r="B215">
        <v>915919.18400000001</v>
      </c>
      <c r="C215">
        <v>753324.43900000001</v>
      </c>
      <c r="D215">
        <v>536270.23400000005</v>
      </c>
      <c r="E215">
        <v>728072.38100000005</v>
      </c>
      <c r="F215">
        <v>842419.96799999999</v>
      </c>
      <c r="G215">
        <v>1226377.8049999999</v>
      </c>
      <c r="H215">
        <v>1125103.3740000001</v>
      </c>
      <c r="I215">
        <v>493632.64299999998</v>
      </c>
      <c r="J215">
        <v>536498.728</v>
      </c>
      <c r="K215">
        <v>349909.95899999997</v>
      </c>
      <c r="L215">
        <v>1162374.1640000001</v>
      </c>
      <c r="N215" s="110" t="s">
        <v>200</v>
      </c>
      <c r="T215" s="33">
        <f t="shared" si="37"/>
        <v>0.73604896062104896</v>
      </c>
      <c r="U215" s="31">
        <f t="shared" si="40"/>
        <v>9.7783015905218221E-3</v>
      </c>
      <c r="V215" s="8">
        <f t="shared" si="41"/>
        <v>7.1973087223427372E-3</v>
      </c>
      <c r="W215" s="33">
        <f t="shared" si="38"/>
        <v>0.52948998373615785</v>
      </c>
      <c r="X215" s="72">
        <f t="shared" si="36"/>
        <v>1.1957414456835016E-2</v>
      </c>
      <c r="Y215" s="8">
        <f t="shared" si="39"/>
        <v>6.3313311862760709E-3</v>
      </c>
    </row>
    <row r="216" spans="1:25">
      <c r="A216" t="s">
        <v>236</v>
      </c>
      <c r="B216">
        <v>4527.4840000000004</v>
      </c>
      <c r="C216">
        <v>9337.5470000000005</v>
      </c>
      <c r="D216">
        <v>12025.61</v>
      </c>
      <c r="E216">
        <v>18415.785</v>
      </c>
      <c r="F216">
        <v>19708.705000000002</v>
      </c>
      <c r="G216">
        <v>35966.964999999997</v>
      </c>
      <c r="H216">
        <v>68108.451000000001</v>
      </c>
      <c r="I216">
        <v>116346.10799999999</v>
      </c>
      <c r="J216">
        <v>155662.66399999999</v>
      </c>
      <c r="K216">
        <v>97881.463000000003</v>
      </c>
      <c r="L216">
        <v>132153.42499999999</v>
      </c>
      <c r="N216" s="110" t="s">
        <v>201</v>
      </c>
      <c r="T216" s="33">
        <f t="shared" si="37"/>
        <v>0.8042295455979086</v>
      </c>
      <c r="U216" s="31">
        <f t="shared" si="40"/>
        <v>7.14370871200561E-2</v>
      </c>
      <c r="V216" s="8">
        <f t="shared" si="41"/>
        <v>5.7451816113400923E-2</v>
      </c>
      <c r="W216" s="33">
        <f t="shared" si="38"/>
        <v>0.58521529110165749</v>
      </c>
      <c r="X216" s="72">
        <f t="shared" si="36"/>
        <v>4.7802715881680294E-2</v>
      </c>
      <c r="Y216" s="8">
        <f t="shared" si="39"/>
        <v>2.7974880290147358E-2</v>
      </c>
    </row>
    <row r="217" spans="1:25">
      <c r="A217" t="s">
        <v>237</v>
      </c>
      <c r="B217">
        <v>25569.285</v>
      </c>
      <c r="C217">
        <v>26298.973999999998</v>
      </c>
      <c r="D217">
        <v>32620.697</v>
      </c>
      <c r="E217">
        <v>63752.531999999999</v>
      </c>
      <c r="F217">
        <v>80997.361999999994</v>
      </c>
      <c r="G217">
        <v>98096.104000000007</v>
      </c>
      <c r="H217">
        <v>123402.588</v>
      </c>
      <c r="I217">
        <v>194939.83100000001</v>
      </c>
      <c r="J217">
        <v>244974.826</v>
      </c>
      <c r="K217">
        <v>167018.508</v>
      </c>
      <c r="L217">
        <v>290336.016</v>
      </c>
      <c r="N217" s="110" t="s">
        <v>202</v>
      </c>
      <c r="T217" s="33">
        <f t="shared" si="37"/>
        <v>0.54225127962563724</v>
      </c>
      <c r="U217" s="31">
        <f t="shared" ref="U217:U248" si="42">(L182+L447)/($AI$44+$AI$45)</f>
        <v>3.1745455045714376E-3</v>
      </c>
      <c r="V217" s="8">
        <f t="shared" si="41"/>
        <v>1.7214013620836762E-3</v>
      </c>
      <c r="W217" s="33">
        <f t="shared" si="38"/>
        <v>0.94416818936854963</v>
      </c>
      <c r="X217" s="72">
        <f>(B182+B447)/($AI$52+$AI$53)</f>
        <v>3.0799640594526031E-3</v>
      </c>
      <c r="Y217" s="8">
        <f t="shared" si="39"/>
        <v>2.9080040893335723E-3</v>
      </c>
    </row>
    <row r="218" spans="1:25">
      <c r="A218" t="s">
        <v>238</v>
      </c>
      <c r="B218">
        <v>65077.303999999996</v>
      </c>
      <c r="C218">
        <v>64476.447</v>
      </c>
      <c r="D218">
        <v>92201.346999999994</v>
      </c>
      <c r="E218">
        <v>103739.83100000001</v>
      </c>
      <c r="F218">
        <v>121516.375</v>
      </c>
      <c r="G218">
        <v>118524.052</v>
      </c>
      <c r="H218">
        <v>178916.489</v>
      </c>
      <c r="I218">
        <v>252556.88699999999</v>
      </c>
      <c r="J218">
        <v>317568.79499999998</v>
      </c>
      <c r="K218">
        <v>154265.45199999999</v>
      </c>
      <c r="L218">
        <v>312736.15600000002</v>
      </c>
      <c r="N218" s="110" t="s">
        <v>203</v>
      </c>
      <c r="T218" s="33">
        <f t="shared" si="37"/>
        <v>0.4171465978116331</v>
      </c>
      <c r="U218" s="31">
        <f t="shared" si="42"/>
        <v>1.9712990200339975E-4</v>
      </c>
      <c r="V218" s="8">
        <f>(T218*U218)</f>
        <v>8.2232067947658847E-5</v>
      </c>
      <c r="W218" s="33">
        <f t="shared" si="38"/>
        <v>0.65390287560456239</v>
      </c>
      <c r="X218" s="72">
        <f t="shared" ref="X218:X266" si="43">(B183+B448)/($AI$52+$AI$53)</f>
        <v>2.435358000852907E-3</v>
      </c>
      <c r="Y218" s="8">
        <f t="shared" si="39"/>
        <v>1.5924875998842942E-3</v>
      </c>
    </row>
    <row r="219" spans="1:25">
      <c r="A219" t="s">
        <v>239</v>
      </c>
      <c r="B219">
        <v>2521.6419999999998</v>
      </c>
      <c r="C219">
        <v>3600.8409999999999</v>
      </c>
      <c r="D219">
        <v>5539.9359999999997</v>
      </c>
      <c r="E219">
        <v>8113.5990000000002</v>
      </c>
      <c r="F219">
        <v>7946.2539999999999</v>
      </c>
      <c r="G219">
        <v>8164.17</v>
      </c>
      <c r="H219">
        <v>9693.4709999999995</v>
      </c>
      <c r="I219">
        <v>11918.768</v>
      </c>
      <c r="J219">
        <v>11309.535</v>
      </c>
      <c r="K219">
        <v>8755.5069999999996</v>
      </c>
      <c r="L219">
        <v>10728.8</v>
      </c>
      <c r="N219" s="110" t="s">
        <v>204</v>
      </c>
      <c r="T219" s="33">
        <f t="shared" si="37"/>
        <v>0.6618108265933329</v>
      </c>
      <c r="U219" s="31">
        <f t="shared" si="42"/>
        <v>4.9879024250467502E-3</v>
      </c>
      <c r="V219" s="8">
        <f t="shared" si="41"/>
        <v>3.3010478268870793E-3</v>
      </c>
      <c r="W219" s="33">
        <f t="shared" si="38"/>
        <v>0.34190614722717694</v>
      </c>
      <c r="X219" s="72">
        <f t="shared" si="43"/>
        <v>3.7382163600078312E-3</v>
      </c>
      <c r="Y219" s="8">
        <f t="shared" si="39"/>
        <v>1.2781191531518791E-3</v>
      </c>
    </row>
    <row r="220" spans="1:25">
      <c r="A220" t="s">
        <v>240</v>
      </c>
      <c r="B220">
        <v>5055.7539999999999</v>
      </c>
      <c r="C220">
        <v>6448.1170000000002</v>
      </c>
      <c r="D220">
        <v>8954.6669999999995</v>
      </c>
      <c r="E220">
        <v>19791.703000000001</v>
      </c>
      <c r="F220">
        <v>13830.147000000001</v>
      </c>
      <c r="G220">
        <v>14685.153</v>
      </c>
      <c r="H220">
        <v>19695.088</v>
      </c>
      <c r="I220">
        <v>29263.287</v>
      </c>
      <c r="J220">
        <v>36173.322</v>
      </c>
      <c r="K220">
        <v>19111.268</v>
      </c>
      <c r="L220">
        <v>36307.527000000002</v>
      </c>
      <c r="N220" s="110" t="s">
        <v>205</v>
      </c>
      <c r="T220" s="33">
        <f t="shared" si="37"/>
        <v>0.15398300731471193</v>
      </c>
      <c r="U220" s="31">
        <f t="shared" si="42"/>
        <v>1.3736691142078638E-3</v>
      </c>
      <c r="V220" s="8">
        <f t="shared" si="41"/>
        <v>2.1152170126106335E-4</v>
      </c>
      <c r="W220" s="33">
        <f t="shared" si="38"/>
        <v>0.9073323279153771</v>
      </c>
      <c r="X220" s="72">
        <f t="shared" si="43"/>
        <v>2.2527095625954718E-3</v>
      </c>
      <c r="Y220" s="8">
        <f t="shared" si="39"/>
        <v>2.0439562115469804E-3</v>
      </c>
    </row>
    <row r="221" spans="1:25">
      <c r="A221" t="s">
        <v>241</v>
      </c>
      <c r="B221">
        <v>6362.0510000000004</v>
      </c>
      <c r="C221">
        <v>9670.5669999999991</v>
      </c>
      <c r="D221">
        <v>12281.433000000001</v>
      </c>
      <c r="E221">
        <v>28772.425999999999</v>
      </c>
      <c r="F221">
        <v>22365.554</v>
      </c>
      <c r="G221">
        <v>58916.362999999998</v>
      </c>
      <c r="H221">
        <v>32324.559000000001</v>
      </c>
      <c r="I221">
        <v>40010.839</v>
      </c>
      <c r="J221">
        <v>35473.326000000001</v>
      </c>
      <c r="K221">
        <v>27677.234</v>
      </c>
      <c r="L221">
        <v>83272.392000000007</v>
      </c>
      <c r="N221" s="110" t="s">
        <v>206</v>
      </c>
      <c r="T221" s="33">
        <f t="shared" si="37"/>
        <v>0.50490196485413252</v>
      </c>
      <c r="U221" s="31">
        <f t="shared" si="42"/>
        <v>2.7974238401406663E-2</v>
      </c>
      <c r="V221" s="8">
        <f t="shared" si="41"/>
        <v>1.4124247934168152E-2</v>
      </c>
      <c r="W221" s="33">
        <f t="shared" si="38"/>
        <v>0.89294103920077883</v>
      </c>
      <c r="X221" s="72">
        <f t="shared" si="43"/>
        <v>8.015937422261251E-3</v>
      </c>
      <c r="Y221" s="8">
        <f t="shared" si="39"/>
        <v>7.1577594920023734E-3</v>
      </c>
    </row>
    <row r="222" spans="1:25">
      <c r="A222" t="s">
        <v>242</v>
      </c>
      <c r="B222">
        <v>12175.736999999999</v>
      </c>
      <c r="C222">
        <v>23169.387999999999</v>
      </c>
      <c r="D222">
        <v>25236.692999999999</v>
      </c>
      <c r="E222">
        <v>26697.129000000001</v>
      </c>
      <c r="F222">
        <v>24507.879000000001</v>
      </c>
      <c r="G222">
        <v>66277.228000000003</v>
      </c>
      <c r="H222">
        <v>48971.411999999997</v>
      </c>
      <c r="I222">
        <v>69123.157999999996</v>
      </c>
      <c r="J222">
        <v>78544.053</v>
      </c>
      <c r="K222">
        <v>55522.069000000003</v>
      </c>
      <c r="L222">
        <v>86270.42</v>
      </c>
      <c r="N222" s="110" t="s">
        <v>207</v>
      </c>
      <c r="T222" s="33">
        <f t="shared" si="37"/>
        <v>0.66307288911480855</v>
      </c>
      <c r="U222" s="31">
        <f t="shared" si="42"/>
        <v>2.0509432807061848E-3</v>
      </c>
      <c r="V222" s="8">
        <f t="shared" si="41"/>
        <v>1.3599248865484538E-3</v>
      </c>
      <c r="W222" s="33">
        <f t="shared" si="38"/>
        <v>0.19384017821817937</v>
      </c>
      <c r="X222" s="72">
        <f t="shared" si="43"/>
        <v>9.9916886686962029E-4</v>
      </c>
      <c r="Y222" s="8">
        <f t="shared" si="39"/>
        <v>1.9367907122406353E-4</v>
      </c>
    </row>
    <row r="223" spans="1:25">
      <c r="A223" t="s">
        <v>243</v>
      </c>
      <c r="B223">
        <v>48413.635999999999</v>
      </c>
      <c r="C223">
        <v>67662.75</v>
      </c>
      <c r="D223">
        <v>74582.013999999996</v>
      </c>
      <c r="E223">
        <v>120675.85</v>
      </c>
      <c r="F223">
        <v>152807.67000000001</v>
      </c>
      <c r="G223">
        <v>221845.42199999999</v>
      </c>
      <c r="H223">
        <v>298748.35800000001</v>
      </c>
      <c r="I223">
        <v>502960.93400000001</v>
      </c>
      <c r="J223">
        <v>587155.09199999995</v>
      </c>
      <c r="K223">
        <v>456554.32900000003</v>
      </c>
      <c r="L223">
        <v>311927.33500000002</v>
      </c>
      <c r="N223" s="110" t="s">
        <v>208</v>
      </c>
      <c r="T223" s="33">
        <f t="shared" si="37"/>
        <v>0.5886384301373091</v>
      </c>
      <c r="U223" s="31">
        <f t="shared" si="42"/>
        <v>1.4346953065146386E-2</v>
      </c>
      <c r="V223" s="8">
        <f t="shared" si="41"/>
        <v>8.4451679295214233E-3</v>
      </c>
      <c r="W223" s="33">
        <f t="shared" si="38"/>
        <v>0.48763468214465422</v>
      </c>
      <c r="X223" s="72">
        <f t="shared" si="43"/>
        <v>5.8320584319948941E-3</v>
      </c>
      <c r="Y223" s="8">
        <f t="shared" si="39"/>
        <v>2.8439139597348805E-3</v>
      </c>
    </row>
    <row r="224" spans="1:25">
      <c r="A224" t="s">
        <v>244</v>
      </c>
      <c r="B224">
        <v>6417.54</v>
      </c>
      <c r="C224">
        <v>7670.8419999999996</v>
      </c>
      <c r="D224">
        <v>10408.483</v>
      </c>
      <c r="E224">
        <v>13777.873</v>
      </c>
      <c r="F224">
        <v>24586.041000000001</v>
      </c>
      <c r="G224">
        <v>32539.850999999999</v>
      </c>
      <c r="H224">
        <v>48004.875</v>
      </c>
      <c r="I224">
        <v>106812.694</v>
      </c>
      <c r="J224">
        <v>103505.81</v>
      </c>
      <c r="K224">
        <v>42972.243999999999</v>
      </c>
      <c r="L224">
        <v>47781.781000000003</v>
      </c>
      <c r="N224" s="110" t="s">
        <v>209</v>
      </c>
      <c r="T224" s="33">
        <f t="shared" si="37"/>
        <v>0.52822161062703266</v>
      </c>
      <c r="U224" s="31">
        <f t="shared" si="42"/>
        <v>6.6582616274734312E-3</v>
      </c>
      <c r="V224" s="8">
        <f t="shared" si="41"/>
        <v>3.5170376808401835E-3</v>
      </c>
      <c r="W224" s="33">
        <f t="shared" si="38"/>
        <v>0.2380903710305888</v>
      </c>
      <c r="X224" s="72">
        <f t="shared" si="43"/>
        <v>4.1437246570928746E-3</v>
      </c>
      <c r="Y224" s="8">
        <f t="shared" si="39"/>
        <v>9.865809410558419E-4</v>
      </c>
    </row>
    <row r="225" spans="1:25">
      <c r="A225" t="s">
        <v>245</v>
      </c>
      <c r="B225">
        <v>3528.0819999999999</v>
      </c>
      <c r="C225">
        <v>5463.2129999999997</v>
      </c>
      <c r="D225">
        <v>8139.2520000000004</v>
      </c>
      <c r="E225">
        <v>13453.766</v>
      </c>
      <c r="F225">
        <v>20306.755000000001</v>
      </c>
      <c r="G225">
        <v>32684.736000000001</v>
      </c>
      <c r="H225">
        <v>25558.169000000002</v>
      </c>
      <c r="I225">
        <v>65121.538</v>
      </c>
      <c r="J225">
        <v>51372.012000000002</v>
      </c>
      <c r="K225">
        <v>20894.751</v>
      </c>
      <c r="L225">
        <v>52233.093999999997</v>
      </c>
      <c r="N225" s="110" t="s">
        <v>210</v>
      </c>
      <c r="T225" s="33">
        <f t="shared" si="37"/>
        <v>0.73054931957629177</v>
      </c>
      <c r="U225" s="31">
        <f t="shared" si="42"/>
        <v>1.9617264165124899E-2</v>
      </c>
      <c r="V225" s="8">
        <f t="shared" si="41"/>
        <v>1.4331378987780367E-2</v>
      </c>
      <c r="W225" s="33">
        <f t="shared" si="38"/>
        <v>0.39886787158751447</v>
      </c>
      <c r="X225" s="72">
        <f t="shared" si="43"/>
        <v>1.0609222698576172E-2</v>
      </c>
      <c r="Y225" s="8">
        <f t="shared" si="39"/>
        <v>4.2316780769790247E-3</v>
      </c>
    </row>
    <row r="226" spans="1:25">
      <c r="A226" t="s">
        <v>246</v>
      </c>
      <c r="B226">
        <v>32474.132000000001</v>
      </c>
      <c r="C226">
        <v>55898.576999999997</v>
      </c>
      <c r="D226">
        <v>72300.835999999996</v>
      </c>
      <c r="E226">
        <v>98761.65</v>
      </c>
      <c r="F226">
        <v>103598.06200000001</v>
      </c>
      <c r="G226">
        <v>120199.978</v>
      </c>
      <c r="H226">
        <v>142743.25</v>
      </c>
      <c r="I226">
        <v>186846.93900000001</v>
      </c>
      <c r="J226">
        <v>219672.95</v>
      </c>
      <c r="K226">
        <v>117704.50199999999</v>
      </c>
      <c r="L226">
        <v>190311.842</v>
      </c>
      <c r="N226" s="110" t="s">
        <v>211</v>
      </c>
      <c r="T226" s="33">
        <f t="shared" si="37"/>
        <v>0.57115052321914417</v>
      </c>
      <c r="U226" s="31">
        <f t="shared" si="42"/>
        <v>2.6614351093060965E-3</v>
      </c>
      <c r="V226" s="8">
        <f t="shared" si="41"/>
        <v>1.5200800551939773E-3</v>
      </c>
      <c r="W226" s="33">
        <f t="shared" si="38"/>
        <v>0.124514231077263</v>
      </c>
      <c r="X226" s="72">
        <f t="shared" si="43"/>
        <v>6.4908444834374862E-3</v>
      </c>
      <c r="Y226" s="8">
        <f t="shared" si="39"/>
        <v>8.0820250989731301E-4</v>
      </c>
    </row>
    <row r="227" spans="1:25">
      <c r="A227" t="s">
        <v>247</v>
      </c>
      <c r="B227">
        <v>1142.6020000000001</v>
      </c>
      <c r="C227">
        <v>1106.4159999999999</v>
      </c>
      <c r="D227">
        <v>1355.9880000000001</v>
      </c>
      <c r="E227">
        <v>1894.693</v>
      </c>
      <c r="F227">
        <v>1173.48</v>
      </c>
      <c r="G227">
        <v>2164.2910000000002</v>
      </c>
      <c r="H227">
        <v>3431.2080000000001</v>
      </c>
      <c r="I227">
        <v>4030.93</v>
      </c>
      <c r="J227">
        <v>5590.683</v>
      </c>
      <c r="K227">
        <v>4545.7669999999998</v>
      </c>
      <c r="L227">
        <v>4574.2209999999995</v>
      </c>
      <c r="N227" s="110" t="s">
        <v>212</v>
      </c>
      <c r="T227" s="33">
        <f t="shared" si="37"/>
        <v>0.59601846718072582</v>
      </c>
      <c r="U227" s="31">
        <f t="shared" si="42"/>
        <v>2.412161797537045E-3</v>
      </c>
      <c r="V227" s="8">
        <f t="shared" si="41"/>
        <v>1.4376929771599339E-3</v>
      </c>
      <c r="W227" s="33">
        <f t="shared" si="38"/>
        <v>0.93888876418480605</v>
      </c>
      <c r="X227" s="72">
        <f t="shared" si="43"/>
        <v>2.5722344300086347E-3</v>
      </c>
      <c r="Y227" s="8">
        <f t="shared" si="39"/>
        <v>2.4150420051844159E-3</v>
      </c>
    </row>
    <row r="228" spans="1:25">
      <c r="A228" t="s">
        <v>248</v>
      </c>
      <c r="B228">
        <v>14764.861999999999</v>
      </c>
      <c r="C228">
        <v>17278.895</v>
      </c>
      <c r="D228">
        <v>22031.928</v>
      </c>
      <c r="E228">
        <v>36151.749000000003</v>
      </c>
      <c r="F228">
        <v>42632.805</v>
      </c>
      <c r="G228">
        <v>51491.175999999999</v>
      </c>
      <c r="H228">
        <v>60056.118000000002</v>
      </c>
      <c r="I228">
        <v>98692.807000000001</v>
      </c>
      <c r="J228">
        <v>118305.51700000001</v>
      </c>
      <c r="K228">
        <v>56392.04</v>
      </c>
      <c r="L228">
        <v>82559.353000000003</v>
      </c>
      <c r="N228" s="110" t="s">
        <v>213</v>
      </c>
      <c r="T228" s="33">
        <f t="shared" si="37"/>
        <v>0.67113396105138323</v>
      </c>
      <c r="U228" s="31">
        <f t="shared" si="42"/>
        <v>4.3583499664560073E-3</v>
      </c>
      <c r="V228" s="8">
        <f t="shared" si="41"/>
        <v>2.9250366766357836E-3</v>
      </c>
      <c r="W228" s="33">
        <f t="shared" si="38"/>
        <v>0.45289177286638915</v>
      </c>
      <c r="X228" s="72">
        <f t="shared" si="43"/>
        <v>3.8466894997794682E-3</v>
      </c>
      <c r="Y228" s="8">
        <f t="shared" si="39"/>
        <v>1.742134027221647E-3</v>
      </c>
    </row>
    <row r="229" spans="1:25">
      <c r="A229" t="s">
        <v>249</v>
      </c>
      <c r="B229">
        <v>941.09799999999996</v>
      </c>
      <c r="C229">
        <v>1874.7360000000001</v>
      </c>
      <c r="D229">
        <v>1171.3150000000001</v>
      </c>
      <c r="E229">
        <v>5168.5029999999997</v>
      </c>
      <c r="F229">
        <v>68060.092999999993</v>
      </c>
      <c r="G229">
        <v>42332.006000000001</v>
      </c>
      <c r="H229">
        <v>37797.442999999999</v>
      </c>
      <c r="I229">
        <v>31535.633000000002</v>
      </c>
      <c r="J229">
        <v>32398.739000000001</v>
      </c>
      <c r="K229">
        <v>24084.319</v>
      </c>
      <c r="L229">
        <v>56285.828999999998</v>
      </c>
      <c r="N229" s="110" t="s">
        <v>214</v>
      </c>
      <c r="T229" s="33">
        <f t="shared" si="37"/>
        <v>0.75204613827462496</v>
      </c>
      <c r="U229" s="31">
        <f t="shared" si="42"/>
        <v>6.0028641075352577E-3</v>
      </c>
      <c r="V229" s="8">
        <f t="shared" si="41"/>
        <v>4.5144307706592437E-3</v>
      </c>
      <c r="W229" s="33">
        <f t="shared" si="38"/>
        <v>0.10588048164196168</v>
      </c>
      <c r="X229" s="72">
        <f t="shared" si="43"/>
        <v>3.9537664233392942E-3</v>
      </c>
      <c r="Y229" s="8">
        <f t="shared" si="39"/>
        <v>4.186266932029806E-4</v>
      </c>
    </row>
    <row r="230" spans="1:25">
      <c r="A230" t="s">
        <v>250</v>
      </c>
      <c r="B230">
        <v>3323.1970000000001</v>
      </c>
      <c r="C230">
        <v>2922.7890000000002</v>
      </c>
      <c r="D230">
        <v>5769.1040000000003</v>
      </c>
      <c r="E230">
        <v>5435.0820000000003</v>
      </c>
      <c r="F230">
        <v>5687.8540000000003</v>
      </c>
      <c r="G230">
        <v>2055.0749999999998</v>
      </c>
      <c r="H230">
        <v>5135.9650000000001</v>
      </c>
      <c r="I230">
        <v>17575.830000000002</v>
      </c>
      <c r="J230">
        <v>12698.895</v>
      </c>
      <c r="K230">
        <v>12266.369000000001</v>
      </c>
      <c r="L230">
        <v>4469.6949999999997</v>
      </c>
      <c r="N230" s="110" t="s">
        <v>215</v>
      </c>
      <c r="T230" s="33">
        <f t="shared" si="37"/>
        <v>0.87650909340563865</v>
      </c>
      <c r="U230" s="31">
        <f t="shared" si="42"/>
        <v>2.1148913739973432E-2</v>
      </c>
      <c r="V230" s="8">
        <f t="shared" si="41"/>
        <v>1.8537215208738168E-2</v>
      </c>
      <c r="W230" s="33">
        <f t="shared" si="38"/>
        <v>0.48709438848591552</v>
      </c>
      <c r="X230" s="72">
        <f t="shared" si="43"/>
        <v>2.1987826469583208E-2</v>
      </c>
      <c r="Y230" s="8">
        <f t="shared" si="39"/>
        <v>1.0710146888336059E-2</v>
      </c>
    </row>
    <row r="231" spans="1:25">
      <c r="A231" t="s">
        <v>251</v>
      </c>
      <c r="B231">
        <v>6187.5829999999996</v>
      </c>
      <c r="C231">
        <v>9884.7340000000004</v>
      </c>
      <c r="D231">
        <v>10296.64</v>
      </c>
      <c r="E231">
        <v>30112.971000000001</v>
      </c>
      <c r="F231">
        <v>26151.9</v>
      </c>
      <c r="G231">
        <v>33087.455000000002</v>
      </c>
      <c r="H231">
        <v>37959.101999999999</v>
      </c>
      <c r="I231">
        <v>70332.960000000006</v>
      </c>
      <c r="J231">
        <v>78196.517000000007</v>
      </c>
      <c r="K231">
        <v>56245.794999999998</v>
      </c>
      <c r="L231">
        <v>114894.65700000001</v>
      </c>
      <c r="N231" s="110" t="s">
        <v>216</v>
      </c>
      <c r="T231" s="33">
        <f t="shared" si="37"/>
        <v>0.49433651645977883</v>
      </c>
      <c r="U231" s="31">
        <f t="shared" si="42"/>
        <v>2.6451423488122942E-3</v>
      </c>
      <c r="V231" s="8">
        <f t="shared" si="41"/>
        <v>1.3075904542521068E-3</v>
      </c>
      <c r="W231" s="33">
        <f t="shared" si="38"/>
        <v>0.12312425893510072</v>
      </c>
      <c r="X231" s="72">
        <f t="shared" si="43"/>
        <v>1.9029921757185136E-3</v>
      </c>
      <c r="Y231" s="8">
        <f t="shared" si="39"/>
        <v>2.3430450139463695E-4</v>
      </c>
    </row>
    <row r="232" spans="1:25">
      <c r="A232" t="s">
        <v>252</v>
      </c>
      <c r="B232">
        <v>28965.422999999999</v>
      </c>
      <c r="C232">
        <v>41479.256000000001</v>
      </c>
      <c r="D232">
        <v>53158.544000000002</v>
      </c>
      <c r="E232">
        <v>86063.854000000007</v>
      </c>
      <c r="F232">
        <v>87882.290999999997</v>
      </c>
      <c r="G232">
        <v>109073.693</v>
      </c>
      <c r="H232">
        <v>133129.01999999999</v>
      </c>
      <c r="I232">
        <v>181163.766</v>
      </c>
      <c r="J232">
        <v>198198.31</v>
      </c>
      <c r="K232">
        <v>119914.105</v>
      </c>
      <c r="L232">
        <v>184320.99100000001</v>
      </c>
      <c r="N232" s="110" t="s">
        <v>217</v>
      </c>
      <c r="T232" s="33">
        <f t="shared" si="37"/>
        <v>0.78558041786072152</v>
      </c>
      <c r="U232" s="31">
        <f t="shared" si="42"/>
        <v>1.3848278832294747E-3</v>
      </c>
      <c r="V232" s="8">
        <f t="shared" si="41"/>
        <v>1.0878936671725892E-3</v>
      </c>
      <c r="W232" s="33">
        <f t="shared" si="38"/>
        <v>0.27879097073683684</v>
      </c>
      <c r="X232" s="72">
        <f t="shared" si="43"/>
        <v>2.5438475435405664E-3</v>
      </c>
      <c r="Y232" s="8">
        <f t="shared" si="39"/>
        <v>7.0920172607019237E-4</v>
      </c>
    </row>
    <row r="233" spans="1:25">
      <c r="A233" t="s">
        <v>253</v>
      </c>
      <c r="B233">
        <v>1792.607</v>
      </c>
      <c r="C233">
        <v>3481.6379999999999</v>
      </c>
      <c r="D233">
        <v>2106.5839999999998</v>
      </c>
      <c r="E233">
        <v>3121.2840000000001</v>
      </c>
      <c r="F233">
        <v>3018.0010000000002</v>
      </c>
      <c r="G233">
        <v>5042.6890000000003</v>
      </c>
      <c r="H233">
        <v>7143.1729999999998</v>
      </c>
      <c r="I233">
        <v>7891.0330000000004</v>
      </c>
      <c r="J233">
        <v>11981.97</v>
      </c>
      <c r="K233">
        <v>7578.5190000000002</v>
      </c>
      <c r="L233">
        <v>9564.0769999999993</v>
      </c>
      <c r="N233" s="110" t="s">
        <v>218</v>
      </c>
      <c r="T233" s="33">
        <f t="shared" si="37"/>
        <v>0.8297378181245274</v>
      </c>
      <c r="U233" s="31">
        <f t="shared" si="42"/>
        <v>1.4236477324388334E-3</v>
      </c>
      <c r="V233" s="8">
        <f t="shared" si="41"/>
        <v>1.1812543632917286E-3</v>
      </c>
      <c r="W233" s="33">
        <f t="shared" si="38"/>
        <v>0.69602718029100641</v>
      </c>
      <c r="X233" s="72">
        <f t="shared" si="43"/>
        <v>1.0393471535494279E-3</v>
      </c>
      <c r="Y233" s="8">
        <f t="shared" si="39"/>
        <v>7.2341386862849195E-4</v>
      </c>
    </row>
    <row r="234" spans="1:25">
      <c r="A234" t="s">
        <v>254</v>
      </c>
      <c r="B234">
        <v>7299.5879999999997</v>
      </c>
      <c r="C234">
        <v>9744.1759999999995</v>
      </c>
      <c r="D234">
        <v>12857.966</v>
      </c>
      <c r="E234">
        <v>18317.417000000001</v>
      </c>
      <c r="F234">
        <v>30270.324000000001</v>
      </c>
      <c r="G234">
        <v>39751.9</v>
      </c>
      <c r="H234">
        <v>47488.766000000003</v>
      </c>
      <c r="I234">
        <v>60760.305</v>
      </c>
      <c r="J234">
        <v>70389.615999999995</v>
      </c>
      <c r="K234">
        <v>62256.12</v>
      </c>
      <c r="L234">
        <v>87661.311000000002</v>
      </c>
      <c r="N234" s="110" t="s">
        <v>219</v>
      </c>
      <c r="T234" s="33">
        <f t="shared" si="37"/>
        <v>0.84801702579563987</v>
      </c>
      <c r="U234" s="31">
        <f t="shared" si="42"/>
        <v>2.5035024042981018E-3</v>
      </c>
      <c r="V234" s="8">
        <f t="shared" si="41"/>
        <v>2.12301266296511E-3</v>
      </c>
      <c r="W234" s="33">
        <f t="shared" si="38"/>
        <v>0.48356564685558251</v>
      </c>
      <c r="X234" s="72">
        <f t="shared" si="43"/>
        <v>1.8837896099896112E-3</v>
      </c>
      <c r="Y234" s="8">
        <f t="shared" si="39"/>
        <v>9.1093594129445187E-4</v>
      </c>
    </row>
    <row r="235" spans="1:25">
      <c r="A235" t="s">
        <v>255</v>
      </c>
      <c r="B235">
        <v>134676.74400000001</v>
      </c>
      <c r="C235">
        <v>189510.326</v>
      </c>
      <c r="D235">
        <v>250462.41699999999</v>
      </c>
      <c r="E235">
        <v>332632.82699999999</v>
      </c>
      <c r="F235">
        <v>340493.46299999999</v>
      </c>
      <c r="G235">
        <v>331379.84399999998</v>
      </c>
      <c r="H235">
        <v>382528.75400000002</v>
      </c>
      <c r="I235">
        <v>498931.11900000001</v>
      </c>
      <c r="J235">
        <v>552765.41200000001</v>
      </c>
      <c r="K235">
        <v>400154.29399999999</v>
      </c>
      <c r="L235">
        <v>500526.408</v>
      </c>
      <c r="N235" s="110" t="s">
        <v>220</v>
      </c>
      <c r="T235" s="33">
        <f t="shared" si="37"/>
        <v>0.82175319087304088</v>
      </c>
      <c r="U235" s="31">
        <f t="shared" si="42"/>
        <v>2.2478853047437724E-2</v>
      </c>
      <c r="V235" s="8">
        <f t="shared" si="41"/>
        <v>1.8472069218898129E-2</v>
      </c>
      <c r="W235" s="33">
        <f t="shared" si="38"/>
        <v>0.45542202342699356</v>
      </c>
      <c r="X235" s="72">
        <f t="shared" si="43"/>
        <v>1.4726233566635247E-2</v>
      </c>
      <c r="Y235" s="8">
        <f t="shared" si="39"/>
        <v>6.706651088375537E-3</v>
      </c>
    </row>
    <row r="236" spans="1:25">
      <c r="A236" t="s">
        <v>256</v>
      </c>
      <c r="B236">
        <v>2468.8969999999999</v>
      </c>
      <c r="C236">
        <v>2999.2930000000001</v>
      </c>
      <c r="D236">
        <v>3468.31</v>
      </c>
      <c r="E236">
        <v>3553.8319999999999</v>
      </c>
      <c r="F236">
        <v>3897.931</v>
      </c>
      <c r="G236">
        <v>5164.2950000000001</v>
      </c>
      <c r="H236">
        <v>6265.7120000000004</v>
      </c>
      <c r="I236">
        <v>9028.3629999999994</v>
      </c>
      <c r="J236">
        <v>11555.366</v>
      </c>
      <c r="K236">
        <v>7476.4380000000001</v>
      </c>
      <c r="L236">
        <v>12925.058000000001</v>
      </c>
      <c r="N236" s="110" t="s">
        <v>221</v>
      </c>
      <c r="T236" s="33">
        <f t="shared" si="37"/>
        <v>0.51629767535565785</v>
      </c>
      <c r="U236" s="31">
        <f t="shared" si="42"/>
        <v>6.4013788601253842E-3</v>
      </c>
      <c r="V236" s="8">
        <f t="shared" si="41"/>
        <v>3.3050170245535865E-3</v>
      </c>
      <c r="W236" s="33">
        <f t="shared" si="38"/>
        <v>0.188010299454831</v>
      </c>
      <c r="X236" s="72">
        <f t="shared" si="43"/>
        <v>3.9513053298193181E-3</v>
      </c>
      <c r="Y236" s="8">
        <f t="shared" si="39"/>
        <v>7.4288609829679974E-4</v>
      </c>
    </row>
    <row r="237" spans="1:25">
      <c r="A237" t="s">
        <v>257</v>
      </c>
      <c r="B237">
        <v>54502.37</v>
      </c>
      <c r="C237">
        <v>62498.951999999997</v>
      </c>
      <c r="D237">
        <v>67767.254000000001</v>
      </c>
      <c r="E237">
        <v>81282.06</v>
      </c>
      <c r="F237">
        <v>83033.764999999999</v>
      </c>
      <c r="G237">
        <v>76921.232000000004</v>
      </c>
      <c r="H237">
        <v>71645.781000000003</v>
      </c>
      <c r="I237">
        <v>84751.490999999995</v>
      </c>
      <c r="J237">
        <v>93070.581000000006</v>
      </c>
      <c r="K237">
        <v>54602.898999999998</v>
      </c>
      <c r="L237">
        <v>72541.224000000002</v>
      </c>
      <c r="N237" s="110" t="s">
        <v>222</v>
      </c>
      <c r="T237" s="33">
        <f t="shared" ref="T237:T297" si="44">(2*MIN(L202,L467)/(L202+L467))</f>
        <v>0.60158331824991917</v>
      </c>
      <c r="U237" s="31">
        <f t="shared" si="42"/>
        <v>1.4537974943442866E-2</v>
      </c>
      <c r="V237" s="8">
        <f t="shared" si="41"/>
        <v>8.7458032071105404E-3</v>
      </c>
      <c r="W237" s="33">
        <f t="shared" ref="W237:W298" si="45">(2*MIN(B202,B467)/(B202+B467))</f>
        <v>0.37163942948403911</v>
      </c>
      <c r="X237" s="72">
        <f t="shared" si="43"/>
        <v>6.5068619309331926E-3</v>
      </c>
      <c r="Y237" s="8">
        <f t="shared" ref="Y237:Y298" si="46">(W237*X237)</f>
        <v>2.4182064557434248E-3</v>
      </c>
    </row>
    <row r="238" spans="1:25">
      <c r="A238" t="s">
        <v>258</v>
      </c>
      <c r="B238">
        <v>44086.072</v>
      </c>
      <c r="C238">
        <v>48341.345999999998</v>
      </c>
      <c r="D238">
        <v>52066.368000000002</v>
      </c>
      <c r="E238">
        <v>58008.264999999999</v>
      </c>
      <c r="F238">
        <v>54288.644999999997</v>
      </c>
      <c r="G238">
        <v>58251.707999999999</v>
      </c>
      <c r="H238">
        <v>57323.849000000002</v>
      </c>
      <c r="I238">
        <v>70574.407000000007</v>
      </c>
      <c r="J238">
        <v>93401.722999999998</v>
      </c>
      <c r="K238">
        <v>60212.279000000002</v>
      </c>
      <c r="L238">
        <v>65045.709000000003</v>
      </c>
      <c r="N238" s="110" t="s">
        <v>223</v>
      </c>
      <c r="T238" s="33">
        <f t="shared" si="44"/>
        <v>0.54451671343138641</v>
      </c>
      <c r="U238" s="31">
        <f t="shared" si="42"/>
        <v>2.8571305547550493E-2</v>
      </c>
      <c r="V238" s="8">
        <f t="shared" si="41"/>
        <v>1.5557553395196133E-2</v>
      </c>
      <c r="W238" s="33">
        <f t="shared" si="45"/>
        <v>0.83619237103813171</v>
      </c>
      <c r="X238" s="72">
        <f t="shared" si="43"/>
        <v>1.33407094316031E-2</v>
      </c>
      <c r="Y238" s="8">
        <f t="shared" si="46"/>
        <v>1.1155399450942962E-2</v>
      </c>
    </row>
    <row r="239" spans="1:25">
      <c r="A239" t="s">
        <v>259</v>
      </c>
      <c r="B239">
        <v>6731.4189999999999</v>
      </c>
      <c r="C239">
        <v>6867.0360000000001</v>
      </c>
      <c r="D239">
        <v>8995.4240000000009</v>
      </c>
      <c r="E239">
        <v>11830.425999999999</v>
      </c>
      <c r="F239">
        <v>10797.69</v>
      </c>
      <c r="G239">
        <v>9447.43</v>
      </c>
      <c r="H239">
        <v>10090.486000000001</v>
      </c>
      <c r="I239">
        <v>12785.083000000001</v>
      </c>
      <c r="J239">
        <v>14344.013000000001</v>
      </c>
      <c r="K239">
        <v>8612.5959999999995</v>
      </c>
      <c r="L239">
        <v>8900.11</v>
      </c>
      <c r="N239" s="110" t="s">
        <v>224</v>
      </c>
      <c r="T239" s="33">
        <f t="shared" si="44"/>
        <v>0.68477670286990056</v>
      </c>
      <c r="U239" s="31">
        <f t="shared" si="42"/>
        <v>1.0099333144716416E-2</v>
      </c>
      <c r="V239" s="8">
        <f t="shared" si="41"/>
        <v>6.915788052023612E-3</v>
      </c>
      <c r="W239" s="33">
        <f t="shared" si="45"/>
        <v>0.24716013214104032</v>
      </c>
      <c r="X239" s="72">
        <f t="shared" si="43"/>
        <v>5.0849384130144375E-3</v>
      </c>
      <c r="Y239" s="8">
        <f t="shared" si="46"/>
        <v>1.2567940500897003E-3</v>
      </c>
    </row>
    <row r="240" spans="1:25">
      <c r="A240" t="s">
        <v>260</v>
      </c>
      <c r="B240">
        <v>8865.31</v>
      </c>
      <c r="C240">
        <v>9076.2939999999999</v>
      </c>
      <c r="D240">
        <v>9400.0319999999992</v>
      </c>
      <c r="E240">
        <v>12560.115</v>
      </c>
      <c r="F240">
        <v>12379.442999999999</v>
      </c>
      <c r="G240">
        <v>12472.706</v>
      </c>
      <c r="H240">
        <v>15202.460999999999</v>
      </c>
      <c r="I240">
        <v>20319.87</v>
      </c>
      <c r="J240">
        <v>31858.503000000001</v>
      </c>
      <c r="K240">
        <v>15852.4</v>
      </c>
      <c r="L240">
        <v>17248.644</v>
      </c>
      <c r="N240" s="110" t="s">
        <v>225</v>
      </c>
      <c r="T240" s="33">
        <f t="shared" si="44"/>
        <v>0.38861045074169642</v>
      </c>
      <c r="U240" s="31">
        <f t="shared" si="42"/>
        <v>2.0361255951505766E-3</v>
      </c>
      <c r="V240" s="8">
        <f t="shared" si="41"/>
        <v>7.9125968529817042E-4</v>
      </c>
      <c r="W240" s="33">
        <f t="shared" si="45"/>
        <v>0.36799882349672486</v>
      </c>
      <c r="X240" s="72">
        <f t="shared" si="43"/>
        <v>1.3696710447549851E-3</v>
      </c>
      <c r="Y240" s="8">
        <f t="shared" si="46"/>
        <v>5.0403733304736447E-4</v>
      </c>
    </row>
    <row r="241" spans="1:25">
      <c r="A241" t="s">
        <v>261</v>
      </c>
      <c r="B241">
        <v>57752.366000000002</v>
      </c>
      <c r="C241">
        <v>69884.12</v>
      </c>
      <c r="D241">
        <v>90782.8</v>
      </c>
      <c r="E241">
        <v>109684.993</v>
      </c>
      <c r="F241">
        <v>100728.546</v>
      </c>
      <c r="G241">
        <v>98184.524999999994</v>
      </c>
      <c r="H241">
        <v>94609.827000000005</v>
      </c>
      <c r="I241">
        <v>105116.382</v>
      </c>
      <c r="J241">
        <v>127728.963</v>
      </c>
      <c r="K241">
        <v>77198.384999999995</v>
      </c>
      <c r="L241">
        <v>93718.801999999996</v>
      </c>
      <c r="N241" s="110" t="s">
        <v>226</v>
      </c>
      <c r="T241" s="33">
        <f t="shared" si="44"/>
        <v>0.58427844628275949</v>
      </c>
      <c r="U241" s="31">
        <f t="shared" si="42"/>
        <v>9.9674362626268071E-3</v>
      </c>
      <c r="V241" s="8">
        <f t="shared" si="41"/>
        <v>5.8237581729500259E-3</v>
      </c>
      <c r="W241" s="33">
        <f t="shared" si="45"/>
        <v>0.36444886191558329</v>
      </c>
      <c r="X241" s="72">
        <f t="shared" si="43"/>
        <v>6.4797666100727142E-3</v>
      </c>
      <c r="Y241" s="8">
        <f t="shared" si="46"/>
        <v>2.361543566519598E-3</v>
      </c>
    </row>
    <row r="242" spans="1:25">
      <c r="A242" t="s">
        <v>262</v>
      </c>
      <c r="B242">
        <v>5186.1859999999997</v>
      </c>
      <c r="C242">
        <v>6383.1350000000002</v>
      </c>
      <c r="D242">
        <v>8577.268</v>
      </c>
      <c r="E242">
        <v>11114.121999999999</v>
      </c>
      <c r="F242">
        <v>11532.758</v>
      </c>
      <c r="G242">
        <v>10767.632</v>
      </c>
      <c r="H242">
        <v>13109.627</v>
      </c>
      <c r="I242">
        <v>17552.844000000001</v>
      </c>
      <c r="J242">
        <v>21237.228999999999</v>
      </c>
      <c r="K242">
        <v>14154.476000000001</v>
      </c>
      <c r="L242">
        <v>29528.23</v>
      </c>
      <c r="N242" s="110" t="s">
        <v>227</v>
      </c>
      <c r="T242" s="33">
        <f t="shared" si="44"/>
        <v>0.44314425341693353</v>
      </c>
      <c r="U242" s="31">
        <f t="shared" si="42"/>
        <v>3.6944240212095402E-3</v>
      </c>
      <c r="V242" s="8">
        <f t="shared" si="41"/>
        <v>1.6371627746844871E-3</v>
      </c>
      <c r="W242" s="33">
        <f t="shared" si="45"/>
        <v>0.24160034654922499</v>
      </c>
      <c r="X242" s="72">
        <f t="shared" si="43"/>
        <v>1.1814101847513843E-3</v>
      </c>
      <c r="Y242" s="8">
        <f t="shared" si="46"/>
        <v>2.8542911005271837E-4</v>
      </c>
    </row>
    <row r="243" spans="1:25">
      <c r="A243" t="s">
        <v>263</v>
      </c>
      <c r="B243">
        <v>4748.2430000000004</v>
      </c>
      <c r="C243">
        <v>5375.6210000000001</v>
      </c>
      <c r="D243">
        <v>6759.8990000000003</v>
      </c>
      <c r="E243">
        <v>8492.1869999999999</v>
      </c>
      <c r="F243">
        <v>7760.8829999999998</v>
      </c>
      <c r="G243">
        <v>8356.9339999999993</v>
      </c>
      <c r="H243">
        <v>10244.406999999999</v>
      </c>
      <c r="I243">
        <v>15384.245999999999</v>
      </c>
      <c r="J243">
        <v>17752.811000000002</v>
      </c>
      <c r="K243">
        <v>10531.89</v>
      </c>
      <c r="L243">
        <v>14588.516</v>
      </c>
      <c r="N243" s="110" t="s">
        <v>228</v>
      </c>
      <c r="T243" s="33">
        <f t="shared" si="44"/>
        <v>0.65899676207859048</v>
      </c>
      <c r="U243" s="31">
        <f t="shared" si="42"/>
        <v>1.9280299377138488E-3</v>
      </c>
      <c r="V243" s="8">
        <f t="shared" si="41"/>
        <v>1.2705654861440128E-3</v>
      </c>
      <c r="W243" s="33">
        <f t="shared" si="45"/>
        <v>0.79336001351773366</v>
      </c>
      <c r="X243" s="72">
        <f t="shared" si="43"/>
        <v>3.6073050152927474E-3</v>
      </c>
      <c r="Y243" s="8">
        <f t="shared" si="46"/>
        <v>2.8618915556952425E-3</v>
      </c>
    </row>
    <row r="244" spans="1:25">
      <c r="A244" t="s">
        <v>264</v>
      </c>
      <c r="B244">
        <v>37434.875</v>
      </c>
      <c r="C244">
        <v>39385.127</v>
      </c>
      <c r="D244">
        <v>46873.523000000001</v>
      </c>
      <c r="E244">
        <v>58663.930999999997</v>
      </c>
      <c r="F244">
        <v>43247.519</v>
      </c>
      <c r="G244">
        <v>48867.821000000004</v>
      </c>
      <c r="H244">
        <v>55290.993000000002</v>
      </c>
      <c r="I244">
        <v>79726.934999999998</v>
      </c>
      <c r="J244">
        <v>79605.288</v>
      </c>
      <c r="K244">
        <v>46908.648999999998</v>
      </c>
      <c r="L244">
        <v>60054.017</v>
      </c>
      <c r="N244" s="110" t="s">
        <v>229</v>
      </c>
      <c r="T244" s="33">
        <f t="shared" si="44"/>
        <v>0.48865665735950731</v>
      </c>
      <c r="U244" s="31">
        <f t="shared" si="42"/>
        <v>2.4916036839297863E-3</v>
      </c>
      <c r="V244" s="8">
        <f t="shared" si="41"/>
        <v>1.2175387276537636E-3</v>
      </c>
      <c r="W244" s="33">
        <f t="shared" si="45"/>
        <v>0.58329818959647683</v>
      </c>
      <c r="X244" s="72">
        <f t="shared" si="43"/>
        <v>2.3951436277578511E-3</v>
      </c>
      <c r="Y244" s="8">
        <f t="shared" si="46"/>
        <v>1.3970829418946925E-3</v>
      </c>
    </row>
    <row r="245" spans="1:25">
      <c r="A245" t="s">
        <v>265</v>
      </c>
      <c r="B245">
        <v>559.803</v>
      </c>
      <c r="C245">
        <v>1443.856</v>
      </c>
      <c r="D245">
        <v>949.12599999999998</v>
      </c>
      <c r="E245">
        <v>1090.837</v>
      </c>
      <c r="F245">
        <v>939.58699999999999</v>
      </c>
      <c r="G245">
        <v>631.26599999999996</v>
      </c>
      <c r="H245">
        <v>820.16899999999998</v>
      </c>
      <c r="I245">
        <v>4685.8109999999997</v>
      </c>
      <c r="J245">
        <v>5779.6239999999998</v>
      </c>
      <c r="K245">
        <v>2145.0819999999999</v>
      </c>
      <c r="L245">
        <v>2481.288</v>
      </c>
      <c r="N245" s="110" t="s">
        <v>230</v>
      </c>
      <c r="T245" s="33">
        <f t="shared" si="44"/>
        <v>0.3509204530418244</v>
      </c>
      <c r="U245" s="31">
        <f t="shared" si="42"/>
        <v>1.687311290755087E-2</v>
      </c>
      <c r="V245" s="8">
        <f t="shared" si="41"/>
        <v>5.9211204257436064E-3</v>
      </c>
      <c r="W245" s="33">
        <f t="shared" si="45"/>
        <v>8.3121247443482371E-2</v>
      </c>
      <c r="X245" s="72">
        <f t="shared" si="43"/>
        <v>3.7491135716555345E-2</v>
      </c>
      <c r="Y245" s="8">
        <f t="shared" si="46"/>
        <v>3.1163099688329764E-3</v>
      </c>
    </row>
    <row r="246" spans="1:25">
      <c r="A246" t="s">
        <v>266</v>
      </c>
      <c r="B246">
        <v>4790.4709999999995</v>
      </c>
      <c r="C246">
        <v>5917.3779999999997</v>
      </c>
      <c r="D246">
        <v>7205.3450000000003</v>
      </c>
      <c r="E246">
        <v>10388.099</v>
      </c>
      <c r="F246">
        <v>11941.348</v>
      </c>
      <c r="G246">
        <v>17983.339</v>
      </c>
      <c r="H246">
        <v>25764.148000000001</v>
      </c>
      <c r="I246">
        <v>39955.250999999997</v>
      </c>
      <c r="J246">
        <v>43231.631999999998</v>
      </c>
      <c r="K246">
        <v>30207.124</v>
      </c>
      <c r="L246">
        <v>47363.411</v>
      </c>
      <c r="N246" s="110" t="s">
        <v>231</v>
      </c>
      <c r="T246" s="33">
        <f t="shared" si="44"/>
        <v>0.63965912729930663</v>
      </c>
      <c r="U246" s="31">
        <f t="shared" si="42"/>
        <v>9.819180336269084E-3</v>
      </c>
      <c r="V246" s="8">
        <f t="shared" si="41"/>
        <v>6.2809283246923944E-3</v>
      </c>
      <c r="W246" s="33">
        <f t="shared" si="45"/>
        <v>0.32045391878280433</v>
      </c>
      <c r="X246" s="72">
        <f t="shared" si="43"/>
        <v>1.2084361868887523E-2</v>
      </c>
      <c r="Y246" s="8">
        <f t="shared" si="46"/>
        <v>3.8724811168744998E-3</v>
      </c>
    </row>
    <row r="247" spans="1:25">
      <c r="A247" t="s">
        <v>267</v>
      </c>
      <c r="B247">
        <v>1698.5609999999999</v>
      </c>
      <c r="C247">
        <v>3102.4580000000001</v>
      </c>
      <c r="D247">
        <v>9257.1560000000009</v>
      </c>
      <c r="E247">
        <v>9522.1209999999992</v>
      </c>
      <c r="F247">
        <v>11361.772999999999</v>
      </c>
      <c r="G247">
        <v>9870.4480000000003</v>
      </c>
      <c r="H247">
        <v>9355.6149999999998</v>
      </c>
      <c r="I247">
        <v>10873.654</v>
      </c>
      <c r="J247">
        <v>15118.771000000001</v>
      </c>
      <c r="K247">
        <v>9575.598</v>
      </c>
      <c r="L247">
        <v>12758.29</v>
      </c>
      <c r="N247" s="110" t="s">
        <v>232</v>
      </c>
      <c r="T247" s="33">
        <f t="shared" si="44"/>
        <v>0.49104396805487982</v>
      </c>
      <c r="U247" s="31">
        <f t="shared" si="42"/>
        <v>1.5010638666471036E-2</v>
      </c>
      <c r="V247" s="8">
        <f t="shared" si="41"/>
        <v>7.3708835738219474E-3</v>
      </c>
      <c r="W247" s="33">
        <f t="shared" si="45"/>
        <v>0.13935129819109851</v>
      </c>
      <c r="X247" s="72">
        <f t="shared" si="43"/>
        <v>5.1824068364267617E-3</v>
      </c>
      <c r="Y247" s="8">
        <f t="shared" si="46"/>
        <v>7.2217512041049313E-4</v>
      </c>
    </row>
    <row r="248" spans="1:25">
      <c r="A248" t="s">
        <v>268</v>
      </c>
      <c r="B248">
        <v>33567.012999999999</v>
      </c>
      <c r="C248">
        <v>28612.457999999999</v>
      </c>
      <c r="D248">
        <v>27007.183000000001</v>
      </c>
      <c r="E248">
        <v>53909.978000000003</v>
      </c>
      <c r="F248">
        <v>60541.091</v>
      </c>
      <c r="G248">
        <v>70716.721000000005</v>
      </c>
      <c r="H248">
        <v>60320.239000000001</v>
      </c>
      <c r="I248">
        <v>74331.127999999997</v>
      </c>
      <c r="J248">
        <v>113143.643</v>
      </c>
      <c r="K248">
        <v>69661.81</v>
      </c>
      <c r="L248">
        <v>113170.476</v>
      </c>
      <c r="N248" s="110" t="s">
        <v>233</v>
      </c>
      <c r="T248" s="33">
        <f t="shared" si="44"/>
        <v>0.52862030722959041</v>
      </c>
      <c r="U248" s="31">
        <f t="shared" si="42"/>
        <v>6.3026070332886986E-4</v>
      </c>
      <c r="V248" s="8">
        <f t="shared" si="41"/>
        <v>3.3316860662844491E-4</v>
      </c>
      <c r="W248" s="33">
        <f t="shared" si="45"/>
        <v>0.25307305424150384</v>
      </c>
      <c r="X248" s="72">
        <f t="shared" si="43"/>
        <v>2.0831549160819406E-3</v>
      </c>
      <c r="Y248" s="8">
        <f t="shared" si="46"/>
        <v>5.2719037707106033E-4</v>
      </c>
    </row>
    <row r="249" spans="1:25">
      <c r="A249" t="s">
        <v>269</v>
      </c>
      <c r="B249">
        <v>896.75699999999995</v>
      </c>
      <c r="C249">
        <v>491.40100000000001</v>
      </c>
      <c r="D249">
        <v>1620.7360000000001</v>
      </c>
      <c r="E249">
        <v>786.98599999999999</v>
      </c>
      <c r="F249">
        <v>502.14299999999997</v>
      </c>
      <c r="G249">
        <v>261.25400000000002</v>
      </c>
      <c r="H249">
        <v>672.84500000000003</v>
      </c>
      <c r="I249">
        <v>252.10499999999999</v>
      </c>
      <c r="J249">
        <v>270.24</v>
      </c>
      <c r="K249">
        <v>229.91</v>
      </c>
      <c r="L249">
        <v>1093.1590000000001</v>
      </c>
      <c r="N249" s="110" t="s">
        <v>234</v>
      </c>
      <c r="T249" s="33">
        <f t="shared" si="44"/>
        <v>0.62430932380921444</v>
      </c>
      <c r="U249" s="31">
        <f t="shared" ref="U249:U266" si="47">(L214+L479)/($AI$44+$AI$45)</f>
        <v>8.6666926091094922E-3</v>
      </c>
      <c r="V249" s="8">
        <f t="shared" si="41"/>
        <v>5.4106970024554637E-3</v>
      </c>
      <c r="W249" s="33">
        <f t="shared" si="45"/>
        <v>0.18194977908050913</v>
      </c>
      <c r="X249" s="72">
        <f t="shared" si="43"/>
        <v>2.4144833218646992E-3</v>
      </c>
      <c r="Y249" s="8">
        <f t="shared" si="46"/>
        <v>4.3931470700685584E-4</v>
      </c>
    </row>
    <row r="250" spans="1:25">
      <c r="A250" t="s">
        <v>270</v>
      </c>
      <c r="B250">
        <v>3284.4780000000001</v>
      </c>
      <c r="C250">
        <v>399.98399999999998</v>
      </c>
      <c r="D250">
        <v>306.59399999999999</v>
      </c>
      <c r="E250">
        <v>706.7</v>
      </c>
      <c r="F250">
        <v>1056.8720000000001</v>
      </c>
      <c r="G250">
        <v>1414.58</v>
      </c>
      <c r="H250">
        <v>1682.396</v>
      </c>
      <c r="I250">
        <v>7887.9570000000003</v>
      </c>
      <c r="J250">
        <v>8834.7880000000005</v>
      </c>
      <c r="K250">
        <v>3560.0509999999999</v>
      </c>
      <c r="L250">
        <v>2580.1419999999998</v>
      </c>
      <c r="N250" s="110" t="s">
        <v>235</v>
      </c>
      <c r="T250" s="33">
        <f t="shared" si="44"/>
        <v>0.59480537213518803</v>
      </c>
      <c r="U250" s="31">
        <f t="shared" si="47"/>
        <v>0.21586537211158646</v>
      </c>
      <c r="V250" s="8">
        <f t="shared" si="41"/>
        <v>0.12839788298993302</v>
      </c>
      <c r="W250" s="33">
        <f t="shared" si="45"/>
        <v>0.5151130280913655</v>
      </c>
      <c r="X250" s="72">
        <f t="shared" si="43"/>
        <v>0.40471081617717469</v>
      </c>
      <c r="Y250" s="8">
        <f t="shared" si="46"/>
        <v>0.20847181402235246</v>
      </c>
    </row>
    <row r="251" spans="1:25">
      <c r="A251" t="s">
        <v>271</v>
      </c>
      <c r="B251">
        <v>27.917999999999999</v>
      </c>
      <c r="C251">
        <v>37.197000000000003</v>
      </c>
      <c r="D251">
        <v>24.617999999999999</v>
      </c>
      <c r="E251">
        <v>41.005000000000003</v>
      </c>
      <c r="F251">
        <v>6.1719999999999997</v>
      </c>
      <c r="G251">
        <v>21.213000000000001</v>
      </c>
      <c r="H251">
        <v>14.629</v>
      </c>
      <c r="I251">
        <v>1.139</v>
      </c>
      <c r="J251">
        <v>44.177</v>
      </c>
      <c r="K251">
        <v>31.806000000000001</v>
      </c>
      <c r="L251">
        <v>27.99</v>
      </c>
      <c r="N251" s="110" t="s">
        <v>236</v>
      </c>
      <c r="T251" s="33">
        <f t="shared" si="44"/>
        <v>0.85893059968684315</v>
      </c>
      <c r="U251" s="31">
        <f t="shared" si="47"/>
        <v>3.0223160486154976E-2</v>
      </c>
      <c r="V251" s="8">
        <f t="shared" si="41"/>
        <v>2.5959597360804797E-2</v>
      </c>
      <c r="W251" s="33">
        <f t="shared" si="45"/>
        <v>0.20449317007335877</v>
      </c>
      <c r="X251" s="72">
        <f t="shared" si="43"/>
        <v>1.4526439160259778E-2</v>
      </c>
      <c r="Y251" s="8">
        <f t="shared" si="46"/>
        <v>2.9705575937593017E-3</v>
      </c>
    </row>
    <row r="252" spans="1:25">
      <c r="A252" t="s">
        <v>272</v>
      </c>
      <c r="B252">
        <v>325.13499999999999</v>
      </c>
      <c r="C252">
        <v>305.70100000000002</v>
      </c>
      <c r="D252">
        <v>248.84800000000001</v>
      </c>
      <c r="E252">
        <v>265.44299999999998</v>
      </c>
      <c r="F252">
        <v>309.61500000000001</v>
      </c>
      <c r="G252">
        <v>425.15300000000002</v>
      </c>
      <c r="H252">
        <v>2102.6640000000002</v>
      </c>
      <c r="I252">
        <v>1892.9880000000001</v>
      </c>
      <c r="J252">
        <v>2923.5</v>
      </c>
      <c r="K252">
        <v>2111.3159999999998</v>
      </c>
      <c r="L252">
        <v>6295.58</v>
      </c>
      <c r="N252" s="110" t="s">
        <v>237</v>
      </c>
      <c r="T252" s="33">
        <f t="shared" si="44"/>
        <v>0.97266665833263199</v>
      </c>
      <c r="U252" s="31">
        <f t="shared" si="47"/>
        <v>7.7895146298927284E-2</v>
      </c>
      <c r="V252" s="8">
        <f t="shared" si="41"/>
        <v>7.5766011650909085E-2</v>
      </c>
      <c r="W252" s="33">
        <f t="shared" si="45"/>
        <v>0.35153019723334011</v>
      </c>
      <c r="X252" s="72">
        <f t="shared" si="43"/>
        <v>4.7724017783317203E-2</v>
      </c>
      <c r="Y252" s="8">
        <f t="shared" si="46"/>
        <v>1.6776433384136927E-2</v>
      </c>
    </row>
    <row r="253" spans="1:25">
      <c r="A253" t="s">
        <v>273</v>
      </c>
      <c r="B253">
        <v>320.37900000000002</v>
      </c>
      <c r="C253">
        <v>425.98099999999999</v>
      </c>
      <c r="D253">
        <v>506.37799999999999</v>
      </c>
      <c r="E253">
        <v>597.10900000000004</v>
      </c>
      <c r="F253">
        <v>955.34900000000005</v>
      </c>
      <c r="G253">
        <v>1165.5229999999999</v>
      </c>
      <c r="H253">
        <v>1771.6289999999999</v>
      </c>
      <c r="I253">
        <v>1738.9970000000001</v>
      </c>
      <c r="J253">
        <v>1346.8</v>
      </c>
      <c r="K253">
        <v>1425.2570000000001</v>
      </c>
      <c r="L253">
        <v>7365.0969999999998</v>
      </c>
      <c r="N253" s="110" t="s">
        <v>238</v>
      </c>
      <c r="T253" s="33">
        <f t="shared" si="44"/>
        <v>0.85841675200888712</v>
      </c>
      <c r="U253" s="31">
        <f t="shared" si="47"/>
        <v>7.14897897599438E-2</v>
      </c>
      <c r="V253" s="8">
        <f t="shared" si="41"/>
        <v>6.1368033127529156E-2</v>
      </c>
      <c r="W253" s="33">
        <f t="shared" si="45"/>
        <v>0.97143821803803687</v>
      </c>
      <c r="X253" s="72">
        <f t="shared" si="43"/>
        <v>4.1512627483742175E-2</v>
      </c>
      <c r="Y253" s="8">
        <f t="shared" si="46"/>
        <v>4.0326952868883333E-2</v>
      </c>
    </row>
    <row r="254" spans="1:25">
      <c r="A254" t="s">
        <v>274</v>
      </c>
      <c r="B254">
        <v>139.40199999999999</v>
      </c>
      <c r="C254">
        <v>24.812999999999999</v>
      </c>
      <c r="D254">
        <v>40.572000000000003</v>
      </c>
      <c r="E254">
        <v>59.365000000000002</v>
      </c>
      <c r="F254">
        <v>100.24</v>
      </c>
      <c r="G254">
        <v>704.572</v>
      </c>
      <c r="H254">
        <v>946.22699999999998</v>
      </c>
      <c r="I254">
        <v>2259.6979999999999</v>
      </c>
      <c r="J254">
        <v>1198.963</v>
      </c>
      <c r="K254">
        <v>1425.972</v>
      </c>
      <c r="L254">
        <v>2057.5940000000001</v>
      </c>
      <c r="N254" s="110" t="s">
        <v>239</v>
      </c>
      <c r="T254" s="33">
        <f t="shared" si="44"/>
        <v>0.9469570175090577</v>
      </c>
      <c r="U254" s="31">
        <f t="shared" si="47"/>
        <v>2.9566124139040889E-3</v>
      </c>
      <c r="V254" s="8">
        <f t="shared" si="41"/>
        <v>2.7997848734008716E-3</v>
      </c>
      <c r="W254" s="33">
        <f t="shared" si="45"/>
        <v>0.62279134849147377</v>
      </c>
      <c r="X254" s="72">
        <f t="shared" si="43"/>
        <v>2.6565739594367676E-3</v>
      </c>
      <c r="Y254" s="8">
        <f t="shared" si="46"/>
        <v>1.6544912785649583E-3</v>
      </c>
    </row>
    <row r="255" spans="1:25">
      <c r="A255" t="s">
        <v>275</v>
      </c>
      <c r="B255">
        <v>9026.2350000000006</v>
      </c>
      <c r="C255">
        <v>13185.126</v>
      </c>
      <c r="D255">
        <v>16268.812</v>
      </c>
      <c r="E255">
        <v>23441.8</v>
      </c>
      <c r="F255">
        <v>23669.662</v>
      </c>
      <c r="G255">
        <v>37333.076999999997</v>
      </c>
      <c r="H255">
        <v>46718.665999999997</v>
      </c>
      <c r="I255">
        <v>63227.336000000003</v>
      </c>
      <c r="J255">
        <v>79045.508000000002</v>
      </c>
      <c r="K255">
        <v>79917.429000000004</v>
      </c>
      <c r="L255">
        <v>99803.008000000002</v>
      </c>
      <c r="N255" s="110" t="s">
        <v>240</v>
      </c>
      <c r="T255" s="33">
        <f t="shared" si="44"/>
        <v>0.56836047040253024</v>
      </c>
      <c r="U255" s="31">
        <f t="shared" si="47"/>
        <v>1.6670411384588971E-2</v>
      </c>
      <c r="V255" s="8">
        <f t="shared" si="41"/>
        <v>9.4748028563486839E-3</v>
      </c>
      <c r="W255" s="33">
        <f t="shared" si="45"/>
        <v>0.23359932038511294</v>
      </c>
      <c r="X255" s="72">
        <f t="shared" si="43"/>
        <v>1.4200231088742516E-2</v>
      </c>
      <c r="Y255" s="8">
        <f t="shared" si="46"/>
        <v>3.3171643316418039E-3</v>
      </c>
    </row>
    <row r="256" spans="1:25">
      <c r="A256" t="s">
        <v>276</v>
      </c>
      <c r="B256">
        <v>29788.361000000001</v>
      </c>
      <c r="C256">
        <v>38159.214999999997</v>
      </c>
      <c r="D256">
        <v>53651.728999999999</v>
      </c>
      <c r="E256">
        <v>76825.369000000006</v>
      </c>
      <c r="F256">
        <v>76829.27</v>
      </c>
      <c r="G256">
        <v>87750.607000000004</v>
      </c>
      <c r="H256">
        <v>113294.53</v>
      </c>
      <c r="I256">
        <v>147295.63</v>
      </c>
      <c r="J256">
        <v>171708.921</v>
      </c>
      <c r="K256">
        <v>110388.952</v>
      </c>
      <c r="L256">
        <v>160163.80100000001</v>
      </c>
      <c r="N256" s="110" t="s">
        <v>241</v>
      </c>
      <c r="T256" s="33">
        <f t="shared" si="44"/>
        <v>0.44015091885313545</v>
      </c>
      <c r="U256" s="31">
        <f t="shared" si="47"/>
        <v>4.9371115565727243E-2</v>
      </c>
      <c r="V256" s="8">
        <f t="shared" si="41"/>
        <v>2.1730741881059185E-2</v>
      </c>
      <c r="W256" s="33">
        <f t="shared" si="45"/>
        <v>7.0030319682159128E-2</v>
      </c>
      <c r="X256" s="72">
        <f t="shared" si="43"/>
        <v>5.960628982176111E-2</v>
      </c>
      <c r="Y256" s="8">
        <f t="shared" si="46"/>
        <v>4.1742475312853584E-3</v>
      </c>
    </row>
    <row r="257" spans="1:25">
      <c r="A257" t="s">
        <v>277</v>
      </c>
      <c r="B257">
        <v>16497.853999999999</v>
      </c>
      <c r="C257">
        <v>28324.865000000002</v>
      </c>
      <c r="D257">
        <v>26704.028999999999</v>
      </c>
      <c r="E257">
        <v>32645.548999999999</v>
      </c>
      <c r="F257">
        <v>40532.749000000003</v>
      </c>
      <c r="G257">
        <v>42505.891000000003</v>
      </c>
      <c r="H257">
        <v>51309.531000000003</v>
      </c>
      <c r="I257">
        <v>71900.493000000002</v>
      </c>
      <c r="J257">
        <v>76046.472999999998</v>
      </c>
      <c r="K257">
        <v>56978.712</v>
      </c>
      <c r="L257">
        <v>77540.967000000004</v>
      </c>
      <c r="N257" s="110" t="s">
        <v>242</v>
      </c>
      <c r="T257" s="33">
        <f t="shared" si="44"/>
        <v>0.64426838128995778</v>
      </c>
      <c r="U257" s="31">
        <f t="shared" si="47"/>
        <v>3.4943677427621916E-2</v>
      </c>
      <c r="V257" s="8">
        <f t="shared" si="41"/>
        <v>2.2513106492612407E-2</v>
      </c>
      <c r="W257" s="33">
        <f t="shared" si="45"/>
        <v>0.11325467346072961</v>
      </c>
      <c r="X257" s="72">
        <f t="shared" si="43"/>
        <v>7.0537518820886283E-2</v>
      </c>
      <c r="Y257" s="8">
        <f t="shared" si="46"/>
        <v>7.9887036607895444E-3</v>
      </c>
    </row>
    <row r="258" spans="1:25">
      <c r="A258" t="s">
        <v>278</v>
      </c>
      <c r="B258">
        <v>1616.2719999999999</v>
      </c>
      <c r="C258">
        <v>1660.115</v>
      </c>
      <c r="D258">
        <v>1793.163</v>
      </c>
      <c r="E258">
        <v>2449.6280000000002</v>
      </c>
      <c r="F258">
        <v>3947.105</v>
      </c>
      <c r="G258">
        <v>4352.1040000000003</v>
      </c>
      <c r="H258">
        <v>5177.7579999999998</v>
      </c>
      <c r="I258">
        <v>4920.3869999999997</v>
      </c>
      <c r="J258">
        <v>10358.287</v>
      </c>
      <c r="K258">
        <v>9292.8580000000002</v>
      </c>
      <c r="L258">
        <v>19114.824000000001</v>
      </c>
      <c r="N258" s="110" t="s">
        <v>243</v>
      </c>
      <c r="T258" s="33">
        <f t="shared" si="44"/>
        <v>0.92367731948914789</v>
      </c>
      <c r="U258" s="31">
        <f t="shared" si="47"/>
        <v>8.8126529639581369E-2</v>
      </c>
      <c r="V258" s="8">
        <f t="shared" si="41"/>
        <v>8.1400476673369457E-2</v>
      </c>
      <c r="W258" s="33">
        <f t="shared" si="45"/>
        <v>0.46134765433390512</v>
      </c>
      <c r="X258" s="72">
        <f t="shared" si="43"/>
        <v>6.8852614567666198E-2</v>
      </c>
      <c r="Y258" s="8">
        <f t="shared" si="46"/>
        <v>3.1764992225549266E-2</v>
      </c>
    </row>
    <row r="259" spans="1:25">
      <c r="A259" t="s">
        <v>279</v>
      </c>
      <c r="B259">
        <v>921.952</v>
      </c>
      <c r="C259">
        <v>1651.893</v>
      </c>
      <c r="D259">
        <v>1731.51</v>
      </c>
      <c r="E259">
        <v>2259.924</v>
      </c>
      <c r="F259">
        <v>2034.58</v>
      </c>
      <c r="G259">
        <v>3793.2510000000002</v>
      </c>
      <c r="H259">
        <v>3914.8119999999999</v>
      </c>
      <c r="I259">
        <v>1538.748</v>
      </c>
      <c r="J259">
        <v>1315.413</v>
      </c>
      <c r="K259">
        <v>587.16999999999996</v>
      </c>
      <c r="L259">
        <v>449.64299999999997</v>
      </c>
      <c r="N259" s="110" t="s">
        <v>244</v>
      </c>
      <c r="T259" s="33">
        <f t="shared" si="44"/>
        <v>0.79365441304446815</v>
      </c>
      <c r="U259" s="31">
        <f t="shared" si="47"/>
        <v>1.5711021079028983E-2</v>
      </c>
      <c r="V259" s="8">
        <f t="shared" si="41"/>
        <v>1.2469121212806014E-2</v>
      </c>
      <c r="W259" s="33">
        <f t="shared" si="45"/>
        <v>0.2463409527928844</v>
      </c>
      <c r="X259" s="72">
        <f t="shared" si="43"/>
        <v>1.7092792488757801E-2</v>
      </c>
      <c r="Y259" s="8">
        <f t="shared" si="46"/>
        <v>4.210654787571654E-3</v>
      </c>
    </row>
    <row r="260" spans="1:25">
      <c r="A260" t="s">
        <v>280</v>
      </c>
      <c r="B260">
        <v>3246.72</v>
      </c>
      <c r="C260">
        <v>3745.8090000000002</v>
      </c>
      <c r="D260">
        <v>3892.8939999999998</v>
      </c>
      <c r="E260">
        <v>4400.085</v>
      </c>
      <c r="F260">
        <v>4679.3760000000002</v>
      </c>
      <c r="G260">
        <v>4321.665</v>
      </c>
      <c r="H260">
        <v>5852.4870000000001</v>
      </c>
      <c r="I260">
        <v>7060.741</v>
      </c>
      <c r="J260">
        <v>10196.269</v>
      </c>
      <c r="K260">
        <v>6253.3980000000001</v>
      </c>
      <c r="L260">
        <v>9400.42</v>
      </c>
      <c r="N260" s="110" t="s">
        <v>245</v>
      </c>
      <c r="T260" s="33">
        <f t="shared" si="44"/>
        <v>0.7932119716493099</v>
      </c>
      <c r="U260" s="31">
        <f t="shared" si="47"/>
        <v>1.7184227154035284E-2</v>
      </c>
      <c r="V260" s="8">
        <f t="shared" si="41"/>
        <v>1.3630734702121937E-2</v>
      </c>
      <c r="W260" s="33">
        <f t="shared" si="45"/>
        <v>0.31032320052240048</v>
      </c>
      <c r="X260" s="72">
        <f t="shared" si="43"/>
        <v>7.4594271608587771E-3</v>
      </c>
      <c r="Y260" s="8">
        <f t="shared" si="46"/>
        <v>2.3148333106214189E-3</v>
      </c>
    </row>
    <row r="261" spans="1:25">
      <c r="A261" t="s">
        <v>281</v>
      </c>
      <c r="B261">
        <v>3030.9940000000001</v>
      </c>
      <c r="C261">
        <v>3599.3209999999999</v>
      </c>
      <c r="D261">
        <v>4158.6660000000002</v>
      </c>
      <c r="E261">
        <v>8726.1129999999994</v>
      </c>
      <c r="F261">
        <v>9509.6540000000005</v>
      </c>
      <c r="G261">
        <v>9266.9449999999997</v>
      </c>
      <c r="H261">
        <v>10048.106</v>
      </c>
      <c r="I261">
        <v>16596.427</v>
      </c>
      <c r="J261">
        <v>19225.769</v>
      </c>
      <c r="K261">
        <v>8632.2510000000002</v>
      </c>
      <c r="L261">
        <v>12702.147999999999</v>
      </c>
      <c r="N261" s="110" t="s">
        <v>246</v>
      </c>
      <c r="T261" s="33">
        <f t="shared" si="44"/>
        <v>0.8213630259363055</v>
      </c>
      <c r="U261" s="31">
        <f t="shared" si="47"/>
        <v>4.2136578237585577E-2</v>
      </c>
      <c r="V261" s="8">
        <f t="shared" si="41"/>
        <v>3.4609427403825166E-2</v>
      </c>
      <c r="W261" s="33">
        <f t="shared" si="45"/>
        <v>0.96757271431100744</v>
      </c>
      <c r="X261" s="72">
        <f t="shared" si="43"/>
        <v>2.0637597145072732E-2</v>
      </c>
      <c r="Y261" s="8">
        <f t="shared" si="46"/>
        <v>1.9968375886515122E-2</v>
      </c>
    </row>
    <row r="262" spans="1:25">
      <c r="A262" t="s">
        <v>282</v>
      </c>
      <c r="B262">
        <v>11566.973</v>
      </c>
      <c r="C262">
        <v>16189.848</v>
      </c>
      <c r="D262">
        <v>20513.972000000002</v>
      </c>
      <c r="E262">
        <v>28290.701000000001</v>
      </c>
      <c r="F262">
        <v>30249.263999999999</v>
      </c>
      <c r="G262">
        <v>39136.705999999998</v>
      </c>
      <c r="H262">
        <v>43638.137999999999</v>
      </c>
      <c r="I262">
        <v>60073.256999999998</v>
      </c>
      <c r="J262">
        <v>74664.584000000003</v>
      </c>
      <c r="K262">
        <v>48524.152999999998</v>
      </c>
      <c r="L262">
        <v>61288.885000000002</v>
      </c>
      <c r="N262" s="110" t="s">
        <v>247</v>
      </c>
      <c r="T262" s="33">
        <f t="shared" si="44"/>
        <v>0.48652712571449236</v>
      </c>
      <c r="U262" s="31">
        <f t="shared" si="47"/>
        <v>2.453486077384502E-3</v>
      </c>
      <c r="V262" s="8">
        <f t="shared" si="41"/>
        <v>1.1936875292104063E-3</v>
      </c>
      <c r="W262" s="33">
        <f t="shared" si="45"/>
        <v>0.27013872897420754</v>
      </c>
      <c r="X262" s="72">
        <f t="shared" si="43"/>
        <v>2.7751673703357992E-3</v>
      </c>
      <c r="Y262" s="8">
        <f t="shared" si="46"/>
        <v>7.4968018611320673E-4</v>
      </c>
    </row>
    <row r="263" spans="1:25">
      <c r="A263" t="s">
        <v>283</v>
      </c>
      <c r="B263">
        <v>466.82799999999997</v>
      </c>
      <c r="C263">
        <v>307.60000000000002</v>
      </c>
      <c r="D263">
        <v>45.82</v>
      </c>
      <c r="E263">
        <v>170.71600000000001</v>
      </c>
      <c r="F263">
        <v>72.503</v>
      </c>
      <c r="G263">
        <v>117.419</v>
      </c>
      <c r="H263">
        <v>87.474000000000004</v>
      </c>
      <c r="I263">
        <v>399.29</v>
      </c>
      <c r="J263">
        <v>477.28500000000003</v>
      </c>
      <c r="K263">
        <v>1268.9469999999999</v>
      </c>
      <c r="L263">
        <v>19026.609</v>
      </c>
      <c r="N263" s="110" t="s">
        <v>248</v>
      </c>
      <c r="T263" s="33">
        <f t="shared" si="44"/>
        <v>0.61662380808748896</v>
      </c>
      <c r="U263" s="31">
        <f t="shared" si="47"/>
        <v>1.5573975852681407E-2</v>
      </c>
      <c r="V263" s="8">
        <f t="shared" si="41"/>
        <v>9.6032842973430062E-3</v>
      </c>
      <c r="W263" s="33">
        <f t="shared" si="45"/>
        <v>0.97459877459478117</v>
      </c>
      <c r="X263" s="72">
        <f t="shared" si="43"/>
        <v>9.9399587924369013E-3</v>
      </c>
      <c r="Y263" s="8">
        <f t="shared" si="46"/>
        <v>9.6874716586316245E-3</v>
      </c>
    </row>
    <row r="264" spans="1:25">
      <c r="N264" s="110" t="s">
        <v>249</v>
      </c>
      <c r="T264" s="33">
        <f t="shared" si="44"/>
        <v>0.6740741293894249</v>
      </c>
      <c r="U264" s="31">
        <f t="shared" si="47"/>
        <v>1.1077795301536115E-2</v>
      </c>
      <c r="V264" s="8">
        <f t="shared" si="41"/>
        <v>7.4672552234372183E-3</v>
      </c>
      <c r="W264" s="33">
        <f t="shared" si="45"/>
        <v>0.28071055625759028</v>
      </c>
      <c r="X264" s="72">
        <f t="shared" si="43"/>
        <v>2.199668109171033E-3</v>
      </c>
      <c r="Y264" s="8">
        <f t="shared" si="46"/>
        <v>6.1747005850748245E-4</v>
      </c>
    </row>
    <row r="265" spans="1:25">
      <c r="N265" s="110" t="s">
        <v>250</v>
      </c>
      <c r="T265" s="33">
        <f t="shared" si="44"/>
        <v>0.2813169717365091</v>
      </c>
      <c r="U265" s="31">
        <f t="shared" si="47"/>
        <v>4.1462498479281577E-3</v>
      </c>
      <c r="V265" s="8">
        <f t="shared" si="41"/>
        <v>1.1664104512821107E-3</v>
      </c>
      <c r="W265" s="33">
        <f t="shared" si="45"/>
        <v>0.50341378538817139</v>
      </c>
      <c r="X265" s="72">
        <f t="shared" si="43"/>
        <v>4.3312378721841824E-3</v>
      </c>
      <c r="Y265" s="8">
        <f t="shared" si="46"/>
        <v>2.180404852652848E-3</v>
      </c>
    </row>
    <row r="266" spans="1:25">
      <c r="A266" t="s">
        <v>284</v>
      </c>
      <c r="N266" s="110" t="s">
        <v>251</v>
      </c>
      <c r="T266" s="33">
        <f t="shared" si="44"/>
        <v>0.84888204166164771</v>
      </c>
      <c r="U266" s="31">
        <f t="shared" si="47"/>
        <v>2.6046748519877615E-2</v>
      </c>
      <c r="V266" s="8">
        <f t="shared" si="41"/>
        <v>2.2110617062201209E-2</v>
      </c>
      <c r="W266" s="33">
        <f t="shared" si="45"/>
        <v>0.67545446149835675</v>
      </c>
      <c r="X266" s="72">
        <f t="shared" si="43"/>
        <v>6.0104365350951029E-3</v>
      </c>
      <c r="Y266" s="8">
        <f t="shared" si="46"/>
        <v>4.0597761731827123E-3</v>
      </c>
    </row>
    <row r="267" spans="1:25">
      <c r="A267" t="s">
        <v>0</v>
      </c>
      <c r="N267" s="110" t="s">
        <v>252</v>
      </c>
      <c r="T267" s="33">
        <f t="shared" si="44"/>
        <v>8.5157865922616524E-2</v>
      </c>
      <c r="U267" s="31">
        <f t="shared" ref="U267:U297" si="48">(L232+L497)/($AJ$44+$AJ$45)</f>
        <v>6.2087296684248713E-2</v>
      </c>
      <c r="V267" s="8">
        <f t="shared" si="41"/>
        <v>5.2872216865349651E-3</v>
      </c>
      <c r="W267" s="33">
        <f t="shared" si="45"/>
        <v>0.15436902229628571</v>
      </c>
      <c r="X267" s="72">
        <f>(B232+B497)/($AJ$52+$AJ$53)</f>
        <v>3.1104099284323745E-2</v>
      </c>
      <c r="Y267" s="8">
        <f t="shared" si="46"/>
        <v>4.8015093959276568E-3</v>
      </c>
    </row>
    <row r="268" spans="1:25">
      <c r="N268" s="110" t="s">
        <v>253</v>
      </c>
      <c r="T268" s="33">
        <f t="shared" si="44"/>
        <v>0.52620049111650435</v>
      </c>
      <c r="U268" s="31">
        <f t="shared" si="48"/>
        <v>1.1723377346241872E-2</v>
      </c>
      <c r="V268" s="8">
        <f t="shared" si="41"/>
        <v>6.1688469171365745E-3</v>
      </c>
      <c r="W268" s="33">
        <f t="shared" si="45"/>
        <v>0.31102577377899521</v>
      </c>
      <c r="X268" s="72">
        <f t="shared" ref="X268:X297" si="49">(B233+B498)/($AJ$52+$AJ$53)</f>
        <v>1.1422767416896495E-2</v>
      </c>
      <c r="Y268" s="8">
        <f t="shared" si="46"/>
        <v>3.5527750745377269E-3</v>
      </c>
    </row>
    <row r="269" spans="1:25">
      <c r="A269" t="s">
        <v>1</v>
      </c>
      <c r="B269" t="s">
        <v>2</v>
      </c>
      <c r="C269" t="s">
        <v>3</v>
      </c>
      <c r="D269" t="s">
        <v>4</v>
      </c>
      <c r="F269" s="2" t="s">
        <v>285</v>
      </c>
      <c r="N269" s="110" t="s">
        <v>254</v>
      </c>
      <c r="T269" s="33">
        <f t="shared" si="44"/>
        <v>0.87428482568077737</v>
      </c>
      <c r="U269" s="31">
        <f t="shared" si="48"/>
        <v>5.0227362136103459E-2</v>
      </c>
      <c r="V269" s="8">
        <f t="shared" si="41"/>
        <v>4.3913020549568492E-2</v>
      </c>
      <c r="W269" s="33">
        <f t="shared" si="45"/>
        <v>0.60764132953433403</v>
      </c>
      <c r="X269" s="72">
        <f t="shared" si="49"/>
        <v>2.3808589577704882E-2</v>
      </c>
      <c r="Y269" s="8">
        <f t="shared" si="46"/>
        <v>1.4467083025333883E-2</v>
      </c>
    </row>
    <row r="270" spans="1:25">
      <c r="N270" s="110" t="s">
        <v>255</v>
      </c>
      <c r="T270" s="33">
        <f t="shared" si="44"/>
        <v>0.34768158450461284</v>
      </c>
      <c r="U270" s="31">
        <f t="shared" si="48"/>
        <v>0.19538633292816493</v>
      </c>
      <c r="V270" s="8">
        <f t="shared" si="41"/>
        <v>6.7932229823010198E-2</v>
      </c>
      <c r="W270" s="33">
        <f t="shared" si="45"/>
        <v>0.48033978383834108</v>
      </c>
      <c r="X270" s="72">
        <f t="shared" si="49"/>
        <v>0.17564214791198066</v>
      </c>
      <c r="Y270" s="8">
        <f t="shared" si="46"/>
        <v>8.4367911360942724E-2</v>
      </c>
    </row>
    <row r="271" spans="1:25">
      <c r="A271" t="s">
        <v>5</v>
      </c>
      <c r="B271" t="s">
        <v>6</v>
      </c>
      <c r="C271" t="s">
        <v>7</v>
      </c>
      <c r="D271" t="s">
        <v>8</v>
      </c>
      <c r="E271" t="s">
        <v>9</v>
      </c>
      <c r="F271" t="s">
        <v>10</v>
      </c>
      <c r="G271" t="s">
        <v>11</v>
      </c>
      <c r="H271" t="s">
        <v>12</v>
      </c>
      <c r="I271" t="s">
        <v>13</v>
      </c>
      <c r="J271" t="s">
        <v>14</v>
      </c>
      <c r="K271" t="s">
        <v>15</v>
      </c>
      <c r="L271" t="s">
        <v>16</v>
      </c>
      <c r="N271" s="110" t="s">
        <v>256</v>
      </c>
      <c r="T271" s="33">
        <f t="shared" si="44"/>
        <v>0.83560635559665297</v>
      </c>
      <c r="U271" s="31">
        <f t="shared" si="48"/>
        <v>9.9768098566951711E-3</v>
      </c>
      <c r="V271" s="8">
        <f t="shared" si="41"/>
        <v>8.3366857248338179E-3</v>
      </c>
      <c r="W271" s="33">
        <f t="shared" si="45"/>
        <v>0.61875970220101173</v>
      </c>
      <c r="X271" s="72">
        <f t="shared" si="49"/>
        <v>7.9079438230248156E-3</v>
      </c>
      <c r="Y271" s="8">
        <f t="shared" si="46"/>
        <v>4.8931169649571648E-3</v>
      </c>
    </row>
    <row r="272" spans="1:25">
      <c r="A272" t="s">
        <v>17</v>
      </c>
      <c r="N272" s="110" t="s">
        <v>257</v>
      </c>
      <c r="T272" s="33">
        <f t="shared" si="44"/>
        <v>0.76882693895623133</v>
      </c>
      <c r="U272" s="31">
        <f t="shared" si="48"/>
        <v>3.8003772023439047E-2</v>
      </c>
      <c r="V272" s="8">
        <f t="shared" si="41"/>
        <v>2.9218323713571106E-2</v>
      </c>
      <c r="W272" s="33">
        <f t="shared" si="45"/>
        <v>0.46676883543567926</v>
      </c>
      <c r="X272" s="72">
        <f t="shared" si="49"/>
        <v>7.0451521186076671E-2</v>
      </c>
      <c r="Y272" s="8">
        <f t="shared" si="46"/>
        <v>3.288457449869709E-2</v>
      </c>
    </row>
    <row r="273" spans="1:25">
      <c r="A273" t="s">
        <v>28</v>
      </c>
      <c r="B273">
        <v>5051531.6909999996</v>
      </c>
      <c r="C273">
        <v>5207843.4910000004</v>
      </c>
      <c r="D273">
        <v>5864475.5190000003</v>
      </c>
      <c r="E273">
        <v>7944175.4800000004</v>
      </c>
      <c r="F273">
        <v>9064122.2300000004</v>
      </c>
      <c r="G273">
        <v>11017581.227</v>
      </c>
      <c r="H273">
        <v>14640717.075999999</v>
      </c>
      <c r="I273">
        <v>16665173.899</v>
      </c>
      <c r="J273">
        <v>17334620.513</v>
      </c>
      <c r="K273">
        <v>10140106</v>
      </c>
      <c r="L273">
        <v>13196568.154999999</v>
      </c>
      <c r="N273" s="110" t="s">
        <v>258</v>
      </c>
      <c r="T273" s="33">
        <f t="shared" si="44"/>
        <v>0.91198900777138647</v>
      </c>
      <c r="U273" s="31">
        <f t="shared" si="48"/>
        <v>3.8560823316319333E-2</v>
      </c>
      <c r="V273" s="8">
        <f t="shared" si="41"/>
        <v>3.516704699509781E-2</v>
      </c>
      <c r="W273" s="33">
        <f t="shared" si="45"/>
        <v>0.45756919235479532</v>
      </c>
      <c r="X273" s="72">
        <f t="shared" si="49"/>
        <v>5.6647185884330757E-2</v>
      </c>
      <c r="Y273" s="8">
        <f t="shared" si="46"/>
        <v>2.5920007094265188E-2</v>
      </c>
    </row>
    <row r="274" spans="1:25">
      <c r="A274" t="s">
        <v>29</v>
      </c>
      <c r="B274">
        <v>1021.121</v>
      </c>
      <c r="C274">
        <v>1142.7339999999999</v>
      </c>
      <c r="D274">
        <v>948.572</v>
      </c>
      <c r="E274">
        <v>980.31600000000003</v>
      </c>
      <c r="F274">
        <v>2100.5520000000001</v>
      </c>
      <c r="G274">
        <v>2534.9949999999999</v>
      </c>
      <c r="H274">
        <v>1857.2840000000001</v>
      </c>
      <c r="I274">
        <v>1727.5340000000001</v>
      </c>
      <c r="J274">
        <v>1167.085</v>
      </c>
      <c r="K274">
        <v>1248.008</v>
      </c>
      <c r="L274">
        <v>1881.4480000000001</v>
      </c>
      <c r="N274" s="110" t="s">
        <v>259</v>
      </c>
      <c r="T274" s="33">
        <f t="shared" si="44"/>
        <v>0.82009068340122415</v>
      </c>
      <c r="U274" s="31">
        <f t="shared" si="48"/>
        <v>6.9999417389220641E-3</v>
      </c>
      <c r="V274" s="8">
        <f t="shared" si="41"/>
        <v>5.7405870044413493E-3</v>
      </c>
      <c r="W274" s="33">
        <f t="shared" si="45"/>
        <v>0.59015872241270384</v>
      </c>
      <c r="X274" s="72">
        <f t="shared" si="49"/>
        <v>9.4627861978949356E-3</v>
      </c>
      <c r="Y274" s="8">
        <f t="shared" si="46"/>
        <v>5.5845458130142425E-3</v>
      </c>
    </row>
    <row r="275" spans="1:25">
      <c r="A275" t="s">
        <v>30</v>
      </c>
      <c r="B275">
        <v>4316.201</v>
      </c>
      <c r="C275">
        <v>4269.5550000000003</v>
      </c>
      <c r="D275">
        <v>2248.779</v>
      </c>
      <c r="E275">
        <v>1788.133</v>
      </c>
      <c r="F275">
        <v>5046.0709999999999</v>
      </c>
      <c r="G275">
        <v>8554.6620000000003</v>
      </c>
      <c r="H275">
        <v>7663.6049999999996</v>
      </c>
      <c r="I275">
        <v>11470.591</v>
      </c>
      <c r="J275">
        <v>20168.411</v>
      </c>
      <c r="K275">
        <v>9930.6990000000005</v>
      </c>
      <c r="L275">
        <v>15136.717000000001</v>
      </c>
      <c r="N275" s="110" t="s">
        <v>260</v>
      </c>
      <c r="T275" s="33">
        <f t="shared" si="44"/>
        <v>0.6263204576718151</v>
      </c>
      <c r="U275" s="31">
        <f t="shared" si="48"/>
        <v>1.7763121669823034E-2</v>
      </c>
      <c r="V275" s="8">
        <f t="shared" si="41"/>
        <v>1.11254064939237E-2</v>
      </c>
      <c r="W275" s="33">
        <f t="shared" si="45"/>
        <v>0.75332680651605488</v>
      </c>
      <c r="X275" s="72">
        <f t="shared" si="49"/>
        <v>1.4093664555533221E-2</v>
      </c>
      <c r="Y275" s="8">
        <f t="shared" si="46"/>
        <v>1.0617135311728355E-2</v>
      </c>
    </row>
    <row r="276" spans="1:25">
      <c r="A276" t="s">
        <v>31</v>
      </c>
      <c r="B276">
        <v>53082.957999999999</v>
      </c>
      <c r="C276">
        <v>36256.482000000004</v>
      </c>
      <c r="D276">
        <v>30230.507000000001</v>
      </c>
      <c r="E276">
        <v>38084.870000000003</v>
      </c>
      <c r="F276">
        <v>47109.457000000002</v>
      </c>
      <c r="G276">
        <v>65379.574000000001</v>
      </c>
      <c r="H276">
        <v>65807.683000000005</v>
      </c>
      <c r="I276">
        <v>86033.876000000004</v>
      </c>
      <c r="J276">
        <v>115628.72199999999</v>
      </c>
      <c r="K276">
        <v>82290.581999999995</v>
      </c>
      <c r="L276">
        <v>96304.384000000005</v>
      </c>
      <c r="N276" s="110" t="s">
        <v>261</v>
      </c>
      <c r="T276" s="33">
        <f t="shared" si="44"/>
        <v>0.84784985982886851</v>
      </c>
      <c r="U276" s="31">
        <f t="shared" si="48"/>
        <v>7.1296581161940195E-2</v>
      </c>
      <c r="V276" s="8">
        <f t="shared" si="41"/>
        <v>6.044879634442854E-2</v>
      </c>
      <c r="W276" s="33">
        <f t="shared" si="45"/>
        <v>0.65015986945021365</v>
      </c>
      <c r="X276" s="72">
        <f t="shared" si="49"/>
        <v>8.479496610006633E-2</v>
      </c>
      <c r="Y276" s="8">
        <f t="shared" si="46"/>
        <v>5.5130284089654417E-2</v>
      </c>
    </row>
    <row r="277" spans="1:25">
      <c r="A277" t="s">
        <v>32</v>
      </c>
      <c r="B277">
        <v>490.29</v>
      </c>
      <c r="C277">
        <v>166.52500000000001</v>
      </c>
      <c r="D277">
        <v>116.286</v>
      </c>
      <c r="E277">
        <v>103.194</v>
      </c>
      <c r="F277">
        <v>161.74799999999999</v>
      </c>
      <c r="G277">
        <v>5341.1760000000004</v>
      </c>
      <c r="H277">
        <v>1206.749</v>
      </c>
      <c r="I277">
        <v>1229.8230000000001</v>
      </c>
      <c r="J277">
        <v>1105.883</v>
      </c>
      <c r="K277">
        <v>759.98400000000004</v>
      </c>
      <c r="L277">
        <v>1841.4749999999999</v>
      </c>
      <c r="N277" s="110" t="s">
        <v>262</v>
      </c>
      <c r="T277" s="33">
        <f t="shared" si="44"/>
        <v>0.81320277630795357</v>
      </c>
      <c r="U277" s="31">
        <f t="shared" si="48"/>
        <v>2.3420679527060503E-2</v>
      </c>
      <c r="V277" s="8">
        <f t="shared" ref="V277:V298" si="50">(T277*U277)</f>
        <v>1.904576161442445E-2</v>
      </c>
      <c r="W277" s="33">
        <f t="shared" si="45"/>
        <v>0.65661904218087952</v>
      </c>
      <c r="X277" s="72">
        <f t="shared" si="49"/>
        <v>1.5653708437584294E-2</v>
      </c>
      <c r="Y277" s="8">
        <f t="shared" si="46"/>
        <v>1.0278523040865351E-2</v>
      </c>
    </row>
    <row r="278" spans="1:25">
      <c r="A278" t="s">
        <v>33</v>
      </c>
      <c r="B278">
        <v>4663.3059999999996</v>
      </c>
      <c r="C278">
        <v>4940.4260000000004</v>
      </c>
      <c r="D278">
        <v>4976.9520000000002</v>
      </c>
      <c r="E278">
        <v>3838.038</v>
      </c>
      <c r="F278">
        <v>4231.2809999999999</v>
      </c>
      <c r="G278">
        <v>7701.4380000000001</v>
      </c>
      <c r="H278">
        <v>10927.91</v>
      </c>
      <c r="I278">
        <v>16766.105</v>
      </c>
      <c r="J278">
        <v>25135.805</v>
      </c>
      <c r="K278">
        <v>17674.841</v>
      </c>
      <c r="L278">
        <v>19132.914000000001</v>
      </c>
      <c r="N278" s="110" t="s">
        <v>263</v>
      </c>
      <c r="T278" s="33">
        <f t="shared" si="44"/>
        <v>0.74356752486349764</v>
      </c>
      <c r="U278" s="31">
        <f t="shared" si="48"/>
        <v>1.2654693515811895E-2</v>
      </c>
      <c r="V278" s="8">
        <f t="shared" si="50"/>
        <v>9.4096191354584042E-3</v>
      </c>
      <c r="W278" s="33">
        <f t="shared" si="45"/>
        <v>0.79396779227467751</v>
      </c>
      <c r="X278" s="72">
        <f t="shared" si="49"/>
        <v>1.1852574029794448E-2</v>
      </c>
      <c r="Y278" s="8">
        <f t="shared" si="46"/>
        <v>9.4105620352080751E-3</v>
      </c>
    </row>
    <row r="279" spans="1:25">
      <c r="A279" t="s">
        <v>34</v>
      </c>
      <c r="B279">
        <v>18360.947</v>
      </c>
      <c r="C279">
        <v>14302.77</v>
      </c>
      <c r="D279">
        <v>8094.25</v>
      </c>
      <c r="E279">
        <v>29812.256000000001</v>
      </c>
      <c r="F279">
        <v>12729.802</v>
      </c>
      <c r="G279">
        <v>11095.571</v>
      </c>
      <c r="H279">
        <v>15646.96</v>
      </c>
      <c r="I279">
        <v>25417.805</v>
      </c>
      <c r="J279">
        <v>39302.383999999998</v>
      </c>
      <c r="K279">
        <v>28024.375</v>
      </c>
      <c r="L279">
        <v>47545.796000000002</v>
      </c>
      <c r="N279" s="110" t="s">
        <v>264</v>
      </c>
      <c r="T279" s="33">
        <f t="shared" si="44"/>
        <v>0.84856390589500441</v>
      </c>
      <c r="U279" s="31">
        <f t="shared" si="48"/>
        <v>4.5647651313232285E-2</v>
      </c>
      <c r="V279" s="8">
        <f t="shared" si="50"/>
        <v>3.8734949293289613E-2</v>
      </c>
      <c r="W279" s="33">
        <f t="shared" si="45"/>
        <v>0.97913668156824296</v>
      </c>
      <c r="X279" s="72">
        <f t="shared" si="49"/>
        <v>7.5773211028660248E-2</v>
      </c>
      <c r="Y279" s="8">
        <f t="shared" si="46"/>
        <v>7.4192330398372586E-2</v>
      </c>
    </row>
    <row r="280" spans="1:25">
      <c r="A280" t="s">
        <v>35</v>
      </c>
      <c r="B280">
        <v>2073.4830000000002</v>
      </c>
      <c r="C280">
        <v>3143.4169999999999</v>
      </c>
      <c r="D280">
        <v>6032.8069999999998</v>
      </c>
      <c r="E280">
        <v>15806.538</v>
      </c>
      <c r="F280">
        <v>5975.6419999999998</v>
      </c>
      <c r="G280">
        <v>928.62099999999998</v>
      </c>
      <c r="H280">
        <v>1409.136</v>
      </c>
      <c r="I280">
        <v>1338.653</v>
      </c>
      <c r="J280">
        <v>2475.6439999999998</v>
      </c>
      <c r="K280">
        <v>1808.17</v>
      </c>
      <c r="L280">
        <v>4181.7349999999997</v>
      </c>
      <c r="N280" s="110" t="s">
        <v>265</v>
      </c>
      <c r="T280" s="33">
        <f t="shared" si="44"/>
        <v>0.50185341614605339</v>
      </c>
      <c r="U280" s="31">
        <f t="shared" si="48"/>
        <v>3.1890492011703935E-3</v>
      </c>
      <c r="V280" s="8">
        <f t="shared" si="50"/>
        <v>1.6004352358652046E-3</v>
      </c>
      <c r="W280" s="33">
        <f t="shared" si="45"/>
        <v>0.10260761805242877</v>
      </c>
      <c r="X280" s="72">
        <f t="shared" si="49"/>
        <v>1.0812801761985636E-2</v>
      </c>
      <c r="Y280" s="8">
        <f t="shared" si="46"/>
        <v>1.1094758332704509E-3</v>
      </c>
    </row>
    <row r="281" spans="1:25">
      <c r="A281" t="s">
        <v>36</v>
      </c>
      <c r="B281">
        <v>5121.79</v>
      </c>
      <c r="C281">
        <v>11384.538</v>
      </c>
      <c r="D281">
        <v>8687.4500000000007</v>
      </c>
      <c r="E281">
        <v>11253.883</v>
      </c>
      <c r="F281">
        <v>13793.259</v>
      </c>
      <c r="G281">
        <v>13993.675999999999</v>
      </c>
      <c r="H281">
        <v>11624.657999999999</v>
      </c>
      <c r="I281">
        <v>18588.275000000001</v>
      </c>
      <c r="J281">
        <v>24713.946</v>
      </c>
      <c r="K281">
        <v>18475.241999999998</v>
      </c>
      <c r="L281">
        <v>21080.474999999999</v>
      </c>
      <c r="N281" s="110" t="s">
        <v>266</v>
      </c>
      <c r="T281" s="33">
        <f t="shared" si="44"/>
        <v>0.92388770327268055</v>
      </c>
      <c r="U281" s="31">
        <f t="shared" si="48"/>
        <v>2.8388752386046309E-2</v>
      </c>
      <c r="V281" s="8">
        <f t="shared" si="50"/>
        <v>2.6228019240721153E-2</v>
      </c>
      <c r="W281" s="33">
        <f t="shared" si="45"/>
        <v>0.49752298935182188</v>
      </c>
      <c r="X281" s="72">
        <f t="shared" si="49"/>
        <v>1.9083045573086918E-2</v>
      </c>
      <c r="Y281" s="8">
        <f t="shared" si="46"/>
        <v>9.4942538794592548E-3</v>
      </c>
    </row>
    <row r="282" spans="1:25">
      <c r="A282" t="s">
        <v>37</v>
      </c>
      <c r="B282">
        <v>1722.9159999999999</v>
      </c>
      <c r="C282">
        <v>1767.8</v>
      </c>
      <c r="D282">
        <v>1867.769</v>
      </c>
      <c r="E282">
        <v>1162.742</v>
      </c>
      <c r="F282">
        <v>1894.7940000000001</v>
      </c>
      <c r="G282">
        <v>3949.5709999999999</v>
      </c>
      <c r="H282">
        <v>5819.2359999999999</v>
      </c>
      <c r="I282">
        <v>11756.337</v>
      </c>
      <c r="J282">
        <v>17244.7</v>
      </c>
      <c r="K282">
        <v>10966.145</v>
      </c>
      <c r="L282">
        <v>12230.412</v>
      </c>
      <c r="N282" s="110" t="s">
        <v>267</v>
      </c>
      <c r="T282" s="33">
        <f t="shared" si="44"/>
        <v>0.86078055652524721</v>
      </c>
      <c r="U282" s="31">
        <f t="shared" si="48"/>
        <v>7.2234722740598528E-3</v>
      </c>
      <c r="V282" s="8">
        <f t="shared" si="50"/>
        <v>6.217824484109933E-3</v>
      </c>
      <c r="W282" s="33">
        <f t="shared" si="45"/>
        <v>0.55002853666414897</v>
      </c>
      <c r="X282" s="72">
        <f t="shared" si="49"/>
        <v>6.1203823107183423E-3</v>
      </c>
      <c r="Y282" s="8">
        <f t="shared" si="46"/>
        <v>3.3663849261895526E-3</v>
      </c>
    </row>
    <row r="283" spans="1:25">
      <c r="A283" t="s">
        <v>38</v>
      </c>
      <c r="B283">
        <v>23253.330999999998</v>
      </c>
      <c r="C283">
        <v>32051.962</v>
      </c>
      <c r="D283">
        <v>48885.864000000001</v>
      </c>
      <c r="E283">
        <v>61368.695</v>
      </c>
      <c r="F283">
        <v>56852.423999999999</v>
      </c>
      <c r="G283">
        <v>65299.044999999998</v>
      </c>
      <c r="H283">
        <v>65665.423999999999</v>
      </c>
      <c r="I283">
        <v>63894.67</v>
      </c>
      <c r="J283">
        <v>76611.755000000005</v>
      </c>
      <c r="K283">
        <v>57911.612999999998</v>
      </c>
      <c r="L283">
        <v>77440.024000000005</v>
      </c>
      <c r="N283" s="110" t="s">
        <v>268</v>
      </c>
      <c r="T283" s="33">
        <f t="shared" si="44"/>
        <v>0.94094471676065994</v>
      </c>
      <c r="U283" s="31">
        <f t="shared" si="48"/>
        <v>6.8924788268853732E-2</v>
      </c>
      <c r="V283" s="8">
        <f t="shared" si="50"/>
        <v>6.4854415375425037E-2</v>
      </c>
      <c r="W283" s="33">
        <f t="shared" si="45"/>
        <v>0.84008031201712441</v>
      </c>
      <c r="X283" s="72">
        <f t="shared" si="49"/>
        <v>7.9190760789821568E-2</v>
      </c>
      <c r="Y283" s="8">
        <f t="shared" si="46"/>
        <v>6.6526599033186765E-2</v>
      </c>
    </row>
    <row r="284" spans="1:25">
      <c r="A284" t="s">
        <v>39</v>
      </c>
      <c r="B284">
        <v>381.101</v>
      </c>
      <c r="C284">
        <v>750.98599999999999</v>
      </c>
      <c r="D284">
        <v>1081.739</v>
      </c>
      <c r="E284">
        <v>2779.3339999999998</v>
      </c>
      <c r="F284">
        <v>2334.7640000000001</v>
      </c>
      <c r="G284">
        <v>6787.9970000000003</v>
      </c>
      <c r="H284">
        <v>9058.375</v>
      </c>
      <c r="I284">
        <v>7943.0969999999998</v>
      </c>
      <c r="J284">
        <v>9018.9940000000006</v>
      </c>
      <c r="K284">
        <v>5115.7290000000003</v>
      </c>
      <c r="L284">
        <v>4413.9930000000004</v>
      </c>
      <c r="N284" s="110" t="s">
        <v>269</v>
      </c>
      <c r="T284" s="33">
        <f t="shared" si="44"/>
        <v>0.50178295237266812</v>
      </c>
      <c r="U284" s="31">
        <f t="shared" si="48"/>
        <v>1.4051683572711123E-3</v>
      </c>
      <c r="V284" s="8">
        <f t="shared" si="50"/>
        <v>7.0508952689215078E-4</v>
      </c>
      <c r="W284" s="33">
        <f t="shared" si="45"/>
        <v>0.35535852095925252</v>
      </c>
      <c r="X284" s="72">
        <f t="shared" si="49"/>
        <v>5.0013893741966322E-3</v>
      </c>
      <c r="Y284" s="8">
        <f t="shared" si="46"/>
        <v>1.7772863307558369E-3</v>
      </c>
    </row>
    <row r="285" spans="1:25">
      <c r="A285" t="s">
        <v>40</v>
      </c>
      <c r="B285">
        <v>1413.925</v>
      </c>
      <c r="C285">
        <v>1402.16</v>
      </c>
      <c r="D285">
        <v>3137.7159999999999</v>
      </c>
      <c r="E285">
        <v>4178.893</v>
      </c>
      <c r="F285">
        <v>4283.8320000000003</v>
      </c>
      <c r="G285">
        <v>11335.08</v>
      </c>
      <c r="H285">
        <v>13136.138999999999</v>
      </c>
      <c r="I285">
        <v>16970.053</v>
      </c>
      <c r="J285">
        <v>15514.243</v>
      </c>
      <c r="K285">
        <v>8689.0669999999991</v>
      </c>
      <c r="L285">
        <v>13171.591</v>
      </c>
      <c r="N285" s="110" t="s">
        <v>270</v>
      </c>
      <c r="T285" s="33">
        <f t="shared" si="44"/>
        <v>0.5128416532508645</v>
      </c>
      <c r="U285" s="31">
        <f t="shared" si="48"/>
        <v>3.2450489027822391E-3</v>
      </c>
      <c r="V285" s="8">
        <f t="shared" si="50"/>
        <v>1.6641962441827473E-3</v>
      </c>
      <c r="W285" s="33">
        <f t="shared" si="45"/>
        <v>0.54860360697804422</v>
      </c>
      <c r="X285" s="72">
        <f t="shared" si="49"/>
        <v>1.1865616940351825E-2</v>
      </c>
      <c r="Y285" s="8">
        <f t="shared" si="46"/>
        <v>6.5095202524967965E-3</v>
      </c>
    </row>
    <row r="286" spans="1:25">
      <c r="A286" t="s">
        <v>41</v>
      </c>
      <c r="B286">
        <v>4162.4920000000002</v>
      </c>
      <c r="C286">
        <v>6030.799</v>
      </c>
      <c r="D286">
        <v>6646.2709999999997</v>
      </c>
      <c r="E286">
        <v>9164.2620000000006</v>
      </c>
      <c r="F286">
        <v>25827.791000000001</v>
      </c>
      <c r="G286">
        <v>32790.811999999998</v>
      </c>
      <c r="H286">
        <v>30441.255000000001</v>
      </c>
      <c r="I286">
        <v>43873.063000000002</v>
      </c>
      <c r="J286">
        <v>63581.536999999997</v>
      </c>
      <c r="K286">
        <v>31683.042000000001</v>
      </c>
      <c r="L286">
        <v>33530.116999999998</v>
      </c>
      <c r="N286" s="110" t="s">
        <v>271</v>
      </c>
      <c r="T286" s="33">
        <f t="shared" si="44"/>
        <v>0.12850089179343446</v>
      </c>
      <c r="U286" s="31">
        <f t="shared" si="48"/>
        <v>1.4049397041316483E-4</v>
      </c>
      <c r="V286" s="8">
        <f t="shared" si="50"/>
        <v>1.8053600489692077E-5</v>
      </c>
      <c r="W286" s="33">
        <f t="shared" si="45"/>
        <v>0.38714508580343215</v>
      </c>
      <c r="X286" s="72">
        <f t="shared" si="49"/>
        <v>1.4292005585306864E-4</v>
      </c>
      <c r="Y286" s="8">
        <f t="shared" si="46"/>
        <v>5.5330797286267572E-5</v>
      </c>
    </row>
    <row r="287" spans="1:25">
      <c r="A287" t="s">
        <v>42</v>
      </c>
      <c r="B287">
        <v>8269.1980000000003</v>
      </c>
      <c r="C287">
        <v>4314.4269999999997</v>
      </c>
      <c r="D287">
        <v>13256.063</v>
      </c>
      <c r="E287">
        <v>9191.2270000000008</v>
      </c>
      <c r="F287">
        <v>8810.4150000000009</v>
      </c>
      <c r="G287">
        <v>3158.2310000000002</v>
      </c>
      <c r="H287">
        <v>1611.6759999999999</v>
      </c>
      <c r="I287">
        <v>2217.375</v>
      </c>
      <c r="J287">
        <v>8041.2749999999996</v>
      </c>
      <c r="K287">
        <v>5505.2340000000004</v>
      </c>
      <c r="L287">
        <v>11912.883</v>
      </c>
      <c r="N287" s="110" t="s">
        <v>272</v>
      </c>
      <c r="T287" s="33">
        <f t="shared" si="44"/>
        <v>0.53616308246207767</v>
      </c>
      <c r="U287" s="31">
        <f t="shared" si="48"/>
        <v>7.5735547431197391E-3</v>
      </c>
      <c r="V287" s="8">
        <f t="shared" si="50"/>
        <v>4.0606604562663682E-3</v>
      </c>
      <c r="W287" s="33">
        <f t="shared" si="45"/>
        <v>0.19769486215900772</v>
      </c>
      <c r="X287" s="72">
        <f t="shared" si="49"/>
        <v>3.259499849785547E-3</v>
      </c>
      <c r="Y287" s="8">
        <f t="shared" si="46"/>
        <v>6.4438637351066006E-4</v>
      </c>
    </row>
    <row r="288" spans="1:25">
      <c r="A288" t="s">
        <v>43</v>
      </c>
      <c r="B288">
        <v>996.98599999999999</v>
      </c>
      <c r="C288">
        <v>1076.6880000000001</v>
      </c>
      <c r="D288">
        <v>1285.3779999999999</v>
      </c>
      <c r="E288">
        <v>1307.92</v>
      </c>
      <c r="F288">
        <v>1851.405</v>
      </c>
      <c r="G288">
        <v>2052.8649999999998</v>
      </c>
      <c r="H288">
        <v>1990.7349999999999</v>
      </c>
      <c r="I288">
        <v>2094.9</v>
      </c>
      <c r="J288">
        <v>3818.7080000000001</v>
      </c>
      <c r="K288">
        <v>2911.04</v>
      </c>
      <c r="L288">
        <v>3427.308</v>
      </c>
      <c r="N288" s="110" t="s">
        <v>273</v>
      </c>
      <c r="T288" s="33">
        <f t="shared" si="44"/>
        <v>0.74637381363975364</v>
      </c>
      <c r="U288" s="31">
        <f t="shared" si="48"/>
        <v>6.3647742775778072E-3</v>
      </c>
      <c r="V288" s="8">
        <f t="shared" si="50"/>
        <v>4.7505008505119555E-3</v>
      </c>
      <c r="W288" s="33">
        <f t="shared" si="45"/>
        <v>0.16466767868886331</v>
      </c>
      <c r="X288" s="72">
        <f t="shared" si="49"/>
        <v>3.856011349048514E-3</v>
      </c>
      <c r="Y288" s="8">
        <f t="shared" si="46"/>
        <v>6.3496043784573109E-4</v>
      </c>
    </row>
    <row r="289" spans="1:25">
      <c r="A289" t="s">
        <v>44</v>
      </c>
      <c r="B289">
        <v>3738.009</v>
      </c>
      <c r="C289">
        <v>3223.413</v>
      </c>
      <c r="D289">
        <v>4025.1080000000002</v>
      </c>
      <c r="E289">
        <v>1657.5709999999999</v>
      </c>
      <c r="F289">
        <v>4559.1350000000002</v>
      </c>
      <c r="G289">
        <v>765.30200000000002</v>
      </c>
      <c r="H289">
        <v>607.40899999999999</v>
      </c>
      <c r="I289">
        <v>1468.3219999999999</v>
      </c>
      <c r="J289">
        <v>2580.587</v>
      </c>
      <c r="K289">
        <v>1024.847</v>
      </c>
      <c r="L289">
        <v>49281.3</v>
      </c>
      <c r="N289" s="110" t="s">
        <v>274</v>
      </c>
      <c r="T289" s="33">
        <f t="shared" si="44"/>
        <v>0.12204248806306987</v>
      </c>
      <c r="U289" s="31">
        <f t="shared" si="48"/>
        <v>1.0874506597243247E-2</v>
      </c>
      <c r="V289" s="8">
        <f t="shared" si="50"/>
        <v>1.3271518415858335E-3</v>
      </c>
      <c r="W289" s="33">
        <f t="shared" si="45"/>
        <v>4.6127428004274502E-2</v>
      </c>
      <c r="X289" s="72">
        <f t="shared" si="49"/>
        <v>5.9895251138696037E-3</v>
      </c>
      <c r="Y289" s="8">
        <f t="shared" si="46"/>
        <v>2.7628138846981417E-4</v>
      </c>
    </row>
    <row r="290" spans="1:25">
      <c r="A290" t="s">
        <v>45</v>
      </c>
      <c r="B290">
        <v>2867.43</v>
      </c>
      <c r="C290">
        <v>783.23400000000004</v>
      </c>
      <c r="D290">
        <v>2686.6579999999999</v>
      </c>
      <c r="E290">
        <v>4895.2060000000001</v>
      </c>
      <c r="F290">
        <v>4830.99</v>
      </c>
      <c r="G290">
        <v>2411.6709999999998</v>
      </c>
      <c r="H290">
        <v>3393.279</v>
      </c>
      <c r="I290">
        <v>4142.3450000000003</v>
      </c>
      <c r="J290">
        <v>8427.3580000000002</v>
      </c>
      <c r="K290">
        <v>1876.095</v>
      </c>
      <c r="L290">
        <v>3911.902</v>
      </c>
      <c r="N290" s="110" t="s">
        <v>275</v>
      </c>
      <c r="T290" s="33">
        <f t="shared" si="44"/>
        <v>0.49913504360813665</v>
      </c>
      <c r="U290" s="31">
        <f t="shared" si="48"/>
        <v>4.2890681080437705E-2</v>
      </c>
      <c r="V290" s="8">
        <f t="shared" si="50"/>
        <v>2.1408241971466957E-2</v>
      </c>
      <c r="W290" s="33">
        <f t="shared" si="45"/>
        <v>0.46308702261651269</v>
      </c>
      <c r="X290" s="72">
        <f t="shared" si="49"/>
        <v>3.8630172807723864E-2</v>
      </c>
      <c r="Y290" s="8">
        <f t="shared" si="46"/>
        <v>1.7889131708690213E-2</v>
      </c>
    </row>
    <row r="291" spans="1:25">
      <c r="A291" t="s">
        <v>46</v>
      </c>
      <c r="B291">
        <v>3395.556</v>
      </c>
      <c r="C291">
        <v>5031.2269999999999</v>
      </c>
      <c r="D291">
        <v>2886.8290000000002</v>
      </c>
      <c r="E291">
        <v>1198.3320000000001</v>
      </c>
      <c r="F291">
        <v>2893.087</v>
      </c>
      <c r="G291">
        <v>2208.3789999999999</v>
      </c>
      <c r="H291">
        <v>1905.413</v>
      </c>
      <c r="I291">
        <v>1746.1220000000001</v>
      </c>
      <c r="J291">
        <v>2971.86</v>
      </c>
      <c r="K291">
        <v>1291.5029999999999</v>
      </c>
      <c r="L291">
        <v>3319.6579999999999</v>
      </c>
      <c r="N291" s="110" t="s">
        <v>276</v>
      </c>
      <c r="T291" s="33">
        <f t="shared" si="44"/>
        <v>0.94199580017822515</v>
      </c>
      <c r="U291" s="31">
        <f t="shared" si="48"/>
        <v>0.10966709250352259</v>
      </c>
      <c r="V291" s="8">
        <f t="shared" si="50"/>
        <v>0.1033059405560752</v>
      </c>
      <c r="W291" s="33">
        <f t="shared" si="45"/>
        <v>0.64054923399191976</v>
      </c>
      <c r="X291" s="72">
        <f t="shared" si="49"/>
        <v>9.2167268642936034E-2</v>
      </c>
      <c r="Y291" s="8">
        <f t="shared" si="46"/>
        <v>5.9037673328360164E-2</v>
      </c>
    </row>
    <row r="292" spans="1:25">
      <c r="A292" t="s">
        <v>47</v>
      </c>
      <c r="B292">
        <v>8543.2970000000005</v>
      </c>
      <c r="C292">
        <v>7282.4409999999998</v>
      </c>
      <c r="D292">
        <v>3523.7469999999998</v>
      </c>
      <c r="E292">
        <v>1783.748</v>
      </c>
      <c r="F292">
        <v>4025.3049999999998</v>
      </c>
      <c r="G292">
        <v>3989.8510000000001</v>
      </c>
      <c r="H292">
        <v>4943.3909999999996</v>
      </c>
      <c r="I292">
        <v>6244.5150000000003</v>
      </c>
      <c r="J292">
        <v>10755.517</v>
      </c>
      <c r="K292">
        <v>7168.5460000000003</v>
      </c>
      <c r="L292">
        <v>7598.835</v>
      </c>
      <c r="N292" s="110" t="s">
        <v>277</v>
      </c>
      <c r="T292" s="33">
        <f t="shared" si="44"/>
        <v>0.88091781311983153</v>
      </c>
      <c r="U292" s="31">
        <f t="shared" si="48"/>
        <v>5.6774948629943957E-2</v>
      </c>
      <c r="V292" s="8">
        <f t="shared" si="50"/>
        <v>5.0014063587081006E-2</v>
      </c>
      <c r="W292" s="33">
        <f t="shared" si="45"/>
        <v>0.82872961452404448</v>
      </c>
      <c r="X292" s="72">
        <f t="shared" si="49"/>
        <v>3.9454561652827437E-2</v>
      </c>
      <c r="Y292" s="8">
        <f t="shared" si="46"/>
        <v>3.269716366976283E-2</v>
      </c>
    </row>
    <row r="293" spans="1:25">
      <c r="A293" t="s">
        <v>48</v>
      </c>
      <c r="B293">
        <v>941.42700000000002</v>
      </c>
      <c r="C293">
        <v>493.64400000000001</v>
      </c>
      <c r="D293">
        <v>416.93700000000001</v>
      </c>
      <c r="E293">
        <v>918.98800000000006</v>
      </c>
      <c r="F293">
        <v>659.39099999999996</v>
      </c>
      <c r="G293">
        <v>650.89499999999998</v>
      </c>
      <c r="H293">
        <v>763.82299999999998</v>
      </c>
      <c r="I293">
        <v>1136.8869999999999</v>
      </c>
      <c r="J293">
        <v>6291.768</v>
      </c>
      <c r="K293">
        <v>5202.1530000000002</v>
      </c>
      <c r="L293">
        <v>481.59800000000001</v>
      </c>
      <c r="N293" s="110" t="s">
        <v>278</v>
      </c>
      <c r="T293" s="33">
        <f t="shared" si="44"/>
        <v>0.92927485837478063</v>
      </c>
      <c r="U293" s="31">
        <f t="shared" si="48"/>
        <v>1.151471603768818E-2</v>
      </c>
      <c r="V293" s="8">
        <f t="shared" si="50"/>
        <v>1.07003361151485E-2</v>
      </c>
      <c r="W293" s="33">
        <f t="shared" si="45"/>
        <v>0.46547544015089692</v>
      </c>
      <c r="X293" s="72">
        <f t="shared" si="49"/>
        <v>6.8817723717636437E-3</v>
      </c>
      <c r="Y293" s="8">
        <f t="shared" si="46"/>
        <v>3.203296023764964E-3</v>
      </c>
    </row>
    <row r="294" spans="1:25">
      <c r="A294" t="s">
        <v>49</v>
      </c>
      <c r="B294">
        <v>18273.841</v>
      </c>
      <c r="C294">
        <v>21944.436000000002</v>
      </c>
      <c r="D294">
        <v>23519.688999999998</v>
      </c>
      <c r="E294">
        <v>32483.41</v>
      </c>
      <c r="F294">
        <v>36640.356</v>
      </c>
      <c r="G294">
        <v>40434.453000000001</v>
      </c>
      <c r="H294">
        <v>50083.947999999997</v>
      </c>
      <c r="I294">
        <v>66049.998999999996</v>
      </c>
      <c r="J294">
        <v>81998.236999999994</v>
      </c>
      <c r="K294">
        <v>61751.298999999999</v>
      </c>
      <c r="L294">
        <v>63463.209000000003</v>
      </c>
      <c r="N294" s="110" t="s">
        <v>279</v>
      </c>
      <c r="T294" s="33">
        <f t="shared" si="44"/>
        <v>0.98108987577555296</v>
      </c>
      <c r="U294" s="31">
        <f t="shared" si="48"/>
        <v>2.8463800603430276E-4</v>
      </c>
      <c r="V294" s="8">
        <f t="shared" si="50"/>
        <v>2.7925546598119521E-4</v>
      </c>
      <c r="W294" s="33">
        <f t="shared" si="45"/>
        <v>0.82656504852762525</v>
      </c>
      <c r="X294" s="72">
        <f t="shared" si="49"/>
        <v>1.5571552568972372E-3</v>
      </c>
      <c r="Y294" s="8">
        <f t="shared" si="46"/>
        <v>1.2870901104823115E-3</v>
      </c>
    </row>
    <row r="295" spans="1:25">
      <c r="A295" t="s">
        <v>50</v>
      </c>
      <c r="B295">
        <v>10867.013999999999</v>
      </c>
      <c r="C295">
        <v>12371.204</v>
      </c>
      <c r="D295">
        <v>13496.592000000001</v>
      </c>
      <c r="E295">
        <v>20652.548999999999</v>
      </c>
      <c r="F295">
        <v>21882.013999999999</v>
      </c>
      <c r="G295">
        <v>23579.213</v>
      </c>
      <c r="H295">
        <v>28070.457999999999</v>
      </c>
      <c r="I295">
        <v>41867.739000000001</v>
      </c>
      <c r="J295">
        <v>50610.158000000003</v>
      </c>
      <c r="K295">
        <v>38491.868000000002</v>
      </c>
      <c r="L295">
        <v>46279.646000000001</v>
      </c>
      <c r="N295" s="110" t="s">
        <v>280</v>
      </c>
      <c r="T295" s="33">
        <f t="shared" si="44"/>
        <v>0.78723015646840211</v>
      </c>
      <c r="U295" s="31">
        <f t="shared" si="48"/>
        <v>7.7020523249831455E-3</v>
      </c>
      <c r="V295" s="8">
        <f t="shared" si="50"/>
        <v>6.063287856924302E-3</v>
      </c>
      <c r="W295" s="33">
        <f t="shared" si="45"/>
        <v>0.88554967592960054</v>
      </c>
      <c r="X295" s="72">
        <f t="shared" si="49"/>
        <v>7.2663202237607718E-3</v>
      </c>
      <c r="Y295" s="8">
        <f t="shared" si="46"/>
        <v>6.4346875193520541E-3</v>
      </c>
    </row>
    <row r="296" spans="1:25">
      <c r="A296" t="s">
        <v>51</v>
      </c>
      <c r="B296">
        <v>8324.9130000000005</v>
      </c>
      <c r="C296">
        <v>11302.518</v>
      </c>
      <c r="D296">
        <v>22606.629000000001</v>
      </c>
      <c r="E296">
        <v>30750.538</v>
      </c>
      <c r="F296">
        <v>24296.852999999999</v>
      </c>
      <c r="G296">
        <v>24272.342000000001</v>
      </c>
      <c r="H296">
        <v>32128.778999999999</v>
      </c>
      <c r="I296">
        <v>42327.478999999999</v>
      </c>
      <c r="J296">
        <v>48181.892999999996</v>
      </c>
      <c r="K296">
        <v>31997.721000000001</v>
      </c>
      <c r="L296">
        <v>35448.716</v>
      </c>
      <c r="N296" s="110" t="s">
        <v>281</v>
      </c>
      <c r="T296" s="33">
        <f t="shared" si="44"/>
        <v>0.5449362064833696</v>
      </c>
      <c r="U296" s="31">
        <f t="shared" si="48"/>
        <v>1.5034619236643064E-2</v>
      </c>
      <c r="V296" s="8">
        <f t="shared" si="50"/>
        <v>8.1929083727381655E-3</v>
      </c>
      <c r="W296" s="33">
        <f t="shared" si="45"/>
        <v>0.4372451682221527</v>
      </c>
      <c r="X296" s="72">
        <f t="shared" si="49"/>
        <v>1.3738606444857859E-2</v>
      </c>
      <c r="Y296" s="8">
        <f t="shared" si="46"/>
        <v>6.0071392861198256E-3</v>
      </c>
    </row>
    <row r="297" spans="1:25">
      <c r="A297" t="s">
        <v>52</v>
      </c>
      <c r="B297">
        <v>23076.807000000001</v>
      </c>
      <c r="C297">
        <v>25287.510999999999</v>
      </c>
      <c r="D297">
        <v>26809.673999999999</v>
      </c>
      <c r="E297">
        <v>42315.779000000002</v>
      </c>
      <c r="F297">
        <v>45386.055999999997</v>
      </c>
      <c r="G297">
        <v>50059.947</v>
      </c>
      <c r="H297">
        <v>60205.658000000003</v>
      </c>
      <c r="I297">
        <v>81640.625</v>
      </c>
      <c r="J297">
        <v>94144.354999999996</v>
      </c>
      <c r="K297">
        <v>64661.455999999998</v>
      </c>
      <c r="L297">
        <v>76062.553</v>
      </c>
      <c r="N297" s="110" t="s">
        <v>282</v>
      </c>
      <c r="T297" s="33">
        <f t="shared" si="44"/>
        <v>0.87224443421388531</v>
      </c>
      <c r="U297" s="31">
        <f t="shared" si="48"/>
        <v>3.5053199984207008E-2</v>
      </c>
      <c r="V297" s="8">
        <f t="shared" si="50"/>
        <v>3.0574958587610813E-2</v>
      </c>
      <c r="W297" s="33">
        <f t="shared" si="45"/>
        <v>0.34542200696597197</v>
      </c>
      <c r="X297" s="72">
        <f t="shared" si="49"/>
        <v>6.6367024046644005E-2</v>
      </c>
      <c r="Y297" s="8">
        <f t="shared" si="46"/>
        <v>2.2924630642550695E-2</v>
      </c>
    </row>
    <row r="298" spans="1:25">
      <c r="A298" t="s">
        <v>53</v>
      </c>
      <c r="B298">
        <v>5902.9960000000001</v>
      </c>
      <c r="C298">
        <v>5788.607</v>
      </c>
      <c r="D298">
        <v>11969.877</v>
      </c>
      <c r="E298">
        <v>18600.892</v>
      </c>
      <c r="F298">
        <v>17654.974999999999</v>
      </c>
      <c r="G298">
        <v>14842.157999999999</v>
      </c>
      <c r="H298">
        <v>21531.112000000001</v>
      </c>
      <c r="I298">
        <v>24322.348999999998</v>
      </c>
      <c r="J298">
        <v>31426.775000000001</v>
      </c>
      <c r="K298">
        <v>18579.687999999998</v>
      </c>
      <c r="L298">
        <v>27292.736000000001</v>
      </c>
      <c r="N298" s="110" t="s">
        <v>283</v>
      </c>
      <c r="T298" s="13">
        <f>(2*MIN(L263,L528)/(L263+L528))</f>
        <v>0.76195134756369898</v>
      </c>
      <c r="U298" s="5">
        <f>(L263+L528)/(AK44+AK45)</f>
        <v>1</v>
      </c>
      <c r="V298" s="6">
        <f t="shared" si="50"/>
        <v>0.76195134756369898</v>
      </c>
      <c r="W298" s="33">
        <f t="shared" si="45"/>
        <v>0.92881572169236049</v>
      </c>
      <c r="X298" s="5">
        <f>(B528+B263)/(AK52+AK53)</f>
        <v>1</v>
      </c>
      <c r="Y298" s="8">
        <f t="shared" si="46"/>
        <v>0.92881572169236049</v>
      </c>
    </row>
    <row r="299" spans="1:25">
      <c r="A299" t="s">
        <v>54</v>
      </c>
      <c r="B299">
        <v>9370.6949999999997</v>
      </c>
      <c r="C299">
        <v>6562.0129999999999</v>
      </c>
      <c r="D299">
        <v>4351.2160000000003</v>
      </c>
      <c r="E299">
        <v>6412.4669999999996</v>
      </c>
      <c r="F299">
        <v>7904.0889999999999</v>
      </c>
      <c r="G299">
        <v>7943.683</v>
      </c>
      <c r="H299">
        <v>10803.724</v>
      </c>
      <c r="I299">
        <v>14737.259</v>
      </c>
      <c r="J299">
        <v>15165.032999999999</v>
      </c>
      <c r="K299">
        <v>11052.108</v>
      </c>
      <c r="L299">
        <v>11383.331</v>
      </c>
    </row>
    <row r="300" spans="1:25">
      <c r="A300" t="s">
        <v>55</v>
      </c>
      <c r="B300">
        <v>18227.325000000001</v>
      </c>
      <c r="C300">
        <v>23670.071</v>
      </c>
      <c r="D300">
        <v>24074.547999999999</v>
      </c>
      <c r="E300">
        <v>32802.5</v>
      </c>
      <c r="F300">
        <v>32056.511999999999</v>
      </c>
      <c r="G300">
        <v>29997.733</v>
      </c>
      <c r="H300">
        <v>36949.444000000003</v>
      </c>
      <c r="I300">
        <v>54029.798000000003</v>
      </c>
      <c r="J300">
        <v>41067.199999999997</v>
      </c>
      <c r="K300">
        <v>45987.01</v>
      </c>
      <c r="L300">
        <v>35802.625999999997</v>
      </c>
    </row>
    <row r="301" spans="1:25">
      <c r="A301" t="s">
        <v>56</v>
      </c>
      <c r="B301">
        <v>8394.8790000000008</v>
      </c>
      <c r="C301">
        <v>7083.473</v>
      </c>
      <c r="D301">
        <v>7365.5910000000003</v>
      </c>
      <c r="E301">
        <v>9242.5349999999999</v>
      </c>
      <c r="F301">
        <v>11542.797</v>
      </c>
      <c r="G301">
        <v>12114.065000000001</v>
      </c>
      <c r="H301">
        <v>12747.300999999999</v>
      </c>
      <c r="I301">
        <v>16868.667000000001</v>
      </c>
      <c r="J301">
        <v>21793.768</v>
      </c>
      <c r="K301">
        <v>15540.962</v>
      </c>
      <c r="L301">
        <v>17426.842000000001</v>
      </c>
    </row>
    <row r="302" spans="1:25">
      <c r="A302" t="s">
        <v>57</v>
      </c>
      <c r="B302">
        <v>22475.152999999998</v>
      </c>
      <c r="C302">
        <v>24853.857</v>
      </c>
      <c r="D302">
        <v>39476.012000000002</v>
      </c>
      <c r="E302">
        <v>72410.182000000001</v>
      </c>
      <c r="F302">
        <v>38367.786999999997</v>
      </c>
      <c r="G302">
        <v>40017.317000000003</v>
      </c>
      <c r="H302">
        <v>47771.928</v>
      </c>
      <c r="I302">
        <v>67334.354999999996</v>
      </c>
      <c r="J302">
        <v>79850.873999999996</v>
      </c>
      <c r="K302">
        <v>56812.506000000001</v>
      </c>
      <c r="L302">
        <v>56820.332000000002</v>
      </c>
    </row>
    <row r="303" spans="1:25">
      <c r="A303" t="s">
        <v>58</v>
      </c>
      <c r="B303">
        <v>52089.245000000003</v>
      </c>
      <c r="C303">
        <v>60854.921999999999</v>
      </c>
      <c r="D303">
        <v>89330.69</v>
      </c>
      <c r="E303">
        <v>120601.77</v>
      </c>
      <c r="F303">
        <v>49891.758000000002</v>
      </c>
      <c r="G303">
        <v>49430.822</v>
      </c>
      <c r="H303">
        <v>139752.14799999999</v>
      </c>
      <c r="I303">
        <v>118321.785</v>
      </c>
      <c r="J303">
        <v>149648.413</v>
      </c>
      <c r="K303">
        <v>120268.875</v>
      </c>
      <c r="L303">
        <v>201450.24100000001</v>
      </c>
    </row>
    <row r="304" spans="1:25">
      <c r="A304" t="s">
        <v>59</v>
      </c>
      <c r="B304">
        <v>11957.837</v>
      </c>
      <c r="C304">
        <v>13431.428</v>
      </c>
      <c r="D304">
        <v>12970.734</v>
      </c>
      <c r="E304">
        <v>18955.837</v>
      </c>
      <c r="F304">
        <v>25294.149000000001</v>
      </c>
      <c r="G304">
        <v>30751.187000000002</v>
      </c>
      <c r="H304">
        <v>32150.692999999999</v>
      </c>
      <c r="I304">
        <v>42838.319000000003</v>
      </c>
      <c r="J304">
        <v>53385.019</v>
      </c>
      <c r="K304">
        <v>40565.860999999997</v>
      </c>
      <c r="L304">
        <v>43195.538</v>
      </c>
    </row>
    <row r="305" spans="1:12">
      <c r="A305" t="s">
        <v>60</v>
      </c>
      <c r="B305">
        <v>2412.0340000000001</v>
      </c>
      <c r="C305">
        <v>2149.9560000000001</v>
      </c>
      <c r="D305">
        <v>2657.2069999999999</v>
      </c>
      <c r="E305">
        <v>3752.33</v>
      </c>
      <c r="F305">
        <v>3520.748</v>
      </c>
      <c r="G305">
        <v>3782.41</v>
      </c>
      <c r="H305">
        <v>4620.0230000000001</v>
      </c>
      <c r="I305">
        <v>5869.0829999999996</v>
      </c>
      <c r="J305">
        <v>7448.7719999999999</v>
      </c>
      <c r="K305">
        <v>6361.4560000000001</v>
      </c>
      <c r="L305">
        <v>7453.01</v>
      </c>
    </row>
    <row r="306" spans="1:12">
      <c r="A306" t="s">
        <v>61</v>
      </c>
      <c r="B306">
        <v>3878.8980000000001</v>
      </c>
      <c r="C306">
        <v>3461.826</v>
      </c>
      <c r="D306">
        <v>2849.78</v>
      </c>
      <c r="E306">
        <v>3982.6759999999999</v>
      </c>
      <c r="F306">
        <v>3771.5349999999999</v>
      </c>
      <c r="G306">
        <v>3979.9969999999998</v>
      </c>
      <c r="H306">
        <v>4292.7089999999998</v>
      </c>
      <c r="I306">
        <v>5717.5540000000001</v>
      </c>
      <c r="J306">
        <v>8068.5950000000003</v>
      </c>
      <c r="K306">
        <v>6337.0770000000002</v>
      </c>
      <c r="L306">
        <v>8356.0650000000005</v>
      </c>
    </row>
    <row r="307" spans="1:12">
      <c r="A307" t="s">
        <v>62</v>
      </c>
      <c r="B307">
        <v>17025.407999999999</v>
      </c>
      <c r="C307">
        <v>22693.102999999999</v>
      </c>
      <c r="D307">
        <v>25274.600999999999</v>
      </c>
      <c r="E307">
        <v>30842.217000000001</v>
      </c>
      <c r="F307">
        <v>40045.07</v>
      </c>
      <c r="G307">
        <v>36223.851999999999</v>
      </c>
      <c r="H307">
        <v>47622.345000000001</v>
      </c>
      <c r="I307">
        <v>59509.269</v>
      </c>
      <c r="J307">
        <v>69982.796000000002</v>
      </c>
      <c r="K307">
        <v>56144.182999999997</v>
      </c>
      <c r="L307">
        <v>69725.941999999995</v>
      </c>
    </row>
    <row r="308" spans="1:12">
      <c r="A308" t="s">
        <v>63</v>
      </c>
      <c r="B308">
        <v>6960.1660000000002</v>
      </c>
      <c r="C308">
        <v>8017.2439999999997</v>
      </c>
      <c r="D308">
        <v>7132.0860000000002</v>
      </c>
      <c r="E308">
        <v>9252.2170000000006</v>
      </c>
      <c r="F308">
        <v>9861.4369999999999</v>
      </c>
      <c r="G308">
        <v>10713.388999999999</v>
      </c>
      <c r="H308">
        <v>10473.804</v>
      </c>
      <c r="I308">
        <v>13855.436</v>
      </c>
      <c r="J308">
        <v>18839.422999999999</v>
      </c>
      <c r="K308">
        <v>13357.657999999999</v>
      </c>
      <c r="L308">
        <v>14614.870999999999</v>
      </c>
    </row>
    <row r="309" spans="1:12">
      <c r="A309" t="s">
        <v>64</v>
      </c>
      <c r="B309">
        <v>22914.1</v>
      </c>
      <c r="C309">
        <v>26856.661</v>
      </c>
      <c r="D309">
        <v>27421.508999999998</v>
      </c>
      <c r="E309">
        <v>40751.777999999998</v>
      </c>
      <c r="F309">
        <v>53764.347999999998</v>
      </c>
      <c r="G309">
        <v>60053.213000000003</v>
      </c>
      <c r="H309">
        <v>62680.896000000001</v>
      </c>
      <c r="I309">
        <v>79907.561000000002</v>
      </c>
      <c r="J309">
        <v>92235.144</v>
      </c>
      <c r="K309">
        <v>84594.812000000005</v>
      </c>
      <c r="L309">
        <v>104465.122</v>
      </c>
    </row>
    <row r="310" spans="1:12">
      <c r="A310" t="s">
        <v>65</v>
      </c>
      <c r="B310">
        <v>8589.2289999999994</v>
      </c>
      <c r="C310">
        <v>8836.7870000000003</v>
      </c>
      <c r="D310">
        <v>11385.421</v>
      </c>
      <c r="E310">
        <v>16939.561000000002</v>
      </c>
      <c r="F310">
        <v>22147.210999999999</v>
      </c>
      <c r="G310">
        <v>19796.934000000001</v>
      </c>
      <c r="H310">
        <v>27082.718000000001</v>
      </c>
      <c r="I310">
        <v>41606.012999999999</v>
      </c>
      <c r="J310">
        <v>48832.735000000001</v>
      </c>
      <c r="K310">
        <v>32278.35</v>
      </c>
      <c r="L310">
        <v>38263.800999999999</v>
      </c>
    </row>
    <row r="311" spans="1:12">
      <c r="A311" t="s">
        <v>66</v>
      </c>
      <c r="B311">
        <v>44262.381000000001</v>
      </c>
      <c r="C311">
        <v>49724.053999999996</v>
      </c>
      <c r="D311">
        <v>54757.057000000001</v>
      </c>
      <c r="E311">
        <v>81958.75</v>
      </c>
      <c r="F311">
        <v>100088.322</v>
      </c>
      <c r="G311">
        <v>105986.75599999999</v>
      </c>
      <c r="H311">
        <v>126628.00900000001</v>
      </c>
      <c r="I311">
        <v>267526.06300000002</v>
      </c>
      <c r="J311">
        <v>306086.21899999998</v>
      </c>
      <c r="K311">
        <v>162992.16099999999</v>
      </c>
      <c r="L311">
        <v>230072.93700000001</v>
      </c>
    </row>
    <row r="312" spans="1:12">
      <c r="A312" t="s">
        <v>67</v>
      </c>
      <c r="B312">
        <v>22.166</v>
      </c>
      <c r="C312">
        <v>11.11</v>
      </c>
      <c r="D312">
        <v>17.878</v>
      </c>
      <c r="E312">
        <v>11.755000000000001</v>
      </c>
      <c r="F312">
        <v>0.52400000000000002</v>
      </c>
      <c r="G312">
        <v>1.282</v>
      </c>
      <c r="H312">
        <v>3.621</v>
      </c>
      <c r="I312" t="s">
        <v>18</v>
      </c>
      <c r="J312">
        <v>402.51600000000002</v>
      </c>
      <c r="K312">
        <v>277.17599999999999</v>
      </c>
      <c r="L312">
        <v>145.499</v>
      </c>
    </row>
    <row r="313" spans="1:12">
      <c r="A313" t="s">
        <v>68</v>
      </c>
      <c r="B313">
        <v>27189.251</v>
      </c>
      <c r="C313">
        <v>29865.108</v>
      </c>
      <c r="D313">
        <v>31914.01</v>
      </c>
      <c r="E313">
        <v>41037.699999999997</v>
      </c>
      <c r="F313">
        <v>33717.962</v>
      </c>
      <c r="G313">
        <v>36844.938999999998</v>
      </c>
      <c r="H313">
        <v>37482.796000000002</v>
      </c>
      <c r="I313">
        <v>68317.638999999996</v>
      </c>
      <c r="J313">
        <v>35374.036</v>
      </c>
      <c r="K313">
        <v>36577.928</v>
      </c>
      <c r="L313">
        <v>23861.198</v>
      </c>
    </row>
    <row r="314" spans="1:12">
      <c r="A314" t="s">
        <v>69</v>
      </c>
      <c r="B314">
        <v>1912.2339999999999</v>
      </c>
      <c r="C314">
        <v>1710.4490000000001</v>
      </c>
      <c r="D314">
        <v>4047.2660000000001</v>
      </c>
      <c r="E314">
        <v>2005.2149999999999</v>
      </c>
      <c r="F314">
        <v>830.84699999999998</v>
      </c>
      <c r="G314">
        <v>662.54300000000001</v>
      </c>
      <c r="H314">
        <v>888.13300000000004</v>
      </c>
      <c r="I314">
        <v>179.49299999999999</v>
      </c>
      <c r="J314">
        <v>63.601999999999997</v>
      </c>
      <c r="K314">
        <v>144.15199999999999</v>
      </c>
      <c r="L314">
        <v>2436.5250000000001</v>
      </c>
    </row>
    <row r="315" spans="1:12">
      <c r="A315" t="s">
        <v>70</v>
      </c>
      <c r="B315">
        <v>19756.088</v>
      </c>
      <c r="C315">
        <v>26342.224999999999</v>
      </c>
      <c r="D315">
        <v>26644.603999999999</v>
      </c>
      <c r="E315">
        <v>33705.635999999999</v>
      </c>
      <c r="F315">
        <v>17712.867999999999</v>
      </c>
      <c r="G315">
        <v>24816.725999999999</v>
      </c>
      <c r="H315">
        <v>30048.809000000001</v>
      </c>
      <c r="I315">
        <v>20741.758000000002</v>
      </c>
      <c r="J315">
        <v>28369.42</v>
      </c>
      <c r="K315">
        <v>9489.8140000000003</v>
      </c>
      <c r="L315">
        <v>16145.81</v>
      </c>
    </row>
    <row r="316" spans="1:12">
      <c r="A316" t="s">
        <v>71</v>
      </c>
      <c r="B316">
        <v>1936.461</v>
      </c>
      <c r="C316">
        <v>8521.06</v>
      </c>
      <c r="D316">
        <v>8199.1630000000005</v>
      </c>
      <c r="E316">
        <v>6739.0389999999998</v>
      </c>
      <c r="F316">
        <v>17079.576000000001</v>
      </c>
      <c r="G316">
        <v>6663.6970000000001</v>
      </c>
      <c r="H316">
        <v>12029.652</v>
      </c>
      <c r="I316">
        <v>11481.433000000001</v>
      </c>
      <c r="J316">
        <v>12037.768</v>
      </c>
      <c r="K316">
        <v>4067.3339999999998</v>
      </c>
      <c r="L316">
        <v>8520.723</v>
      </c>
    </row>
    <row r="317" spans="1:12">
      <c r="A317" t="s">
        <v>72</v>
      </c>
      <c r="B317">
        <v>653.61300000000006</v>
      </c>
      <c r="C317">
        <v>479.35300000000001</v>
      </c>
      <c r="D317">
        <v>177.32300000000001</v>
      </c>
      <c r="E317">
        <v>379.255</v>
      </c>
      <c r="F317">
        <v>216.08199999999999</v>
      </c>
      <c r="G317">
        <v>357.53100000000001</v>
      </c>
      <c r="H317">
        <v>620.31200000000001</v>
      </c>
      <c r="I317">
        <v>3622.8980000000001</v>
      </c>
      <c r="J317">
        <v>3005.4140000000002</v>
      </c>
      <c r="K317">
        <v>1423.617</v>
      </c>
      <c r="L317">
        <v>4901.4660000000003</v>
      </c>
    </row>
    <row r="318" spans="1:12">
      <c r="A318" t="s">
        <v>73</v>
      </c>
      <c r="B318">
        <v>260.73700000000002</v>
      </c>
      <c r="C318">
        <v>139.93199999999999</v>
      </c>
      <c r="D318">
        <v>294.31599999999997</v>
      </c>
      <c r="E318">
        <v>141.501</v>
      </c>
      <c r="F318">
        <v>113.962</v>
      </c>
      <c r="G318">
        <v>57.854999999999997</v>
      </c>
      <c r="H318">
        <v>245.29599999999999</v>
      </c>
      <c r="I318">
        <v>112.824</v>
      </c>
      <c r="J318">
        <v>568.74800000000005</v>
      </c>
      <c r="K318">
        <v>433.64299999999997</v>
      </c>
      <c r="L318">
        <v>1742.33</v>
      </c>
    </row>
    <row r="319" spans="1:12">
      <c r="A319" t="s">
        <v>74</v>
      </c>
      <c r="B319">
        <v>9471.9120000000003</v>
      </c>
      <c r="C319">
        <v>8194.2379999999994</v>
      </c>
      <c r="D319">
        <v>9790.1380000000008</v>
      </c>
      <c r="E319">
        <v>19134.985000000001</v>
      </c>
      <c r="F319">
        <v>19038.78</v>
      </c>
      <c r="G319">
        <v>48663.998</v>
      </c>
      <c r="H319">
        <v>45686.175999999999</v>
      </c>
      <c r="I319">
        <v>16905.427</v>
      </c>
      <c r="J319">
        <v>3953.8989999999999</v>
      </c>
      <c r="K319">
        <v>2450.56</v>
      </c>
      <c r="L319">
        <v>6124.9219999999996</v>
      </c>
    </row>
    <row r="320" spans="1:12">
      <c r="A320" t="s">
        <v>75</v>
      </c>
      <c r="B320">
        <v>166.94900000000001</v>
      </c>
      <c r="C320">
        <v>18.082999999999998</v>
      </c>
      <c r="D320">
        <v>58.432000000000002</v>
      </c>
      <c r="E320">
        <v>275.483</v>
      </c>
      <c r="F320">
        <v>620.77200000000005</v>
      </c>
      <c r="G320">
        <v>964.03700000000003</v>
      </c>
      <c r="H320">
        <v>2395.5059999999999</v>
      </c>
      <c r="I320">
        <v>1792.68</v>
      </c>
      <c r="J320">
        <v>2135.6390000000001</v>
      </c>
      <c r="K320">
        <v>3197.143</v>
      </c>
      <c r="L320">
        <v>4847.8450000000003</v>
      </c>
    </row>
    <row r="321" spans="1:12">
      <c r="A321" t="s">
        <v>76</v>
      </c>
      <c r="B321">
        <v>180.08500000000001</v>
      </c>
      <c r="C321">
        <v>107.167</v>
      </c>
      <c r="D321">
        <v>149.245</v>
      </c>
      <c r="E321">
        <v>1643.4849999999999</v>
      </c>
      <c r="F321">
        <v>2620.0050000000001</v>
      </c>
      <c r="G321">
        <v>9428.0570000000007</v>
      </c>
      <c r="H321">
        <v>11051.282999999999</v>
      </c>
      <c r="I321">
        <v>18892.751</v>
      </c>
      <c r="J321">
        <v>25797.16</v>
      </c>
      <c r="K321">
        <v>19304.076000000001</v>
      </c>
      <c r="L321">
        <v>20591.671999999999</v>
      </c>
    </row>
    <row r="322" spans="1:12">
      <c r="A322" t="s">
        <v>77</v>
      </c>
      <c r="B322">
        <v>16170.69</v>
      </c>
      <c r="C322">
        <v>24233.579000000002</v>
      </c>
      <c r="D322">
        <v>26796.538</v>
      </c>
      <c r="E322">
        <v>48938.097999999998</v>
      </c>
      <c r="F322">
        <v>82142.417000000001</v>
      </c>
      <c r="G322">
        <v>104694.94100000001</v>
      </c>
      <c r="H322">
        <v>111550.931</v>
      </c>
      <c r="I322">
        <v>152688.65</v>
      </c>
      <c r="J322">
        <v>78624.793999999994</v>
      </c>
      <c r="K322">
        <v>28028.558000000001</v>
      </c>
      <c r="L322">
        <v>47123.506000000001</v>
      </c>
    </row>
    <row r="323" spans="1:12">
      <c r="A323" t="s">
        <v>78</v>
      </c>
      <c r="B323">
        <v>24529.55</v>
      </c>
      <c r="C323">
        <v>28966.215</v>
      </c>
      <c r="D323">
        <v>34562.790999999997</v>
      </c>
      <c r="E323">
        <v>62266.588000000003</v>
      </c>
      <c r="F323">
        <v>88469.577000000005</v>
      </c>
      <c r="G323">
        <v>111329.122</v>
      </c>
      <c r="H323">
        <v>138271.50899999999</v>
      </c>
      <c r="I323">
        <v>218407.56200000001</v>
      </c>
      <c r="J323">
        <v>149834.348</v>
      </c>
      <c r="K323">
        <v>102305.054</v>
      </c>
      <c r="L323">
        <v>158306.91899999999</v>
      </c>
    </row>
    <row r="324" spans="1:12">
      <c r="A324" t="s">
        <v>79</v>
      </c>
      <c r="B324">
        <v>4511.4009999999998</v>
      </c>
      <c r="C324">
        <v>4957.4430000000002</v>
      </c>
      <c r="D324">
        <v>1679.6110000000001</v>
      </c>
      <c r="E324">
        <v>1333.6179999999999</v>
      </c>
      <c r="F324">
        <v>1569.095</v>
      </c>
      <c r="G324">
        <v>3231.8009999999999</v>
      </c>
      <c r="H324">
        <v>3915.2449999999999</v>
      </c>
      <c r="I324">
        <v>4045.4169999999999</v>
      </c>
      <c r="J324">
        <v>1652.9110000000001</v>
      </c>
      <c r="K324">
        <v>1021.101</v>
      </c>
      <c r="L324">
        <v>3402.2240000000002</v>
      </c>
    </row>
    <row r="325" spans="1:12">
      <c r="A325" t="s">
        <v>80</v>
      </c>
      <c r="B325">
        <v>67.531000000000006</v>
      </c>
      <c r="C325">
        <v>56.914000000000001</v>
      </c>
      <c r="D325">
        <v>25.256</v>
      </c>
      <c r="E325">
        <v>9.5950000000000006</v>
      </c>
      <c r="F325">
        <v>0.109</v>
      </c>
      <c r="G325">
        <v>9.9969999999999999</v>
      </c>
      <c r="H325">
        <v>16.084</v>
      </c>
      <c r="I325">
        <v>55.655999999999999</v>
      </c>
      <c r="J325">
        <v>17.332000000000001</v>
      </c>
      <c r="K325">
        <v>5.5910000000000002</v>
      </c>
      <c r="L325">
        <v>2.5000000000000001E-2</v>
      </c>
    </row>
    <row r="326" spans="1:12">
      <c r="A326" t="s">
        <v>81</v>
      </c>
      <c r="B326">
        <v>55019.796000000002</v>
      </c>
      <c r="C326">
        <v>33343.606</v>
      </c>
      <c r="D326">
        <v>29174.629000000001</v>
      </c>
      <c r="E326">
        <v>27416.105</v>
      </c>
      <c r="F326">
        <v>17470.689999999999</v>
      </c>
      <c r="G326">
        <v>16005.897000000001</v>
      </c>
      <c r="H326">
        <v>10622.603999999999</v>
      </c>
      <c r="I326">
        <v>8404.4060000000009</v>
      </c>
      <c r="J326">
        <v>1161.6110000000001</v>
      </c>
      <c r="K326">
        <v>64.997</v>
      </c>
      <c r="L326">
        <v>9.7509999999999994</v>
      </c>
    </row>
    <row r="327" spans="1:12">
      <c r="A327" t="s">
        <v>82</v>
      </c>
      <c r="B327">
        <v>8250.4140000000007</v>
      </c>
      <c r="C327">
        <v>7999.0929999999998</v>
      </c>
      <c r="D327">
        <v>8991.3179999999993</v>
      </c>
      <c r="E327">
        <v>8846.6149999999998</v>
      </c>
      <c r="F327">
        <v>7927.0360000000001</v>
      </c>
      <c r="G327">
        <v>5800.8869999999997</v>
      </c>
      <c r="H327">
        <v>5018.8630000000003</v>
      </c>
      <c r="I327">
        <v>3375.0070000000001</v>
      </c>
      <c r="J327">
        <v>2006.9749999999999</v>
      </c>
      <c r="K327">
        <v>72.424000000000007</v>
      </c>
      <c r="L327">
        <v>72.606999999999999</v>
      </c>
    </row>
    <row r="328" spans="1:12">
      <c r="A328" t="s">
        <v>83</v>
      </c>
      <c r="B328">
        <v>7719.86</v>
      </c>
      <c r="C328">
        <v>7990.8580000000002</v>
      </c>
      <c r="D328">
        <v>11401.98</v>
      </c>
      <c r="E328">
        <v>13987.195</v>
      </c>
      <c r="F328">
        <v>16425.546999999999</v>
      </c>
      <c r="G328">
        <v>20833.181</v>
      </c>
      <c r="H328">
        <v>16398.736000000001</v>
      </c>
      <c r="I328">
        <v>21588.733</v>
      </c>
      <c r="J328">
        <v>19143.210999999999</v>
      </c>
      <c r="K328">
        <v>13173.871999999999</v>
      </c>
      <c r="L328">
        <v>18054.936000000002</v>
      </c>
    </row>
    <row r="329" spans="1:12">
      <c r="A329" t="s">
        <v>84</v>
      </c>
      <c r="B329">
        <v>863.41700000000003</v>
      </c>
      <c r="C329">
        <v>882.62099999999998</v>
      </c>
      <c r="D329">
        <v>1567.72</v>
      </c>
      <c r="E329">
        <v>1011.521</v>
      </c>
      <c r="F329">
        <v>1408.0419999999999</v>
      </c>
      <c r="G329">
        <v>1533.521</v>
      </c>
      <c r="H329">
        <v>2931.5279999999998</v>
      </c>
      <c r="I329">
        <v>3089.248</v>
      </c>
      <c r="J329">
        <v>4570.95</v>
      </c>
      <c r="K329">
        <v>2090.1210000000001</v>
      </c>
      <c r="L329">
        <v>2608.3679999999999</v>
      </c>
    </row>
    <row r="330" spans="1:12">
      <c r="A330" t="s">
        <v>85</v>
      </c>
      <c r="B330">
        <v>1918.1949999999999</v>
      </c>
      <c r="C330">
        <v>3947.431</v>
      </c>
      <c r="D330">
        <v>3320.509</v>
      </c>
      <c r="E330">
        <v>2856.1680000000001</v>
      </c>
      <c r="F330">
        <v>2869.9380000000001</v>
      </c>
      <c r="G330">
        <v>1822.87</v>
      </c>
      <c r="H330">
        <v>2319.5120000000002</v>
      </c>
      <c r="I330">
        <v>1820.1030000000001</v>
      </c>
      <c r="J330">
        <v>1905.519</v>
      </c>
      <c r="K330">
        <v>1510.92</v>
      </c>
      <c r="L330">
        <v>1070.162</v>
      </c>
    </row>
    <row r="331" spans="1:12">
      <c r="A331" t="s">
        <v>86</v>
      </c>
      <c r="B331">
        <v>3570.9580000000001</v>
      </c>
      <c r="C331">
        <v>4031.0070000000001</v>
      </c>
      <c r="D331">
        <v>4547.0820000000003</v>
      </c>
      <c r="E331">
        <v>6996.9480000000003</v>
      </c>
      <c r="F331">
        <v>8824.6630000000005</v>
      </c>
      <c r="G331">
        <v>7320.1890000000003</v>
      </c>
      <c r="H331">
        <v>6503.8370000000004</v>
      </c>
      <c r="I331">
        <v>5481.92</v>
      </c>
      <c r="J331">
        <v>5925.1040000000003</v>
      </c>
      <c r="K331">
        <v>4968.9470000000001</v>
      </c>
      <c r="L331">
        <v>6049.3980000000001</v>
      </c>
    </row>
    <row r="332" spans="1:12">
      <c r="A332" t="s">
        <v>87</v>
      </c>
      <c r="B332">
        <v>61.558</v>
      </c>
      <c r="C332">
        <v>37.457999999999998</v>
      </c>
      <c r="D332">
        <v>42.262</v>
      </c>
      <c r="E332">
        <v>181.322</v>
      </c>
      <c r="F332">
        <v>395.05599999999998</v>
      </c>
      <c r="G332">
        <v>775.50800000000004</v>
      </c>
      <c r="H332">
        <v>854.37</v>
      </c>
      <c r="I332">
        <v>1582.4469999999999</v>
      </c>
      <c r="J332">
        <v>1198.53</v>
      </c>
      <c r="K332">
        <v>996.93100000000004</v>
      </c>
      <c r="L332">
        <v>1298.0640000000001</v>
      </c>
    </row>
    <row r="333" spans="1:12">
      <c r="A333" t="s">
        <v>88</v>
      </c>
      <c r="B333">
        <v>4813.2920000000004</v>
      </c>
      <c r="C333">
        <v>5080.0259999999998</v>
      </c>
      <c r="D333">
        <v>7886.5069999999996</v>
      </c>
      <c r="E333">
        <v>8419.1689999999999</v>
      </c>
      <c r="F333">
        <v>8813.2870000000003</v>
      </c>
      <c r="G333">
        <v>10244.305</v>
      </c>
      <c r="H333">
        <v>15728.82</v>
      </c>
      <c r="I333">
        <v>21321.439999999999</v>
      </c>
      <c r="J333">
        <v>21976.212</v>
      </c>
      <c r="K333">
        <v>16825.108</v>
      </c>
      <c r="L333">
        <v>18743.22</v>
      </c>
    </row>
    <row r="334" spans="1:12">
      <c r="A334" t="s">
        <v>89</v>
      </c>
      <c r="B334">
        <v>4.3179999999999996</v>
      </c>
      <c r="C334">
        <v>7.5179999999999998</v>
      </c>
      <c r="D334">
        <v>17.439</v>
      </c>
      <c r="E334">
        <v>258.85899999999998</v>
      </c>
      <c r="F334">
        <v>161.29599999999999</v>
      </c>
      <c r="G334">
        <v>6.2380000000000004</v>
      </c>
      <c r="H334">
        <v>0.127</v>
      </c>
      <c r="I334">
        <v>3.4</v>
      </c>
      <c r="J334">
        <v>304.29000000000002</v>
      </c>
      <c r="K334">
        <v>444.839</v>
      </c>
      <c r="L334">
        <v>2768.9189999999999</v>
      </c>
    </row>
    <row r="335" spans="1:12">
      <c r="A335" t="s">
        <v>90</v>
      </c>
      <c r="B335">
        <v>51.972000000000001</v>
      </c>
      <c r="C335">
        <v>19.704999999999998</v>
      </c>
      <c r="D335">
        <v>24.190999999999999</v>
      </c>
      <c r="E335">
        <v>56.718000000000004</v>
      </c>
      <c r="F335">
        <v>52.603999999999999</v>
      </c>
      <c r="G335">
        <v>15.583</v>
      </c>
      <c r="H335">
        <v>24.643999999999998</v>
      </c>
      <c r="I335">
        <v>36.966000000000001</v>
      </c>
      <c r="J335">
        <v>42.078000000000003</v>
      </c>
      <c r="K335">
        <v>36.582999999999998</v>
      </c>
      <c r="L335">
        <v>37.728000000000002</v>
      </c>
    </row>
    <row r="336" spans="1:12">
      <c r="A336" t="s">
        <v>91</v>
      </c>
      <c r="B336">
        <v>7592.0860000000002</v>
      </c>
      <c r="C336">
        <v>9586.6200000000008</v>
      </c>
      <c r="D336">
        <v>10025.511</v>
      </c>
      <c r="E336">
        <v>17696.146000000001</v>
      </c>
      <c r="F336">
        <v>17944.717000000001</v>
      </c>
      <c r="G336">
        <v>8543.3259999999991</v>
      </c>
      <c r="H336">
        <v>7514.7179999999998</v>
      </c>
      <c r="I336">
        <v>9658.491</v>
      </c>
      <c r="J336">
        <v>10565.152</v>
      </c>
      <c r="K336">
        <v>8898.1180000000004</v>
      </c>
      <c r="L336">
        <v>11600.124</v>
      </c>
    </row>
    <row r="337" spans="1:12">
      <c r="A337" t="s">
        <v>92</v>
      </c>
      <c r="B337">
        <v>71.674000000000007</v>
      </c>
      <c r="C337">
        <v>112.94199999999999</v>
      </c>
      <c r="D337">
        <v>39.378</v>
      </c>
      <c r="E337">
        <v>110.753</v>
      </c>
      <c r="F337">
        <v>105.32599999999999</v>
      </c>
      <c r="G337">
        <v>54.619</v>
      </c>
      <c r="H337">
        <v>54.232999999999997</v>
      </c>
      <c r="I337">
        <v>131.12</v>
      </c>
      <c r="J337">
        <v>616.45500000000004</v>
      </c>
      <c r="K337">
        <v>162.44900000000001</v>
      </c>
      <c r="L337">
        <v>375.08600000000001</v>
      </c>
    </row>
    <row r="338" spans="1:12">
      <c r="A338" t="s">
        <v>93</v>
      </c>
      <c r="B338">
        <v>32512.648000000001</v>
      </c>
      <c r="C338">
        <v>6099.4930000000004</v>
      </c>
      <c r="D338">
        <v>3069.5810000000001</v>
      </c>
      <c r="E338">
        <v>8249.1059999999998</v>
      </c>
      <c r="F338">
        <v>22517.169000000002</v>
      </c>
      <c r="G338">
        <v>33934.574000000001</v>
      </c>
      <c r="H338">
        <v>42483.749000000003</v>
      </c>
      <c r="I338">
        <v>20315.580000000002</v>
      </c>
      <c r="J338">
        <v>33329.315999999999</v>
      </c>
      <c r="K338">
        <v>5602.7479999999996</v>
      </c>
      <c r="L338">
        <v>17258.351999999999</v>
      </c>
    </row>
    <row r="339" spans="1:12">
      <c r="A339" t="s">
        <v>94</v>
      </c>
      <c r="B339">
        <v>0.78300000000000003</v>
      </c>
      <c r="C339">
        <v>14.314</v>
      </c>
      <c r="D339">
        <v>1.704</v>
      </c>
      <c r="E339" t="s">
        <v>18</v>
      </c>
      <c r="F339" t="s">
        <v>18</v>
      </c>
      <c r="G339">
        <v>0.19800000000000001</v>
      </c>
      <c r="H339" t="s">
        <v>18</v>
      </c>
      <c r="I339" t="s">
        <v>18</v>
      </c>
      <c r="J339">
        <v>1151.2170000000001</v>
      </c>
      <c r="K339">
        <v>0.217</v>
      </c>
      <c r="L339">
        <v>31.030999999999999</v>
      </c>
    </row>
    <row r="340" spans="1:12">
      <c r="A340" t="s">
        <v>95</v>
      </c>
      <c r="B340">
        <v>1203.893</v>
      </c>
      <c r="C340">
        <v>11349.612999999999</v>
      </c>
      <c r="D340">
        <v>13419.071</v>
      </c>
      <c r="E340">
        <v>3480.4690000000001</v>
      </c>
      <c r="F340">
        <v>1171.434</v>
      </c>
      <c r="G340">
        <v>24.824000000000002</v>
      </c>
      <c r="H340">
        <v>0.79700000000000004</v>
      </c>
      <c r="I340">
        <v>43.274000000000001</v>
      </c>
      <c r="J340">
        <v>6.4000000000000001E-2</v>
      </c>
      <c r="K340">
        <v>5.468</v>
      </c>
      <c r="L340">
        <v>0.46400000000000002</v>
      </c>
    </row>
    <row r="341" spans="1:12">
      <c r="A341" t="s">
        <v>96</v>
      </c>
      <c r="B341">
        <v>6668.8209999999999</v>
      </c>
      <c r="C341">
        <v>1182.989</v>
      </c>
      <c r="D341">
        <v>582.85400000000004</v>
      </c>
      <c r="E341">
        <v>63.787999999999997</v>
      </c>
      <c r="F341">
        <v>190.75299999999999</v>
      </c>
      <c r="G341">
        <v>62.953000000000003</v>
      </c>
      <c r="H341">
        <v>5842.009</v>
      </c>
      <c r="I341">
        <v>56.453000000000003</v>
      </c>
      <c r="J341">
        <v>117.029</v>
      </c>
      <c r="K341">
        <v>29.288</v>
      </c>
      <c r="L341">
        <v>53.753999999999998</v>
      </c>
    </row>
    <row r="342" spans="1:12">
      <c r="A342" t="s">
        <v>97</v>
      </c>
      <c r="B342">
        <v>0</v>
      </c>
      <c r="C342" t="s">
        <v>18</v>
      </c>
      <c r="D342" t="s">
        <v>18</v>
      </c>
      <c r="E342">
        <v>2.786</v>
      </c>
      <c r="F342" t="s">
        <v>18</v>
      </c>
      <c r="G342" t="s">
        <v>18</v>
      </c>
      <c r="H342" t="s">
        <v>18</v>
      </c>
      <c r="I342" t="s">
        <v>18</v>
      </c>
      <c r="J342" t="s">
        <v>18</v>
      </c>
      <c r="K342" t="s">
        <v>18</v>
      </c>
      <c r="L342">
        <v>0</v>
      </c>
    </row>
    <row r="343" spans="1:12">
      <c r="A343" t="s">
        <v>98</v>
      </c>
      <c r="B343">
        <v>21443.123</v>
      </c>
      <c r="C343">
        <v>2807.7950000000001</v>
      </c>
      <c r="D343">
        <v>7581.308</v>
      </c>
      <c r="E343">
        <v>6313.09</v>
      </c>
      <c r="F343">
        <v>9184.0750000000007</v>
      </c>
      <c r="G343">
        <v>3451.58</v>
      </c>
      <c r="H343">
        <v>1630.9469999999999</v>
      </c>
      <c r="I343">
        <v>6275.0940000000001</v>
      </c>
      <c r="J343">
        <v>2674.8310000000001</v>
      </c>
      <c r="K343">
        <v>6037.2550000000001</v>
      </c>
      <c r="L343">
        <v>2460.8629999999998</v>
      </c>
    </row>
    <row r="344" spans="1:12">
      <c r="A344" t="s">
        <v>99</v>
      </c>
      <c r="B344">
        <v>6020.6570000000002</v>
      </c>
      <c r="C344">
        <v>9221.3909999999996</v>
      </c>
      <c r="D344">
        <v>4054.96</v>
      </c>
      <c r="E344">
        <v>3351.241</v>
      </c>
      <c r="F344">
        <v>5631.29</v>
      </c>
      <c r="G344">
        <v>3432.1410000000001</v>
      </c>
      <c r="H344">
        <v>6558.88</v>
      </c>
      <c r="I344">
        <v>10887.945</v>
      </c>
      <c r="J344">
        <v>8023.6859999999997</v>
      </c>
      <c r="K344">
        <v>3532.732</v>
      </c>
      <c r="L344">
        <v>6252.1369999999997</v>
      </c>
    </row>
    <row r="345" spans="1:12">
      <c r="A345" t="s">
        <v>100</v>
      </c>
      <c r="B345">
        <v>412.83800000000002</v>
      </c>
      <c r="C345">
        <v>37.893000000000001</v>
      </c>
      <c r="D345">
        <v>1896.492</v>
      </c>
      <c r="E345">
        <v>384.53</v>
      </c>
      <c r="F345">
        <v>113.292</v>
      </c>
      <c r="G345">
        <v>23.279</v>
      </c>
      <c r="H345">
        <v>51.012999999999998</v>
      </c>
      <c r="I345">
        <v>13.842000000000001</v>
      </c>
      <c r="J345">
        <v>36.073</v>
      </c>
      <c r="K345">
        <v>6.5570000000000004</v>
      </c>
      <c r="L345">
        <v>1.8340000000000001</v>
      </c>
    </row>
    <row r="346" spans="1:12">
      <c r="A346" t="s">
        <v>101</v>
      </c>
      <c r="B346">
        <v>1721.222</v>
      </c>
      <c r="C346">
        <v>2825.6190000000001</v>
      </c>
      <c r="D346">
        <v>2887.4169999999999</v>
      </c>
      <c r="E346">
        <v>4205.0410000000002</v>
      </c>
      <c r="F346">
        <v>6610.6030000000001</v>
      </c>
      <c r="G346">
        <v>4388.43</v>
      </c>
      <c r="H346">
        <v>5258.0119999999997</v>
      </c>
      <c r="I346">
        <v>8038.723</v>
      </c>
      <c r="J346">
        <v>11479.172</v>
      </c>
      <c r="K346">
        <v>9925.4529999999995</v>
      </c>
      <c r="L346">
        <v>6178.2389999999996</v>
      </c>
    </row>
    <row r="347" spans="1:12">
      <c r="A347" t="s">
        <v>102</v>
      </c>
      <c r="B347">
        <v>9540.1730000000007</v>
      </c>
      <c r="C347">
        <v>9748.2819999999992</v>
      </c>
      <c r="D347">
        <v>9309.7540000000008</v>
      </c>
      <c r="E347">
        <v>11247.973</v>
      </c>
      <c r="F347">
        <v>14895.37</v>
      </c>
      <c r="G347">
        <v>18568.078000000001</v>
      </c>
      <c r="H347">
        <v>21641.647000000001</v>
      </c>
      <c r="I347">
        <v>30394.112000000001</v>
      </c>
      <c r="J347">
        <v>34583.284</v>
      </c>
      <c r="K347">
        <v>22319.25</v>
      </c>
      <c r="L347">
        <v>26489.061000000002</v>
      </c>
    </row>
    <row r="348" spans="1:12">
      <c r="A348" t="s">
        <v>103</v>
      </c>
      <c r="B348">
        <v>5361.4780000000001</v>
      </c>
      <c r="C348">
        <v>5767.3580000000002</v>
      </c>
      <c r="D348">
        <v>2282.3850000000002</v>
      </c>
      <c r="E348">
        <v>3974.7950000000001</v>
      </c>
      <c r="F348">
        <v>5052.8540000000003</v>
      </c>
      <c r="G348">
        <v>6607.366</v>
      </c>
      <c r="H348">
        <v>16628.749</v>
      </c>
      <c r="I348">
        <v>15364.736000000001</v>
      </c>
      <c r="J348">
        <v>8646.0499999999993</v>
      </c>
      <c r="K348">
        <v>40383.451999999997</v>
      </c>
      <c r="L348">
        <v>24161.694</v>
      </c>
    </row>
    <row r="349" spans="1:12">
      <c r="A349" t="s">
        <v>104</v>
      </c>
      <c r="B349">
        <v>59.226999999999997</v>
      </c>
      <c r="C349">
        <v>66.424000000000007</v>
      </c>
      <c r="D349">
        <v>61.691000000000003</v>
      </c>
      <c r="E349">
        <v>82</v>
      </c>
      <c r="F349">
        <v>234.416</v>
      </c>
      <c r="G349">
        <v>373.495</v>
      </c>
      <c r="H349">
        <v>125.69199999999999</v>
      </c>
      <c r="I349">
        <v>727.98800000000006</v>
      </c>
      <c r="J349">
        <v>1602.462</v>
      </c>
      <c r="K349">
        <v>1243.5039999999999</v>
      </c>
      <c r="L349">
        <v>1880.3320000000001</v>
      </c>
    </row>
    <row r="350" spans="1:12">
      <c r="A350" t="s">
        <v>105</v>
      </c>
      <c r="B350">
        <v>161.98599999999999</v>
      </c>
      <c r="C350">
        <v>187.69900000000001</v>
      </c>
      <c r="D350">
        <v>190.416</v>
      </c>
      <c r="E350">
        <v>156.25299999999999</v>
      </c>
      <c r="F350">
        <v>412.46899999999999</v>
      </c>
      <c r="G350">
        <v>1040.7270000000001</v>
      </c>
      <c r="H350">
        <v>166.321</v>
      </c>
      <c r="I350">
        <v>989.28899999999999</v>
      </c>
      <c r="J350">
        <v>449.92200000000003</v>
      </c>
      <c r="K350">
        <v>132.369</v>
      </c>
      <c r="L350">
        <v>337.32100000000003</v>
      </c>
    </row>
    <row r="351" spans="1:12">
      <c r="A351" t="s">
        <v>106</v>
      </c>
      <c r="B351">
        <v>108017.264</v>
      </c>
      <c r="C351">
        <v>128654.33500000001</v>
      </c>
      <c r="D351">
        <v>256912.12700000001</v>
      </c>
      <c r="E351">
        <v>215279.17199999999</v>
      </c>
      <c r="F351">
        <v>8948.6460000000006</v>
      </c>
      <c r="G351">
        <v>2685.991</v>
      </c>
      <c r="H351">
        <v>19794.034</v>
      </c>
      <c r="I351">
        <v>43811.033000000003</v>
      </c>
      <c r="J351">
        <v>753.15099999999995</v>
      </c>
      <c r="K351">
        <v>2063.8620000000001</v>
      </c>
      <c r="L351">
        <v>14949.829</v>
      </c>
    </row>
    <row r="352" spans="1:12">
      <c r="A352" t="s">
        <v>107</v>
      </c>
      <c r="B352">
        <v>451658.62099999998</v>
      </c>
      <c r="C352">
        <v>480396.17</v>
      </c>
      <c r="D352">
        <v>578046.91299999994</v>
      </c>
      <c r="E352">
        <v>570299.61199999996</v>
      </c>
      <c r="F352">
        <v>736016.39199999999</v>
      </c>
      <c r="G352">
        <v>1265481.0090000001</v>
      </c>
      <c r="H352">
        <v>2247422.8429999999</v>
      </c>
      <c r="I352">
        <v>1697491.439</v>
      </c>
      <c r="J352">
        <v>1882876.94</v>
      </c>
      <c r="K352">
        <v>1456138.1540000001</v>
      </c>
      <c r="L352">
        <v>1630005.142</v>
      </c>
    </row>
    <row r="353" spans="1:12">
      <c r="A353" t="s">
        <v>108</v>
      </c>
      <c r="B353">
        <v>39823.226999999999</v>
      </c>
      <c r="C353">
        <v>13281.407999999999</v>
      </c>
      <c r="D353">
        <v>17334.502</v>
      </c>
      <c r="E353">
        <v>20924.392</v>
      </c>
      <c r="F353">
        <v>30012.444</v>
      </c>
      <c r="G353">
        <v>35667.188999999998</v>
      </c>
      <c r="H353">
        <v>61115.847000000002</v>
      </c>
      <c r="I353">
        <v>80365.095000000001</v>
      </c>
      <c r="J353">
        <v>138596.625</v>
      </c>
      <c r="K353">
        <v>71615.319000000003</v>
      </c>
      <c r="L353">
        <v>66926.794999999998</v>
      </c>
    </row>
    <row r="354" spans="1:12">
      <c r="A354" t="s">
        <v>109</v>
      </c>
      <c r="B354">
        <v>1925.0129999999999</v>
      </c>
      <c r="C354">
        <v>2379.0129999999999</v>
      </c>
      <c r="D354">
        <v>1152.2139999999999</v>
      </c>
      <c r="E354">
        <v>1881.644</v>
      </c>
      <c r="F354">
        <v>2636.68</v>
      </c>
      <c r="G354">
        <v>2737.373</v>
      </c>
      <c r="H354">
        <v>9129.3709999999992</v>
      </c>
      <c r="I354">
        <v>12687.879000000001</v>
      </c>
      <c r="J354">
        <v>16086.656999999999</v>
      </c>
      <c r="K354">
        <v>8558.6370000000006</v>
      </c>
      <c r="L354">
        <v>12911.321</v>
      </c>
    </row>
    <row r="355" spans="1:12">
      <c r="A355" t="s">
        <v>110</v>
      </c>
      <c r="B355">
        <v>46661.281000000003</v>
      </c>
      <c r="C355">
        <v>46769.85</v>
      </c>
      <c r="D355">
        <v>48165.065000000002</v>
      </c>
      <c r="E355">
        <v>67368.633000000002</v>
      </c>
      <c r="F355">
        <v>72545.004000000001</v>
      </c>
      <c r="G355">
        <v>83310.237999999998</v>
      </c>
      <c r="H355">
        <v>80478.004000000001</v>
      </c>
      <c r="I355">
        <v>159201.21100000001</v>
      </c>
      <c r="J355">
        <v>249775.17</v>
      </c>
      <c r="K355">
        <v>165678.71799999999</v>
      </c>
      <c r="L355">
        <v>164177.08300000001</v>
      </c>
    </row>
    <row r="356" spans="1:12">
      <c r="A356" t="s">
        <v>111</v>
      </c>
      <c r="B356">
        <v>133.94200000000001</v>
      </c>
      <c r="C356">
        <v>140.94900000000001</v>
      </c>
      <c r="D356">
        <v>237.86099999999999</v>
      </c>
      <c r="E356">
        <v>373.66800000000001</v>
      </c>
      <c r="F356">
        <v>1411.75</v>
      </c>
      <c r="G356">
        <v>6200.6220000000003</v>
      </c>
      <c r="H356">
        <v>3979.6460000000002</v>
      </c>
      <c r="I356">
        <v>41840.271999999997</v>
      </c>
      <c r="J356">
        <v>2659.027</v>
      </c>
      <c r="K356">
        <v>1703.162</v>
      </c>
      <c r="L356">
        <v>1614.48</v>
      </c>
    </row>
    <row r="357" spans="1:12">
      <c r="A357" t="s">
        <v>112</v>
      </c>
      <c r="B357">
        <v>5819.5709999999999</v>
      </c>
      <c r="C357">
        <v>10172.197</v>
      </c>
      <c r="D357">
        <v>7980.5219999999999</v>
      </c>
      <c r="E357">
        <v>2041.9739999999999</v>
      </c>
      <c r="F357">
        <v>7314.7730000000001</v>
      </c>
      <c r="G357">
        <v>7589.8950000000004</v>
      </c>
      <c r="H357">
        <v>6264.4560000000001</v>
      </c>
      <c r="I357">
        <v>18816.415000000001</v>
      </c>
      <c r="J357">
        <v>48713.741000000002</v>
      </c>
      <c r="K357">
        <v>92370.319000000003</v>
      </c>
      <c r="L357">
        <v>62594.942000000003</v>
      </c>
    </row>
    <row r="358" spans="1:12">
      <c r="A358" t="s">
        <v>113</v>
      </c>
      <c r="B358">
        <v>938.10599999999999</v>
      </c>
      <c r="C358">
        <v>878.73400000000004</v>
      </c>
      <c r="D358">
        <v>886.38300000000004</v>
      </c>
      <c r="E358">
        <v>914.93499999999995</v>
      </c>
      <c r="F358">
        <v>1813.15</v>
      </c>
      <c r="G358">
        <v>2116.721</v>
      </c>
      <c r="H358">
        <v>1528.325</v>
      </c>
      <c r="I358">
        <v>1646.837</v>
      </c>
      <c r="J358">
        <v>2713.9070000000002</v>
      </c>
      <c r="K358">
        <v>1857.952</v>
      </c>
      <c r="L358">
        <v>1559.942</v>
      </c>
    </row>
    <row r="359" spans="1:12">
      <c r="A359" t="s">
        <v>114</v>
      </c>
      <c r="B359">
        <v>6945.56</v>
      </c>
      <c r="C359">
        <v>14862.196</v>
      </c>
      <c r="D359">
        <v>19885.175999999999</v>
      </c>
      <c r="E359">
        <v>9511.1730000000007</v>
      </c>
      <c r="F359">
        <v>10306.084999999999</v>
      </c>
      <c r="G359">
        <v>11338.486999999999</v>
      </c>
      <c r="H359">
        <v>14469.722</v>
      </c>
      <c r="I359">
        <v>20081.129000000001</v>
      </c>
      <c r="J359">
        <v>61364.792999999998</v>
      </c>
      <c r="K359">
        <v>31099.530999999999</v>
      </c>
      <c r="L359">
        <v>20080.353999999999</v>
      </c>
    </row>
    <row r="360" spans="1:12">
      <c r="A360" t="s">
        <v>115</v>
      </c>
      <c r="B360">
        <v>616.45600000000002</v>
      </c>
      <c r="C360">
        <v>635.86800000000005</v>
      </c>
      <c r="D360">
        <v>622.06700000000001</v>
      </c>
      <c r="E360">
        <v>701.36300000000006</v>
      </c>
      <c r="F360">
        <v>1348.8879999999999</v>
      </c>
      <c r="G360">
        <v>1505.682</v>
      </c>
      <c r="H360">
        <v>1576.991</v>
      </c>
      <c r="I360">
        <v>1806.7560000000001</v>
      </c>
      <c r="J360">
        <v>5691.2420000000002</v>
      </c>
      <c r="K360">
        <v>2418.5360000000001</v>
      </c>
      <c r="L360">
        <v>1761.75</v>
      </c>
    </row>
    <row r="361" spans="1:12">
      <c r="A361" t="s">
        <v>116</v>
      </c>
      <c r="B361">
        <v>1939.2629999999999</v>
      </c>
      <c r="C361">
        <v>2644.36</v>
      </c>
      <c r="D361">
        <v>2509.4670000000001</v>
      </c>
      <c r="E361">
        <v>4825.0259999999998</v>
      </c>
      <c r="F361">
        <v>3705.3319999999999</v>
      </c>
      <c r="G361">
        <v>3563.4470000000001</v>
      </c>
      <c r="H361">
        <v>4752.1229999999996</v>
      </c>
      <c r="I361">
        <v>7170.3710000000001</v>
      </c>
      <c r="J361">
        <v>12888.382</v>
      </c>
      <c r="K361">
        <v>8487.3610000000008</v>
      </c>
      <c r="L361">
        <v>10871.106</v>
      </c>
    </row>
    <row r="362" spans="1:12">
      <c r="A362" t="s">
        <v>117</v>
      </c>
      <c r="B362">
        <v>11610.126</v>
      </c>
      <c r="C362">
        <v>10439.272000000001</v>
      </c>
      <c r="D362">
        <v>9515.5879999999997</v>
      </c>
      <c r="E362">
        <v>13706.2</v>
      </c>
      <c r="F362">
        <v>19690.175999999999</v>
      </c>
      <c r="G362">
        <v>48568.519</v>
      </c>
      <c r="H362">
        <v>47333.078999999998</v>
      </c>
      <c r="I362">
        <v>62948.692000000003</v>
      </c>
      <c r="J362">
        <v>86714.604999999996</v>
      </c>
      <c r="K362">
        <v>49143.063999999998</v>
      </c>
      <c r="L362">
        <v>51463.978000000003</v>
      </c>
    </row>
    <row r="363" spans="1:12">
      <c r="A363" t="s">
        <v>118</v>
      </c>
      <c r="B363">
        <v>3700.1080000000002</v>
      </c>
      <c r="C363">
        <v>4216.5950000000003</v>
      </c>
      <c r="D363">
        <v>5491.3689999999997</v>
      </c>
      <c r="E363">
        <v>8887.9089999999997</v>
      </c>
      <c r="F363">
        <v>10431.927</v>
      </c>
      <c r="G363">
        <v>20891.670999999998</v>
      </c>
      <c r="H363">
        <v>26016.555</v>
      </c>
      <c r="I363">
        <v>40422.281000000003</v>
      </c>
      <c r="J363">
        <v>25369.026000000002</v>
      </c>
      <c r="K363">
        <v>10914.413</v>
      </c>
      <c r="L363">
        <v>13148.715</v>
      </c>
    </row>
    <row r="364" spans="1:12">
      <c r="A364" t="s">
        <v>119</v>
      </c>
      <c r="B364">
        <v>1862.039</v>
      </c>
      <c r="C364">
        <v>2641.991</v>
      </c>
      <c r="D364">
        <v>2390.0129999999999</v>
      </c>
      <c r="E364">
        <v>3276.4270000000001</v>
      </c>
      <c r="F364">
        <v>3263.069</v>
      </c>
      <c r="G364">
        <v>4656.7250000000004</v>
      </c>
      <c r="H364">
        <v>5476.25</v>
      </c>
      <c r="I364">
        <v>6039.3530000000001</v>
      </c>
      <c r="J364">
        <v>7055.9870000000001</v>
      </c>
      <c r="K364">
        <v>4827.4380000000001</v>
      </c>
      <c r="L364">
        <v>4605.1329999999998</v>
      </c>
    </row>
    <row r="365" spans="1:12">
      <c r="A365" t="s">
        <v>120</v>
      </c>
      <c r="B365">
        <v>2110.33</v>
      </c>
      <c r="C365">
        <v>3468.3290000000002</v>
      </c>
      <c r="D365">
        <v>3215.5219999999999</v>
      </c>
      <c r="E365">
        <v>7252.6549999999997</v>
      </c>
      <c r="F365">
        <v>6152.9009999999998</v>
      </c>
      <c r="G365">
        <v>5935.5739999999996</v>
      </c>
      <c r="H365">
        <v>4862.2079999999996</v>
      </c>
      <c r="I365">
        <v>7518.5349999999999</v>
      </c>
      <c r="J365">
        <v>13263.03</v>
      </c>
      <c r="K365">
        <v>14153.526</v>
      </c>
      <c r="L365">
        <v>17884.696</v>
      </c>
    </row>
    <row r="366" spans="1:12">
      <c r="A366" t="s">
        <v>121</v>
      </c>
      <c r="B366">
        <v>1113.127</v>
      </c>
      <c r="C366">
        <v>1195.53</v>
      </c>
      <c r="D366">
        <v>1849.079</v>
      </c>
      <c r="E366">
        <v>3743.645</v>
      </c>
      <c r="F366">
        <v>6499.3069999999998</v>
      </c>
      <c r="G366">
        <v>10238.879999999999</v>
      </c>
      <c r="H366">
        <v>7619.4709999999995</v>
      </c>
      <c r="I366">
        <v>4523.6679999999997</v>
      </c>
      <c r="J366">
        <v>7356.8720000000003</v>
      </c>
      <c r="K366">
        <v>5358.43</v>
      </c>
      <c r="L366">
        <v>9524.83</v>
      </c>
    </row>
    <row r="367" spans="1:12">
      <c r="A367" t="s">
        <v>122</v>
      </c>
      <c r="B367">
        <v>3188.9879999999998</v>
      </c>
      <c r="C367">
        <v>1703.53</v>
      </c>
      <c r="D367">
        <v>3368.5889999999999</v>
      </c>
      <c r="E367">
        <v>7437.4350000000004</v>
      </c>
      <c r="F367">
        <v>9103.2819999999992</v>
      </c>
      <c r="G367">
        <v>16019.531000000001</v>
      </c>
      <c r="H367">
        <v>76566.567999999999</v>
      </c>
      <c r="I367">
        <v>58522.322</v>
      </c>
      <c r="J367">
        <v>31506.030999999999</v>
      </c>
      <c r="K367">
        <v>18339.637999999999</v>
      </c>
      <c r="L367">
        <v>30710.978999999999</v>
      </c>
    </row>
    <row r="368" spans="1:12">
      <c r="A368" t="s">
        <v>123</v>
      </c>
      <c r="B368">
        <v>17670.233</v>
      </c>
      <c r="C368">
        <v>15963.355</v>
      </c>
      <c r="D368">
        <v>15009.813</v>
      </c>
      <c r="E368">
        <v>19573.030999999999</v>
      </c>
      <c r="F368">
        <v>16038.307000000001</v>
      </c>
      <c r="G368">
        <v>18120.227999999999</v>
      </c>
      <c r="H368">
        <v>22137.399000000001</v>
      </c>
      <c r="I368">
        <v>31693.418000000001</v>
      </c>
      <c r="J368">
        <v>37766.536999999997</v>
      </c>
      <c r="K368">
        <v>22675.85</v>
      </c>
      <c r="L368">
        <v>28523.142</v>
      </c>
    </row>
    <row r="369" spans="1:12">
      <c r="A369" t="s">
        <v>124</v>
      </c>
      <c r="B369">
        <v>5114.8729999999996</v>
      </c>
      <c r="C369">
        <v>7438.5919999999996</v>
      </c>
      <c r="D369">
        <v>6428.5940000000001</v>
      </c>
      <c r="E369">
        <v>7166.04</v>
      </c>
      <c r="F369">
        <v>11552.451999999999</v>
      </c>
      <c r="G369">
        <v>20430.781999999999</v>
      </c>
      <c r="H369">
        <v>23239.955999999998</v>
      </c>
      <c r="I369">
        <v>22127.733</v>
      </c>
      <c r="J369">
        <v>17157.571</v>
      </c>
      <c r="K369">
        <v>15926.954</v>
      </c>
      <c r="L369">
        <v>16108.835999999999</v>
      </c>
    </row>
    <row r="370" spans="1:12">
      <c r="A370" t="s">
        <v>125</v>
      </c>
      <c r="B370">
        <v>1553.616</v>
      </c>
      <c r="C370">
        <v>1280.0719999999999</v>
      </c>
      <c r="D370">
        <v>1771.546</v>
      </c>
      <c r="E370">
        <v>2977.953</v>
      </c>
      <c r="F370">
        <v>3396.0529999999999</v>
      </c>
      <c r="G370">
        <v>4249.9709999999995</v>
      </c>
      <c r="H370">
        <v>6876.7870000000003</v>
      </c>
      <c r="I370">
        <v>9976.9040000000005</v>
      </c>
      <c r="J370">
        <v>14979.875</v>
      </c>
      <c r="K370">
        <v>8696.6149999999998</v>
      </c>
      <c r="L370">
        <v>14158.619000000001</v>
      </c>
    </row>
    <row r="371" spans="1:12">
      <c r="A371" t="s">
        <v>126</v>
      </c>
      <c r="B371">
        <v>1804.2049999999999</v>
      </c>
      <c r="C371">
        <v>4693.2700000000004</v>
      </c>
      <c r="D371">
        <v>3125.06</v>
      </c>
      <c r="E371">
        <v>1805.393</v>
      </c>
      <c r="F371">
        <v>1855.8530000000001</v>
      </c>
      <c r="G371">
        <v>2882.6959999999999</v>
      </c>
      <c r="H371">
        <v>3569.056</v>
      </c>
      <c r="I371">
        <v>2625.8649999999998</v>
      </c>
      <c r="J371">
        <v>6217.0230000000001</v>
      </c>
      <c r="K371">
        <v>2143.799</v>
      </c>
      <c r="L371">
        <v>4530.7129999999997</v>
      </c>
    </row>
    <row r="372" spans="1:12">
      <c r="A372" t="s">
        <v>127</v>
      </c>
      <c r="B372">
        <v>2624.674</v>
      </c>
      <c r="C372">
        <v>4072.6179999999999</v>
      </c>
      <c r="D372">
        <v>5641.9520000000002</v>
      </c>
      <c r="E372">
        <v>4035.99</v>
      </c>
      <c r="F372">
        <v>4792.0079999999998</v>
      </c>
      <c r="G372">
        <v>4721.0730000000003</v>
      </c>
      <c r="H372">
        <v>4766.9780000000001</v>
      </c>
      <c r="I372">
        <v>7425.7470000000003</v>
      </c>
      <c r="J372">
        <v>7193.4110000000001</v>
      </c>
      <c r="K372">
        <v>3762.8939999999998</v>
      </c>
      <c r="L372">
        <v>3199.0639999999999</v>
      </c>
    </row>
    <row r="373" spans="1:12">
      <c r="A373" t="s">
        <v>128</v>
      </c>
      <c r="B373">
        <v>485.14100000000002</v>
      </c>
      <c r="C373">
        <v>553.98</v>
      </c>
      <c r="D373">
        <v>1098.9469999999999</v>
      </c>
      <c r="E373">
        <v>908.47199999999998</v>
      </c>
      <c r="F373">
        <v>1118.046</v>
      </c>
      <c r="G373">
        <v>649.69500000000005</v>
      </c>
      <c r="H373">
        <v>845.58299999999997</v>
      </c>
      <c r="I373">
        <v>2054.1439999999998</v>
      </c>
      <c r="J373">
        <v>451.096</v>
      </c>
      <c r="K373">
        <v>404.54500000000002</v>
      </c>
      <c r="L373">
        <v>508.30500000000001</v>
      </c>
    </row>
    <row r="374" spans="1:12">
      <c r="A374" t="s">
        <v>129</v>
      </c>
      <c r="B374">
        <v>51599.106</v>
      </c>
      <c r="C374">
        <v>54186.66</v>
      </c>
      <c r="D374">
        <v>66925.873999999996</v>
      </c>
      <c r="E374">
        <v>87198.444000000003</v>
      </c>
      <c r="F374">
        <v>91602.508000000002</v>
      </c>
      <c r="G374">
        <v>110776.07399999999</v>
      </c>
      <c r="H374">
        <v>147333.39000000001</v>
      </c>
      <c r="I374">
        <v>184593.50599999999</v>
      </c>
      <c r="J374">
        <v>201674.117</v>
      </c>
      <c r="K374">
        <v>98853.611000000004</v>
      </c>
      <c r="L374">
        <v>112087.518</v>
      </c>
    </row>
    <row r="375" spans="1:12">
      <c r="A375" t="s">
        <v>130</v>
      </c>
      <c r="B375">
        <v>9784.4269999999997</v>
      </c>
      <c r="C375">
        <v>11540.584999999999</v>
      </c>
      <c r="D375">
        <v>12283.133</v>
      </c>
      <c r="E375">
        <v>19323.558000000001</v>
      </c>
      <c r="F375">
        <v>24945.391</v>
      </c>
      <c r="G375">
        <v>31748.464</v>
      </c>
      <c r="H375">
        <v>37247.864000000001</v>
      </c>
      <c r="I375">
        <v>49718.076999999997</v>
      </c>
      <c r="J375">
        <v>67542.819000000003</v>
      </c>
      <c r="K375">
        <v>56262.9</v>
      </c>
      <c r="L375">
        <v>65010.98</v>
      </c>
    </row>
    <row r="376" spans="1:12">
      <c r="A376" t="s">
        <v>131</v>
      </c>
      <c r="B376">
        <v>53023.345000000001</v>
      </c>
      <c r="C376">
        <v>61300.32</v>
      </c>
      <c r="D376">
        <v>68329.676999999996</v>
      </c>
      <c r="E376">
        <v>93279.93</v>
      </c>
      <c r="F376">
        <v>137080.283</v>
      </c>
      <c r="G376">
        <v>142546.01500000001</v>
      </c>
      <c r="H376">
        <v>163962.01</v>
      </c>
      <c r="I376">
        <v>226143.57699999999</v>
      </c>
      <c r="J376">
        <v>281546.25400000002</v>
      </c>
      <c r="K376">
        <v>228463.535</v>
      </c>
      <c r="L376">
        <v>255269.967</v>
      </c>
    </row>
    <row r="377" spans="1:12">
      <c r="A377" t="s">
        <v>132</v>
      </c>
      <c r="B377">
        <v>3457.2179999999998</v>
      </c>
      <c r="C377">
        <v>5372.6540000000014</v>
      </c>
      <c r="D377">
        <v>6823.9620000000004</v>
      </c>
      <c r="E377">
        <v>11364.973</v>
      </c>
      <c r="F377">
        <v>7091.6689999999999</v>
      </c>
      <c r="G377">
        <v>5448.0619999999999</v>
      </c>
      <c r="H377">
        <v>8354.7510000000002</v>
      </c>
      <c r="I377">
        <v>8652.9310000000005</v>
      </c>
      <c r="J377">
        <v>9482.65</v>
      </c>
      <c r="K377">
        <v>8261.2270000000008</v>
      </c>
      <c r="L377">
        <v>6459.482</v>
      </c>
    </row>
    <row r="378" spans="1:12">
      <c r="A378" t="s">
        <v>133</v>
      </c>
      <c r="B378">
        <v>32959.565999999999</v>
      </c>
      <c r="C378">
        <v>48632.792999999998</v>
      </c>
      <c r="D378">
        <v>59344.142</v>
      </c>
      <c r="E378">
        <v>73792.331999999995</v>
      </c>
      <c r="F378">
        <v>53137.802000000003</v>
      </c>
      <c r="G378">
        <v>64367.79</v>
      </c>
      <c r="H378">
        <v>74846.296000000002</v>
      </c>
      <c r="I378">
        <v>91841.096000000005</v>
      </c>
      <c r="J378">
        <v>88579.277000000002</v>
      </c>
      <c r="K378">
        <v>74430.646999999997</v>
      </c>
      <c r="L378">
        <v>87383.21</v>
      </c>
    </row>
    <row r="379" spans="1:12">
      <c r="A379" t="s">
        <v>134</v>
      </c>
      <c r="B379">
        <v>18357.157999999999</v>
      </c>
      <c r="C379">
        <v>18226.348000000002</v>
      </c>
      <c r="D379">
        <v>21455.832999999999</v>
      </c>
      <c r="E379">
        <v>25794.377</v>
      </c>
      <c r="F379">
        <v>26840.651999999998</v>
      </c>
      <c r="G379">
        <v>28662.591</v>
      </c>
      <c r="H379">
        <v>33497.637000000002</v>
      </c>
      <c r="I379">
        <v>43492.964999999997</v>
      </c>
      <c r="J379">
        <v>48598.239000000001</v>
      </c>
      <c r="K379">
        <v>40257.088000000003</v>
      </c>
      <c r="L379">
        <v>43159.470999999998</v>
      </c>
    </row>
    <row r="380" spans="1:12">
      <c r="A380" t="s">
        <v>135</v>
      </c>
      <c r="B380">
        <v>67251.226999999999</v>
      </c>
      <c r="C380">
        <v>45745.718999999997</v>
      </c>
      <c r="D380">
        <v>55766.788999999997</v>
      </c>
      <c r="E380">
        <v>81340.262000000002</v>
      </c>
      <c r="F380">
        <v>84589.936000000002</v>
      </c>
      <c r="G380">
        <v>94114.362999999998</v>
      </c>
      <c r="H380">
        <v>77646.895999999993</v>
      </c>
      <c r="I380">
        <v>112487.132</v>
      </c>
      <c r="J380">
        <v>131447.94099999999</v>
      </c>
      <c r="K380">
        <v>69478.214999999997</v>
      </c>
      <c r="L380">
        <v>125729.67200000001</v>
      </c>
    </row>
    <row r="381" spans="1:12">
      <c r="A381" t="s">
        <v>136</v>
      </c>
      <c r="B381">
        <v>13523.195</v>
      </c>
      <c r="C381">
        <v>11397.116</v>
      </c>
      <c r="D381">
        <v>11289.056</v>
      </c>
      <c r="E381">
        <v>15471.962</v>
      </c>
      <c r="F381">
        <v>18376.935000000001</v>
      </c>
      <c r="G381">
        <v>29640.383999999998</v>
      </c>
      <c r="H381">
        <v>40456.891000000003</v>
      </c>
      <c r="I381">
        <v>56364.142999999996</v>
      </c>
      <c r="J381">
        <v>55853.03</v>
      </c>
      <c r="K381">
        <v>34522.78</v>
      </c>
      <c r="L381">
        <v>53403.6</v>
      </c>
    </row>
    <row r="382" spans="1:12">
      <c r="A382" t="s">
        <v>137</v>
      </c>
      <c r="B382">
        <v>4666.6260000000002</v>
      </c>
      <c r="C382">
        <v>6504.9030000000002</v>
      </c>
      <c r="D382">
        <v>6241.5010000000002</v>
      </c>
      <c r="E382">
        <v>6305.5929999999998</v>
      </c>
      <c r="F382">
        <v>11484.021000000001</v>
      </c>
      <c r="G382">
        <v>15800.691000000001</v>
      </c>
      <c r="H382">
        <v>22099.205000000002</v>
      </c>
      <c r="I382">
        <v>28603.252</v>
      </c>
      <c r="J382">
        <v>19976.545999999998</v>
      </c>
      <c r="K382">
        <v>7865.384</v>
      </c>
      <c r="L382">
        <v>15329.569</v>
      </c>
    </row>
    <row r="383" spans="1:12">
      <c r="A383" t="s">
        <v>138</v>
      </c>
      <c r="B383">
        <v>2959.06</v>
      </c>
      <c r="C383">
        <v>2179.2040000000002</v>
      </c>
      <c r="D383">
        <v>2505.165</v>
      </c>
      <c r="E383">
        <v>3188.692</v>
      </c>
      <c r="F383">
        <v>4289.366</v>
      </c>
      <c r="G383">
        <v>4511.308</v>
      </c>
      <c r="H383">
        <v>13542.183999999999</v>
      </c>
      <c r="I383">
        <v>17216.852999999999</v>
      </c>
      <c r="J383">
        <v>21158.3</v>
      </c>
      <c r="K383">
        <v>7190.9970000000003</v>
      </c>
      <c r="L383">
        <v>16198.995000000001</v>
      </c>
    </row>
    <row r="384" spans="1:12">
      <c r="A384" t="s">
        <v>139</v>
      </c>
      <c r="B384">
        <v>5910.3959999999997</v>
      </c>
      <c r="C384">
        <v>6961.6379999999999</v>
      </c>
      <c r="D384">
        <v>8106.5860000000002</v>
      </c>
      <c r="E384">
        <v>13545.335999999999</v>
      </c>
      <c r="F384">
        <v>17736.182000000001</v>
      </c>
      <c r="G384">
        <v>25090.74</v>
      </c>
      <c r="H384">
        <v>30190.633999999998</v>
      </c>
      <c r="I384">
        <v>48553.667000000001</v>
      </c>
      <c r="J384">
        <v>43833.563999999998</v>
      </c>
      <c r="K384">
        <v>23094.798999999999</v>
      </c>
      <c r="L384">
        <v>43303.680999999997</v>
      </c>
    </row>
    <row r="385" spans="1:12">
      <c r="A385" t="s">
        <v>140</v>
      </c>
      <c r="B385">
        <v>17288.413</v>
      </c>
      <c r="C385">
        <v>18724.38</v>
      </c>
      <c r="D385">
        <v>17474.309000000001</v>
      </c>
      <c r="E385">
        <v>23173.718000000001</v>
      </c>
      <c r="F385">
        <v>23967.467000000001</v>
      </c>
      <c r="G385">
        <v>36514.413</v>
      </c>
      <c r="H385">
        <v>57599.813999999998</v>
      </c>
      <c r="I385">
        <v>61411.076000000001</v>
      </c>
      <c r="J385">
        <v>94090.468999999997</v>
      </c>
      <c r="K385">
        <v>55238.035000000003</v>
      </c>
      <c r="L385">
        <v>87046.23</v>
      </c>
    </row>
    <row r="386" spans="1:12">
      <c r="A386" t="s">
        <v>141</v>
      </c>
      <c r="B386">
        <v>5402.8450000000003</v>
      </c>
      <c r="C386">
        <v>83.403000000000006</v>
      </c>
      <c r="D386">
        <v>193.12200000000001</v>
      </c>
      <c r="E386">
        <v>558.92499999999995</v>
      </c>
      <c r="F386">
        <v>321.767</v>
      </c>
      <c r="G386">
        <v>542.43100000000004</v>
      </c>
      <c r="H386">
        <v>507.09100000000001</v>
      </c>
      <c r="I386">
        <v>1546.7439999999999</v>
      </c>
      <c r="J386">
        <v>1392.65</v>
      </c>
      <c r="K386">
        <v>1005.567</v>
      </c>
      <c r="L386">
        <v>1959.846</v>
      </c>
    </row>
    <row r="387" spans="1:12">
      <c r="A387" t="s">
        <v>142</v>
      </c>
      <c r="B387">
        <v>13428.795</v>
      </c>
      <c r="C387">
        <v>13262.802</v>
      </c>
      <c r="D387">
        <v>15788.507</v>
      </c>
      <c r="E387">
        <v>24450.873</v>
      </c>
      <c r="F387">
        <v>28852.558000000001</v>
      </c>
      <c r="G387">
        <v>34229.379999999997</v>
      </c>
      <c r="H387">
        <v>43052.150999999998</v>
      </c>
      <c r="I387">
        <v>53869.004999999997</v>
      </c>
      <c r="J387">
        <v>48136.701999999997</v>
      </c>
      <c r="K387">
        <v>34564.481</v>
      </c>
      <c r="L387">
        <v>47449.487999999998</v>
      </c>
    </row>
    <row r="388" spans="1:12">
      <c r="A388" t="s">
        <v>143</v>
      </c>
      <c r="B388">
        <v>32532.526999999998</v>
      </c>
      <c r="C388">
        <v>34205.625999999997</v>
      </c>
      <c r="D388">
        <v>40580.686999999998</v>
      </c>
      <c r="E388">
        <v>69886.933000000005</v>
      </c>
      <c r="F388">
        <v>76560.722999999998</v>
      </c>
      <c r="G388">
        <v>86884.159</v>
      </c>
      <c r="H388">
        <v>114205.33500000001</v>
      </c>
      <c r="I388">
        <v>133895.18900000001</v>
      </c>
      <c r="J388">
        <v>139111.88200000001</v>
      </c>
      <c r="K388">
        <v>89156.502999999997</v>
      </c>
      <c r="L388">
        <v>111170.715</v>
      </c>
    </row>
    <row r="389" spans="1:12">
      <c r="A389" t="s">
        <v>144</v>
      </c>
      <c r="B389">
        <v>8513.9339999999993</v>
      </c>
      <c r="C389">
        <v>10258.511</v>
      </c>
      <c r="D389">
        <v>13279.878000000001</v>
      </c>
      <c r="E389">
        <v>14916.584999999999</v>
      </c>
      <c r="F389">
        <v>17726.321</v>
      </c>
      <c r="G389">
        <v>22132.673999999999</v>
      </c>
      <c r="H389">
        <v>34553.368999999999</v>
      </c>
      <c r="I389">
        <v>35434.783000000003</v>
      </c>
      <c r="J389">
        <v>26650.592000000001</v>
      </c>
      <c r="K389">
        <v>14804.379000000001</v>
      </c>
      <c r="L389">
        <v>16886.161</v>
      </c>
    </row>
    <row r="390" spans="1:12">
      <c r="A390" t="s">
        <v>145</v>
      </c>
      <c r="B390">
        <v>4686.598</v>
      </c>
      <c r="C390">
        <v>5674.5709999999999</v>
      </c>
      <c r="D390">
        <v>7290.7420000000002</v>
      </c>
      <c r="E390">
        <v>10763.999</v>
      </c>
      <c r="F390">
        <v>12724.504000000001</v>
      </c>
      <c r="G390">
        <v>15848.531999999999</v>
      </c>
      <c r="H390">
        <v>17962.179</v>
      </c>
      <c r="I390">
        <v>19033.442999999999</v>
      </c>
      <c r="J390">
        <v>32332.953000000001</v>
      </c>
      <c r="K390">
        <v>24291.938999999998</v>
      </c>
      <c r="L390">
        <v>25622.921999999999</v>
      </c>
    </row>
    <row r="391" spans="1:12">
      <c r="A391" t="s">
        <v>146</v>
      </c>
      <c r="B391">
        <v>9293.5969999999998</v>
      </c>
      <c r="C391">
        <v>23582.251</v>
      </c>
      <c r="D391">
        <v>14361.357</v>
      </c>
      <c r="E391">
        <v>22616.833999999999</v>
      </c>
      <c r="F391">
        <v>17836.134999999998</v>
      </c>
      <c r="G391">
        <v>18234.878000000001</v>
      </c>
      <c r="H391">
        <v>21010.411</v>
      </c>
      <c r="I391">
        <v>26132.584999999999</v>
      </c>
      <c r="J391">
        <v>25440.642</v>
      </c>
      <c r="K391">
        <v>17859.292000000001</v>
      </c>
      <c r="L391">
        <v>24209.974999999999</v>
      </c>
    </row>
    <row r="392" spans="1:12">
      <c r="A392" t="s">
        <v>147</v>
      </c>
      <c r="B392">
        <v>2485.91</v>
      </c>
      <c r="C392">
        <v>1564.8869999999999</v>
      </c>
      <c r="D392">
        <v>1796.9690000000001</v>
      </c>
      <c r="E392">
        <v>2116.6439999999998</v>
      </c>
      <c r="F392">
        <v>1888.9259999999999</v>
      </c>
      <c r="G392">
        <v>2089.6219999999998</v>
      </c>
      <c r="H392">
        <v>2755.5189999999998</v>
      </c>
      <c r="I392">
        <v>7727.2569999999996</v>
      </c>
      <c r="J392">
        <v>6733.3509999999997</v>
      </c>
      <c r="K392">
        <v>5399.0079999999998</v>
      </c>
      <c r="L392">
        <v>4509.9889999999996</v>
      </c>
    </row>
    <row r="393" spans="1:12">
      <c r="A393" t="s">
        <v>148</v>
      </c>
      <c r="B393">
        <v>3139.0630000000001</v>
      </c>
      <c r="C393">
        <v>3817.92</v>
      </c>
      <c r="D393">
        <v>4778.009</v>
      </c>
      <c r="E393">
        <v>6452.9129999999996</v>
      </c>
      <c r="F393">
        <v>6871.5590000000002</v>
      </c>
      <c r="G393">
        <v>7711.866</v>
      </c>
      <c r="H393">
        <v>9303.5679999999993</v>
      </c>
      <c r="I393">
        <v>16320.1</v>
      </c>
      <c r="J393">
        <v>14743.996999999999</v>
      </c>
      <c r="K393">
        <v>10290.058000000001</v>
      </c>
      <c r="L393">
        <v>12883.773999999999</v>
      </c>
    </row>
    <row r="394" spans="1:12">
      <c r="A394" t="s">
        <v>149</v>
      </c>
      <c r="B394">
        <v>16527.992999999999</v>
      </c>
      <c r="C394">
        <v>21558.222000000002</v>
      </c>
      <c r="D394">
        <v>27360.778999999999</v>
      </c>
      <c r="E394">
        <v>34698.917000000001</v>
      </c>
      <c r="F394">
        <v>45108.733999999997</v>
      </c>
      <c r="G394">
        <v>53173.22</v>
      </c>
      <c r="H394">
        <v>60041.033000000003</v>
      </c>
      <c r="I394">
        <v>110704.06600000001</v>
      </c>
      <c r="J394">
        <v>94242.308000000005</v>
      </c>
      <c r="K394">
        <v>75120.547999999995</v>
      </c>
      <c r="L394">
        <v>72274.865999999995</v>
      </c>
    </row>
    <row r="395" spans="1:12">
      <c r="A395" t="s">
        <v>150</v>
      </c>
      <c r="B395">
        <v>15432.241</v>
      </c>
      <c r="C395">
        <v>15508.618</v>
      </c>
      <c r="D395">
        <v>17896.628000000001</v>
      </c>
      <c r="E395">
        <v>22902.896000000001</v>
      </c>
      <c r="F395">
        <v>24739.589</v>
      </c>
      <c r="G395">
        <v>22511.665000000001</v>
      </c>
      <c r="H395">
        <v>23467.323</v>
      </c>
      <c r="I395">
        <v>28492.41</v>
      </c>
      <c r="J395">
        <v>25747.151000000002</v>
      </c>
      <c r="K395">
        <v>15401.766</v>
      </c>
      <c r="L395">
        <v>23788.893</v>
      </c>
    </row>
    <row r="396" spans="1:12">
      <c r="A396" t="s">
        <v>151</v>
      </c>
      <c r="B396">
        <v>387.28</v>
      </c>
      <c r="C396">
        <v>378.25900000000001</v>
      </c>
      <c r="D396">
        <v>760.58500000000004</v>
      </c>
      <c r="E396">
        <v>1074.6079999999999</v>
      </c>
      <c r="F396">
        <v>847.46199999999999</v>
      </c>
      <c r="G396">
        <v>915.81399999999996</v>
      </c>
      <c r="H396">
        <v>1210.133</v>
      </c>
      <c r="I396">
        <v>1191.4580000000001</v>
      </c>
      <c r="J396">
        <v>1490.5219999999999</v>
      </c>
      <c r="K396">
        <v>1131.2190000000001</v>
      </c>
      <c r="L396">
        <v>961.67600000000004</v>
      </c>
    </row>
    <row r="397" spans="1:12">
      <c r="A397" t="s">
        <v>152</v>
      </c>
      <c r="B397">
        <v>1509.346</v>
      </c>
      <c r="C397">
        <v>1924.345</v>
      </c>
      <c r="D397">
        <v>3198.5990000000002</v>
      </c>
      <c r="E397">
        <v>2194.7910000000002</v>
      </c>
      <c r="F397">
        <v>1688.8589999999999</v>
      </c>
      <c r="G397">
        <v>2752.018</v>
      </c>
      <c r="H397">
        <v>2304.703</v>
      </c>
      <c r="I397">
        <v>5570.518</v>
      </c>
      <c r="J397">
        <v>10052.555</v>
      </c>
      <c r="K397">
        <v>7126.9690000000001</v>
      </c>
      <c r="L397">
        <v>3535.7959999999998</v>
      </c>
    </row>
    <row r="398" spans="1:12">
      <c r="A398" t="s">
        <v>153</v>
      </c>
      <c r="B398">
        <v>6266.0559999999996</v>
      </c>
      <c r="C398">
        <v>5606.55</v>
      </c>
      <c r="D398">
        <v>7065.0950000000003</v>
      </c>
      <c r="E398">
        <v>9775.8080000000009</v>
      </c>
      <c r="F398">
        <v>11390.603999999999</v>
      </c>
      <c r="G398">
        <v>13512.989</v>
      </c>
      <c r="H398">
        <v>14846.137000000001</v>
      </c>
      <c r="I398">
        <v>18315.159</v>
      </c>
      <c r="J398">
        <v>18577.381000000001</v>
      </c>
      <c r="K398">
        <v>11165.382</v>
      </c>
      <c r="L398">
        <v>19934.135999999999</v>
      </c>
    </row>
    <row r="399" spans="1:12">
      <c r="A399" t="s">
        <v>154</v>
      </c>
      <c r="B399">
        <v>15541.876</v>
      </c>
      <c r="C399">
        <v>18793.418000000001</v>
      </c>
      <c r="D399">
        <v>32181.758000000002</v>
      </c>
      <c r="E399">
        <v>50481.523999999998</v>
      </c>
      <c r="F399">
        <v>64039.502</v>
      </c>
      <c r="G399">
        <v>81353.668999999994</v>
      </c>
      <c r="H399">
        <v>85552.233999999997</v>
      </c>
      <c r="I399">
        <v>130640.333</v>
      </c>
      <c r="J399">
        <v>164029.954</v>
      </c>
      <c r="K399">
        <v>83273.922999999995</v>
      </c>
      <c r="L399">
        <v>122350.33900000001</v>
      </c>
    </row>
    <row r="400" spans="1:12">
      <c r="A400" t="s">
        <v>155</v>
      </c>
      <c r="B400">
        <v>6867.9279999999999</v>
      </c>
      <c r="C400">
        <v>7356.9219999999996</v>
      </c>
      <c r="D400">
        <v>8773.357</v>
      </c>
      <c r="E400">
        <v>13197.367</v>
      </c>
      <c r="F400">
        <v>15029.549000000001</v>
      </c>
      <c r="G400">
        <v>16404.324000000001</v>
      </c>
      <c r="H400">
        <v>19167.744999999999</v>
      </c>
      <c r="I400">
        <v>27074.742999999999</v>
      </c>
      <c r="J400">
        <v>25629.071</v>
      </c>
      <c r="K400">
        <v>16910.069</v>
      </c>
      <c r="L400">
        <v>24019.440999999999</v>
      </c>
    </row>
    <row r="401" spans="1:12">
      <c r="A401" t="s">
        <v>156</v>
      </c>
      <c r="B401">
        <v>254.85599999999999</v>
      </c>
      <c r="C401">
        <v>155.804</v>
      </c>
      <c r="D401">
        <v>363.42200000000003</v>
      </c>
      <c r="E401">
        <v>600.34799999999996</v>
      </c>
      <c r="F401">
        <v>491.15300000000002</v>
      </c>
      <c r="G401">
        <v>228.55600000000001</v>
      </c>
      <c r="H401">
        <v>440.98500000000001</v>
      </c>
      <c r="I401">
        <v>1128.4549999999999</v>
      </c>
      <c r="J401">
        <v>1682.7239999999999</v>
      </c>
      <c r="K401">
        <v>920.86699999999996</v>
      </c>
      <c r="L401">
        <v>1084.732</v>
      </c>
    </row>
    <row r="402" spans="1:12">
      <c r="A402" t="s">
        <v>157</v>
      </c>
      <c r="B402">
        <v>33106.286999999997</v>
      </c>
      <c r="C402">
        <v>33836.061000000002</v>
      </c>
      <c r="D402">
        <v>33426.697999999997</v>
      </c>
      <c r="E402">
        <v>43338.75</v>
      </c>
      <c r="F402">
        <v>57879.237000000001</v>
      </c>
      <c r="G402">
        <v>74790.735000000001</v>
      </c>
      <c r="H402">
        <v>79830.720000000001</v>
      </c>
      <c r="I402">
        <v>114909.001</v>
      </c>
      <c r="J402">
        <v>87830.714000000007</v>
      </c>
      <c r="K402">
        <v>46434.921000000002</v>
      </c>
      <c r="L402">
        <v>65711.622000000003</v>
      </c>
    </row>
    <row r="403" spans="1:12">
      <c r="A403" t="s">
        <v>158</v>
      </c>
      <c r="B403">
        <v>14840.147000000001</v>
      </c>
      <c r="C403">
        <v>19403.257000000001</v>
      </c>
      <c r="D403">
        <v>25722.1</v>
      </c>
      <c r="E403">
        <v>32554.221000000001</v>
      </c>
      <c r="F403">
        <v>32597.392</v>
      </c>
      <c r="G403">
        <v>36786.012999999999</v>
      </c>
      <c r="H403">
        <v>48642.15</v>
      </c>
      <c r="I403">
        <v>66248.856</v>
      </c>
      <c r="J403">
        <v>56878.432999999997</v>
      </c>
      <c r="K403">
        <v>30984.583999999999</v>
      </c>
      <c r="L403">
        <v>42267.87</v>
      </c>
    </row>
    <row r="404" spans="1:12">
      <c r="A404" t="s">
        <v>159</v>
      </c>
      <c r="B404">
        <v>72491.527000000002</v>
      </c>
      <c r="C404">
        <v>94190.861999999994</v>
      </c>
      <c r="D404">
        <v>87434.188999999998</v>
      </c>
      <c r="E404">
        <v>107288.556</v>
      </c>
      <c r="F404">
        <v>112466.69100000001</v>
      </c>
      <c r="G404">
        <v>115955.042</v>
      </c>
      <c r="H404">
        <v>150147.639</v>
      </c>
      <c r="I404">
        <v>179191.01800000001</v>
      </c>
      <c r="J404">
        <v>203020.83900000001</v>
      </c>
      <c r="K404">
        <v>119251.182</v>
      </c>
      <c r="L404">
        <v>157836.326</v>
      </c>
    </row>
    <row r="405" spans="1:12">
      <c r="A405" t="s">
        <v>160</v>
      </c>
      <c r="B405">
        <v>50374.224000000002</v>
      </c>
      <c r="C405">
        <v>46454.233</v>
      </c>
      <c r="D405">
        <v>40947.167999999998</v>
      </c>
      <c r="E405">
        <v>55534.809000000001</v>
      </c>
      <c r="F405">
        <v>62447.468999999997</v>
      </c>
      <c r="G405">
        <v>59946.449000000001</v>
      </c>
      <c r="H405">
        <v>63740.828000000001</v>
      </c>
      <c r="I405">
        <v>97596.57</v>
      </c>
      <c r="J405">
        <v>107691.72100000001</v>
      </c>
      <c r="K405">
        <v>79302.346000000005</v>
      </c>
      <c r="L405">
        <v>90918.273000000001</v>
      </c>
    </row>
    <row r="406" spans="1:12">
      <c r="A406" t="s">
        <v>161</v>
      </c>
      <c r="B406">
        <v>16416.236000000001</v>
      </c>
      <c r="C406">
        <v>18057.548999999999</v>
      </c>
      <c r="D406">
        <v>24405.407999999999</v>
      </c>
      <c r="E406">
        <v>31558.585999999999</v>
      </c>
      <c r="F406">
        <v>32528.897000000001</v>
      </c>
      <c r="G406">
        <v>27690.68</v>
      </c>
      <c r="H406">
        <v>38329.360000000001</v>
      </c>
      <c r="I406">
        <v>29617.417000000001</v>
      </c>
      <c r="J406">
        <v>29663.935000000001</v>
      </c>
      <c r="K406">
        <v>15928.75</v>
      </c>
      <c r="L406">
        <v>25475.47</v>
      </c>
    </row>
    <row r="407" spans="1:12">
      <c r="A407" t="s">
        <v>162</v>
      </c>
      <c r="B407">
        <v>28554.826000000001</v>
      </c>
      <c r="C407">
        <v>31817.819</v>
      </c>
      <c r="D407">
        <v>40722.250999999997</v>
      </c>
      <c r="E407">
        <v>49606.42</v>
      </c>
      <c r="F407">
        <v>51620.061999999998</v>
      </c>
      <c r="G407">
        <v>52354.296999999999</v>
      </c>
      <c r="H407">
        <v>52960.593999999997</v>
      </c>
      <c r="I407">
        <v>48361.832000000002</v>
      </c>
      <c r="J407">
        <v>49991.614999999998</v>
      </c>
      <c r="K407">
        <v>31408.704000000002</v>
      </c>
      <c r="L407">
        <v>36038.309000000001</v>
      </c>
    </row>
    <row r="408" spans="1:12">
      <c r="A408" t="s">
        <v>163</v>
      </c>
      <c r="B408">
        <v>48366.879000000001</v>
      </c>
      <c r="C408">
        <v>50136.28</v>
      </c>
      <c r="D408">
        <v>50339.559000000001</v>
      </c>
      <c r="E408">
        <v>62230.284</v>
      </c>
      <c r="F408">
        <v>65383.874000000003</v>
      </c>
      <c r="G408">
        <v>56869.197</v>
      </c>
      <c r="H408">
        <v>63926.353000000003</v>
      </c>
      <c r="I408">
        <v>73996.956000000006</v>
      </c>
      <c r="J408">
        <v>87139.391000000003</v>
      </c>
      <c r="K408">
        <v>56053.006000000001</v>
      </c>
      <c r="L408">
        <v>84059.528999999995</v>
      </c>
    </row>
    <row r="409" spans="1:12">
      <c r="A409" t="s">
        <v>164</v>
      </c>
      <c r="B409">
        <v>9574.0930000000008</v>
      </c>
      <c r="C409">
        <v>10333.976000000001</v>
      </c>
      <c r="D409">
        <v>11379.462</v>
      </c>
      <c r="E409">
        <v>12615.766</v>
      </c>
      <c r="F409">
        <v>14559.168</v>
      </c>
      <c r="G409">
        <v>13658.96</v>
      </c>
      <c r="H409">
        <v>13918.842000000001</v>
      </c>
      <c r="I409">
        <v>17069.637999999999</v>
      </c>
      <c r="J409">
        <v>16290.004000000001</v>
      </c>
      <c r="K409">
        <v>7538.1170000000002</v>
      </c>
      <c r="L409">
        <v>9944.1270000000004</v>
      </c>
    </row>
    <row r="410" spans="1:12">
      <c r="A410" t="s">
        <v>165</v>
      </c>
      <c r="B410">
        <v>20333.329000000002</v>
      </c>
      <c r="C410">
        <v>15948.608</v>
      </c>
      <c r="D410">
        <v>19782.498</v>
      </c>
      <c r="E410">
        <v>23266.526000000002</v>
      </c>
      <c r="F410">
        <v>22779.043000000001</v>
      </c>
      <c r="G410">
        <v>23240.986000000001</v>
      </c>
      <c r="H410">
        <v>25018.621999999999</v>
      </c>
      <c r="I410">
        <v>30079.062000000002</v>
      </c>
      <c r="J410">
        <v>28206.341</v>
      </c>
      <c r="K410">
        <v>20396.633999999998</v>
      </c>
      <c r="L410">
        <v>24048.632000000001</v>
      </c>
    </row>
    <row r="411" spans="1:12">
      <c r="A411" t="s">
        <v>166</v>
      </c>
      <c r="B411">
        <v>11319.703</v>
      </c>
      <c r="C411">
        <v>12724.953</v>
      </c>
      <c r="D411">
        <v>12744.376</v>
      </c>
      <c r="E411">
        <v>18421.960999999999</v>
      </c>
      <c r="F411">
        <v>19358.233</v>
      </c>
      <c r="G411">
        <v>18657.554</v>
      </c>
      <c r="H411">
        <v>20880.288</v>
      </c>
      <c r="I411">
        <v>24447.473999999998</v>
      </c>
      <c r="J411">
        <v>24261.367999999999</v>
      </c>
      <c r="K411">
        <v>13778.605</v>
      </c>
      <c r="L411">
        <v>18667.978999999999</v>
      </c>
    </row>
    <row r="412" spans="1:12">
      <c r="A412" t="s">
        <v>167</v>
      </c>
      <c r="B412">
        <v>31949.253000000001</v>
      </c>
      <c r="C412">
        <v>32254.124</v>
      </c>
      <c r="D412">
        <v>34841.184000000001</v>
      </c>
      <c r="E412">
        <v>46344.932000000001</v>
      </c>
      <c r="F412">
        <v>45591.983</v>
      </c>
      <c r="G412">
        <v>47601.108</v>
      </c>
      <c r="H412">
        <v>47357.847999999998</v>
      </c>
      <c r="I412">
        <v>53059.24</v>
      </c>
      <c r="J412">
        <v>58455.856</v>
      </c>
      <c r="K412">
        <v>38135.023000000001</v>
      </c>
      <c r="L412">
        <v>56406.377999999997</v>
      </c>
    </row>
    <row r="413" spans="1:12">
      <c r="A413" t="s">
        <v>168</v>
      </c>
      <c r="B413">
        <v>10146.712</v>
      </c>
      <c r="C413">
        <v>12850.374</v>
      </c>
      <c r="D413">
        <v>15007.103999999999</v>
      </c>
      <c r="E413">
        <v>18940.589</v>
      </c>
      <c r="F413">
        <v>18668.738000000001</v>
      </c>
      <c r="G413">
        <v>21755.797999999999</v>
      </c>
      <c r="H413">
        <v>28678.152999999998</v>
      </c>
      <c r="I413">
        <v>37440.862999999998</v>
      </c>
      <c r="J413">
        <v>52358.182000000001</v>
      </c>
      <c r="K413">
        <v>27468.655999999999</v>
      </c>
      <c r="L413">
        <v>37623.101999999999</v>
      </c>
    </row>
    <row r="414" spans="1:12">
      <c r="A414" t="s">
        <v>169</v>
      </c>
      <c r="B414">
        <v>3791.7109999999998</v>
      </c>
      <c r="C414">
        <v>3916.893</v>
      </c>
      <c r="D414">
        <v>4564.143</v>
      </c>
      <c r="E414">
        <v>7387.6040000000003</v>
      </c>
      <c r="F414">
        <v>9790.1</v>
      </c>
      <c r="G414">
        <v>6836.2309999999998</v>
      </c>
      <c r="H414">
        <v>9757.9500000000007</v>
      </c>
      <c r="I414">
        <v>14492.638999999999</v>
      </c>
      <c r="J414">
        <v>15726.509</v>
      </c>
      <c r="K414">
        <v>10075.531000000001</v>
      </c>
      <c r="L414">
        <v>13951.429</v>
      </c>
    </row>
    <row r="415" spans="1:12">
      <c r="A415" t="s">
        <v>170</v>
      </c>
      <c r="B415">
        <v>7759.5320000000002</v>
      </c>
      <c r="C415">
        <v>9873.9959999999992</v>
      </c>
      <c r="D415">
        <v>10392.996999999999</v>
      </c>
      <c r="E415">
        <v>15556.892</v>
      </c>
      <c r="F415">
        <v>15885.203</v>
      </c>
      <c r="G415">
        <v>19661.554</v>
      </c>
      <c r="H415">
        <v>28097.772000000001</v>
      </c>
      <c r="I415">
        <v>37065.603000000003</v>
      </c>
      <c r="J415">
        <v>33781.430999999997</v>
      </c>
      <c r="K415">
        <v>19420.496999999999</v>
      </c>
      <c r="L415">
        <v>23265.704000000002</v>
      </c>
    </row>
    <row r="416" spans="1:12">
      <c r="A416" t="s">
        <v>171</v>
      </c>
      <c r="B416">
        <v>9399.3410000000003</v>
      </c>
      <c r="C416">
        <v>9946.7999999999993</v>
      </c>
      <c r="D416">
        <v>13046.156000000001</v>
      </c>
      <c r="E416">
        <v>18429.697</v>
      </c>
      <c r="F416">
        <v>19601.813999999998</v>
      </c>
      <c r="G416">
        <v>25665.29</v>
      </c>
      <c r="H416">
        <v>36603.571000000004</v>
      </c>
      <c r="I416">
        <v>44266.035000000003</v>
      </c>
      <c r="J416">
        <v>43220.561000000002</v>
      </c>
      <c r="K416">
        <v>29144.14</v>
      </c>
      <c r="L416">
        <v>37858.781000000003</v>
      </c>
    </row>
    <row r="417" spans="1:12">
      <c r="A417" t="s">
        <v>172</v>
      </c>
      <c r="B417">
        <v>15443.638999999999</v>
      </c>
      <c r="C417">
        <v>18390.670999999998</v>
      </c>
      <c r="D417">
        <v>21599.374</v>
      </c>
      <c r="E417">
        <v>31139.582999999999</v>
      </c>
      <c r="F417">
        <v>36800.593000000001</v>
      </c>
      <c r="G417">
        <v>47793.955999999998</v>
      </c>
      <c r="H417">
        <v>70664.259000000005</v>
      </c>
      <c r="I417">
        <v>93110.235000000001</v>
      </c>
      <c r="J417">
        <v>69189.832999999999</v>
      </c>
      <c r="K417">
        <v>35363.769999999997</v>
      </c>
      <c r="L417">
        <v>47140.019</v>
      </c>
    </row>
    <row r="418" spans="1:12">
      <c r="A418" t="s">
        <v>173</v>
      </c>
      <c r="B418">
        <v>16213.302</v>
      </c>
      <c r="C418">
        <v>17694.936000000002</v>
      </c>
      <c r="D418">
        <v>20492.508999999998</v>
      </c>
      <c r="E418">
        <v>29941.611000000001</v>
      </c>
      <c r="F418">
        <v>38555.625999999997</v>
      </c>
      <c r="G418">
        <v>49312.131000000001</v>
      </c>
      <c r="H418">
        <v>60961.87</v>
      </c>
      <c r="I418">
        <v>80732.698999999993</v>
      </c>
      <c r="J418">
        <v>75669.562999999995</v>
      </c>
      <c r="K418">
        <v>46031.658000000003</v>
      </c>
      <c r="L418">
        <v>49832.523999999998</v>
      </c>
    </row>
    <row r="419" spans="1:12">
      <c r="A419" t="s">
        <v>174</v>
      </c>
      <c r="B419">
        <v>7295.6549999999997</v>
      </c>
      <c r="C419">
        <v>14143.208000000001</v>
      </c>
      <c r="D419">
        <v>11397.415999999999</v>
      </c>
      <c r="E419">
        <v>16337.156000000001</v>
      </c>
      <c r="F419">
        <v>12386.248</v>
      </c>
      <c r="G419">
        <v>15535.550999999999</v>
      </c>
      <c r="H419">
        <v>16648.885999999999</v>
      </c>
      <c r="I419">
        <v>27515.718000000001</v>
      </c>
      <c r="J419">
        <v>26273.93</v>
      </c>
      <c r="K419">
        <v>13739.278</v>
      </c>
      <c r="L419">
        <v>13755.843000000001</v>
      </c>
    </row>
    <row r="420" spans="1:12">
      <c r="A420" t="s">
        <v>175</v>
      </c>
      <c r="B420">
        <v>3022.806</v>
      </c>
      <c r="C420">
        <v>3251.9479999999999</v>
      </c>
      <c r="D420">
        <v>4176.4369999999999</v>
      </c>
      <c r="E420">
        <v>7534.7</v>
      </c>
      <c r="F420">
        <v>5080.1540000000014</v>
      </c>
      <c r="G420">
        <v>5854.33</v>
      </c>
      <c r="H420">
        <v>6370.4549999999999</v>
      </c>
      <c r="I420">
        <v>9888.9449999999997</v>
      </c>
      <c r="J420">
        <v>8817.2860000000001</v>
      </c>
      <c r="K420">
        <v>7147.1580000000004</v>
      </c>
      <c r="L420">
        <v>8552.4889999999996</v>
      </c>
    </row>
    <row r="421" spans="1:12">
      <c r="A421" t="s">
        <v>176</v>
      </c>
      <c r="B421">
        <v>103.566</v>
      </c>
      <c r="C421">
        <v>101.27</v>
      </c>
      <c r="D421">
        <v>117.765</v>
      </c>
      <c r="E421">
        <v>144.13800000000001</v>
      </c>
      <c r="F421">
        <v>237.52099999999999</v>
      </c>
      <c r="G421">
        <v>159.28399999999999</v>
      </c>
      <c r="H421">
        <v>412.46499999999997</v>
      </c>
      <c r="I421">
        <v>1046.444</v>
      </c>
      <c r="J421">
        <v>477.25299999999999</v>
      </c>
      <c r="K421">
        <v>308.25200000000001</v>
      </c>
      <c r="L421">
        <v>673.09699999999998</v>
      </c>
    </row>
    <row r="422" spans="1:12">
      <c r="A422" t="s">
        <v>177</v>
      </c>
      <c r="B422">
        <v>31069.48</v>
      </c>
      <c r="C422">
        <v>19773.275000000001</v>
      </c>
      <c r="D422">
        <v>18485.492999999999</v>
      </c>
      <c r="E422">
        <v>29837.19</v>
      </c>
      <c r="F422">
        <v>14030.337</v>
      </c>
      <c r="G422">
        <v>30804.391</v>
      </c>
      <c r="H422">
        <v>21465.949000000001</v>
      </c>
      <c r="I422">
        <v>10948.638999999999</v>
      </c>
      <c r="J422">
        <v>11037.141</v>
      </c>
      <c r="K422">
        <v>5714.2020000000002</v>
      </c>
      <c r="L422">
        <v>7861.9449999999997</v>
      </c>
    </row>
    <row r="423" spans="1:12">
      <c r="A423" t="s">
        <v>178</v>
      </c>
      <c r="B423">
        <v>6875.5150000000003</v>
      </c>
      <c r="C423">
        <v>7336.1880000000001</v>
      </c>
      <c r="D423">
        <v>4858.5230000000001</v>
      </c>
      <c r="E423">
        <v>5048.5780000000004</v>
      </c>
      <c r="F423">
        <v>6461.5780000000004</v>
      </c>
      <c r="G423">
        <v>1656.8520000000001</v>
      </c>
      <c r="H423">
        <v>1494.3340000000001</v>
      </c>
      <c r="I423">
        <v>4878.9120000000003</v>
      </c>
      <c r="J423">
        <v>4122.7749999999996</v>
      </c>
      <c r="K423">
        <v>1452.912</v>
      </c>
      <c r="L423">
        <v>2629.79</v>
      </c>
    </row>
    <row r="424" spans="1:12">
      <c r="A424" t="s">
        <v>179</v>
      </c>
      <c r="B424">
        <v>38182.197</v>
      </c>
      <c r="C424">
        <v>36761.311999999998</v>
      </c>
      <c r="D424">
        <v>44676.298000000003</v>
      </c>
      <c r="E424">
        <v>95626.34</v>
      </c>
      <c r="F424">
        <v>207190.26199999999</v>
      </c>
      <c r="G424">
        <v>188800.049</v>
      </c>
      <c r="H424">
        <v>230203.02299999999</v>
      </c>
      <c r="I424">
        <v>273713.41899999999</v>
      </c>
      <c r="J424">
        <v>326553.53700000001</v>
      </c>
      <c r="K424">
        <v>70853.857000000004</v>
      </c>
      <c r="L424">
        <v>187317.92199999999</v>
      </c>
    </row>
    <row r="425" spans="1:12">
      <c r="A425" t="s">
        <v>180</v>
      </c>
      <c r="B425">
        <v>38382.877999999997</v>
      </c>
      <c r="C425">
        <v>38363.980000000003</v>
      </c>
      <c r="D425">
        <v>40623.826999999997</v>
      </c>
      <c r="E425">
        <v>46090.921999999999</v>
      </c>
      <c r="F425">
        <v>103715.515</v>
      </c>
      <c r="G425">
        <v>105002.993</v>
      </c>
      <c r="H425">
        <v>124870.985</v>
      </c>
      <c r="I425">
        <v>167359.04000000001</v>
      </c>
      <c r="J425">
        <v>152319.25700000001</v>
      </c>
      <c r="K425">
        <v>44275.925999999999</v>
      </c>
      <c r="L425">
        <v>73225.422000000006</v>
      </c>
    </row>
    <row r="426" spans="1:12">
      <c r="A426" t="s">
        <v>181</v>
      </c>
      <c r="B426">
        <v>13162.611999999999</v>
      </c>
      <c r="C426">
        <v>13308.299000000001</v>
      </c>
      <c r="D426">
        <v>13896.433999999999</v>
      </c>
      <c r="E426">
        <v>39498.28</v>
      </c>
      <c r="F426">
        <v>63118.788</v>
      </c>
      <c r="G426">
        <v>90800.258000000002</v>
      </c>
      <c r="H426">
        <v>131467.011</v>
      </c>
      <c r="I426">
        <v>170318.75599999999</v>
      </c>
      <c r="J426">
        <v>173130.609</v>
      </c>
      <c r="K426">
        <v>54177.936999999998</v>
      </c>
      <c r="L426">
        <v>91424.466</v>
      </c>
    </row>
    <row r="427" spans="1:12">
      <c r="A427" t="s">
        <v>182</v>
      </c>
      <c r="B427">
        <v>21848.302</v>
      </c>
      <c r="C427">
        <v>24005.026000000002</v>
      </c>
      <c r="D427">
        <v>24280.233</v>
      </c>
      <c r="E427">
        <v>42206.158000000003</v>
      </c>
      <c r="F427">
        <v>70787.81</v>
      </c>
      <c r="G427">
        <v>75455.445000000007</v>
      </c>
      <c r="H427">
        <v>103409.629</v>
      </c>
      <c r="I427">
        <v>159194.601</v>
      </c>
      <c r="J427">
        <v>144259.24799999999</v>
      </c>
      <c r="K427">
        <v>43980.866000000002</v>
      </c>
      <c r="L427">
        <v>76836.195000000007</v>
      </c>
    </row>
    <row r="428" spans="1:12">
      <c r="A428" t="s">
        <v>183</v>
      </c>
      <c r="B428">
        <v>3784.3539999999998</v>
      </c>
      <c r="C428">
        <v>6227.7920000000004</v>
      </c>
      <c r="D428">
        <v>2824.2629999999999</v>
      </c>
      <c r="E428">
        <v>3582.424</v>
      </c>
      <c r="F428">
        <v>9287.6679999999997</v>
      </c>
      <c r="G428">
        <v>9575.9210000000003</v>
      </c>
      <c r="H428">
        <v>10600.206</v>
      </c>
      <c r="I428">
        <v>11573.767</v>
      </c>
      <c r="J428">
        <v>14770.647000000001</v>
      </c>
      <c r="K428">
        <v>21614.718000000001</v>
      </c>
      <c r="L428">
        <v>12821.101000000001</v>
      </c>
    </row>
    <row r="429" spans="1:12">
      <c r="A429" t="s">
        <v>184</v>
      </c>
      <c r="B429">
        <v>3550.145</v>
      </c>
      <c r="C429">
        <v>3883.3</v>
      </c>
      <c r="D429">
        <v>2988.1329999999998</v>
      </c>
      <c r="E429">
        <v>4728.9449999999997</v>
      </c>
      <c r="F429">
        <v>6414.7510000000002</v>
      </c>
      <c r="G429">
        <v>7241.7629999999999</v>
      </c>
      <c r="H429">
        <v>9932.7330000000002</v>
      </c>
      <c r="I429">
        <v>15065.953</v>
      </c>
      <c r="J429">
        <v>13384.038</v>
      </c>
      <c r="K429">
        <v>6304.7489999999998</v>
      </c>
      <c r="L429">
        <v>9529.9809999999998</v>
      </c>
    </row>
    <row r="430" spans="1:12">
      <c r="A430" t="s">
        <v>185</v>
      </c>
      <c r="B430">
        <v>24331.431</v>
      </c>
      <c r="C430">
        <v>27204.819</v>
      </c>
      <c r="D430">
        <v>31878.455999999998</v>
      </c>
      <c r="E430">
        <v>165021.05100000001</v>
      </c>
      <c r="F430">
        <v>211179.89600000001</v>
      </c>
      <c r="G430">
        <v>92877.145000000004</v>
      </c>
      <c r="H430">
        <v>121752.681</v>
      </c>
      <c r="I430">
        <v>174728.19899999999</v>
      </c>
      <c r="J430">
        <v>163513.89499999999</v>
      </c>
      <c r="K430">
        <v>66488.827000000005</v>
      </c>
      <c r="L430">
        <v>102936.037</v>
      </c>
    </row>
    <row r="431" spans="1:12">
      <c r="A431" t="s">
        <v>186</v>
      </c>
      <c r="B431">
        <v>660.33600000000001</v>
      </c>
      <c r="C431">
        <v>1046.104</v>
      </c>
      <c r="D431">
        <v>1430.654</v>
      </c>
      <c r="E431">
        <v>1063.1479999999999</v>
      </c>
      <c r="F431">
        <v>2097.319</v>
      </c>
      <c r="G431">
        <v>1960.4829999999999</v>
      </c>
      <c r="H431">
        <v>2338.7139999999999</v>
      </c>
      <c r="I431">
        <v>7781.1850000000004</v>
      </c>
      <c r="J431">
        <v>1895.05</v>
      </c>
      <c r="K431">
        <v>5142.0839999999998</v>
      </c>
      <c r="L431">
        <v>2577.2289999999998</v>
      </c>
    </row>
    <row r="432" spans="1:12">
      <c r="A432" t="s">
        <v>187</v>
      </c>
      <c r="B432">
        <v>7965.3909999999996</v>
      </c>
      <c r="C432">
        <v>9299.4689999999991</v>
      </c>
      <c r="D432">
        <v>10479.103999999999</v>
      </c>
      <c r="E432">
        <v>13756.879000000001</v>
      </c>
      <c r="F432">
        <v>19945.433000000001</v>
      </c>
      <c r="G432">
        <v>17866.934000000001</v>
      </c>
      <c r="H432">
        <v>26311.506000000001</v>
      </c>
      <c r="I432">
        <v>36386.201999999997</v>
      </c>
      <c r="J432">
        <v>35927.762000000002</v>
      </c>
      <c r="K432">
        <v>15885.178</v>
      </c>
      <c r="L432">
        <v>32295.548999999999</v>
      </c>
    </row>
    <row r="433" spans="1:12">
      <c r="A433" t="s">
        <v>188</v>
      </c>
      <c r="B433">
        <v>4478.5590000000002</v>
      </c>
      <c r="C433">
        <v>6307.058</v>
      </c>
      <c r="D433">
        <v>6783.5280000000002</v>
      </c>
      <c r="E433">
        <v>5322.2969999999996</v>
      </c>
      <c r="F433">
        <v>2859.6329999999998</v>
      </c>
      <c r="G433">
        <v>2661.393</v>
      </c>
      <c r="H433">
        <v>13562.039000000001</v>
      </c>
      <c r="I433">
        <v>7380.9989999999998</v>
      </c>
      <c r="J433">
        <v>2213.107</v>
      </c>
      <c r="K433">
        <v>1013.846</v>
      </c>
      <c r="L433">
        <v>3078.413</v>
      </c>
    </row>
    <row r="434" spans="1:12">
      <c r="A434" t="s">
        <v>189</v>
      </c>
      <c r="B434">
        <v>71289.861999999994</v>
      </c>
      <c r="C434">
        <v>43366.398000000001</v>
      </c>
      <c r="D434">
        <v>31981.646000000001</v>
      </c>
      <c r="E434">
        <v>47597.86</v>
      </c>
      <c r="F434">
        <v>51604.243000000002</v>
      </c>
      <c r="G434">
        <v>55923.767</v>
      </c>
      <c r="H434">
        <v>78939.553</v>
      </c>
      <c r="I434">
        <v>96854.126999999993</v>
      </c>
      <c r="J434">
        <v>120590.117</v>
      </c>
      <c r="K434">
        <v>48439.603999999999</v>
      </c>
      <c r="L434">
        <v>56130.481</v>
      </c>
    </row>
    <row r="435" spans="1:12">
      <c r="A435" t="s">
        <v>190</v>
      </c>
      <c r="B435">
        <v>116.53400000000001</v>
      </c>
      <c r="C435">
        <v>274.48599999999999</v>
      </c>
      <c r="D435">
        <v>100.815</v>
      </c>
      <c r="E435">
        <v>303.18700000000001</v>
      </c>
      <c r="F435">
        <v>121.29900000000001</v>
      </c>
      <c r="G435">
        <v>162.77199999999999</v>
      </c>
      <c r="H435">
        <v>499.54300000000001</v>
      </c>
      <c r="I435">
        <v>834.51</v>
      </c>
      <c r="J435">
        <v>893.72</v>
      </c>
      <c r="K435">
        <v>196.446</v>
      </c>
      <c r="L435">
        <v>382.38499999999999</v>
      </c>
    </row>
    <row r="436" spans="1:12">
      <c r="A436" t="s">
        <v>191</v>
      </c>
      <c r="B436">
        <v>1006.216</v>
      </c>
      <c r="C436">
        <v>709.86099999999999</v>
      </c>
      <c r="D436">
        <v>2093.8870000000002</v>
      </c>
      <c r="E436">
        <v>10173.355</v>
      </c>
      <c r="F436">
        <v>22786.147000000001</v>
      </c>
      <c r="G436">
        <v>15557.32</v>
      </c>
      <c r="H436">
        <v>37017.084000000003</v>
      </c>
      <c r="I436">
        <v>21896.253000000001</v>
      </c>
      <c r="J436">
        <v>20598.716</v>
      </c>
      <c r="K436">
        <v>3179.8670000000002</v>
      </c>
      <c r="L436">
        <v>17419.802</v>
      </c>
    </row>
    <row r="437" spans="1:12">
      <c r="A437" t="s">
        <v>192</v>
      </c>
      <c r="B437">
        <v>223.22499999999999</v>
      </c>
      <c r="C437">
        <v>260.92700000000002</v>
      </c>
      <c r="D437">
        <v>923.48400000000004</v>
      </c>
      <c r="E437">
        <v>500.71</v>
      </c>
      <c r="F437">
        <v>290.98899999999998</v>
      </c>
      <c r="G437">
        <v>396.71699999999998</v>
      </c>
      <c r="H437">
        <v>1049.2370000000001</v>
      </c>
      <c r="I437">
        <v>946.02599999999995</v>
      </c>
      <c r="J437">
        <v>1377.829</v>
      </c>
      <c r="K437">
        <v>488.654</v>
      </c>
      <c r="L437">
        <v>1039.298</v>
      </c>
    </row>
    <row r="438" spans="1:12">
      <c r="A438" t="s">
        <v>193</v>
      </c>
      <c r="B438">
        <v>3439.7049999999999</v>
      </c>
      <c r="C438">
        <v>5296.22</v>
      </c>
      <c r="D438">
        <v>5431.1009999999997</v>
      </c>
      <c r="E438">
        <v>9381.902</v>
      </c>
      <c r="F438">
        <v>5267.9070000000002</v>
      </c>
      <c r="G438">
        <v>12493.957</v>
      </c>
      <c r="H438">
        <v>6926.7910000000002</v>
      </c>
      <c r="I438">
        <v>9904.7780000000002</v>
      </c>
      <c r="J438">
        <v>11507.172</v>
      </c>
      <c r="K438">
        <v>2546.9780000000001</v>
      </c>
      <c r="L438">
        <v>11088.668</v>
      </c>
    </row>
    <row r="439" spans="1:12">
      <c r="A439" t="s">
        <v>194</v>
      </c>
      <c r="B439">
        <v>87333.411999999997</v>
      </c>
      <c r="C439">
        <v>64073.071000000004</v>
      </c>
      <c r="D439">
        <v>112285.655</v>
      </c>
      <c r="E439">
        <v>46970.807000000001</v>
      </c>
      <c r="F439">
        <v>56955.303</v>
      </c>
      <c r="G439">
        <v>70389.509999999995</v>
      </c>
      <c r="H439">
        <v>72173.195000000007</v>
      </c>
      <c r="I439">
        <v>98704.789000000004</v>
      </c>
      <c r="J439">
        <v>97333.857999999993</v>
      </c>
      <c r="K439">
        <v>49988.213000000003</v>
      </c>
      <c r="L439">
        <v>54968.112000000001</v>
      </c>
    </row>
    <row r="440" spans="1:12">
      <c r="A440" t="s">
        <v>195</v>
      </c>
      <c r="B440">
        <v>10448.308999999999</v>
      </c>
      <c r="C440">
        <v>11697.316999999999</v>
      </c>
      <c r="D440">
        <v>13757.225</v>
      </c>
      <c r="E440">
        <v>20789.632000000001</v>
      </c>
      <c r="F440">
        <v>23151.906999999999</v>
      </c>
      <c r="G440">
        <v>32036.543000000001</v>
      </c>
      <c r="H440">
        <v>35034.343999999997</v>
      </c>
      <c r="I440">
        <v>41014.906000000003</v>
      </c>
      <c r="J440">
        <v>44618.059000000001</v>
      </c>
      <c r="K440">
        <v>27121.053</v>
      </c>
      <c r="L440">
        <v>38676.216999999997</v>
      </c>
    </row>
    <row r="441" spans="1:12">
      <c r="A441" t="s">
        <v>196</v>
      </c>
      <c r="B441">
        <v>5531.665</v>
      </c>
      <c r="C441">
        <v>4785.66</v>
      </c>
      <c r="D441">
        <v>5777.5309999999999</v>
      </c>
      <c r="E441">
        <v>7326.03</v>
      </c>
      <c r="F441">
        <v>12284.062</v>
      </c>
      <c r="G441">
        <v>19440.699000000001</v>
      </c>
      <c r="H441">
        <v>21401.057000000001</v>
      </c>
      <c r="I441">
        <v>20270.642</v>
      </c>
      <c r="J441">
        <v>18562.106</v>
      </c>
      <c r="K441">
        <v>11124.543</v>
      </c>
      <c r="L441">
        <v>20218.552</v>
      </c>
    </row>
    <row r="442" spans="1:12">
      <c r="A442" t="s">
        <v>197</v>
      </c>
      <c r="B442">
        <v>12259.184999999999</v>
      </c>
      <c r="C442">
        <v>12812.016</v>
      </c>
      <c r="D442">
        <v>14638.297</v>
      </c>
      <c r="E442">
        <v>21281.996999999999</v>
      </c>
      <c r="F442">
        <v>35011.127</v>
      </c>
      <c r="G442">
        <v>43372.288999999997</v>
      </c>
      <c r="H442">
        <v>51694.190999999999</v>
      </c>
      <c r="I442">
        <v>54775.436999999998</v>
      </c>
      <c r="J442">
        <v>52311.794999999998</v>
      </c>
      <c r="K442">
        <v>27441.609</v>
      </c>
      <c r="L442">
        <v>39612.39</v>
      </c>
    </row>
    <row r="443" spans="1:12">
      <c r="A443" t="s">
        <v>198</v>
      </c>
      <c r="B443">
        <v>12620.53</v>
      </c>
      <c r="C443">
        <v>14429.758</v>
      </c>
      <c r="D443">
        <v>18871.412</v>
      </c>
      <c r="E443">
        <v>23407.271000000001</v>
      </c>
      <c r="F443">
        <v>29814.455999999998</v>
      </c>
      <c r="G443">
        <v>34908.993999999999</v>
      </c>
      <c r="H443">
        <v>42303.106</v>
      </c>
      <c r="I443">
        <v>63766.525000000001</v>
      </c>
      <c r="J443">
        <v>59912.864999999998</v>
      </c>
      <c r="K443">
        <v>32202.285</v>
      </c>
      <c r="L443">
        <v>49759.351999999999</v>
      </c>
    </row>
    <row r="444" spans="1:12">
      <c r="A444" t="s">
        <v>199</v>
      </c>
      <c r="B444">
        <v>3500.913</v>
      </c>
      <c r="C444">
        <v>4034.4110000000001</v>
      </c>
      <c r="D444">
        <v>4118.4070000000002</v>
      </c>
      <c r="E444">
        <v>6797.5789999999997</v>
      </c>
      <c r="F444">
        <v>7389.857</v>
      </c>
      <c r="G444">
        <v>7073.0619999999999</v>
      </c>
      <c r="H444">
        <v>8425.7350000000006</v>
      </c>
      <c r="I444">
        <v>10723.326999999999</v>
      </c>
      <c r="J444">
        <v>14263.856</v>
      </c>
      <c r="K444">
        <v>6142.1610000000001</v>
      </c>
      <c r="L444">
        <v>11138.155000000001</v>
      </c>
    </row>
    <row r="445" spans="1:12">
      <c r="A445" t="s">
        <v>200</v>
      </c>
      <c r="B445">
        <v>13165.46</v>
      </c>
      <c r="C445">
        <v>14350.630999999999</v>
      </c>
      <c r="D445">
        <v>15953.700999999999</v>
      </c>
      <c r="E445">
        <v>24215.791000000001</v>
      </c>
      <c r="F445">
        <v>23931.011999999999</v>
      </c>
      <c r="G445">
        <v>26923.830999999998</v>
      </c>
      <c r="H445">
        <v>28309.274000000001</v>
      </c>
      <c r="I445">
        <v>37806.260999999999</v>
      </c>
      <c r="J445">
        <v>37962.533000000003</v>
      </c>
      <c r="K445">
        <v>27381.803</v>
      </c>
      <c r="L445">
        <v>24613.069</v>
      </c>
    </row>
    <row r="446" spans="1:12">
      <c r="A446" t="s">
        <v>201</v>
      </c>
      <c r="B446">
        <v>50637.667999999998</v>
      </c>
      <c r="C446">
        <v>74073.475000000006</v>
      </c>
      <c r="D446">
        <v>63004.038</v>
      </c>
      <c r="E446">
        <v>88226.979000000007</v>
      </c>
      <c r="F446">
        <v>105908.834</v>
      </c>
      <c r="G446">
        <v>131002.02099999999</v>
      </c>
      <c r="H446">
        <v>156505.27900000001</v>
      </c>
      <c r="I446">
        <v>197663.45199999999</v>
      </c>
      <c r="J446">
        <v>201419.68</v>
      </c>
      <c r="K446">
        <v>125688.07799999999</v>
      </c>
      <c r="L446">
        <v>170115.40599999999</v>
      </c>
    </row>
    <row r="447" spans="1:12">
      <c r="A447" t="s">
        <v>202</v>
      </c>
      <c r="B447">
        <v>4432.1450000000004</v>
      </c>
      <c r="C447">
        <v>4373.8119999999999</v>
      </c>
      <c r="D447">
        <v>17395.539000000001</v>
      </c>
      <c r="E447">
        <v>33535.334000000003</v>
      </c>
      <c r="F447">
        <v>4645.1890000000003</v>
      </c>
      <c r="G447">
        <v>7146.2790000000014</v>
      </c>
      <c r="H447">
        <v>8664.2420000000002</v>
      </c>
      <c r="I447">
        <v>9439.6139999999996</v>
      </c>
      <c r="J447">
        <v>15294.189</v>
      </c>
      <c r="K447">
        <v>9327.2549999999992</v>
      </c>
      <c r="L447">
        <v>6596.4250000000002</v>
      </c>
    </row>
    <row r="448" spans="1:12">
      <c r="A448" t="s">
        <v>203</v>
      </c>
      <c r="B448">
        <v>4996.4110000000001</v>
      </c>
      <c r="C448">
        <v>4894.7740000000003</v>
      </c>
      <c r="D448">
        <v>270.82100000000003</v>
      </c>
      <c r="E448">
        <v>7432.5450000000001</v>
      </c>
      <c r="F448">
        <v>814.51099999999997</v>
      </c>
      <c r="G448">
        <v>1767.655</v>
      </c>
      <c r="H448">
        <v>534.73299999999995</v>
      </c>
      <c r="I448">
        <v>958.54600000000005</v>
      </c>
      <c r="J448">
        <v>1490.1030000000001</v>
      </c>
      <c r="K448">
        <v>611.26900000000001</v>
      </c>
      <c r="L448">
        <v>315.11399999999998</v>
      </c>
    </row>
    <row r="449" spans="1:12">
      <c r="A449" t="s">
        <v>204</v>
      </c>
      <c r="B449">
        <v>9446.9689999999991</v>
      </c>
      <c r="C449">
        <v>11098.665000000001</v>
      </c>
      <c r="D449">
        <v>8944.98</v>
      </c>
      <c r="E449">
        <v>18173.032999999999</v>
      </c>
      <c r="F449">
        <v>28938.125</v>
      </c>
      <c r="G449">
        <v>40803.735999999997</v>
      </c>
      <c r="H449">
        <v>33258.858</v>
      </c>
      <c r="I449">
        <v>30985.348999999998</v>
      </c>
      <c r="J449">
        <v>31964.49</v>
      </c>
      <c r="K449">
        <v>19025.03</v>
      </c>
      <c r="L449">
        <v>25577.726999999999</v>
      </c>
    </row>
    <row r="450" spans="1:12">
      <c r="A450" t="s">
        <v>205</v>
      </c>
      <c r="B450">
        <v>3751.5630000000001</v>
      </c>
      <c r="C450">
        <v>2508.7199999999998</v>
      </c>
      <c r="D450">
        <v>4982.1679999999997</v>
      </c>
      <c r="E450">
        <v>841.51700000000005</v>
      </c>
      <c r="F450">
        <v>649.20500000000004</v>
      </c>
      <c r="G450">
        <v>691.279</v>
      </c>
      <c r="H450">
        <v>908.71400000000006</v>
      </c>
      <c r="I450">
        <v>3887.569</v>
      </c>
      <c r="J450">
        <v>7589.7579999999998</v>
      </c>
      <c r="K450">
        <v>3555.5619999999999</v>
      </c>
      <c r="L450">
        <v>9717.2710000000006</v>
      </c>
    </row>
    <row r="451" spans="1:12">
      <c r="A451" t="s">
        <v>206</v>
      </c>
      <c r="B451">
        <v>13525.21</v>
      </c>
      <c r="C451">
        <v>17736.296999999999</v>
      </c>
      <c r="D451">
        <v>29777.275000000001</v>
      </c>
      <c r="E451">
        <v>50954.481</v>
      </c>
      <c r="F451">
        <v>39836.453999999998</v>
      </c>
      <c r="G451">
        <v>47508.578999999998</v>
      </c>
      <c r="H451">
        <v>54949.4</v>
      </c>
      <c r="I451">
        <v>56670.019</v>
      </c>
      <c r="J451">
        <v>72719.966</v>
      </c>
      <c r="K451">
        <v>47389.925999999999</v>
      </c>
      <c r="L451">
        <v>54124.241000000002</v>
      </c>
    </row>
    <row r="452" spans="1:12">
      <c r="A452" t="s">
        <v>207</v>
      </c>
      <c r="B452">
        <v>2750.5149999999999</v>
      </c>
      <c r="C452">
        <v>2410.8319999999999</v>
      </c>
      <c r="D452">
        <v>3332.4229999999998</v>
      </c>
      <c r="E452">
        <v>5639.4309999999996</v>
      </c>
      <c r="F452">
        <v>5824.3119999999999</v>
      </c>
      <c r="G452">
        <v>8850.2579999999998</v>
      </c>
      <c r="H452">
        <v>8693.7919999999995</v>
      </c>
      <c r="I452">
        <v>13330.258</v>
      </c>
      <c r="J452">
        <v>15001.395</v>
      </c>
      <c r="K452">
        <v>7156.0889999999999</v>
      </c>
      <c r="L452">
        <v>10507.221</v>
      </c>
    </row>
    <row r="453" spans="1:12">
      <c r="A453" t="s">
        <v>208</v>
      </c>
      <c r="B453">
        <v>13443.040999999999</v>
      </c>
      <c r="C453">
        <v>20898.643</v>
      </c>
      <c r="D453">
        <v>29620.55</v>
      </c>
      <c r="E453">
        <v>37429.832000000002</v>
      </c>
      <c r="F453">
        <v>45248.273999999998</v>
      </c>
      <c r="G453">
        <v>66619.057000000001</v>
      </c>
      <c r="H453">
        <v>70151.354999999996</v>
      </c>
      <c r="I453">
        <v>95525.126999999993</v>
      </c>
      <c r="J453">
        <v>121854.534</v>
      </c>
      <c r="K453">
        <v>50741.576000000001</v>
      </c>
      <c r="L453">
        <v>77593.341</v>
      </c>
    </row>
    <row r="454" spans="1:12">
      <c r="A454" t="s">
        <v>209</v>
      </c>
      <c r="B454">
        <v>11127.394</v>
      </c>
      <c r="C454">
        <v>14390.651</v>
      </c>
      <c r="D454">
        <v>13878.057000000001</v>
      </c>
      <c r="E454">
        <v>25449.286</v>
      </c>
      <c r="F454">
        <v>26336.15</v>
      </c>
      <c r="G454">
        <v>38544.273000000001</v>
      </c>
      <c r="H454">
        <v>34778.538</v>
      </c>
      <c r="I454">
        <v>54416.167000000001</v>
      </c>
      <c r="J454">
        <v>81945.582999999999</v>
      </c>
      <c r="K454">
        <v>16605.921999999999</v>
      </c>
      <c r="L454">
        <v>37551.714</v>
      </c>
    </row>
    <row r="455" spans="1:12">
      <c r="A455" t="s">
        <v>210</v>
      </c>
      <c r="B455">
        <v>25889.859</v>
      </c>
      <c r="C455">
        <v>31412.478999999999</v>
      </c>
      <c r="D455">
        <v>42812.817999999999</v>
      </c>
      <c r="E455">
        <v>55188.36</v>
      </c>
      <c r="F455">
        <v>71168.502999999997</v>
      </c>
      <c r="G455">
        <v>99826.653000000006</v>
      </c>
      <c r="H455">
        <v>131019.80899999999</v>
      </c>
      <c r="I455">
        <v>184788.071</v>
      </c>
      <c r="J455">
        <v>140150.25</v>
      </c>
      <c r="K455">
        <v>44625.482000000004</v>
      </c>
      <c r="L455">
        <v>54917.968999999997</v>
      </c>
    </row>
    <row r="456" spans="1:12">
      <c r="A456" t="s">
        <v>211</v>
      </c>
      <c r="B456">
        <v>18553.845000000001</v>
      </c>
      <c r="C456">
        <v>32194.606</v>
      </c>
      <c r="D456">
        <v>23196.491999999998</v>
      </c>
      <c r="E456">
        <v>16423.175999999999</v>
      </c>
      <c r="F456">
        <v>18694.094000000001</v>
      </c>
      <c r="G456">
        <v>16276.039000000001</v>
      </c>
      <c r="H456">
        <v>19179.726999999999</v>
      </c>
      <c r="I456">
        <v>21569.621999999999</v>
      </c>
      <c r="J456">
        <v>19817.404999999999</v>
      </c>
      <c r="K456">
        <v>10878.441999999999</v>
      </c>
      <c r="L456">
        <v>14572.325000000001</v>
      </c>
    </row>
    <row r="457" spans="1:12">
      <c r="A457" t="s">
        <v>212</v>
      </c>
      <c r="B457">
        <v>3680.8119999999999</v>
      </c>
      <c r="C457">
        <v>3461.9560000000001</v>
      </c>
      <c r="D457">
        <v>1991.8420000000001</v>
      </c>
      <c r="E457">
        <v>3256.9229999999998</v>
      </c>
      <c r="F457">
        <v>2850.348</v>
      </c>
      <c r="G457">
        <v>6314.99</v>
      </c>
      <c r="H457">
        <v>12189.126</v>
      </c>
      <c r="I457">
        <v>5338.0429999999997</v>
      </c>
      <c r="J457">
        <v>10495.272000000001</v>
      </c>
      <c r="K457">
        <v>2440.3319999999999</v>
      </c>
      <c r="L457">
        <v>5509.2520000000004</v>
      </c>
    </row>
    <row r="458" spans="1:12">
      <c r="A458" t="s">
        <v>213</v>
      </c>
      <c r="B458">
        <v>9070.4069999999992</v>
      </c>
      <c r="C458">
        <v>9569.5319999999992</v>
      </c>
      <c r="D458">
        <v>14107.528</v>
      </c>
      <c r="E458">
        <v>17039.512999999999</v>
      </c>
      <c r="F458">
        <v>22505.846000000001</v>
      </c>
      <c r="G458">
        <v>21801.838</v>
      </c>
      <c r="H458">
        <v>22002.624</v>
      </c>
      <c r="I458">
        <v>21641.095000000001</v>
      </c>
      <c r="J458">
        <v>36294.711000000003</v>
      </c>
      <c r="K458">
        <v>10186.287</v>
      </c>
      <c r="L458">
        <v>22193.704000000002</v>
      </c>
    </row>
    <row r="459" spans="1:12">
      <c r="A459" t="s">
        <v>214</v>
      </c>
      <c r="B459">
        <v>11413.986000000001</v>
      </c>
      <c r="C459">
        <v>7988.3440000000001</v>
      </c>
      <c r="D459">
        <v>11445.173000000001</v>
      </c>
      <c r="E459">
        <v>15408.236000000001</v>
      </c>
      <c r="F459">
        <v>11186.343000000001</v>
      </c>
      <c r="G459">
        <v>13773.061</v>
      </c>
      <c r="H459">
        <v>15502.6</v>
      </c>
      <c r="I459">
        <v>14720.697</v>
      </c>
      <c r="J459">
        <v>22580.2</v>
      </c>
      <c r="K459">
        <v>14237.325000000001</v>
      </c>
      <c r="L459">
        <v>28706.717000000001</v>
      </c>
    </row>
    <row r="460" spans="1:12">
      <c r="A460" t="s">
        <v>215</v>
      </c>
      <c r="B460">
        <v>50700.597999999998</v>
      </c>
      <c r="C460">
        <v>50142.017</v>
      </c>
      <c r="D460">
        <v>59145.042999999998</v>
      </c>
      <c r="E460">
        <v>89075.373000000007</v>
      </c>
      <c r="F460">
        <v>91180.589000000007</v>
      </c>
      <c r="G460">
        <v>111380.52800000001</v>
      </c>
      <c r="H460">
        <v>143640.11600000001</v>
      </c>
      <c r="I460">
        <v>160061.49400000001</v>
      </c>
      <c r="J460">
        <v>149468.94099999999</v>
      </c>
      <c r="K460">
        <v>70370.861999999994</v>
      </c>
      <c r="L460">
        <v>91050.873000000007</v>
      </c>
    </row>
    <row r="461" spans="1:12">
      <c r="A461" t="s">
        <v>216</v>
      </c>
      <c r="B461">
        <v>5443.6660000000002</v>
      </c>
      <c r="C461">
        <v>7368.0569999999998</v>
      </c>
      <c r="D461">
        <v>4337.8829999999998</v>
      </c>
      <c r="E461">
        <v>10094.017</v>
      </c>
      <c r="F461">
        <v>12906.085999999999</v>
      </c>
      <c r="G461">
        <v>17527.095000000001</v>
      </c>
      <c r="H461">
        <v>20083.144</v>
      </c>
      <c r="I461">
        <v>29401.218000000001</v>
      </c>
      <c r="J461">
        <v>36746.231</v>
      </c>
      <c r="K461">
        <v>12219.424999999999</v>
      </c>
      <c r="L461">
        <v>15261.718999999999</v>
      </c>
    </row>
    <row r="462" spans="1:12">
      <c r="A462" t="s">
        <v>217</v>
      </c>
      <c r="B462">
        <v>6673.3459999999995</v>
      </c>
      <c r="C462">
        <v>7500.491</v>
      </c>
      <c r="D462">
        <v>8151.9849999999997</v>
      </c>
      <c r="E462">
        <v>12731.576999999999</v>
      </c>
      <c r="F462">
        <v>11945.714</v>
      </c>
      <c r="G462">
        <v>13152.813</v>
      </c>
      <c r="H462">
        <v>14458.351000000001</v>
      </c>
      <c r="I462">
        <v>22351.100999999999</v>
      </c>
      <c r="J462">
        <v>21047.652999999998</v>
      </c>
      <c r="K462">
        <v>11905.813</v>
      </c>
      <c r="L462">
        <v>6444.527</v>
      </c>
    </row>
    <row r="463" spans="1:12">
      <c r="A463" t="s">
        <v>218</v>
      </c>
      <c r="B463">
        <v>2065.6089999999999</v>
      </c>
      <c r="C463">
        <v>2647.2170000000001</v>
      </c>
      <c r="D463">
        <v>30757.453000000001</v>
      </c>
      <c r="E463">
        <v>4593.8879999999999</v>
      </c>
      <c r="F463">
        <v>3840.8510000000001</v>
      </c>
      <c r="G463">
        <v>4327.5370000000003</v>
      </c>
      <c r="H463">
        <v>4309.0330000000004</v>
      </c>
      <c r="I463">
        <v>10271.273999999999</v>
      </c>
      <c r="J463">
        <v>8657.7990000000009</v>
      </c>
      <c r="K463">
        <v>4288.7299999999996</v>
      </c>
      <c r="L463">
        <v>6384.2839999999997</v>
      </c>
    </row>
    <row r="464" spans="1:12">
      <c r="A464" t="s">
        <v>219</v>
      </c>
      <c r="B464">
        <v>4353.8649999999998</v>
      </c>
      <c r="C464">
        <v>6640.6549999999997</v>
      </c>
      <c r="D464">
        <v>24718.945</v>
      </c>
      <c r="E464">
        <v>8680.7720000000008</v>
      </c>
      <c r="F464">
        <v>9092.9809999999998</v>
      </c>
      <c r="G464">
        <v>15118.324000000001</v>
      </c>
      <c r="H464">
        <v>13525.561</v>
      </c>
      <c r="I464">
        <v>16131.843999999999</v>
      </c>
      <c r="J464">
        <v>13069.191999999999</v>
      </c>
      <c r="K464">
        <v>7835.7879999999996</v>
      </c>
      <c r="L464">
        <v>11051.483</v>
      </c>
    </row>
    <row r="465" spans="1:12">
      <c r="A465" t="s">
        <v>220</v>
      </c>
      <c r="B465">
        <v>34667.336000000003</v>
      </c>
      <c r="C465">
        <v>43787.19</v>
      </c>
      <c r="D465">
        <v>44720.184999999998</v>
      </c>
      <c r="E465">
        <v>67573.186000000002</v>
      </c>
      <c r="F465">
        <v>57691.360000000001</v>
      </c>
      <c r="G465">
        <v>71042.407000000007</v>
      </c>
      <c r="H465">
        <v>80809.979000000007</v>
      </c>
      <c r="I465">
        <v>102921.61500000001</v>
      </c>
      <c r="J465">
        <v>140255.53400000001</v>
      </c>
      <c r="K465">
        <v>71765.440000000002</v>
      </c>
      <c r="L465">
        <v>101493.19100000001</v>
      </c>
    </row>
    <row r="466" spans="1:12">
      <c r="A466" t="s">
        <v>221</v>
      </c>
      <c r="B466">
        <v>10912.273999999999</v>
      </c>
      <c r="C466">
        <v>9138.7829999999994</v>
      </c>
      <c r="D466">
        <v>11676.61</v>
      </c>
      <c r="E466">
        <v>17395.05</v>
      </c>
      <c r="F466">
        <v>19124.321</v>
      </c>
      <c r="G466">
        <v>22368.347000000002</v>
      </c>
      <c r="H466">
        <v>23866.373</v>
      </c>
      <c r="I466">
        <v>33877.357000000004</v>
      </c>
      <c r="J466">
        <v>37515.892999999996</v>
      </c>
      <c r="K466">
        <v>24100.206999999999</v>
      </c>
      <c r="L466">
        <v>36395.425000000003</v>
      </c>
    </row>
    <row r="467" spans="1:12">
      <c r="A467" t="s">
        <v>222</v>
      </c>
      <c r="B467">
        <v>16148.832</v>
      </c>
      <c r="C467">
        <v>18691.577000000001</v>
      </c>
      <c r="D467">
        <v>22752.187000000002</v>
      </c>
      <c r="E467">
        <v>38934.953000000001</v>
      </c>
      <c r="F467">
        <v>38220.319000000003</v>
      </c>
      <c r="G467">
        <v>47675.855000000003</v>
      </c>
      <c r="H467">
        <v>53763.423000000003</v>
      </c>
      <c r="I467">
        <v>67181.612999999998</v>
      </c>
      <c r="J467">
        <v>77511.891000000003</v>
      </c>
      <c r="K467">
        <v>49398.692999999999</v>
      </c>
      <c r="L467">
        <v>77905.298999999999</v>
      </c>
    </row>
    <row r="468" spans="1:12">
      <c r="A468" t="s">
        <v>223</v>
      </c>
      <c r="B468">
        <v>23663.505000000001</v>
      </c>
      <c r="C468">
        <v>28216.557000000001</v>
      </c>
      <c r="D468">
        <v>33488.533000000003</v>
      </c>
      <c r="E468">
        <v>52286.671999999999</v>
      </c>
      <c r="F468">
        <v>58435.785000000003</v>
      </c>
      <c r="G468">
        <v>85550.130999999994</v>
      </c>
      <c r="H468">
        <v>103958.948</v>
      </c>
      <c r="I468">
        <v>129831.80899999999</v>
      </c>
      <c r="J468">
        <v>161224.76</v>
      </c>
      <c r="K468">
        <v>51035.131000000001</v>
      </c>
      <c r="L468">
        <v>59616.68</v>
      </c>
    </row>
    <row r="469" spans="1:12">
      <c r="A469" t="s">
        <v>224</v>
      </c>
      <c r="B469">
        <v>13584.601000000001</v>
      </c>
      <c r="C469">
        <v>23689.705999999998</v>
      </c>
      <c r="D469">
        <v>26074.814999999999</v>
      </c>
      <c r="E469">
        <v>33451.741000000002</v>
      </c>
      <c r="F469">
        <v>35686.625</v>
      </c>
      <c r="G469">
        <v>41912.481</v>
      </c>
      <c r="H469">
        <v>48849.47</v>
      </c>
      <c r="I469">
        <v>61547.665000000001</v>
      </c>
      <c r="J469">
        <v>65384.697</v>
      </c>
      <c r="K469">
        <v>37662.809000000001</v>
      </c>
      <c r="L469">
        <v>50900.105000000003</v>
      </c>
    </row>
    <row r="470" spans="1:12">
      <c r="A470" t="s">
        <v>225</v>
      </c>
      <c r="B470">
        <v>3406.8710000000001</v>
      </c>
      <c r="C470">
        <v>22354.050999999999</v>
      </c>
      <c r="D470">
        <v>4172.5129999999999</v>
      </c>
      <c r="E470">
        <v>6371.5950000000003</v>
      </c>
      <c r="F470">
        <v>6542.9030000000002</v>
      </c>
      <c r="G470">
        <v>7404.9059999999999</v>
      </c>
      <c r="H470">
        <v>10329.66</v>
      </c>
      <c r="I470">
        <v>13356.291999999999</v>
      </c>
      <c r="J470">
        <v>17790.37</v>
      </c>
      <c r="K470">
        <v>10262.585999999999</v>
      </c>
      <c r="L470">
        <v>12572.788</v>
      </c>
    </row>
    <row r="471" spans="1:12">
      <c r="A471" t="s">
        <v>226</v>
      </c>
      <c r="B471">
        <v>16152.6</v>
      </c>
      <c r="C471">
        <v>16459.671999999999</v>
      </c>
      <c r="D471">
        <v>28917.081999999999</v>
      </c>
      <c r="E471">
        <v>36460.32</v>
      </c>
      <c r="F471">
        <v>34330.624000000003</v>
      </c>
      <c r="G471">
        <v>42513.802000000003</v>
      </c>
      <c r="H471">
        <v>52223.633999999998</v>
      </c>
      <c r="I471">
        <v>63178.819000000003</v>
      </c>
      <c r="J471">
        <v>62018.167999999998</v>
      </c>
      <c r="K471">
        <v>37552.150999999998</v>
      </c>
      <c r="L471">
        <v>54073.913</v>
      </c>
    </row>
    <row r="472" spans="1:12">
      <c r="A472" t="s">
        <v>227</v>
      </c>
      <c r="B472">
        <v>3166.192</v>
      </c>
      <c r="C472">
        <v>3399.19</v>
      </c>
      <c r="D472">
        <v>4884.0069999999996</v>
      </c>
      <c r="E472">
        <v>8352.0120000000006</v>
      </c>
      <c r="F472">
        <v>14095.960999999999</v>
      </c>
      <c r="G472">
        <v>15120.654</v>
      </c>
      <c r="H472">
        <v>16893.816999999999</v>
      </c>
      <c r="I472">
        <v>19274.485000000001</v>
      </c>
      <c r="J472">
        <v>30511.49</v>
      </c>
      <c r="K472">
        <v>18142.325000000001</v>
      </c>
      <c r="L472">
        <v>22040.508000000002</v>
      </c>
    </row>
    <row r="473" spans="1:12">
      <c r="A473" t="s">
        <v>228</v>
      </c>
      <c r="B473">
        <v>6634.0619999999999</v>
      </c>
      <c r="C473">
        <v>12879.313</v>
      </c>
      <c r="D473">
        <v>10880.58</v>
      </c>
      <c r="E473">
        <v>18551.010999999999</v>
      </c>
      <c r="F473">
        <v>10475.786</v>
      </c>
      <c r="G473">
        <v>9703.1759999999995</v>
      </c>
      <c r="H473">
        <v>10191.744000000001</v>
      </c>
      <c r="I473">
        <v>10781.709000000001</v>
      </c>
      <c r="J473">
        <v>11989.467000000001</v>
      </c>
      <c r="K473">
        <v>17643.63</v>
      </c>
      <c r="L473">
        <v>9907.6370000000006</v>
      </c>
    </row>
    <row r="474" spans="1:12">
      <c r="A474" t="s">
        <v>229</v>
      </c>
      <c r="B474">
        <v>5171.6480000000001</v>
      </c>
      <c r="C474">
        <v>7420.5709999999999</v>
      </c>
      <c r="D474">
        <v>6278.1440000000002</v>
      </c>
      <c r="E474">
        <v>6016.8509999999997</v>
      </c>
      <c r="F474">
        <v>7161.7439999999997</v>
      </c>
      <c r="G474">
        <v>13143.117</v>
      </c>
      <c r="H474">
        <v>15408.776</v>
      </c>
      <c r="I474">
        <v>32539.769</v>
      </c>
      <c r="J474">
        <v>23462.738000000001</v>
      </c>
      <c r="K474">
        <v>9600.4930000000004</v>
      </c>
      <c r="L474">
        <v>14430.075000000001</v>
      </c>
    </row>
    <row r="475" spans="1:12">
      <c r="A475" t="s">
        <v>230</v>
      </c>
      <c r="B475">
        <v>109532.295</v>
      </c>
      <c r="C475">
        <v>62072.472000000002</v>
      </c>
      <c r="D475">
        <v>61936.752999999997</v>
      </c>
      <c r="E475">
        <v>91220.644</v>
      </c>
      <c r="F475">
        <v>93037.145000000004</v>
      </c>
      <c r="G475">
        <v>118890.41499999999</v>
      </c>
      <c r="H475">
        <v>216880.25</v>
      </c>
      <c r="I475">
        <v>170963.614</v>
      </c>
      <c r="J475">
        <v>148126.296</v>
      </c>
      <c r="K475">
        <v>76909.192999999999</v>
      </c>
      <c r="L475">
        <v>106626.046</v>
      </c>
    </row>
    <row r="476" spans="1:12">
      <c r="A476" t="s">
        <v>231</v>
      </c>
      <c r="B476">
        <v>30933.894</v>
      </c>
      <c r="C476">
        <v>29914.021000000001</v>
      </c>
      <c r="D476">
        <v>38029.063999999998</v>
      </c>
      <c r="E476">
        <v>51575.330999999998</v>
      </c>
      <c r="F476">
        <v>48483.985999999997</v>
      </c>
      <c r="G476">
        <v>52325.885999999999</v>
      </c>
      <c r="H476">
        <v>131310.049</v>
      </c>
      <c r="I476">
        <v>71148.664999999994</v>
      </c>
      <c r="J476">
        <v>65716.804999999993</v>
      </c>
      <c r="K476">
        <v>34899.161999999997</v>
      </c>
      <c r="L476">
        <v>51185.796999999999</v>
      </c>
    </row>
    <row r="477" spans="1:12">
      <c r="A477" t="s">
        <v>232</v>
      </c>
      <c r="B477">
        <v>14696.531000000001</v>
      </c>
      <c r="C477">
        <v>17087.686000000002</v>
      </c>
      <c r="D477">
        <v>19863.474999999999</v>
      </c>
      <c r="E477">
        <v>22407.919000000002</v>
      </c>
      <c r="F477">
        <v>34434.89</v>
      </c>
      <c r="G477">
        <v>44463.849000000002</v>
      </c>
      <c r="H477">
        <v>95775.73</v>
      </c>
      <c r="I477">
        <v>95616.899000000005</v>
      </c>
      <c r="J477">
        <v>118262.398</v>
      </c>
      <c r="K477">
        <v>56255.923999999999</v>
      </c>
      <c r="L477">
        <v>86796.505999999994</v>
      </c>
    </row>
    <row r="478" spans="1:12">
      <c r="A478" t="s">
        <v>233</v>
      </c>
      <c r="B478">
        <v>5546.4520000000002</v>
      </c>
      <c r="C478">
        <v>7097.5079999999998</v>
      </c>
      <c r="D478">
        <v>6569.6639999999998</v>
      </c>
      <c r="E478">
        <v>8441.86</v>
      </c>
      <c r="F478">
        <v>8235.5889999999999</v>
      </c>
      <c r="G478">
        <v>6639.9030000000002</v>
      </c>
      <c r="H478">
        <v>9961.1560000000009</v>
      </c>
      <c r="I478">
        <v>11135.44</v>
      </c>
      <c r="J478">
        <v>7892.6959999999999</v>
      </c>
      <c r="K478">
        <v>4326.0439999999999</v>
      </c>
      <c r="L478">
        <v>3553.6239999999998</v>
      </c>
    </row>
    <row r="479" spans="1:12">
      <c r="A479" t="s">
        <v>234</v>
      </c>
      <c r="B479">
        <v>6690.3530000000001</v>
      </c>
      <c r="C479">
        <v>8848.3179999999993</v>
      </c>
      <c r="D479">
        <v>8782.9380000000001</v>
      </c>
      <c r="E479">
        <v>22180.448</v>
      </c>
      <c r="F479">
        <v>30811.583999999999</v>
      </c>
      <c r="G479">
        <v>31648.291000000001</v>
      </c>
      <c r="H479">
        <v>41363.135999999999</v>
      </c>
      <c r="I479">
        <v>49005.241000000002</v>
      </c>
      <c r="J479">
        <v>37658.991000000002</v>
      </c>
      <c r="K479">
        <v>22562.21</v>
      </c>
      <c r="L479">
        <v>45687.845000000001</v>
      </c>
    </row>
    <row r="480" spans="1:12">
      <c r="A480" t="s">
        <v>235</v>
      </c>
      <c r="B480">
        <v>317735.90399999998</v>
      </c>
      <c r="C480">
        <v>454815.05900000001</v>
      </c>
      <c r="D480">
        <v>215535.356</v>
      </c>
      <c r="E480">
        <v>292902.46000000002</v>
      </c>
      <c r="F480">
        <v>374113.97200000001</v>
      </c>
      <c r="G480">
        <v>525194.65099999995</v>
      </c>
      <c r="H480">
        <v>528344.18099999998</v>
      </c>
      <c r="I480">
        <v>363651.36099999998</v>
      </c>
      <c r="J480">
        <v>360462.27500000002</v>
      </c>
      <c r="K480">
        <v>188015.133</v>
      </c>
      <c r="L480">
        <v>492021.80499999999</v>
      </c>
    </row>
    <row r="481" spans="1:12">
      <c r="A481" t="s">
        <v>236</v>
      </c>
      <c r="B481">
        <v>39752.567000000003</v>
      </c>
      <c r="C481">
        <v>22983.993999999999</v>
      </c>
      <c r="D481">
        <v>22690.596000000001</v>
      </c>
      <c r="E481">
        <v>31790.787</v>
      </c>
      <c r="F481">
        <v>43150.982000000004</v>
      </c>
      <c r="G481">
        <v>59827.271000000001</v>
      </c>
      <c r="H481">
        <v>72810.796000000002</v>
      </c>
      <c r="I481">
        <v>89450.319000000003</v>
      </c>
      <c r="J481">
        <v>113382.705</v>
      </c>
      <c r="K481">
        <v>57984.27</v>
      </c>
      <c r="L481">
        <v>99477.403000000006</v>
      </c>
    </row>
    <row r="482" spans="1:12">
      <c r="A482" t="s">
        <v>237</v>
      </c>
      <c r="B482">
        <v>119904.90300000001</v>
      </c>
      <c r="C482">
        <v>98853.392999999996</v>
      </c>
      <c r="D482">
        <v>109631.709</v>
      </c>
      <c r="E482">
        <v>177659.16</v>
      </c>
      <c r="F482">
        <v>287338.98599999998</v>
      </c>
      <c r="G482">
        <v>331966.18900000001</v>
      </c>
      <c r="H482">
        <v>374413.16100000002</v>
      </c>
      <c r="I482">
        <v>396063.43800000002</v>
      </c>
      <c r="J482">
        <v>420100.23700000002</v>
      </c>
      <c r="K482">
        <v>215935.08499999999</v>
      </c>
      <c r="L482">
        <v>306653.74099999998</v>
      </c>
    </row>
    <row r="483" spans="1:12">
      <c r="A483" t="s">
        <v>238</v>
      </c>
      <c r="B483">
        <v>61463.084999999999</v>
      </c>
      <c r="C483">
        <v>60214.885999999999</v>
      </c>
      <c r="D483">
        <v>65661.577999999994</v>
      </c>
      <c r="E483">
        <v>94726.356</v>
      </c>
      <c r="F483">
        <v>115319.79300000001</v>
      </c>
      <c r="G483">
        <v>114385.19899999999</v>
      </c>
      <c r="H483">
        <v>172971.348</v>
      </c>
      <c r="I483">
        <v>204104.08300000001</v>
      </c>
      <c r="J483">
        <v>255601.73300000001</v>
      </c>
      <c r="K483">
        <v>113636.927</v>
      </c>
      <c r="L483">
        <v>235162.837</v>
      </c>
    </row>
    <row r="484" spans="1:12">
      <c r="A484" t="s">
        <v>239</v>
      </c>
      <c r="B484">
        <v>5576.2290000000003</v>
      </c>
      <c r="C484">
        <v>7301.6790000000001</v>
      </c>
      <c r="D484">
        <v>6046.7839999999997</v>
      </c>
      <c r="E484">
        <v>11762.23</v>
      </c>
      <c r="F484">
        <v>12460.993</v>
      </c>
      <c r="G484">
        <v>8989.6589999999997</v>
      </c>
      <c r="H484">
        <v>24756.755000000001</v>
      </c>
      <c r="I484">
        <v>14804.75</v>
      </c>
      <c r="J484">
        <v>20335.035</v>
      </c>
      <c r="K484">
        <v>17675.669999999998</v>
      </c>
      <c r="L484">
        <v>11930.728999999999</v>
      </c>
    </row>
    <row r="485" spans="1:12">
      <c r="A485" t="s">
        <v>240</v>
      </c>
      <c r="B485">
        <v>38229.936999999998</v>
      </c>
      <c r="C485">
        <v>46208.500999999997</v>
      </c>
      <c r="D485">
        <v>46655.159</v>
      </c>
      <c r="E485">
        <v>67823.11</v>
      </c>
      <c r="F485">
        <v>62696.146999999997</v>
      </c>
      <c r="G485">
        <v>79471.925000000003</v>
      </c>
      <c r="H485">
        <v>100843.228</v>
      </c>
      <c r="I485">
        <v>129904.24099999999</v>
      </c>
      <c r="J485">
        <v>122362.643</v>
      </c>
      <c r="K485">
        <v>64668.855000000003</v>
      </c>
      <c r="L485">
        <v>91454.796000000002</v>
      </c>
    </row>
    <row r="486" spans="1:12">
      <c r="A486" t="s">
        <v>241</v>
      </c>
      <c r="B486">
        <v>175332.136</v>
      </c>
      <c r="C486">
        <v>60476.514999999999</v>
      </c>
      <c r="D486">
        <v>124421.57799999999</v>
      </c>
      <c r="E486">
        <v>212748.53700000001</v>
      </c>
      <c r="F486">
        <v>271155.49200000003</v>
      </c>
      <c r="G486">
        <v>429187.45199999999</v>
      </c>
      <c r="H486">
        <v>399213.7</v>
      </c>
      <c r="I486">
        <v>210770.25099999999</v>
      </c>
      <c r="J486">
        <v>229742.36</v>
      </c>
      <c r="K486">
        <v>140464.08100000001</v>
      </c>
      <c r="L486">
        <v>295108.69699999999</v>
      </c>
    </row>
    <row r="487" spans="1:12">
      <c r="A487" t="s">
        <v>242</v>
      </c>
      <c r="B487">
        <v>202839.443</v>
      </c>
      <c r="C487">
        <v>131342.15700000001</v>
      </c>
      <c r="D487">
        <v>140128.60500000001</v>
      </c>
      <c r="E487">
        <v>143108.58600000001</v>
      </c>
      <c r="F487">
        <v>129011.662</v>
      </c>
      <c r="G487">
        <v>233780.20199999999</v>
      </c>
      <c r="H487">
        <v>197668.50399999999</v>
      </c>
      <c r="I487">
        <v>187080.302</v>
      </c>
      <c r="J487">
        <v>190796.76800000001</v>
      </c>
      <c r="K487">
        <v>119375.942</v>
      </c>
      <c r="L487">
        <v>181538.53200000001</v>
      </c>
    </row>
    <row r="488" spans="1:12">
      <c r="A488" t="s">
        <v>243</v>
      </c>
      <c r="B488">
        <v>161465.554</v>
      </c>
      <c r="C488">
        <v>204448.16699999999</v>
      </c>
      <c r="D488">
        <v>236121.47500000001</v>
      </c>
      <c r="E488">
        <v>354749.734</v>
      </c>
      <c r="F488">
        <v>404201.05800000002</v>
      </c>
      <c r="G488">
        <v>535161.01300000004</v>
      </c>
      <c r="H488">
        <v>837872.43900000001</v>
      </c>
      <c r="I488">
        <v>1145712.585</v>
      </c>
      <c r="J488">
        <v>865635.67799999996</v>
      </c>
      <c r="K488">
        <v>334625.80099999998</v>
      </c>
      <c r="L488">
        <v>363475.92200000002</v>
      </c>
    </row>
    <row r="489" spans="1:12">
      <c r="A489" t="s">
        <v>244</v>
      </c>
      <c r="B489">
        <v>45685.368000000002</v>
      </c>
      <c r="C489">
        <v>47196.605000000003</v>
      </c>
      <c r="D489">
        <v>59834.472999999998</v>
      </c>
      <c r="E489">
        <v>75763.142000000007</v>
      </c>
      <c r="F489">
        <v>82056.725000000006</v>
      </c>
      <c r="G489">
        <v>127224.518</v>
      </c>
      <c r="H489">
        <v>196987.11499999999</v>
      </c>
      <c r="I489">
        <v>263143.67200000002</v>
      </c>
      <c r="J489">
        <v>226396.829</v>
      </c>
      <c r="K489">
        <v>53929.209000000003</v>
      </c>
      <c r="L489">
        <v>72627.758000000002</v>
      </c>
    </row>
    <row r="490" spans="1:12">
      <c r="A490" t="s">
        <v>245</v>
      </c>
      <c r="B490">
        <v>19210.030999999999</v>
      </c>
      <c r="C490">
        <v>33178.654999999999</v>
      </c>
      <c r="D490">
        <v>36243.546999999999</v>
      </c>
      <c r="E490">
        <v>50572.082000000002</v>
      </c>
      <c r="F490">
        <v>55568.493999999999</v>
      </c>
      <c r="G490">
        <v>56769.578000000001</v>
      </c>
      <c r="H490">
        <v>90820.525999999998</v>
      </c>
      <c r="I490">
        <v>166851.27600000001</v>
      </c>
      <c r="J490">
        <v>132338.19399999999</v>
      </c>
      <c r="K490">
        <v>32472.093000000001</v>
      </c>
      <c r="L490">
        <v>79467.122000000003</v>
      </c>
    </row>
    <row r="491" spans="1:12">
      <c r="A491" t="s">
        <v>246</v>
      </c>
      <c r="B491">
        <v>30434.186000000002</v>
      </c>
      <c r="C491">
        <v>39226.891000000003</v>
      </c>
      <c r="D491">
        <v>49098.733</v>
      </c>
      <c r="E491">
        <v>69047.792000000001</v>
      </c>
      <c r="F491">
        <v>81320.091</v>
      </c>
      <c r="G491">
        <v>104737.662</v>
      </c>
      <c r="H491">
        <v>118643.444</v>
      </c>
      <c r="I491">
        <v>163472.70000000001</v>
      </c>
      <c r="J491">
        <v>180832.84</v>
      </c>
      <c r="K491">
        <v>110042.353</v>
      </c>
      <c r="L491">
        <v>132623.62700000001</v>
      </c>
    </row>
    <row r="492" spans="1:12">
      <c r="A492" t="s">
        <v>247</v>
      </c>
      <c r="B492">
        <v>7316.77</v>
      </c>
      <c r="C492">
        <v>8439.8549999999996</v>
      </c>
      <c r="D492">
        <v>8532.6149999999998</v>
      </c>
      <c r="E492">
        <v>10464.087</v>
      </c>
      <c r="F492">
        <v>11471.18</v>
      </c>
      <c r="G492">
        <v>11785.856</v>
      </c>
      <c r="H492">
        <v>16777.757000000001</v>
      </c>
      <c r="I492">
        <v>24940.816999999999</v>
      </c>
      <c r="J492">
        <v>25716.27</v>
      </c>
      <c r="K492">
        <v>12141.916999999999</v>
      </c>
      <c r="L492">
        <v>14229.339</v>
      </c>
    </row>
    <row r="493" spans="1:12">
      <c r="A493" t="s">
        <v>248</v>
      </c>
      <c r="B493">
        <v>15534.503000000001</v>
      </c>
      <c r="C493">
        <v>16154.651</v>
      </c>
      <c r="D493">
        <v>18575.413</v>
      </c>
      <c r="E493">
        <v>28018.829000000002</v>
      </c>
      <c r="F493">
        <v>34607.413999999997</v>
      </c>
      <c r="G493">
        <v>51393.201000000001</v>
      </c>
      <c r="H493">
        <v>71686.462</v>
      </c>
      <c r="I493">
        <v>109692.20600000001</v>
      </c>
      <c r="J493">
        <v>92456.991999999998</v>
      </c>
      <c r="K493">
        <v>26778.597000000002</v>
      </c>
      <c r="L493">
        <v>36799.868999999999</v>
      </c>
    </row>
    <row r="494" spans="1:12">
      <c r="A494" t="s">
        <v>249</v>
      </c>
      <c r="B494">
        <v>5764.0150000000003</v>
      </c>
      <c r="C494">
        <v>19071</v>
      </c>
      <c r="D494">
        <v>50959.663999999997</v>
      </c>
      <c r="E494">
        <v>302029.10800000001</v>
      </c>
      <c r="F494">
        <v>131260.492</v>
      </c>
      <c r="G494">
        <v>33533.324999999997</v>
      </c>
      <c r="H494">
        <v>40734.936999999998</v>
      </c>
      <c r="I494">
        <v>42282.224000000002</v>
      </c>
      <c r="J494">
        <v>34756.273999999998</v>
      </c>
      <c r="K494">
        <v>16167.864</v>
      </c>
      <c r="L494">
        <v>28614.587</v>
      </c>
    </row>
    <row r="495" spans="1:12">
      <c r="A495" t="s">
        <v>250</v>
      </c>
      <c r="B495">
        <v>9879.4490000000005</v>
      </c>
      <c r="C495">
        <v>5596.4549999999999</v>
      </c>
      <c r="D495">
        <v>14891.904</v>
      </c>
      <c r="E495">
        <v>17411.68</v>
      </c>
      <c r="F495">
        <v>5150.4650000000001</v>
      </c>
      <c r="G495">
        <v>14852.92</v>
      </c>
      <c r="H495">
        <v>24745.731</v>
      </c>
      <c r="I495">
        <v>62652.665000000001</v>
      </c>
      <c r="J495">
        <v>68505.035000000003</v>
      </c>
      <c r="K495">
        <v>68957.297000000006</v>
      </c>
      <c r="L495">
        <v>27307.236000000001</v>
      </c>
    </row>
    <row r="496" spans="1:12">
      <c r="A496" t="s">
        <v>251</v>
      </c>
      <c r="B496">
        <v>12133.661</v>
      </c>
      <c r="C496">
        <v>15392.367</v>
      </c>
      <c r="D496">
        <v>112219.678</v>
      </c>
      <c r="E496">
        <v>40390.868000000002</v>
      </c>
      <c r="F496">
        <v>135352.647</v>
      </c>
      <c r="G496">
        <v>19356.525000000001</v>
      </c>
      <c r="H496">
        <v>162369.22899999999</v>
      </c>
      <c r="I496">
        <v>138275.522</v>
      </c>
      <c r="J496">
        <v>64367.116999999998</v>
      </c>
      <c r="K496">
        <v>17829.925999999999</v>
      </c>
      <c r="L496">
        <v>84728.077000000005</v>
      </c>
    </row>
    <row r="497" spans="1:12">
      <c r="A497" t="s">
        <v>252</v>
      </c>
      <c r="B497">
        <v>2422.6750000000002</v>
      </c>
      <c r="C497">
        <v>7434.9380000000001</v>
      </c>
      <c r="D497">
        <v>5664.6850000000004</v>
      </c>
      <c r="E497">
        <v>9140.5439999999999</v>
      </c>
      <c r="F497">
        <v>7569.6959999999999</v>
      </c>
      <c r="G497">
        <v>9850.741</v>
      </c>
      <c r="H497">
        <v>19488.87</v>
      </c>
      <c r="I497">
        <v>29239.911</v>
      </c>
      <c r="J497">
        <v>15157.909</v>
      </c>
      <c r="K497">
        <v>8151.7060000000001</v>
      </c>
      <c r="L497">
        <v>8197.2199999999993</v>
      </c>
    </row>
    <row r="498" spans="1:12">
      <c r="A498" t="s">
        <v>253</v>
      </c>
      <c r="B498">
        <v>9734.4570000000003</v>
      </c>
      <c r="C498">
        <v>11293.132</v>
      </c>
      <c r="D498">
        <v>11749.424000000001</v>
      </c>
      <c r="E498">
        <v>22819.722000000002</v>
      </c>
      <c r="F498">
        <v>19615.721000000001</v>
      </c>
      <c r="G498">
        <v>26092.580999999998</v>
      </c>
      <c r="H498">
        <v>36381.341</v>
      </c>
      <c r="I498">
        <v>46408.017999999996</v>
      </c>
      <c r="J498">
        <v>42750.493999999999</v>
      </c>
      <c r="K498">
        <v>18918.991000000002</v>
      </c>
      <c r="L498">
        <v>26787.379000000001</v>
      </c>
    </row>
    <row r="499" spans="1:12">
      <c r="A499" t="s">
        <v>254</v>
      </c>
      <c r="B499">
        <v>16726.387999999999</v>
      </c>
      <c r="C499">
        <v>18626.181</v>
      </c>
      <c r="D499">
        <v>19491.257000000001</v>
      </c>
      <c r="E499">
        <v>24296.35</v>
      </c>
      <c r="F499">
        <v>39493.099000000002</v>
      </c>
      <c r="G499">
        <v>55179.656000000003</v>
      </c>
      <c r="H499">
        <v>63839.288</v>
      </c>
      <c r="I499">
        <v>70318.447</v>
      </c>
      <c r="J499">
        <v>76479.168999999994</v>
      </c>
      <c r="K499">
        <v>56793.243999999999</v>
      </c>
      <c r="L499">
        <v>68082.012000000002</v>
      </c>
    </row>
    <row r="500" spans="1:12">
      <c r="A500" t="s">
        <v>255</v>
      </c>
      <c r="B500">
        <v>42569.120000000003</v>
      </c>
      <c r="C500">
        <v>43779.339</v>
      </c>
      <c r="D500">
        <v>46947.324000000001</v>
      </c>
      <c r="E500">
        <v>62610.337</v>
      </c>
      <c r="F500">
        <v>75140.846000000005</v>
      </c>
      <c r="G500">
        <v>86955.115999999995</v>
      </c>
      <c r="H500">
        <v>118747.658</v>
      </c>
      <c r="I500">
        <v>169836.06299999999</v>
      </c>
      <c r="J500">
        <v>173867.72200000001</v>
      </c>
      <c r="K500">
        <v>99625.759000000005</v>
      </c>
      <c r="L500">
        <v>105320.992</v>
      </c>
    </row>
    <row r="501" spans="1:12">
      <c r="A501" t="s">
        <v>256</v>
      </c>
      <c r="B501">
        <v>5511.2510000000002</v>
      </c>
      <c r="C501">
        <v>6459.41</v>
      </c>
      <c r="D501">
        <v>7578.0339999999997</v>
      </c>
      <c r="E501">
        <v>9213.3670000000002</v>
      </c>
      <c r="F501">
        <v>9463.1880000000001</v>
      </c>
      <c r="G501">
        <v>12274.978999999999</v>
      </c>
      <c r="H501">
        <v>16024.174000000001</v>
      </c>
      <c r="I501">
        <v>23004.065999999999</v>
      </c>
      <c r="J501">
        <v>24624.413</v>
      </c>
      <c r="K501">
        <v>13903.614</v>
      </c>
      <c r="L501">
        <v>18010.7</v>
      </c>
    </row>
    <row r="502" spans="1:12">
      <c r="A502" t="s">
        <v>257</v>
      </c>
      <c r="B502">
        <v>16592.415000000001</v>
      </c>
      <c r="C502">
        <v>17986.162</v>
      </c>
      <c r="D502">
        <v>16724.678</v>
      </c>
      <c r="E502">
        <v>20772.252</v>
      </c>
      <c r="F502">
        <v>26933.71</v>
      </c>
      <c r="G502">
        <v>31465.273000000001</v>
      </c>
      <c r="H502">
        <v>37604.339</v>
      </c>
      <c r="I502">
        <v>52246.383000000002</v>
      </c>
      <c r="J502">
        <v>84128.01</v>
      </c>
      <c r="K502">
        <v>42113.203000000001</v>
      </c>
      <c r="L502">
        <v>45299.6</v>
      </c>
    </row>
    <row r="503" spans="1:12">
      <c r="A503" t="s">
        <v>258</v>
      </c>
      <c r="B503">
        <v>13078.335999999999</v>
      </c>
      <c r="C503">
        <v>15251.74</v>
      </c>
      <c r="D503">
        <v>17359.940999999999</v>
      </c>
      <c r="E503">
        <v>23506.291000000001</v>
      </c>
      <c r="F503">
        <v>31908.69</v>
      </c>
      <c r="G503">
        <v>36542.243999999999</v>
      </c>
      <c r="H503">
        <v>48717.760000000002</v>
      </c>
      <c r="I503">
        <v>65518.02</v>
      </c>
      <c r="J503">
        <v>94213.047000000006</v>
      </c>
      <c r="K503">
        <v>58789.85</v>
      </c>
      <c r="L503">
        <v>54522.400999999998</v>
      </c>
    </row>
    <row r="504" spans="1:12">
      <c r="A504" t="s">
        <v>259</v>
      </c>
      <c r="B504">
        <v>2817.768</v>
      </c>
      <c r="C504">
        <v>2508.1819999999998</v>
      </c>
      <c r="D504">
        <v>2847.6790000000001</v>
      </c>
      <c r="E504">
        <v>3246.7339999999999</v>
      </c>
      <c r="F504">
        <v>4022.2730000000001</v>
      </c>
      <c r="G504">
        <v>5087.2</v>
      </c>
      <c r="H504">
        <v>6370.6620000000003</v>
      </c>
      <c r="I504">
        <v>10564.971</v>
      </c>
      <c r="J504">
        <v>20381.037</v>
      </c>
      <c r="K504">
        <v>12820.556</v>
      </c>
      <c r="L504">
        <v>12805.075000000001</v>
      </c>
    </row>
    <row r="505" spans="1:12">
      <c r="A505" t="s">
        <v>260</v>
      </c>
      <c r="B505">
        <v>5357.0379999999996</v>
      </c>
      <c r="C505">
        <v>6152.1289999999999</v>
      </c>
      <c r="D505">
        <v>6714.49</v>
      </c>
      <c r="E505">
        <v>9902.7250000000004</v>
      </c>
      <c r="F505">
        <v>12743.189</v>
      </c>
      <c r="G505">
        <v>18290.471000000001</v>
      </c>
      <c r="H505">
        <v>26109.65</v>
      </c>
      <c r="I505">
        <v>38109.156999999999</v>
      </c>
      <c r="J505">
        <v>78296.645999999993</v>
      </c>
      <c r="K505">
        <v>35064.417999999998</v>
      </c>
      <c r="L505">
        <v>37830.648999999998</v>
      </c>
    </row>
    <row r="506" spans="1:12">
      <c r="A506" t="s">
        <v>261</v>
      </c>
      <c r="B506">
        <v>27816.828000000001</v>
      </c>
      <c r="C506">
        <v>31645.251</v>
      </c>
      <c r="D506">
        <v>36472.684999999998</v>
      </c>
      <c r="E506">
        <v>48236.688000000002</v>
      </c>
      <c r="F506">
        <v>61911.889000000003</v>
      </c>
      <c r="G506">
        <v>78245.952000000005</v>
      </c>
      <c r="H506">
        <v>96601.789000000004</v>
      </c>
      <c r="I506">
        <v>141013.277</v>
      </c>
      <c r="J506">
        <v>197088.459</v>
      </c>
      <c r="K506">
        <v>109659.32</v>
      </c>
      <c r="L506">
        <v>127355.25</v>
      </c>
    </row>
    <row r="507" spans="1:12">
      <c r="A507" t="s">
        <v>262</v>
      </c>
      <c r="B507">
        <v>10610.45</v>
      </c>
      <c r="C507">
        <v>11915.844999999999</v>
      </c>
      <c r="D507">
        <v>11146.328</v>
      </c>
      <c r="E507">
        <v>15122.245000000001</v>
      </c>
      <c r="F507">
        <v>17923.079000000002</v>
      </c>
      <c r="G507">
        <v>23071.05</v>
      </c>
      <c r="H507">
        <v>28634.647000000001</v>
      </c>
      <c r="I507">
        <v>36135.504000000001</v>
      </c>
      <c r="J507">
        <v>44982.862999999998</v>
      </c>
      <c r="K507">
        <v>29749.184000000001</v>
      </c>
      <c r="L507">
        <v>43093.828999999998</v>
      </c>
    </row>
    <row r="508" spans="1:12">
      <c r="A508" t="s">
        <v>263</v>
      </c>
      <c r="B508">
        <v>7212.5519999999997</v>
      </c>
      <c r="C508">
        <v>9685.9359999999997</v>
      </c>
      <c r="D508">
        <v>10414.514999999999</v>
      </c>
      <c r="E508">
        <v>13767.245999999999</v>
      </c>
      <c r="F508">
        <v>13592.968000000001</v>
      </c>
      <c r="G508">
        <v>16836.609</v>
      </c>
      <c r="H508">
        <v>21557.466</v>
      </c>
      <c r="I508">
        <v>31191.308000000001</v>
      </c>
      <c r="J508">
        <v>36197.93</v>
      </c>
      <c r="K508">
        <v>21282.856</v>
      </c>
      <c r="L508">
        <v>24650.734</v>
      </c>
    </row>
    <row r="509" spans="1:12">
      <c r="A509" t="s">
        <v>264</v>
      </c>
      <c r="B509">
        <v>39030.19</v>
      </c>
      <c r="C509">
        <v>44996.072</v>
      </c>
      <c r="D509">
        <v>46941.777000000002</v>
      </c>
      <c r="E509">
        <v>60620.684999999998</v>
      </c>
      <c r="F509">
        <v>55375.858</v>
      </c>
      <c r="G509">
        <v>63221.998</v>
      </c>
      <c r="H509">
        <v>84284.384999999995</v>
      </c>
      <c r="I509">
        <v>121049.098</v>
      </c>
      <c r="J509">
        <v>114258.766</v>
      </c>
      <c r="K509">
        <v>69612.521999999997</v>
      </c>
      <c r="L509">
        <v>81488.691999999995</v>
      </c>
    </row>
    <row r="510" spans="1:12">
      <c r="A510" t="s">
        <v>265</v>
      </c>
      <c r="B510">
        <v>10351.726000000001</v>
      </c>
      <c r="C510">
        <v>3684.9879999999998</v>
      </c>
      <c r="D510">
        <v>2005.972</v>
      </c>
      <c r="E510">
        <v>4095.127</v>
      </c>
      <c r="F510">
        <v>12438.464</v>
      </c>
      <c r="G510">
        <v>4674.3220000000001</v>
      </c>
      <c r="H510">
        <v>5664.6549999999997</v>
      </c>
      <c r="I510">
        <v>7357.0069999999996</v>
      </c>
      <c r="J510">
        <v>8154.777</v>
      </c>
      <c r="K510">
        <v>6547.54</v>
      </c>
      <c r="L510">
        <v>7407.2089999999998</v>
      </c>
    </row>
    <row r="511" spans="1:12">
      <c r="A511" t="s">
        <v>266</v>
      </c>
      <c r="B511">
        <v>14466.814</v>
      </c>
      <c r="C511">
        <v>13811.486000000001</v>
      </c>
      <c r="D511">
        <v>14543.620999999999</v>
      </c>
      <c r="E511">
        <v>25609.850999999999</v>
      </c>
      <c r="F511">
        <v>24196.953000000001</v>
      </c>
      <c r="G511">
        <v>30168.31</v>
      </c>
      <c r="H511">
        <v>38043.394999999997</v>
      </c>
      <c r="I511">
        <v>38954.962</v>
      </c>
      <c r="J511">
        <v>47891.54</v>
      </c>
      <c r="K511">
        <v>35516.968999999997</v>
      </c>
      <c r="L511">
        <v>40663.482000000004</v>
      </c>
    </row>
    <row r="512" spans="1:12">
      <c r="A512" t="s">
        <v>267</v>
      </c>
      <c r="B512">
        <v>4477.7039999999997</v>
      </c>
      <c r="C512">
        <v>7799.2150000000001</v>
      </c>
      <c r="D512">
        <v>8711.4689999999991</v>
      </c>
      <c r="E512">
        <v>7363.625</v>
      </c>
      <c r="F512">
        <v>7862.473</v>
      </c>
      <c r="G512">
        <v>7474.768</v>
      </c>
      <c r="H512">
        <v>7659.4070000000002</v>
      </c>
      <c r="I512">
        <v>9770.4240000000009</v>
      </c>
      <c r="J512">
        <v>9974.5570000000007</v>
      </c>
      <c r="K512">
        <v>6492.4859999999999</v>
      </c>
      <c r="L512">
        <v>9640.0110000000004</v>
      </c>
    </row>
    <row r="513" spans="1:12">
      <c r="A513" t="s">
        <v>268</v>
      </c>
      <c r="B513">
        <v>46346.805999999997</v>
      </c>
      <c r="C513">
        <v>38328.26</v>
      </c>
      <c r="D513">
        <v>37314.195</v>
      </c>
      <c r="E513">
        <v>68574.48</v>
      </c>
      <c r="F513">
        <v>77690.570000000007</v>
      </c>
      <c r="G513">
        <v>83419.034</v>
      </c>
      <c r="H513">
        <v>69507.304999999993</v>
      </c>
      <c r="I513">
        <v>88829.224000000002</v>
      </c>
      <c r="J513">
        <v>96701.926999999996</v>
      </c>
      <c r="K513">
        <v>66676.266000000003</v>
      </c>
      <c r="L513">
        <v>100549.2</v>
      </c>
    </row>
    <row r="514" spans="1:12">
      <c r="A514" t="s">
        <v>269</v>
      </c>
      <c r="B514">
        <v>4150.2979999999998</v>
      </c>
      <c r="C514">
        <v>5346.7960000000003</v>
      </c>
      <c r="D514">
        <v>7593.5609999999997</v>
      </c>
      <c r="E514">
        <v>4395.768</v>
      </c>
      <c r="F514">
        <v>3611.1390000000001</v>
      </c>
      <c r="G514">
        <v>2946.241</v>
      </c>
      <c r="H514">
        <v>3266.57</v>
      </c>
      <c r="I514">
        <v>4165.1180000000004</v>
      </c>
      <c r="J514">
        <v>3649.6889999999999</v>
      </c>
      <c r="K514">
        <v>2286.5129999999999</v>
      </c>
      <c r="L514">
        <v>3263.94</v>
      </c>
    </row>
    <row r="515" spans="1:12">
      <c r="A515" t="s">
        <v>270</v>
      </c>
      <c r="B515">
        <v>8689.4789999999994</v>
      </c>
      <c r="C515">
        <v>10085.055</v>
      </c>
      <c r="D515">
        <v>9927.7909999999993</v>
      </c>
      <c r="E515">
        <v>12200.617</v>
      </c>
      <c r="F515">
        <v>15575.243</v>
      </c>
      <c r="G515">
        <v>15808.694</v>
      </c>
      <c r="H515">
        <v>20319.089</v>
      </c>
      <c r="I515">
        <v>18949.134999999998</v>
      </c>
      <c r="J515">
        <v>14796.696</v>
      </c>
      <c r="K515">
        <v>13771.887000000001</v>
      </c>
      <c r="L515">
        <v>7481.9970000000003</v>
      </c>
    </row>
    <row r="516" spans="1:12">
      <c r="A516" t="s">
        <v>271</v>
      </c>
      <c r="B516">
        <v>116.307</v>
      </c>
      <c r="C516">
        <v>187.24700000000001</v>
      </c>
      <c r="D516">
        <v>199.322</v>
      </c>
      <c r="E516">
        <v>213.684</v>
      </c>
      <c r="F516">
        <v>308.46699999999998</v>
      </c>
      <c r="G516">
        <v>118.123</v>
      </c>
      <c r="H516">
        <v>209.48500000000001</v>
      </c>
      <c r="I516">
        <v>325.08199999999999</v>
      </c>
      <c r="J516">
        <v>222.35599999999999</v>
      </c>
      <c r="K516">
        <v>325.38900000000001</v>
      </c>
      <c r="L516">
        <v>407.649</v>
      </c>
    </row>
    <row r="517" spans="1:12">
      <c r="A517" t="s">
        <v>272</v>
      </c>
      <c r="B517">
        <v>2964.1260000000002</v>
      </c>
      <c r="C517">
        <v>3476.68</v>
      </c>
      <c r="D517">
        <v>3657.9279999999999</v>
      </c>
      <c r="E517">
        <v>5889.6530000000002</v>
      </c>
      <c r="F517">
        <v>9816.3029999999999</v>
      </c>
      <c r="G517">
        <v>10094.835999999999</v>
      </c>
      <c r="H517">
        <v>15415.743</v>
      </c>
      <c r="I517">
        <v>18123.394</v>
      </c>
      <c r="J517">
        <v>18671.503000000001</v>
      </c>
      <c r="K517">
        <v>10946.331</v>
      </c>
      <c r="L517">
        <v>17188.244999999999</v>
      </c>
    </row>
    <row r="518" spans="1:12">
      <c r="A518" t="s">
        <v>273</v>
      </c>
      <c r="B518">
        <v>3570.84</v>
      </c>
      <c r="C518">
        <v>3359.2750000000001</v>
      </c>
      <c r="D518">
        <v>3104.241</v>
      </c>
      <c r="E518">
        <v>3396.2640000000001</v>
      </c>
      <c r="F518">
        <v>3385.5340000000001</v>
      </c>
      <c r="G518">
        <v>3358.2559999999999</v>
      </c>
      <c r="H518">
        <v>5210.1440000000002</v>
      </c>
      <c r="I518">
        <v>8709.1129999999994</v>
      </c>
      <c r="J518">
        <v>7917.2389999999996</v>
      </c>
      <c r="K518">
        <v>4663.7889999999998</v>
      </c>
      <c r="L518">
        <v>12370.582</v>
      </c>
    </row>
    <row r="519" spans="1:12">
      <c r="A519" t="s">
        <v>274</v>
      </c>
      <c r="B519">
        <v>5904.8109999999997</v>
      </c>
      <c r="C519">
        <v>1366.662</v>
      </c>
      <c r="D519">
        <v>3480.7959999999998</v>
      </c>
      <c r="E519">
        <v>5209.0379999999996</v>
      </c>
      <c r="F519">
        <v>5093.7849999999999</v>
      </c>
      <c r="G519">
        <v>8694.5310000000009</v>
      </c>
      <c r="H519">
        <v>12140.876</v>
      </c>
      <c r="I519">
        <v>10756.877</v>
      </c>
      <c r="J519">
        <v>21350.411</v>
      </c>
      <c r="K519">
        <v>24725.994999999999</v>
      </c>
      <c r="L519">
        <v>31661.712</v>
      </c>
    </row>
    <row r="520" spans="1:12">
      <c r="A520" t="s">
        <v>275</v>
      </c>
      <c r="B520">
        <v>29956.653999999999</v>
      </c>
      <c r="C520">
        <v>23388.614000000001</v>
      </c>
      <c r="D520">
        <v>19673.263999999999</v>
      </c>
      <c r="E520">
        <v>24588.731</v>
      </c>
      <c r="F520">
        <v>28551.635999999999</v>
      </c>
      <c r="G520">
        <v>28150.107</v>
      </c>
      <c r="H520">
        <v>29834.591</v>
      </c>
      <c r="I520">
        <v>41868.135999999999</v>
      </c>
      <c r="J520">
        <v>49316.74</v>
      </c>
      <c r="K520">
        <v>32840.385000000002</v>
      </c>
      <c r="L520">
        <v>33190.980000000003</v>
      </c>
    </row>
    <row r="521" spans="1:12">
      <c r="A521" t="s">
        <v>276</v>
      </c>
      <c r="B521">
        <v>63220.449000000001</v>
      </c>
      <c r="C521">
        <v>72350.736000000004</v>
      </c>
      <c r="D521">
        <v>76427.997000000003</v>
      </c>
      <c r="E521">
        <v>128040.55499999999</v>
      </c>
      <c r="F521">
        <v>121662.319</v>
      </c>
      <c r="G521">
        <v>123245.338</v>
      </c>
      <c r="H521">
        <v>155200.90900000001</v>
      </c>
      <c r="I521">
        <v>203088.75200000001</v>
      </c>
      <c r="J521">
        <v>216530.72200000001</v>
      </c>
      <c r="K521">
        <v>143380.63</v>
      </c>
      <c r="L521">
        <v>179888.24799999999</v>
      </c>
    </row>
    <row r="522" spans="1:12">
      <c r="A522" t="s">
        <v>277</v>
      </c>
      <c r="B522">
        <v>23316.951000000001</v>
      </c>
      <c r="C522">
        <v>33805.309000000001</v>
      </c>
      <c r="D522">
        <v>31809.047999999999</v>
      </c>
      <c r="E522">
        <v>45484.502</v>
      </c>
      <c r="F522">
        <v>46770.317000000003</v>
      </c>
      <c r="G522">
        <v>53728.438000000002</v>
      </c>
      <c r="H522">
        <v>70412.698999999993</v>
      </c>
      <c r="I522">
        <v>93919.948999999993</v>
      </c>
      <c r="J522">
        <v>90041.096999999994</v>
      </c>
      <c r="K522">
        <v>68792.252999999997</v>
      </c>
      <c r="L522">
        <v>98504.892999999996</v>
      </c>
    </row>
    <row r="523" spans="1:12">
      <c r="A523" t="s">
        <v>278</v>
      </c>
      <c r="B523">
        <v>5328.335</v>
      </c>
      <c r="C523">
        <v>5338.4359999999997</v>
      </c>
      <c r="D523">
        <v>5359.7330000000002</v>
      </c>
      <c r="E523">
        <v>7454.1629999999996</v>
      </c>
      <c r="F523">
        <v>10818.995000000001</v>
      </c>
      <c r="G523">
        <v>10255.273999999999</v>
      </c>
      <c r="H523">
        <v>12757.424000000001</v>
      </c>
      <c r="I523">
        <v>13173.066999999999</v>
      </c>
      <c r="J523">
        <v>15271.865</v>
      </c>
      <c r="K523">
        <v>9109.5709999999999</v>
      </c>
      <c r="L523">
        <v>16589.621999999999</v>
      </c>
    </row>
    <row r="524" spans="1:12">
      <c r="A524" t="s">
        <v>279</v>
      </c>
      <c r="B524">
        <v>649.42100000000005</v>
      </c>
      <c r="C524">
        <v>516.67600000000004</v>
      </c>
      <c r="D524">
        <v>806.51199999999994</v>
      </c>
      <c r="E524">
        <v>445.363</v>
      </c>
      <c r="F524">
        <v>537.33600000000001</v>
      </c>
      <c r="G524">
        <v>550.46699999999998</v>
      </c>
      <c r="H524">
        <v>1375.193</v>
      </c>
      <c r="I524">
        <v>739.15899999999999</v>
      </c>
      <c r="J524">
        <v>891.01099999999997</v>
      </c>
      <c r="K524">
        <v>433.88900000000001</v>
      </c>
      <c r="L524">
        <v>432.95299999999997</v>
      </c>
    </row>
    <row r="525" spans="1:12">
      <c r="A525" t="s">
        <v>280</v>
      </c>
      <c r="B525">
        <v>4085.9459999999999</v>
      </c>
      <c r="C525">
        <v>4119.3860000000004</v>
      </c>
      <c r="D525">
        <v>4621.2330000000002</v>
      </c>
      <c r="E525">
        <v>5459.0140000000001</v>
      </c>
      <c r="F525">
        <v>6408.33</v>
      </c>
      <c r="G525">
        <v>9126.9599999999991</v>
      </c>
      <c r="H525">
        <v>16304.726000000001</v>
      </c>
      <c r="I525">
        <v>25559.196</v>
      </c>
      <c r="J525">
        <v>28265.383999999998</v>
      </c>
      <c r="K525">
        <v>9897.9930000000004</v>
      </c>
      <c r="L525">
        <v>14481.846</v>
      </c>
    </row>
    <row r="526" spans="1:12">
      <c r="A526" t="s">
        <v>281</v>
      </c>
      <c r="B526">
        <v>10833.054</v>
      </c>
      <c r="C526">
        <v>21490.58</v>
      </c>
      <c r="D526">
        <v>16216.254999999999</v>
      </c>
      <c r="E526">
        <v>17562.018</v>
      </c>
      <c r="F526">
        <v>19446.835999999999</v>
      </c>
      <c r="G526">
        <v>24319.646000000001</v>
      </c>
      <c r="H526">
        <v>90693.072</v>
      </c>
      <c r="I526">
        <v>37680.597000000002</v>
      </c>
      <c r="J526">
        <v>40366.771999999997</v>
      </c>
      <c r="K526">
        <v>19710.304</v>
      </c>
      <c r="L526">
        <v>33916.696000000004</v>
      </c>
    </row>
    <row r="527" spans="1:12">
      <c r="A527" t="s">
        <v>282</v>
      </c>
      <c r="B527">
        <v>55406.021000000001</v>
      </c>
      <c r="C527">
        <v>20380.685000000001</v>
      </c>
      <c r="D527">
        <v>22457.601999999999</v>
      </c>
      <c r="E527">
        <v>31993.197</v>
      </c>
      <c r="F527">
        <v>33816.404000000002</v>
      </c>
      <c r="G527">
        <v>35718.031999999999</v>
      </c>
      <c r="H527">
        <v>41634.767</v>
      </c>
      <c r="I527">
        <v>56478.815000000002</v>
      </c>
      <c r="J527">
        <v>59168.606</v>
      </c>
      <c r="K527">
        <v>41895.231</v>
      </c>
      <c r="L527">
        <v>47402.904000000002</v>
      </c>
    </row>
    <row r="528" spans="1:12">
      <c r="A528" t="s">
        <v>283</v>
      </c>
      <c r="B528">
        <v>404.78300000000002</v>
      </c>
      <c r="C528">
        <v>715.72799999999995</v>
      </c>
      <c r="D528">
        <v>545.00800000000004</v>
      </c>
      <c r="E528">
        <v>655.13599999999997</v>
      </c>
      <c r="F528">
        <v>893.61199999999997</v>
      </c>
      <c r="G528">
        <v>1369.546</v>
      </c>
      <c r="H528">
        <v>4396.47</v>
      </c>
      <c r="I528">
        <v>14159.221</v>
      </c>
      <c r="J528">
        <v>27232.143</v>
      </c>
      <c r="K528">
        <v>12244.075999999999</v>
      </c>
      <c r="L528">
        <v>30915.186000000002</v>
      </c>
    </row>
  </sheetData>
  <pageMargins left="0.75" right="0.75" top="1" bottom="1" header="0.5" footer="0.5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AK528"/>
  <sheetViews>
    <sheetView workbookViewId="0">
      <selection activeCell="I4" sqref="I4"/>
    </sheetView>
  </sheetViews>
  <sheetFormatPr defaultRowHeight="12.75"/>
  <sheetData>
    <row r="1" spans="1:26">
      <c r="A1" t="s">
        <v>26</v>
      </c>
    </row>
    <row r="2" spans="1:26">
      <c r="A2" t="s">
        <v>0</v>
      </c>
      <c r="N2" s="1"/>
    </row>
    <row r="3" spans="1:26">
      <c r="O3" s="2" t="s">
        <v>288</v>
      </c>
    </row>
    <row r="4" spans="1:26">
      <c r="A4" t="s">
        <v>1</v>
      </c>
      <c r="B4" t="s">
        <v>292</v>
      </c>
      <c r="C4" t="s">
        <v>3</v>
      </c>
      <c r="D4" t="s">
        <v>4</v>
      </c>
      <c r="F4" s="2" t="s">
        <v>293</v>
      </c>
      <c r="O4" s="3" t="s">
        <v>289</v>
      </c>
      <c r="P4" s="1" t="s">
        <v>286</v>
      </c>
    </row>
    <row r="5" spans="1:26">
      <c r="N5" s="4" t="s">
        <v>20</v>
      </c>
      <c r="O5" s="6"/>
      <c r="P5" s="5">
        <v>2000</v>
      </c>
      <c r="Q5" s="5">
        <v>2001</v>
      </c>
      <c r="R5" s="5">
        <v>2002</v>
      </c>
      <c r="S5" s="5">
        <v>2003</v>
      </c>
      <c r="T5" s="5">
        <v>2004</v>
      </c>
      <c r="U5" s="5">
        <v>2005</v>
      </c>
      <c r="V5" s="5">
        <v>2006</v>
      </c>
      <c r="W5" s="5">
        <v>2007</v>
      </c>
      <c r="X5" s="5">
        <v>2008</v>
      </c>
      <c r="Y5" s="5">
        <v>2009</v>
      </c>
      <c r="Z5" s="5">
        <v>2010</v>
      </c>
    </row>
    <row r="6" spans="1:26">
      <c r="A6" t="s">
        <v>5</v>
      </c>
      <c r="B6" t="s">
        <v>6</v>
      </c>
      <c r="C6" t="s">
        <v>7</v>
      </c>
      <c r="D6" t="s">
        <v>8</v>
      </c>
      <c r="E6" t="s">
        <v>9</v>
      </c>
      <c r="F6" t="s">
        <v>10</v>
      </c>
      <c r="G6" t="s">
        <v>11</v>
      </c>
      <c r="H6" t="s">
        <v>12</v>
      </c>
      <c r="I6" t="s">
        <v>13</v>
      </c>
      <c r="J6" t="s">
        <v>14</v>
      </c>
      <c r="K6" t="s">
        <v>15</v>
      </c>
      <c r="L6" t="s">
        <v>16</v>
      </c>
      <c r="O6" s="7"/>
    </row>
    <row r="7" spans="1:26">
      <c r="A7" t="s">
        <v>17</v>
      </c>
      <c r="O7" s="7" t="s">
        <v>21</v>
      </c>
      <c r="P7">
        <f>SUM(B9:B96)</f>
        <v>3018888.1109999986</v>
      </c>
      <c r="Q7">
        <f t="shared" ref="Q7:Z7" si="0">SUM(C9:C96)</f>
        <v>3372773.6799999992</v>
      </c>
      <c r="R7">
        <f t="shared" si="0"/>
        <v>3673850.9069999997</v>
      </c>
      <c r="S7">
        <f t="shared" si="0"/>
        <v>4460834.984000002</v>
      </c>
      <c r="T7">
        <f t="shared" si="0"/>
        <v>5621097.2169999992</v>
      </c>
      <c r="U7">
        <f t="shared" si="0"/>
        <v>6713922.1269999994</v>
      </c>
      <c r="V7">
        <f t="shared" si="0"/>
        <v>7368085.4870000044</v>
      </c>
      <c r="W7">
        <f t="shared" si="0"/>
        <v>10214937.807999998</v>
      </c>
      <c r="X7">
        <f t="shared" si="0"/>
        <v>13173191.491000006</v>
      </c>
      <c r="Y7">
        <f t="shared" si="0"/>
        <v>9720703.827999996</v>
      </c>
      <c r="Z7">
        <f t="shared" si="0"/>
        <v>11305805.867999999</v>
      </c>
    </row>
    <row r="8" spans="1:26">
      <c r="A8" t="s">
        <v>28</v>
      </c>
      <c r="B8">
        <v>28092242</v>
      </c>
      <c r="C8">
        <v>30497719</v>
      </c>
      <c r="D8">
        <v>34336583</v>
      </c>
      <c r="E8">
        <v>43003656</v>
      </c>
      <c r="F8">
        <v>55468212</v>
      </c>
      <c r="G8">
        <v>62271839</v>
      </c>
      <c r="H8">
        <v>74055406</v>
      </c>
      <c r="I8">
        <v>94590870</v>
      </c>
      <c r="J8">
        <v>108211166</v>
      </c>
      <c r="K8">
        <v>82571847</v>
      </c>
      <c r="L8">
        <v>94748737</v>
      </c>
      <c r="O8" s="7"/>
    </row>
    <row r="9" spans="1:26">
      <c r="A9" t="s">
        <v>29</v>
      </c>
      <c r="B9">
        <v>130391.64</v>
      </c>
      <c r="C9">
        <v>155148.304</v>
      </c>
      <c r="D9">
        <v>137166.152</v>
      </c>
      <c r="E9">
        <v>133277.16800000001</v>
      </c>
      <c r="F9">
        <v>155236.97500000001</v>
      </c>
      <c r="G9">
        <v>192075.56099999999</v>
      </c>
      <c r="H9">
        <v>208022.005</v>
      </c>
      <c r="I9">
        <v>235505.55100000001</v>
      </c>
      <c r="J9">
        <v>327799.58199999999</v>
      </c>
      <c r="K9">
        <v>319198.598</v>
      </c>
      <c r="L9">
        <v>370194.64500000002</v>
      </c>
      <c r="O9" s="7" t="s">
        <v>22</v>
      </c>
      <c r="P9">
        <f>B105+B130+B131+B132+B136+B137+B138+B106+B150+B151+B152+B156+B157+B166+B167+B168+B169+B170+B171+B172+B173</f>
        <v>871680.16</v>
      </c>
      <c r="Q9">
        <f t="shared" ref="Q9:Z9" si="1">C105+C130+C131+C132+C136+C137+C138+C106+C150+C151+C152+C156+C157+C166+C167+C168+C169+C170+C171+C172+C173</f>
        <v>879060.57</v>
      </c>
      <c r="R9">
        <f t="shared" si="1"/>
        <v>974940.66899999999</v>
      </c>
      <c r="S9">
        <f t="shared" si="1"/>
        <v>1170698.4170000001</v>
      </c>
      <c r="T9">
        <f t="shared" si="1"/>
        <v>1309387.1519999998</v>
      </c>
      <c r="U9">
        <f t="shared" si="1"/>
        <v>1496653.9340000001</v>
      </c>
      <c r="V9">
        <f t="shared" si="1"/>
        <v>1861314.0299999996</v>
      </c>
      <c r="W9">
        <f t="shared" si="1"/>
        <v>2265290.3259999994</v>
      </c>
      <c r="X9">
        <f t="shared" si="1"/>
        <v>2564483.861</v>
      </c>
      <c r="Y9">
        <f t="shared" si="1"/>
        <v>1725009.46</v>
      </c>
      <c r="Z9">
        <f t="shared" si="1"/>
        <v>2049127.4450000003</v>
      </c>
    </row>
    <row r="10" spans="1:26">
      <c r="A10" t="s">
        <v>30</v>
      </c>
      <c r="B10">
        <v>20291.758000000002</v>
      </c>
      <c r="C10">
        <v>11298.960999999999</v>
      </c>
      <c r="D10">
        <v>16938.969000000001</v>
      </c>
      <c r="E10">
        <v>23648.161</v>
      </c>
      <c r="F10">
        <v>36659.781999999999</v>
      </c>
      <c r="G10">
        <v>31610.101999999999</v>
      </c>
      <c r="H10">
        <v>30302.236000000001</v>
      </c>
      <c r="I10">
        <v>36892.144999999997</v>
      </c>
      <c r="J10">
        <v>60451.77</v>
      </c>
      <c r="K10">
        <v>57891.345000000001</v>
      </c>
      <c r="L10">
        <v>54041.957999999999</v>
      </c>
      <c r="O10" s="7"/>
    </row>
    <row r="11" spans="1:26">
      <c r="A11" t="s">
        <v>31</v>
      </c>
      <c r="B11">
        <v>443975.55599999998</v>
      </c>
      <c r="C11">
        <v>526323.64599999995</v>
      </c>
      <c r="D11">
        <v>517777.77</v>
      </c>
      <c r="E11">
        <v>588434.80900000001</v>
      </c>
      <c r="F11">
        <v>666168.79799999995</v>
      </c>
      <c r="G11">
        <v>665809.70900000003</v>
      </c>
      <c r="H11">
        <v>638096.59600000002</v>
      </c>
      <c r="I11">
        <v>772704.91599999997</v>
      </c>
      <c r="J11">
        <v>917997.94099999999</v>
      </c>
      <c r="K11">
        <v>814527.57400000002</v>
      </c>
      <c r="L11">
        <v>972416.60100000002</v>
      </c>
      <c r="O11" s="7" t="s">
        <v>23</v>
      </c>
      <c r="P11">
        <f>B141+B142+B143+B144+B145+B146+B147+B148+B149+B153+B154+B155+B231+B232+B233+B234+B235+B236+B237+B238+B239+B240+B241+B242+B243+B244+B257+B258</f>
        <v>2872498.0149999997</v>
      </c>
      <c r="Q11">
        <f t="shared" ref="Q11:Z11" si="2">C141+C142+C143+C144+C145+C146+C147+C148+C149+C153+C154+C155+C231+C232+C233+C234+C235+C236+C237+C238+C239+C240+C241+C242+C243+C244+C257+C258</f>
        <v>3299848.3829999999</v>
      </c>
      <c r="R11">
        <f t="shared" si="2"/>
        <v>3741845.5079999994</v>
      </c>
      <c r="S11">
        <f t="shared" si="2"/>
        <v>3830461.3349999995</v>
      </c>
      <c r="T11">
        <f t="shared" si="2"/>
        <v>4101924.0189999994</v>
      </c>
      <c r="U11">
        <f t="shared" si="2"/>
        <v>4047455.4280000008</v>
      </c>
      <c r="V11">
        <f t="shared" si="2"/>
        <v>4193637.8749999995</v>
      </c>
      <c r="W11">
        <f t="shared" si="2"/>
        <v>4749262.0980000002</v>
      </c>
      <c r="X11">
        <f t="shared" si="2"/>
        <v>4893942.8770000003</v>
      </c>
      <c r="Y11">
        <f t="shared" si="2"/>
        <v>4103231.0089999996</v>
      </c>
      <c r="Z11">
        <f t="shared" si="2"/>
        <v>4344413.4809999997</v>
      </c>
    </row>
    <row r="12" spans="1:26">
      <c r="A12" t="s">
        <v>32</v>
      </c>
      <c r="B12">
        <v>1178.2760000000001</v>
      </c>
      <c r="C12">
        <v>1820.02</v>
      </c>
      <c r="D12">
        <v>1871.66</v>
      </c>
      <c r="E12">
        <v>2300.7539999999999</v>
      </c>
      <c r="F12">
        <v>8441.1280000000006</v>
      </c>
      <c r="G12">
        <v>9187.0529999999999</v>
      </c>
      <c r="H12">
        <v>7949.81</v>
      </c>
      <c r="I12">
        <v>9605.6849999999995</v>
      </c>
      <c r="J12">
        <v>15654.974</v>
      </c>
      <c r="K12">
        <v>12625.272999999999</v>
      </c>
      <c r="L12">
        <v>15839.944</v>
      </c>
      <c r="O12" s="8"/>
    </row>
    <row r="13" spans="1:26">
      <c r="A13" t="s">
        <v>33</v>
      </c>
      <c r="B13">
        <v>93397.395000000004</v>
      </c>
      <c r="C13">
        <v>98100.369000000006</v>
      </c>
      <c r="D13">
        <v>97124.479999999996</v>
      </c>
      <c r="E13">
        <v>100778.05499999999</v>
      </c>
      <c r="F13">
        <v>110947.594</v>
      </c>
      <c r="G13">
        <v>136063.48300000001</v>
      </c>
      <c r="H13">
        <v>174498.50599999999</v>
      </c>
      <c r="I13">
        <v>188091.761</v>
      </c>
      <c r="J13">
        <v>207249.39499999999</v>
      </c>
      <c r="K13">
        <v>197297.87599999999</v>
      </c>
      <c r="L13">
        <v>197538.883</v>
      </c>
      <c r="O13" s="7" t="s">
        <v>24</v>
      </c>
      <c r="P13">
        <f>B97+B98+B99+B100+B101+B102+B103+B104+B110+B111+B115+B116+B117+B118+B119+B120+B121+B122+B123+B124+B125+B126+B127+B128+B129+B182+B183+B184+B185+B186+B187+B188+B189+B190+B191+B192+B193+B194+B195+B196+B197+B198+B199+B200+B201+B202+B203+B204+B205+B206+B207+B208+B209+B210+B211+B215+B216+B217+B218+B219+B220+B221+B222+B230+B245+B246+B247+B248+B249+B250+B251+B252+B254+B256</f>
        <v>14877933.520000001</v>
      </c>
      <c r="Q13">
        <f t="shared" ref="Q13:Z13" si="3">C97+C98+C99+C100+C101+C102+C103+C104+C110+C111+C115+C116+C117+C118+C119+C120+C121+C122+C123+C124+C125+C126+C127+C128+C129+C182+C183+C184+C185+C186+C187+C188+C189+C190+C191+C192+C193+C194+C195+C196+C197+C198+C199+C200+C201+C202+C203+C204+C205+C206+C207+C208+C209+C210+C211+C215+C216+C217+C218+C219+C220+C221+C222+C230+C245+C246+C247+C248+C249+C250+C251+C252+C254+C256</f>
        <v>15989882.994999999</v>
      </c>
      <c r="R13">
        <f t="shared" si="3"/>
        <v>18380064.142000001</v>
      </c>
      <c r="S13">
        <f t="shared" si="3"/>
        <v>24261451.309000004</v>
      </c>
      <c r="T13">
        <f t="shared" si="3"/>
        <v>32648186.651000001</v>
      </c>
      <c r="U13">
        <f t="shared" si="3"/>
        <v>35774957.962999992</v>
      </c>
      <c r="V13">
        <f t="shared" si="3"/>
        <v>41383575.114000008</v>
      </c>
      <c r="W13">
        <f t="shared" si="3"/>
        <v>49586508.634000003</v>
      </c>
      <c r="X13">
        <f t="shared" si="3"/>
        <v>55824811.120999999</v>
      </c>
      <c r="Y13">
        <f t="shared" si="3"/>
        <v>43722924.475999996</v>
      </c>
      <c r="Z13">
        <f t="shared" si="3"/>
        <v>50487268.84799999</v>
      </c>
    </row>
    <row r="14" spans="1:26">
      <c r="A14" t="s">
        <v>34</v>
      </c>
      <c r="B14">
        <v>38786.277999999998</v>
      </c>
      <c r="C14">
        <v>58374.894</v>
      </c>
      <c r="D14">
        <v>46536.661</v>
      </c>
      <c r="E14">
        <v>52979.928</v>
      </c>
      <c r="F14">
        <v>62508.567999999999</v>
      </c>
      <c r="G14">
        <v>90892.956000000006</v>
      </c>
      <c r="H14">
        <v>137125.511</v>
      </c>
      <c r="I14">
        <v>207419.128</v>
      </c>
      <c r="J14">
        <v>263591.08299999998</v>
      </c>
      <c r="K14">
        <v>221640.21100000001</v>
      </c>
      <c r="L14">
        <v>256275.82699999999</v>
      </c>
      <c r="O14" s="8"/>
    </row>
    <row r="15" spans="1:26">
      <c r="A15" t="s">
        <v>35</v>
      </c>
      <c r="B15">
        <v>1317.114</v>
      </c>
      <c r="C15">
        <v>1810.49</v>
      </c>
      <c r="D15">
        <v>2591.0140000000001</v>
      </c>
      <c r="E15">
        <v>4264.3990000000003</v>
      </c>
      <c r="F15">
        <v>6362.6360000000004</v>
      </c>
      <c r="G15">
        <v>3613.7339999999999</v>
      </c>
      <c r="H15">
        <v>2978.9029999999998</v>
      </c>
      <c r="I15">
        <v>3618.7249999999999</v>
      </c>
      <c r="J15">
        <v>4884.2960000000003</v>
      </c>
      <c r="K15">
        <v>5929.92</v>
      </c>
      <c r="L15">
        <v>5277.2809999999999</v>
      </c>
      <c r="O15" s="7" t="s">
        <v>25</v>
      </c>
      <c r="P15">
        <f>B107+B108+B109+B112+B113+B114+B133+B134+B135+B139+B140+B158+B159+B160+B161+B162+B163+B164+B165+B174+B175+B176+B177+B178+B179+B180+B181+B212+B213+B214+B223+B224+B225+B226+B227+B228+B229+B253+B255+B259+B260+B261+B262</f>
        <v>6073220.483</v>
      </c>
      <c r="Q15">
        <f t="shared" ref="Q15:Z15" si="4">C107+C108+C109+C112+C113+C114+C133+C134+C135+C139+C140+C158+C159+C160+C161+C162+C163+C164+C165+C174+C175+C176+C177+C178+C179+C180+C181+C212+C213+C214+C223+C224+C225+C226+C227+C228+C229+C253+C255+C259+C260+C261+C262</f>
        <v>6497620.4139999999</v>
      </c>
      <c r="R15">
        <f t="shared" si="4"/>
        <v>7118974.9130000006</v>
      </c>
      <c r="S15">
        <f t="shared" si="4"/>
        <v>8747172.023</v>
      </c>
      <c r="T15">
        <f t="shared" si="4"/>
        <v>10525101.535999998</v>
      </c>
      <c r="U15">
        <f t="shared" si="4"/>
        <v>12332399.264</v>
      </c>
      <c r="V15">
        <f t="shared" si="4"/>
        <v>16095770.205999998</v>
      </c>
      <c r="W15">
        <f t="shared" si="4"/>
        <v>21940599.895000003</v>
      </c>
      <c r="X15">
        <f t="shared" si="4"/>
        <v>25303905.111999992</v>
      </c>
      <c r="Y15">
        <f t="shared" si="4"/>
        <v>19144993.946000002</v>
      </c>
      <c r="Z15">
        <f t="shared" si="4"/>
        <v>22387039.946000006</v>
      </c>
    </row>
    <row r="16" spans="1:26">
      <c r="A16" t="s">
        <v>36</v>
      </c>
      <c r="B16">
        <v>36406.315999999999</v>
      </c>
      <c r="C16">
        <v>41813.584999999999</v>
      </c>
      <c r="D16">
        <v>35195.133000000002</v>
      </c>
      <c r="E16">
        <v>45098.391000000003</v>
      </c>
      <c r="F16">
        <v>46978.01</v>
      </c>
      <c r="G16">
        <v>49968.063000000002</v>
      </c>
      <c r="H16">
        <v>41663.563999999998</v>
      </c>
      <c r="I16">
        <v>41986.317000000003</v>
      </c>
      <c r="J16">
        <v>53950.43</v>
      </c>
      <c r="K16">
        <v>48168.186000000002</v>
      </c>
      <c r="L16">
        <v>52142.245999999999</v>
      </c>
    </row>
    <row r="17" spans="1:26">
      <c r="A17" t="s">
        <v>37</v>
      </c>
      <c r="B17">
        <v>9520.7710000000006</v>
      </c>
      <c r="C17">
        <v>11663.851000000001</v>
      </c>
      <c r="D17">
        <v>12892.727999999999</v>
      </c>
      <c r="E17">
        <v>26983.833999999999</v>
      </c>
      <c r="F17">
        <v>22447.499</v>
      </c>
      <c r="G17">
        <v>17962.035</v>
      </c>
      <c r="H17">
        <v>20192.817999999999</v>
      </c>
      <c r="I17">
        <v>19553.95</v>
      </c>
      <c r="J17">
        <v>35424.885999999999</v>
      </c>
      <c r="K17">
        <v>36916.553</v>
      </c>
      <c r="L17">
        <v>48213.930999999997</v>
      </c>
      <c r="N17" s="1" t="s">
        <v>290</v>
      </c>
      <c r="P17">
        <f>SUM(P7:P15)+B263</f>
        <v>27722752.805</v>
      </c>
      <c r="Q17">
        <f t="shared" ref="Q17:Z17" si="5">SUM(Q7:Q15)+C263</f>
        <v>30047937.846000001</v>
      </c>
      <c r="R17">
        <f t="shared" si="5"/>
        <v>33896745.316</v>
      </c>
      <c r="S17">
        <f t="shared" si="5"/>
        <v>42484061.946000002</v>
      </c>
      <c r="T17">
        <f t="shared" si="5"/>
        <v>54214961.362999998</v>
      </c>
      <c r="U17">
        <f t="shared" si="5"/>
        <v>60371737.218999989</v>
      </c>
      <c r="V17">
        <f t="shared" si="5"/>
        <v>70912488.092000008</v>
      </c>
      <c r="W17">
        <f t="shared" si="5"/>
        <v>88770033.23300001</v>
      </c>
      <c r="X17">
        <f t="shared" si="5"/>
        <v>101775233.13499999</v>
      </c>
      <c r="Y17">
        <f t="shared" si="5"/>
        <v>78446102.604999989</v>
      </c>
      <c r="Z17">
        <f t="shared" si="5"/>
        <v>90661752.851999998</v>
      </c>
    </row>
    <row r="18" spans="1:26">
      <c r="A18" t="s">
        <v>38</v>
      </c>
      <c r="B18">
        <v>4191.2110000000002</v>
      </c>
      <c r="C18">
        <v>3863.8890000000001</v>
      </c>
      <c r="D18">
        <v>3158.9940000000001</v>
      </c>
      <c r="E18">
        <v>4557.8940000000002</v>
      </c>
      <c r="F18">
        <v>3177.8739999999998</v>
      </c>
      <c r="G18">
        <v>5795.384</v>
      </c>
      <c r="H18">
        <v>3768.1550000000002</v>
      </c>
      <c r="I18">
        <v>3631.623</v>
      </c>
      <c r="J18">
        <v>5989.2219999999998</v>
      </c>
      <c r="K18">
        <v>5609.4560000000001</v>
      </c>
      <c r="L18">
        <v>7419.875</v>
      </c>
      <c r="P18">
        <f>B8</f>
        <v>28092242</v>
      </c>
      <c r="Q18">
        <f t="shared" ref="Q18:Z18" si="6">C8</f>
        <v>30497719</v>
      </c>
      <c r="R18">
        <f t="shared" si="6"/>
        <v>34336583</v>
      </c>
      <c r="S18">
        <f t="shared" si="6"/>
        <v>43003656</v>
      </c>
      <c r="T18">
        <f t="shared" si="6"/>
        <v>55468212</v>
      </c>
      <c r="U18">
        <f t="shared" si="6"/>
        <v>62271839</v>
      </c>
      <c r="V18">
        <f t="shared" si="6"/>
        <v>74055406</v>
      </c>
      <c r="W18">
        <f t="shared" si="6"/>
        <v>94590870</v>
      </c>
      <c r="X18">
        <f t="shared" si="6"/>
        <v>108211166</v>
      </c>
      <c r="Y18">
        <f t="shared" si="6"/>
        <v>82571847</v>
      </c>
      <c r="Z18">
        <f t="shared" si="6"/>
        <v>94748737</v>
      </c>
    </row>
    <row r="19" spans="1:26">
      <c r="A19" t="s">
        <v>39</v>
      </c>
      <c r="B19">
        <v>0</v>
      </c>
      <c r="C19">
        <v>28.013000000000002</v>
      </c>
      <c r="D19">
        <v>0.219</v>
      </c>
      <c r="E19">
        <v>613.971</v>
      </c>
      <c r="F19">
        <v>72.421000000000006</v>
      </c>
      <c r="G19">
        <v>11.867000000000001</v>
      </c>
      <c r="H19">
        <v>25.512</v>
      </c>
      <c r="I19">
        <v>147.26900000000001</v>
      </c>
      <c r="J19">
        <v>100.212</v>
      </c>
      <c r="K19">
        <v>47.322000000000003</v>
      </c>
      <c r="L19">
        <v>22.033999999999999</v>
      </c>
      <c r="P19" s="9">
        <f>P17-P18</f>
        <v>-369489.1950000003</v>
      </c>
      <c r="Q19" s="9">
        <f t="shared" ref="Q19:Z19" si="7">Q17-Q18</f>
        <v>-449781.15399999917</v>
      </c>
      <c r="R19" s="9">
        <f t="shared" si="7"/>
        <v>-439837.68400000036</v>
      </c>
      <c r="S19" s="9">
        <f t="shared" si="7"/>
        <v>-519594.05399999768</v>
      </c>
      <c r="T19" s="9">
        <f t="shared" si="7"/>
        <v>-1253250.637000002</v>
      </c>
      <c r="U19" s="9">
        <f t="shared" si="7"/>
        <v>-1900101.7810000107</v>
      </c>
      <c r="V19" s="9">
        <f t="shared" si="7"/>
        <v>-3142917.9079999924</v>
      </c>
      <c r="W19" s="9">
        <f t="shared" si="7"/>
        <v>-5820836.7669999897</v>
      </c>
      <c r="X19" s="9">
        <f t="shared" si="7"/>
        <v>-6435932.8650000095</v>
      </c>
      <c r="Y19" s="9">
        <f t="shared" si="7"/>
        <v>-4125744.3950000107</v>
      </c>
      <c r="Z19" s="9">
        <f t="shared" si="7"/>
        <v>-4086984.1480000019</v>
      </c>
    </row>
    <row r="20" spans="1:26">
      <c r="A20" t="s">
        <v>40</v>
      </c>
      <c r="B20">
        <v>314.822</v>
      </c>
      <c r="C20">
        <v>406.24700000000001</v>
      </c>
      <c r="D20">
        <v>387.21499999999997</v>
      </c>
      <c r="E20">
        <v>512.36</v>
      </c>
      <c r="F20">
        <v>585.94000000000005</v>
      </c>
      <c r="G20">
        <v>374.666</v>
      </c>
      <c r="H20">
        <v>501.839</v>
      </c>
      <c r="I20">
        <v>283.13200000000001</v>
      </c>
      <c r="J20">
        <v>197.88200000000001</v>
      </c>
      <c r="K20">
        <v>506.30200000000002</v>
      </c>
      <c r="L20">
        <v>672.14499999999998</v>
      </c>
      <c r="N20" s="1" t="s">
        <v>19</v>
      </c>
    </row>
    <row r="21" spans="1:26">
      <c r="A21" t="s">
        <v>41</v>
      </c>
      <c r="B21">
        <v>882.07600000000002</v>
      </c>
      <c r="C21">
        <v>942.26199999999994</v>
      </c>
      <c r="D21">
        <v>1978.9680000000001</v>
      </c>
      <c r="E21">
        <v>3049.2260000000001</v>
      </c>
      <c r="F21">
        <v>3680.2629999999999</v>
      </c>
      <c r="G21">
        <v>4366.549</v>
      </c>
      <c r="H21">
        <v>4634.3760000000002</v>
      </c>
      <c r="I21">
        <v>7520.61</v>
      </c>
      <c r="J21">
        <v>5149.2250000000004</v>
      </c>
      <c r="K21">
        <v>4287.4440000000004</v>
      </c>
      <c r="L21">
        <v>5635.2790000000014</v>
      </c>
      <c r="O21" s="2" t="s">
        <v>287</v>
      </c>
    </row>
    <row r="22" spans="1:26">
      <c r="A22" t="s">
        <v>42</v>
      </c>
      <c r="B22">
        <v>72282.03</v>
      </c>
      <c r="C22">
        <v>146701.56</v>
      </c>
      <c r="D22">
        <v>132968.147</v>
      </c>
      <c r="E22">
        <v>171702.51500000001</v>
      </c>
      <c r="F22">
        <v>145172.83199999999</v>
      </c>
      <c r="G22">
        <v>239614.53599999999</v>
      </c>
      <c r="H22">
        <v>347845.80800000002</v>
      </c>
      <c r="I22">
        <v>461915.52100000001</v>
      </c>
      <c r="J22">
        <v>718218.44499999995</v>
      </c>
      <c r="K22">
        <v>376434.446</v>
      </c>
      <c r="L22">
        <v>471498.86300000001</v>
      </c>
      <c r="P22" s="1" t="s">
        <v>286</v>
      </c>
    </row>
    <row r="23" spans="1:26">
      <c r="A23" t="s">
        <v>43</v>
      </c>
      <c r="B23">
        <v>158.9</v>
      </c>
      <c r="C23">
        <v>122.467</v>
      </c>
      <c r="D23">
        <v>33.664999999999999</v>
      </c>
      <c r="E23">
        <v>141.88</v>
      </c>
      <c r="F23">
        <v>236.61699999999999</v>
      </c>
      <c r="G23">
        <v>52.618000000000002</v>
      </c>
      <c r="H23">
        <v>1234.095</v>
      </c>
      <c r="I23">
        <v>2068.9769999999999</v>
      </c>
      <c r="J23">
        <v>6817.25</v>
      </c>
      <c r="K23">
        <v>4115.6239999999998</v>
      </c>
      <c r="L23">
        <v>4676.9799999999996</v>
      </c>
      <c r="N23" s="4" t="s">
        <v>20</v>
      </c>
      <c r="O23" s="6"/>
      <c r="P23" s="5">
        <v>2000</v>
      </c>
      <c r="Q23" s="5">
        <v>2001</v>
      </c>
      <c r="R23" s="5">
        <v>2002</v>
      </c>
      <c r="S23" s="5">
        <v>2003</v>
      </c>
      <c r="T23" s="5">
        <v>2004</v>
      </c>
      <c r="U23" s="5">
        <v>2005</v>
      </c>
      <c r="V23" s="5">
        <v>2006</v>
      </c>
      <c r="W23" s="5">
        <v>2007</v>
      </c>
      <c r="X23" s="5">
        <v>2008</v>
      </c>
      <c r="Y23" s="5">
        <v>2009</v>
      </c>
      <c r="Z23" s="5">
        <v>2010</v>
      </c>
    </row>
    <row r="24" spans="1:26">
      <c r="A24" t="s">
        <v>44</v>
      </c>
      <c r="B24">
        <v>10993.814</v>
      </c>
      <c r="C24">
        <v>19900.226999999999</v>
      </c>
      <c r="D24">
        <v>14814.09</v>
      </c>
      <c r="E24">
        <v>14696.864</v>
      </c>
      <c r="F24">
        <v>21176.670999999998</v>
      </c>
      <c r="G24">
        <v>40084.480000000003</v>
      </c>
      <c r="H24">
        <v>46645.252</v>
      </c>
      <c r="I24">
        <v>96328.639999999999</v>
      </c>
      <c r="J24">
        <v>154428.31700000001</v>
      </c>
      <c r="K24">
        <v>43536.663</v>
      </c>
      <c r="L24">
        <v>62420.150999999998</v>
      </c>
      <c r="O24" s="7"/>
    </row>
    <row r="25" spans="1:26">
      <c r="A25" t="s">
        <v>45</v>
      </c>
      <c r="B25">
        <v>165752.89799999999</v>
      </c>
      <c r="C25">
        <v>158301.15599999999</v>
      </c>
      <c r="D25">
        <v>256846.315</v>
      </c>
      <c r="E25">
        <v>236056.80499999999</v>
      </c>
      <c r="F25">
        <v>322546.50799999997</v>
      </c>
      <c r="G25">
        <v>366786.59299999999</v>
      </c>
      <c r="H25">
        <v>445639.41100000002</v>
      </c>
      <c r="I25">
        <v>1144464.4739999999</v>
      </c>
      <c r="J25">
        <v>1020952.985</v>
      </c>
      <c r="K25">
        <v>949108.04200000002</v>
      </c>
      <c r="L25">
        <v>974237.83799999999</v>
      </c>
      <c r="O25" s="7" t="s">
        <v>21</v>
      </c>
      <c r="P25">
        <f>SUM(B274:B361)</f>
        <v>3049234</v>
      </c>
      <c r="Q25">
        <f t="shared" ref="Q25:Z25" si="8">SUM(C274:C361)</f>
        <v>3368980</v>
      </c>
      <c r="R25">
        <f t="shared" si="8"/>
        <v>4582881</v>
      </c>
      <c r="S25">
        <f t="shared" si="8"/>
        <v>5023775</v>
      </c>
      <c r="T25">
        <f t="shared" si="8"/>
        <v>7631148</v>
      </c>
      <c r="U25">
        <f t="shared" si="8"/>
        <v>10267433</v>
      </c>
      <c r="V25">
        <f t="shared" si="8"/>
        <v>9759347</v>
      </c>
      <c r="W25">
        <f t="shared" si="8"/>
        <v>13936245</v>
      </c>
      <c r="X25">
        <f t="shared" si="8"/>
        <v>15396205</v>
      </c>
      <c r="Y25">
        <f t="shared" si="8"/>
        <v>10785016</v>
      </c>
      <c r="Z25">
        <f t="shared" si="8"/>
        <v>14976097</v>
      </c>
    </row>
    <row r="26" spans="1:26">
      <c r="A26" t="s">
        <v>46</v>
      </c>
      <c r="B26">
        <v>6087.0420000000004</v>
      </c>
      <c r="C26">
        <v>7555.95</v>
      </c>
      <c r="D26">
        <v>12137.366</v>
      </c>
      <c r="E26">
        <v>9048.607</v>
      </c>
      <c r="F26">
        <v>12533.079</v>
      </c>
      <c r="G26">
        <v>16714.394</v>
      </c>
      <c r="H26">
        <v>19096.288</v>
      </c>
      <c r="I26">
        <v>18671.248</v>
      </c>
      <c r="J26">
        <v>22050.535</v>
      </c>
      <c r="K26">
        <v>20268.958999999999</v>
      </c>
      <c r="L26">
        <v>22484.317999999999</v>
      </c>
      <c r="O26" s="7"/>
    </row>
    <row r="27" spans="1:26">
      <c r="A27" t="s">
        <v>47</v>
      </c>
      <c r="B27">
        <v>25710.581999999999</v>
      </c>
      <c r="C27">
        <v>18845.223000000002</v>
      </c>
      <c r="D27">
        <v>13141.923000000001</v>
      </c>
      <c r="E27">
        <v>26605.435000000001</v>
      </c>
      <c r="F27">
        <v>10520.82</v>
      </c>
      <c r="G27">
        <v>8524.366</v>
      </c>
      <c r="H27">
        <v>12864.171</v>
      </c>
      <c r="I27">
        <v>35291.021999999997</v>
      </c>
      <c r="J27">
        <v>59753.732000000004</v>
      </c>
      <c r="K27">
        <v>45776.724999999999</v>
      </c>
      <c r="L27">
        <v>38337.731</v>
      </c>
      <c r="O27" s="7" t="s">
        <v>22</v>
      </c>
      <c r="P27">
        <f>B370+B371+B395+B396+B397+B401+B402+B403+B415+B416+B417+B421+B422+B431+B432+B433+B434+B435+B436+B437+B438</f>
        <v>1425201</v>
      </c>
      <c r="Q27">
        <f t="shared" ref="Q27:Z27" si="9">C370+C371+C395+C396+C397+C401+C402+C403+C415+C416+C417+C421+C422+C431+C432+C433+C434+C435+C436+C437+C438</f>
        <v>1481419</v>
      </c>
      <c r="R27">
        <f t="shared" si="9"/>
        <v>1663393</v>
      </c>
      <c r="S27">
        <f t="shared" si="9"/>
        <v>2019817</v>
      </c>
      <c r="T27">
        <f t="shared" si="9"/>
        <v>2644201</v>
      </c>
      <c r="U27">
        <f t="shared" si="9"/>
        <v>2204532</v>
      </c>
      <c r="V27">
        <f t="shared" si="9"/>
        <v>2931069</v>
      </c>
      <c r="W27">
        <f t="shared" si="9"/>
        <v>3709570</v>
      </c>
      <c r="X27">
        <f t="shared" si="9"/>
        <v>3640020</v>
      </c>
      <c r="Y27">
        <f t="shared" si="9"/>
        <v>2365031</v>
      </c>
      <c r="Z27">
        <f t="shared" si="9"/>
        <v>3134655</v>
      </c>
    </row>
    <row r="28" spans="1:26">
      <c r="A28" t="s">
        <v>48</v>
      </c>
      <c r="B28">
        <v>6646.7420000000002</v>
      </c>
      <c r="C28">
        <v>6950.6570000000002</v>
      </c>
      <c r="D28">
        <v>7951.0889999999999</v>
      </c>
      <c r="E28">
        <v>9686.3979999999992</v>
      </c>
      <c r="F28">
        <v>10712.412</v>
      </c>
      <c r="G28">
        <v>8065.1880000000001</v>
      </c>
      <c r="H28">
        <v>8196.4519999999993</v>
      </c>
      <c r="I28">
        <v>12742.022000000001</v>
      </c>
      <c r="J28">
        <v>16003.535</v>
      </c>
      <c r="K28">
        <v>16036.261</v>
      </c>
      <c r="L28">
        <v>15829.225</v>
      </c>
      <c r="O28" s="7"/>
    </row>
    <row r="29" spans="1:26">
      <c r="A29" t="s">
        <v>49</v>
      </c>
      <c r="B29">
        <v>40718.186000000002</v>
      </c>
      <c r="C29">
        <v>45563.430999999997</v>
      </c>
      <c r="D29">
        <v>45588.49</v>
      </c>
      <c r="E29">
        <v>55883.165999999997</v>
      </c>
      <c r="F29">
        <v>79051.982000000004</v>
      </c>
      <c r="G29">
        <v>92900.763000000006</v>
      </c>
      <c r="H29">
        <v>74201.554999999993</v>
      </c>
      <c r="I29">
        <v>125145.41800000001</v>
      </c>
      <c r="J29">
        <v>193387.24900000001</v>
      </c>
      <c r="K29">
        <v>163063.58199999999</v>
      </c>
      <c r="L29">
        <v>145562.13200000001</v>
      </c>
      <c r="O29" s="7" t="s">
        <v>23</v>
      </c>
      <c r="P29">
        <f>B406+B407+B408+B409+B410+B411+B412+B413+B414+B418+B419+B420+B496+B497+B498+B499+B500+B501+B502+B503+B504+B505+B506+B507+B508+B509+B522+B523</f>
        <v>2590037</v>
      </c>
      <c r="Q29">
        <f t="shared" ref="Q29:Z29" si="10">C406+C407+C408+C409+C410+C411+C412+C413+C414+C418+C419+C420+C496+C497+C498+C499+C500+C501+C502+C503+C504+C505+C506+C507+C508+C509+C522+C523</f>
        <v>2668846</v>
      </c>
      <c r="R29">
        <f t="shared" si="10"/>
        <v>2984374</v>
      </c>
      <c r="S29">
        <f t="shared" si="10"/>
        <v>3653873</v>
      </c>
      <c r="T29">
        <f t="shared" si="10"/>
        <v>4100747</v>
      </c>
      <c r="U29">
        <f t="shared" si="10"/>
        <v>3956600</v>
      </c>
      <c r="V29">
        <f t="shared" si="10"/>
        <v>4008800</v>
      </c>
      <c r="W29">
        <f t="shared" si="10"/>
        <v>4606113</v>
      </c>
      <c r="X29">
        <f t="shared" si="10"/>
        <v>4764971</v>
      </c>
      <c r="Y29">
        <f t="shared" si="10"/>
        <v>3611916</v>
      </c>
      <c r="Z29">
        <f t="shared" si="10"/>
        <v>3632669</v>
      </c>
    </row>
    <row r="30" spans="1:26">
      <c r="A30" t="s">
        <v>50</v>
      </c>
      <c r="B30">
        <v>109492.571</v>
      </c>
      <c r="C30">
        <v>126058.194</v>
      </c>
      <c r="D30">
        <v>133465.36900000001</v>
      </c>
      <c r="E30">
        <v>150228.649</v>
      </c>
      <c r="F30">
        <v>175690.28599999999</v>
      </c>
      <c r="G30">
        <v>179058.31599999999</v>
      </c>
      <c r="H30">
        <v>191985.91500000001</v>
      </c>
      <c r="I30">
        <v>239984.82</v>
      </c>
      <c r="J30">
        <v>272986.69300000003</v>
      </c>
      <c r="K30">
        <v>219965.245</v>
      </c>
      <c r="L30">
        <v>237517.976</v>
      </c>
      <c r="O30" s="8"/>
    </row>
    <row r="31" spans="1:26">
      <c r="A31" t="s">
        <v>51</v>
      </c>
      <c r="B31">
        <v>139657.454</v>
      </c>
      <c r="C31">
        <v>172552.073</v>
      </c>
      <c r="D31">
        <v>194220.52499999999</v>
      </c>
      <c r="E31">
        <v>241511.39199999999</v>
      </c>
      <c r="F31">
        <v>252918.58300000001</v>
      </c>
      <c r="G31">
        <v>268145.47499999998</v>
      </c>
      <c r="H31">
        <v>297615.33299999998</v>
      </c>
      <c r="I31">
        <v>340332.72100000002</v>
      </c>
      <c r="J31">
        <v>434168.58600000001</v>
      </c>
      <c r="K31">
        <v>330835.761</v>
      </c>
      <c r="L31">
        <v>338046.64799999999</v>
      </c>
      <c r="O31" s="7" t="s">
        <v>24</v>
      </c>
      <c r="P31">
        <f>B362+B363+B364+B365+B366+B367+B368+B369+B375+B376+B380+B381+B382+B383+B384+B385+B386+B387+B388+B389++B390+B391+B392+B393+B394+B447+B448+B449+B450+B451+B452+B453+B454+B455+B456+B457+B458+B459+B460+B461+B462+B463+B464+B465+B466+B467+B468+B469+B470+B471+B472+B473+B474+B475+B476+B480+B481+B482+B483+B484+B485+B486+B487+B495+B510+B511+B512+B513+B514+B515+B516+B517+B519+B521</f>
        <v>17053748</v>
      </c>
      <c r="Q31">
        <f t="shared" ref="Q31:Z31" si="11">C362+C363+C364+C365+C366+C367+C368+C369+C375+C376+C380+C381+C382+C383+C384+C385+C386+C387+C388+C389++C390+C391+C392+C393+C394+C447+C448+C449+C450+C451+C452+C453+C454+C455+C456+C457+C458+C459+C460+C461+C462+C463+C464+C465+C466+C467+C468+C469+C470+C471+C472+C473+C474+C475+C476+C480+C481+C482+C483+C484+C485+C486+C487+C495+C510+C511+C512+C513+C514+C515+C516+C517+C519+C521</f>
        <v>18207069</v>
      </c>
      <c r="R31">
        <f t="shared" si="11"/>
        <v>20148459</v>
      </c>
      <c r="S31">
        <f t="shared" si="11"/>
        <v>25697255</v>
      </c>
      <c r="T31">
        <f t="shared" si="11"/>
        <v>32952123</v>
      </c>
      <c r="U31">
        <f t="shared" si="11"/>
        <v>33573991</v>
      </c>
      <c r="V31">
        <f t="shared" si="11"/>
        <v>38140437</v>
      </c>
      <c r="W31" t="e">
        <f t="shared" si="11"/>
        <v>#VALUE!</v>
      </c>
      <c r="X31">
        <f t="shared" si="11"/>
        <v>51201575</v>
      </c>
      <c r="Y31">
        <f t="shared" si="11"/>
        <v>38282688</v>
      </c>
      <c r="Z31">
        <f t="shared" si="11"/>
        <v>43215371</v>
      </c>
    </row>
    <row r="32" spans="1:26">
      <c r="A32" t="s">
        <v>52</v>
      </c>
      <c r="B32">
        <v>48685.724000000002</v>
      </c>
      <c r="C32">
        <v>57782.296000000002</v>
      </c>
      <c r="D32">
        <v>51974.781999999999</v>
      </c>
      <c r="E32">
        <v>85966.152000000002</v>
      </c>
      <c r="F32">
        <v>87557.252999999997</v>
      </c>
      <c r="G32">
        <v>60594.883999999998</v>
      </c>
      <c r="H32">
        <v>75266.899000000005</v>
      </c>
      <c r="I32">
        <v>90525.835000000006</v>
      </c>
      <c r="J32">
        <v>167886.25200000001</v>
      </c>
      <c r="K32">
        <v>127379.739</v>
      </c>
      <c r="L32">
        <v>127475.33500000001</v>
      </c>
      <c r="O32" s="8"/>
    </row>
    <row r="33" spans="1:37">
      <c r="A33" t="s">
        <v>53</v>
      </c>
      <c r="B33">
        <v>45469.237000000001</v>
      </c>
      <c r="C33">
        <v>45514.101999999999</v>
      </c>
      <c r="D33">
        <v>49591.432999999997</v>
      </c>
      <c r="E33">
        <v>66554.725000000006</v>
      </c>
      <c r="F33">
        <v>78835.240999999995</v>
      </c>
      <c r="G33">
        <v>83753.237999999998</v>
      </c>
      <c r="H33">
        <v>97225.025999999998</v>
      </c>
      <c r="I33">
        <v>119693.372</v>
      </c>
      <c r="J33">
        <v>153828.11199999999</v>
      </c>
      <c r="K33">
        <v>139402.046</v>
      </c>
      <c r="L33">
        <v>124720.194</v>
      </c>
      <c r="O33" s="7" t="s">
        <v>25</v>
      </c>
      <c r="P33">
        <f>B372+B373+B374+B377+B378+B379+B398+B399+B400+B404+B405+B423+B424+B425+B426+B427+B428+B429+B430+B439+B440+B441+B442+B443+B444+B445+B446+B477+B478+B479+B488+B489+B490+B491+B492+B493+B494+B518+B520+B524+B525+B526+B527</f>
        <v>6588936</v>
      </c>
      <c r="Q33">
        <f t="shared" ref="Q33:Z33" si="12">C372+C373+C374+C377+C378+C379+C398+C399+C400+C404+C405+C423+C424+C425+C426+C427+C428+C429+C430+C439+C440+C441+C442+C443+C444+C445+C446+C477+C478+C479+C488+C489+C490+C491+C492+C493+C494+C518+C520+C524+C525+C526+C527</f>
        <v>6623354</v>
      </c>
      <c r="R33">
        <f t="shared" si="12"/>
        <v>7700320</v>
      </c>
      <c r="S33">
        <f t="shared" si="12"/>
        <v>9774390</v>
      </c>
      <c r="T33">
        <f t="shared" si="12"/>
        <v>12321540</v>
      </c>
      <c r="U33">
        <f t="shared" si="12"/>
        <v>12373328</v>
      </c>
      <c r="V33">
        <f t="shared" si="12"/>
        <v>14299082</v>
      </c>
      <c r="W33">
        <f t="shared" si="12"/>
        <v>19139443</v>
      </c>
      <c r="X33">
        <f t="shared" si="12"/>
        <v>21326940</v>
      </c>
      <c r="Y33">
        <f t="shared" si="12"/>
        <v>12697362</v>
      </c>
      <c r="Z33">
        <f t="shared" si="12"/>
        <v>14981745</v>
      </c>
    </row>
    <row r="34" spans="1:37">
      <c r="A34" t="s">
        <v>54</v>
      </c>
      <c r="B34">
        <v>61666.756999999998</v>
      </c>
      <c r="C34">
        <v>57427.321000000004</v>
      </c>
      <c r="D34">
        <v>68080.392999999996</v>
      </c>
      <c r="E34">
        <v>64153.123</v>
      </c>
      <c r="F34">
        <v>88647.637000000002</v>
      </c>
      <c r="G34">
        <v>75454.311000000002</v>
      </c>
      <c r="H34">
        <v>73367.797000000006</v>
      </c>
      <c r="I34">
        <v>82377.877999999997</v>
      </c>
      <c r="J34">
        <v>99688.286999999997</v>
      </c>
      <c r="K34">
        <v>81549.475000000006</v>
      </c>
      <c r="L34">
        <v>79995.373000000007</v>
      </c>
    </row>
    <row r="35" spans="1:37">
      <c r="A35" t="s">
        <v>55</v>
      </c>
      <c r="B35">
        <v>29188.434000000001</v>
      </c>
      <c r="C35">
        <v>35100.813999999998</v>
      </c>
      <c r="D35">
        <v>69320.709000000003</v>
      </c>
      <c r="E35">
        <v>91711.895999999993</v>
      </c>
      <c r="F35">
        <v>121965.231</v>
      </c>
      <c r="G35">
        <v>184140.22099999999</v>
      </c>
      <c r="H35">
        <v>216565.98699999999</v>
      </c>
      <c r="I35">
        <v>225425.60200000001</v>
      </c>
      <c r="J35">
        <v>295597.93699999998</v>
      </c>
      <c r="K35">
        <v>236612.057</v>
      </c>
      <c r="L35">
        <v>291174.201</v>
      </c>
    </row>
    <row r="36" spans="1:37">
      <c r="A36" t="s">
        <v>56</v>
      </c>
      <c r="B36">
        <v>9024.4709999999995</v>
      </c>
      <c r="C36">
        <v>11106.094999999999</v>
      </c>
      <c r="D36">
        <v>14875.666999999999</v>
      </c>
      <c r="E36">
        <v>21118.983</v>
      </c>
      <c r="F36">
        <v>34023.495999999999</v>
      </c>
      <c r="G36">
        <v>34920.885000000002</v>
      </c>
      <c r="H36">
        <v>32239.580999999998</v>
      </c>
      <c r="I36">
        <v>39937.894</v>
      </c>
      <c r="J36">
        <v>62309.076999999997</v>
      </c>
      <c r="K36">
        <v>80221.337</v>
      </c>
      <c r="L36">
        <v>89195.885999999999</v>
      </c>
      <c r="N36" s="1" t="s">
        <v>290</v>
      </c>
      <c r="P36">
        <f>SUM(P25:P33)+B528</f>
        <v>30708773</v>
      </c>
      <c r="Q36">
        <f t="shared" ref="Q36:Z36" si="13">SUM(Q25:Q33)+C528</f>
        <v>32350857</v>
      </c>
      <c r="R36">
        <f t="shared" si="13"/>
        <v>37079920</v>
      </c>
      <c r="S36">
        <f t="shared" si="13"/>
        <v>46169589</v>
      </c>
      <c r="T36">
        <f t="shared" si="13"/>
        <v>59651174</v>
      </c>
      <c r="U36">
        <f t="shared" si="13"/>
        <v>62377126</v>
      </c>
      <c r="V36">
        <f t="shared" si="13"/>
        <v>69143827</v>
      </c>
      <c r="W36" t="e">
        <f t="shared" si="13"/>
        <v>#VALUE!</v>
      </c>
      <c r="X36">
        <f t="shared" si="13"/>
        <v>96335696</v>
      </c>
      <c r="Y36">
        <f t="shared" si="13"/>
        <v>67752044</v>
      </c>
      <c r="Z36">
        <f t="shared" si="13"/>
        <v>79956380</v>
      </c>
    </row>
    <row r="37" spans="1:37">
      <c r="A37" t="s">
        <v>57</v>
      </c>
      <c r="B37">
        <v>18600.512999999999</v>
      </c>
      <c r="C37">
        <v>19091.348000000002</v>
      </c>
      <c r="D37">
        <v>19099.603999999999</v>
      </c>
      <c r="E37">
        <v>27894.454000000002</v>
      </c>
      <c r="F37">
        <v>47303.682000000001</v>
      </c>
      <c r="G37">
        <v>55128.264000000003</v>
      </c>
      <c r="H37">
        <v>79573.563999999998</v>
      </c>
      <c r="I37">
        <v>116045.859</v>
      </c>
      <c r="J37">
        <v>137446.364</v>
      </c>
      <c r="K37">
        <v>111222.898</v>
      </c>
      <c r="L37">
        <v>118447.397</v>
      </c>
      <c r="P37">
        <f>B273</f>
        <v>32080002</v>
      </c>
      <c r="Q37">
        <f t="shared" ref="Q37:Z37" si="14">C273</f>
        <v>33681734</v>
      </c>
      <c r="R37">
        <f t="shared" si="14"/>
        <v>37611572</v>
      </c>
      <c r="S37">
        <f t="shared" si="14"/>
        <v>47674542</v>
      </c>
      <c r="T37">
        <f t="shared" si="14"/>
        <v>60248602</v>
      </c>
      <c r="U37">
        <f t="shared" si="14"/>
        <v>65919579</v>
      </c>
      <c r="V37">
        <f t="shared" si="14"/>
        <v>76978511</v>
      </c>
      <c r="W37">
        <f t="shared" si="14"/>
        <v>94659727</v>
      </c>
      <c r="X37">
        <f t="shared" si="14"/>
        <v>108784724</v>
      </c>
      <c r="Y37">
        <f t="shared" si="14"/>
        <v>77272443</v>
      </c>
      <c r="Z37">
        <f t="shared" si="14"/>
        <v>87432095</v>
      </c>
    </row>
    <row r="38" spans="1:37">
      <c r="A38" t="s">
        <v>58</v>
      </c>
      <c r="B38">
        <v>33.216999999999999</v>
      </c>
      <c r="C38">
        <v>106.518</v>
      </c>
      <c r="D38">
        <v>304.81799999999998</v>
      </c>
      <c r="E38">
        <v>365.47500000000002</v>
      </c>
      <c r="F38">
        <v>1552.1489999999999</v>
      </c>
      <c r="G38">
        <v>503.31200000000001</v>
      </c>
      <c r="H38">
        <v>1361.605</v>
      </c>
      <c r="I38">
        <v>1912.0920000000001</v>
      </c>
      <c r="J38">
        <v>1428.1990000000001</v>
      </c>
      <c r="K38">
        <v>1327.075</v>
      </c>
      <c r="L38">
        <v>2999.4029999999998</v>
      </c>
      <c r="P38" s="9">
        <f>P36-P37</f>
        <v>-1371229</v>
      </c>
      <c r="Q38" s="9">
        <f t="shared" ref="Q38:Z38" si="15">Q36-Q37</f>
        <v>-1330877</v>
      </c>
      <c r="R38" s="9">
        <f t="shared" si="15"/>
        <v>-531652</v>
      </c>
      <c r="S38" s="9">
        <f t="shared" si="15"/>
        <v>-1504953</v>
      </c>
      <c r="T38" s="9">
        <f t="shared" si="15"/>
        <v>-597428</v>
      </c>
      <c r="U38" s="9">
        <f t="shared" si="15"/>
        <v>-3542453</v>
      </c>
      <c r="V38" s="9">
        <f t="shared" si="15"/>
        <v>-7834684</v>
      </c>
      <c r="W38" s="9" t="e">
        <f t="shared" si="15"/>
        <v>#VALUE!</v>
      </c>
      <c r="X38" s="9">
        <f t="shared" si="15"/>
        <v>-12449028</v>
      </c>
      <c r="Y38" s="9">
        <f t="shared" si="15"/>
        <v>-9520399</v>
      </c>
      <c r="Z38" s="9">
        <f t="shared" si="15"/>
        <v>-7475715</v>
      </c>
    </row>
    <row r="39" spans="1:37">
      <c r="A39" t="s">
        <v>59</v>
      </c>
      <c r="B39">
        <v>25593.125</v>
      </c>
      <c r="C39">
        <v>30911.467000000001</v>
      </c>
      <c r="D39">
        <v>38839.565999999999</v>
      </c>
      <c r="E39">
        <v>50841.142999999996</v>
      </c>
      <c r="F39">
        <v>54946.43</v>
      </c>
      <c r="G39">
        <v>57712.345000000001</v>
      </c>
      <c r="H39">
        <v>74260.319000000003</v>
      </c>
      <c r="I39">
        <v>82685.622000000003</v>
      </c>
      <c r="J39">
        <v>95041.085999999996</v>
      </c>
      <c r="K39">
        <v>78387.486999999994</v>
      </c>
      <c r="L39">
        <v>87785.284</v>
      </c>
    </row>
    <row r="40" spans="1:37">
      <c r="A40" t="s">
        <v>60</v>
      </c>
      <c r="B40">
        <v>2644.3429999999998</v>
      </c>
      <c r="C40">
        <v>3717.3020000000001</v>
      </c>
      <c r="D40">
        <v>5108.616</v>
      </c>
      <c r="E40">
        <v>8789.43</v>
      </c>
      <c r="F40">
        <v>12858.128000000001</v>
      </c>
      <c r="G40">
        <v>12571.778</v>
      </c>
      <c r="H40">
        <v>14303.18</v>
      </c>
      <c r="I40">
        <v>18014.261999999999</v>
      </c>
      <c r="J40">
        <v>24631.083999999999</v>
      </c>
      <c r="K40">
        <v>16674.128000000001</v>
      </c>
      <c r="L40">
        <v>15487.293</v>
      </c>
    </row>
    <row r="41" spans="1:37">
      <c r="A41" t="s">
        <v>61</v>
      </c>
      <c r="B41">
        <v>13472.243</v>
      </c>
      <c r="C41">
        <v>13323.867</v>
      </c>
      <c r="D41">
        <v>13740.037</v>
      </c>
      <c r="E41">
        <v>17789.254000000001</v>
      </c>
      <c r="F41">
        <v>16250.69</v>
      </c>
      <c r="G41">
        <v>12382.543</v>
      </c>
      <c r="H41">
        <v>14059.714</v>
      </c>
      <c r="I41">
        <v>15640.495999999999</v>
      </c>
      <c r="J41">
        <v>16215.439</v>
      </c>
      <c r="K41">
        <v>12977.227000000001</v>
      </c>
      <c r="L41">
        <v>14135.367</v>
      </c>
    </row>
    <row r="42" spans="1:37" ht="13.5" thickBot="1">
      <c r="A42" t="s">
        <v>62</v>
      </c>
      <c r="B42">
        <v>108977.416</v>
      </c>
      <c r="C42">
        <v>132208.97099999999</v>
      </c>
      <c r="D42">
        <v>170115.372</v>
      </c>
      <c r="E42">
        <v>269291.99200000003</v>
      </c>
      <c r="F42">
        <v>339213.924</v>
      </c>
      <c r="G42">
        <v>375017.89899999998</v>
      </c>
      <c r="H42">
        <v>379364.674</v>
      </c>
      <c r="I42">
        <v>429068.34399999998</v>
      </c>
      <c r="J42">
        <v>599769.53399999999</v>
      </c>
      <c r="K42">
        <v>613088.15800000005</v>
      </c>
      <c r="L42">
        <v>625674.696</v>
      </c>
      <c r="N42" s="14" t="s">
        <v>393</v>
      </c>
      <c r="S42" s="1" t="s">
        <v>286</v>
      </c>
      <c r="T42" s="118">
        <v>2010</v>
      </c>
      <c r="U42" s="62"/>
      <c r="V42" s="23"/>
      <c r="W42" s="118">
        <v>2000</v>
      </c>
      <c r="X42" s="62"/>
      <c r="Y42" s="23"/>
      <c r="AA42" s="65">
        <v>2010</v>
      </c>
      <c r="AB42" s="9"/>
      <c r="AC42" s="9"/>
      <c r="AD42" s="9"/>
      <c r="AE42" s="9"/>
      <c r="AF42" s="9"/>
      <c r="AG42" s="9"/>
      <c r="AH42" s="9"/>
      <c r="AI42" s="9"/>
      <c r="AJ42" s="9"/>
      <c r="AK42" s="18"/>
    </row>
    <row r="43" spans="1:37" ht="13.5" thickBot="1">
      <c r="A43" t="s">
        <v>63</v>
      </c>
      <c r="B43">
        <v>7101.6570000000002</v>
      </c>
      <c r="C43">
        <v>5908.2110000000002</v>
      </c>
      <c r="D43">
        <v>4612.2730000000001</v>
      </c>
      <c r="E43">
        <v>17407.112000000001</v>
      </c>
      <c r="F43">
        <v>22099.161</v>
      </c>
      <c r="G43">
        <v>25440.697</v>
      </c>
      <c r="H43">
        <v>11283.616</v>
      </c>
      <c r="I43">
        <v>11615.717000000001</v>
      </c>
      <c r="J43">
        <v>16223.44</v>
      </c>
      <c r="K43">
        <v>10033.882</v>
      </c>
      <c r="L43">
        <v>9781.4310000000005</v>
      </c>
      <c r="T43" s="117" t="s">
        <v>397</v>
      </c>
      <c r="U43" s="4" t="s">
        <v>398</v>
      </c>
      <c r="V43" s="20" t="s">
        <v>401</v>
      </c>
      <c r="W43" s="117" t="s">
        <v>397</v>
      </c>
      <c r="X43" s="4" t="s">
        <v>398</v>
      </c>
      <c r="Y43" s="20" t="s">
        <v>401</v>
      </c>
      <c r="AA43" s="112" t="s">
        <v>374</v>
      </c>
      <c r="AB43" s="111">
        <v>0</v>
      </c>
      <c r="AC43" s="111">
        <v>1</v>
      </c>
      <c r="AD43" s="111">
        <v>2</v>
      </c>
      <c r="AE43" s="111">
        <v>3</v>
      </c>
      <c r="AF43" s="111">
        <v>4</v>
      </c>
      <c r="AG43" s="111">
        <v>5</v>
      </c>
      <c r="AH43" s="111">
        <v>6</v>
      </c>
      <c r="AI43" s="111">
        <v>7</v>
      </c>
      <c r="AJ43" s="111">
        <v>8</v>
      </c>
      <c r="AK43" s="113">
        <v>9</v>
      </c>
    </row>
    <row r="44" spans="1:37">
      <c r="A44" t="s">
        <v>64</v>
      </c>
      <c r="B44">
        <v>41417.646999999997</v>
      </c>
      <c r="C44">
        <v>43577.786</v>
      </c>
      <c r="D44">
        <v>51322.788999999997</v>
      </c>
      <c r="E44">
        <v>61967.864000000001</v>
      </c>
      <c r="F44">
        <v>81300.135999999999</v>
      </c>
      <c r="G44">
        <v>113885.96400000001</v>
      </c>
      <c r="H44">
        <v>137326.12299999999</v>
      </c>
      <c r="I44">
        <v>184353.74299999999</v>
      </c>
      <c r="J44">
        <v>244527.25700000001</v>
      </c>
      <c r="K44">
        <v>243935.666</v>
      </c>
      <c r="L44">
        <v>261540.57699999999</v>
      </c>
      <c r="N44" s="109" t="s">
        <v>29</v>
      </c>
      <c r="T44" s="33">
        <f>(2*MIN(L9,L274)/(L9+L274))</f>
        <v>0.71451186480261131</v>
      </c>
      <c r="U44" s="31">
        <f t="shared" ref="U44:U79" si="16">(L9+L274)/($AB$44+$AB$45)</f>
        <v>5.9351743701863829E-2</v>
      </c>
      <c r="V44" s="8">
        <f t="shared" ref="V44:V80" si="17">(T44*U44)</f>
        <v>4.2407525071705365E-2</v>
      </c>
      <c r="W44" s="33">
        <f>(2*MIN(B9,B274)/(B9+B274))</f>
        <v>0.25323079247855113</v>
      </c>
      <c r="X44" s="31">
        <f>(B9+B274)/($AB$52+$AB$53)</f>
        <v>5.8089667313846419E-2</v>
      </c>
      <c r="Y44" s="8">
        <f>(W44*X44)</f>
        <v>1.4710092488700716E-2</v>
      </c>
      <c r="AA44" s="57" t="s">
        <v>288</v>
      </c>
      <c r="AB44" s="31">
        <f>SUM(L9:L44)</f>
        <v>6144714.9479999989</v>
      </c>
      <c r="AC44" s="31">
        <f>SUM(L45:L48)</f>
        <v>323889.11700000003</v>
      </c>
      <c r="AD44" s="31">
        <f>SUM(L49:L82)</f>
        <v>1995429.8370000003</v>
      </c>
      <c r="AE44" s="31">
        <f>SUM(L83:L92)</f>
        <v>2532093.449</v>
      </c>
      <c r="AF44" s="31">
        <f>SUM(L93:L96)</f>
        <v>309678.51699999999</v>
      </c>
      <c r="AG44" s="31">
        <f>SUM(L97:L129)</f>
        <v>8217690.7330000028</v>
      </c>
      <c r="AH44" s="31">
        <f>SUM(L130:L181)</f>
        <v>8843373.7970000003</v>
      </c>
      <c r="AI44" s="31">
        <f>SUM(L182:L231)</f>
        <v>54664142.195000008</v>
      </c>
      <c r="AJ44" s="31">
        <f>SUM(L232:L262)</f>
        <v>7542642.9949999992</v>
      </c>
      <c r="AK44" s="8">
        <f>SUM(L263)</f>
        <v>88097.263999999996</v>
      </c>
    </row>
    <row r="45" spans="1:37">
      <c r="A45" t="s">
        <v>65</v>
      </c>
      <c r="B45">
        <v>25864.409</v>
      </c>
      <c r="C45">
        <v>28856.413</v>
      </c>
      <c r="D45">
        <v>28972.352999999999</v>
      </c>
      <c r="E45">
        <v>46819.892</v>
      </c>
      <c r="F45">
        <v>36893.031999999999</v>
      </c>
      <c r="G45">
        <v>48472.040999999997</v>
      </c>
      <c r="H45">
        <v>58044.567999999999</v>
      </c>
      <c r="I45">
        <v>104021.852</v>
      </c>
      <c r="J45">
        <v>136177.041</v>
      </c>
      <c r="K45">
        <v>84412.2</v>
      </c>
      <c r="L45">
        <v>94824.823999999993</v>
      </c>
      <c r="N45" s="110" t="s">
        <v>30</v>
      </c>
      <c r="T45" s="33">
        <f>(2*MIN(L10,L275)/(L10+L275))</f>
        <v>0.9612505321620185</v>
      </c>
      <c r="U45" s="31">
        <f t="shared" si="16"/>
        <v>1.0722392092058984E-2</v>
      </c>
      <c r="V45" s="8">
        <f t="shared" si="17"/>
        <v>1.0306905104541518E-2</v>
      </c>
      <c r="W45" s="33">
        <f t="shared" ref="W45:W108" si="18">(2*MIN(B10,B275)/(B10+B275))</f>
        <v>0.44476365712991089</v>
      </c>
      <c r="X45" s="31">
        <f t="shared" ref="X45:X79" si="19">(B10+B275)/($AB$52+$AB$53)</f>
        <v>1.0153317030372507E-2</v>
      </c>
      <c r="Y45" s="8">
        <f t="shared" ref="Y45:Y108" si="20">(W45*X45)</f>
        <v>4.5158264144278823E-3</v>
      </c>
      <c r="AA45" s="57" t="s">
        <v>287</v>
      </c>
      <c r="AB45" s="31">
        <f>SUM(L274:L309)</f>
        <v>3559459</v>
      </c>
      <c r="AC45" s="31">
        <f>SUM(L310:L313)</f>
        <v>374174</v>
      </c>
      <c r="AD45" s="31">
        <f>SUM(L314:L347)</f>
        <v>1496557</v>
      </c>
      <c r="AE45" s="31">
        <f>SUM(L348:L357)</f>
        <v>9298514</v>
      </c>
      <c r="AF45" s="31">
        <f>SUM(L358:L361)</f>
        <v>247393</v>
      </c>
      <c r="AG45" s="31">
        <f>SUM(L362:L394)</f>
        <v>8604566</v>
      </c>
      <c r="AH45" s="31">
        <f>SUM(L395:L446)</f>
        <v>10848738</v>
      </c>
      <c r="AI45" s="31">
        <f>SUM(L447:L496)</f>
        <v>40196287</v>
      </c>
      <c r="AJ45" s="31">
        <f>SUM(L497:L527)</f>
        <v>5314849</v>
      </c>
      <c r="AK45" s="8">
        <f>SUM(L528)</f>
        <v>15843</v>
      </c>
    </row>
    <row r="46" spans="1:37">
      <c r="A46" t="s">
        <v>66</v>
      </c>
      <c r="B46">
        <v>72582.494000000006</v>
      </c>
      <c r="C46">
        <v>65348.103999999999</v>
      </c>
      <c r="D46">
        <v>73111.100000000006</v>
      </c>
      <c r="E46">
        <v>84629.04</v>
      </c>
      <c r="F46">
        <v>95361.354000000007</v>
      </c>
      <c r="G46">
        <v>94714.71</v>
      </c>
      <c r="H46">
        <v>112682.848</v>
      </c>
      <c r="I46">
        <v>130294.774</v>
      </c>
      <c r="J46">
        <v>162937.81899999999</v>
      </c>
      <c r="K46">
        <v>142500.50099999999</v>
      </c>
      <c r="L46">
        <v>151378.78400000001</v>
      </c>
      <c r="N46" s="110" t="s">
        <v>31</v>
      </c>
      <c r="T46" s="33">
        <f t="shared" ref="T46:T109" si="21">(2*MIN(L11,L276)/(L11+L276))</f>
        <v>0.49349568065326416</v>
      </c>
      <c r="U46" s="31">
        <f t="shared" si="16"/>
        <v>0.13303116864120748</v>
      </c>
      <c r="V46" s="8">
        <f t="shared" si="17"/>
        <v>6.5650307116691856E-2</v>
      </c>
      <c r="W46" s="33">
        <f t="shared" si="18"/>
        <v>0.17650662668100539</v>
      </c>
      <c r="X46" s="31">
        <f t="shared" si="19"/>
        <v>0.18946960049156847</v>
      </c>
      <c r="Y46" s="8">
        <f t="shared" si="20"/>
        <v>3.3442640041364512E-2</v>
      </c>
      <c r="AA46" s="33"/>
      <c r="AB46" s="31"/>
      <c r="AC46" s="31"/>
      <c r="AD46" s="31"/>
      <c r="AE46" s="31"/>
      <c r="AF46" s="31"/>
      <c r="AG46" s="31"/>
      <c r="AH46" s="31"/>
      <c r="AI46" s="31"/>
      <c r="AJ46" s="31"/>
      <c r="AK46" s="8"/>
    </row>
    <row r="47" spans="1:37">
      <c r="A47" t="s">
        <v>67</v>
      </c>
      <c r="B47">
        <v>8277.3070000000007</v>
      </c>
      <c r="C47">
        <v>6729.0540000000001</v>
      </c>
      <c r="D47">
        <v>9897.09</v>
      </c>
      <c r="E47">
        <v>10966.424999999999</v>
      </c>
      <c r="F47">
        <v>21289.728999999999</v>
      </c>
      <c r="G47">
        <v>13723.852999999999</v>
      </c>
      <c r="H47">
        <v>10669.906999999999</v>
      </c>
      <c r="I47">
        <v>11609.853999999999</v>
      </c>
      <c r="J47">
        <v>15893.591</v>
      </c>
      <c r="K47">
        <v>10813.803</v>
      </c>
      <c r="L47">
        <v>17854.772000000001</v>
      </c>
      <c r="N47" s="110" t="s">
        <v>32</v>
      </c>
      <c r="T47" s="33">
        <f t="shared" si="21"/>
        <v>0.69371758404192263</v>
      </c>
      <c r="U47" s="31">
        <f t="shared" si="16"/>
        <v>2.499125029080734E-3</v>
      </c>
      <c r="V47" s="8">
        <f t="shared" si="17"/>
        <v>1.7336869773925865E-3</v>
      </c>
      <c r="W47" s="33">
        <f t="shared" si="18"/>
        <v>0.26376359708710678</v>
      </c>
      <c r="X47" s="31">
        <f t="shared" si="19"/>
        <v>5.2810811756582969E-4</v>
      </c>
      <c r="Y47" s="8">
        <f t="shared" si="20"/>
        <v>1.3929569674006392E-4</v>
      </c>
      <c r="AA47" s="67" t="s">
        <v>399</v>
      </c>
      <c r="AB47" s="47">
        <f>SUM(V44:V79)</f>
        <v>0.60429173564109318</v>
      </c>
      <c r="AC47" s="47">
        <f>SUM(V80:V83)</f>
        <v>0.82622137161273324</v>
      </c>
      <c r="AD47" s="47">
        <f>SUM(V84:V117)</f>
        <v>0.48345412935472643</v>
      </c>
      <c r="AE47" s="47">
        <f>SUM(V118:V127)</f>
        <v>0.37244824654988001</v>
      </c>
      <c r="AF47" s="47">
        <f>SUM(V128:V131)</f>
        <v>0.58850722033953862</v>
      </c>
      <c r="AG47" s="47">
        <f>SUM(V132:V164)</f>
        <v>0.79775543668133819</v>
      </c>
      <c r="AH47" s="47">
        <f>SUM(V165:V216)</f>
        <v>0.72080094752267287</v>
      </c>
      <c r="AI47" s="47">
        <f>SUM(V217:V266)</f>
        <v>0.71274704873002759</v>
      </c>
      <c r="AJ47" s="47">
        <f>SUM(V267:V297)</f>
        <v>0.7251990277439796</v>
      </c>
      <c r="AK47" s="114">
        <f>SUM(V298)</f>
        <v>0.30484817702598871</v>
      </c>
    </row>
    <row r="48" spans="1:37">
      <c r="A48" t="s">
        <v>68</v>
      </c>
      <c r="B48">
        <v>8709.4179999999997</v>
      </c>
      <c r="C48">
        <v>7142.58</v>
      </c>
      <c r="D48">
        <v>851.18399999999997</v>
      </c>
      <c r="E48">
        <v>1378.595</v>
      </c>
      <c r="F48">
        <v>3230.9549999999999</v>
      </c>
      <c r="G48">
        <v>9583.8829999999998</v>
      </c>
      <c r="H48">
        <v>26340.339</v>
      </c>
      <c r="I48">
        <v>45465.512000000002</v>
      </c>
      <c r="J48">
        <v>61557.85</v>
      </c>
      <c r="K48">
        <v>53494.974000000002</v>
      </c>
      <c r="L48">
        <v>59830.737000000001</v>
      </c>
      <c r="N48" s="110" t="s">
        <v>33</v>
      </c>
      <c r="T48" s="33">
        <f t="shared" si="21"/>
        <v>0.70520595458003421</v>
      </c>
      <c r="U48" s="31">
        <f t="shared" si="16"/>
        <v>3.1442952757754924E-2</v>
      </c>
      <c r="V48" s="8">
        <f t="shared" si="17"/>
        <v>2.217375751434748E-2</v>
      </c>
      <c r="W48" s="33">
        <f t="shared" si="18"/>
        <v>4.0368691624792105E-2</v>
      </c>
      <c r="X48" s="31">
        <f t="shared" si="19"/>
        <v>3.708899477865879E-2</v>
      </c>
      <c r="Y48" s="8">
        <f t="shared" si="20"/>
        <v>1.4972341928932013E-3</v>
      </c>
      <c r="AA48" s="115" t="s">
        <v>400</v>
      </c>
      <c r="AB48" s="5">
        <f>(2*MIN(AB44,AB45)/(AB44+AB45))</f>
        <v>0.73359340404931506</v>
      </c>
      <c r="AC48" s="5">
        <f t="shared" ref="AC48:AK48" si="22">(2*MIN(AC44,AC45)/(AC44+AC45))</f>
        <v>0.9279651341327062</v>
      </c>
      <c r="AD48" s="5">
        <f t="shared" si="22"/>
        <v>0.85713782431419849</v>
      </c>
      <c r="AE48" s="5">
        <f t="shared" si="22"/>
        <v>0.42805806209283509</v>
      </c>
      <c r="AF48" s="5">
        <f t="shared" si="22"/>
        <v>0.88819116558781086</v>
      </c>
      <c r="AG48" s="5">
        <f t="shared" si="22"/>
        <v>0.97700217793959421</v>
      </c>
      <c r="AH48" s="5">
        <f t="shared" si="22"/>
        <v>0.89816408602222608</v>
      </c>
      <c r="AI48" s="5">
        <f t="shared" si="22"/>
        <v>0.84748271415408494</v>
      </c>
      <c r="AJ48" s="5">
        <f t="shared" si="22"/>
        <v>0.82673183884801638</v>
      </c>
      <c r="AK48" s="6">
        <f t="shared" si="22"/>
        <v>0.30484817702598871</v>
      </c>
    </row>
    <row r="49" spans="1:37">
      <c r="A49" t="s">
        <v>69</v>
      </c>
      <c r="B49">
        <v>8923.7289999999994</v>
      </c>
      <c r="C49">
        <v>7807.6049999999996</v>
      </c>
      <c r="D49">
        <v>8606.6180000000004</v>
      </c>
      <c r="E49">
        <v>8728.2620000000006</v>
      </c>
      <c r="F49">
        <v>8140.183</v>
      </c>
      <c r="G49">
        <v>6718.482</v>
      </c>
      <c r="H49">
        <v>8273.5370000000003</v>
      </c>
      <c r="I49">
        <v>9795.3050000000003</v>
      </c>
      <c r="J49">
        <v>6665.6229999999996</v>
      </c>
      <c r="K49">
        <v>5140.2340000000004</v>
      </c>
      <c r="L49">
        <v>8684.8690000000006</v>
      </c>
      <c r="N49" s="110" t="s">
        <v>34</v>
      </c>
      <c r="T49" s="33">
        <f t="shared" si="21"/>
        <v>0.94237651927700505</v>
      </c>
      <c r="U49" s="31">
        <f t="shared" si="16"/>
        <v>4.9939936113766792E-2</v>
      </c>
      <c r="V49" s="8">
        <f t="shared" si="17"/>
        <v>4.7062223167807553E-2</v>
      </c>
      <c r="W49" s="33">
        <f t="shared" si="18"/>
        <v>0.59884459876093321</v>
      </c>
      <c r="X49" s="31">
        <f t="shared" si="19"/>
        <v>2.1541526209005176E-2</v>
      </c>
      <c r="Y49" s="8">
        <f t="shared" si="20"/>
        <v>1.2900026619329831E-2</v>
      </c>
    </row>
    <row r="50" spans="1:37" ht="13.5" thickBot="1">
      <c r="A50" t="s">
        <v>70</v>
      </c>
      <c r="B50">
        <v>337.44799999999998</v>
      </c>
      <c r="C50">
        <v>745.67200000000003</v>
      </c>
      <c r="D50">
        <v>637.58500000000004</v>
      </c>
      <c r="E50">
        <v>625.88900000000001</v>
      </c>
      <c r="F50">
        <v>763.70899999999995</v>
      </c>
      <c r="G50">
        <v>745.82899999999995</v>
      </c>
      <c r="H50">
        <v>1386.9369999999999</v>
      </c>
      <c r="I50">
        <v>2220.5430000000001</v>
      </c>
      <c r="J50">
        <v>1084.0719999999999</v>
      </c>
      <c r="K50">
        <v>1737.904</v>
      </c>
      <c r="L50">
        <v>4185.16</v>
      </c>
      <c r="N50" s="110" t="s">
        <v>35</v>
      </c>
      <c r="T50" s="33">
        <f t="shared" si="21"/>
        <v>0.32402514195607129</v>
      </c>
      <c r="U50" s="31">
        <f t="shared" si="16"/>
        <v>3.3566258369382646E-3</v>
      </c>
      <c r="V50" s="8">
        <f t="shared" si="17"/>
        <v>1.0876311633073378E-3</v>
      </c>
      <c r="W50" s="33">
        <f t="shared" si="18"/>
        <v>0.81133010305426523</v>
      </c>
      <c r="X50" s="31">
        <f t="shared" si="19"/>
        <v>8.6227693766874303E-4</v>
      </c>
      <c r="Y50" s="8">
        <f t="shared" si="20"/>
        <v>6.9959123670009751E-4</v>
      </c>
      <c r="AA50" s="65">
        <v>2000</v>
      </c>
      <c r="AB50" s="9"/>
      <c r="AC50" s="9"/>
      <c r="AD50" s="9"/>
      <c r="AE50" s="9"/>
      <c r="AF50" s="9"/>
      <c r="AG50" s="9"/>
      <c r="AH50" s="9"/>
      <c r="AI50" s="9"/>
      <c r="AJ50" s="9"/>
      <c r="AK50" s="18"/>
    </row>
    <row r="51" spans="1:37" ht="13.5" thickBot="1">
      <c r="A51" t="s">
        <v>71</v>
      </c>
      <c r="B51">
        <v>100561.651</v>
      </c>
      <c r="C51">
        <v>83780.604000000007</v>
      </c>
      <c r="D51">
        <v>134834.44099999999</v>
      </c>
      <c r="E51">
        <v>188744.34899999999</v>
      </c>
      <c r="F51">
        <v>250293.86300000001</v>
      </c>
      <c r="G51">
        <v>260885.038</v>
      </c>
      <c r="H51">
        <v>232985.48699999999</v>
      </c>
      <c r="I51">
        <v>361634.93099999998</v>
      </c>
      <c r="J51">
        <v>643484.58900000004</v>
      </c>
      <c r="K51">
        <v>613171.44799999997</v>
      </c>
      <c r="L51">
        <v>585868.93099999998</v>
      </c>
      <c r="N51" s="110" t="s">
        <v>36</v>
      </c>
      <c r="T51" s="33">
        <f t="shared" si="21"/>
        <v>0.50054655044157703</v>
      </c>
      <c r="U51" s="31">
        <f t="shared" si="16"/>
        <v>2.1469240670705259E-2</v>
      </c>
      <c r="V51" s="8">
        <f t="shared" si="17"/>
        <v>1.0746354358321527E-2</v>
      </c>
      <c r="W51" s="33">
        <f t="shared" si="18"/>
        <v>0.75406847560509427</v>
      </c>
      <c r="X51" s="31">
        <f t="shared" si="19"/>
        <v>2.2738783617121523E-2</v>
      </c>
      <c r="Y51" s="8">
        <f t="shared" si="20"/>
        <v>1.7146599899276919E-2</v>
      </c>
      <c r="AA51" s="112" t="s">
        <v>374</v>
      </c>
      <c r="AB51" s="111">
        <v>0</v>
      </c>
      <c r="AC51" s="111">
        <v>1</v>
      </c>
      <c r="AD51" s="111">
        <v>2</v>
      </c>
      <c r="AE51" s="111">
        <v>3</v>
      </c>
      <c r="AF51" s="111">
        <v>4</v>
      </c>
      <c r="AG51" s="111">
        <v>5</v>
      </c>
      <c r="AH51" s="111">
        <v>6</v>
      </c>
      <c r="AI51" s="111">
        <v>7</v>
      </c>
      <c r="AJ51" s="111">
        <v>8</v>
      </c>
      <c r="AK51" s="113">
        <v>9</v>
      </c>
    </row>
    <row r="52" spans="1:37">
      <c r="A52" t="s">
        <v>72</v>
      </c>
      <c r="B52">
        <v>9942.0319999999992</v>
      </c>
      <c r="C52">
        <v>12032.71</v>
      </c>
      <c r="D52">
        <v>20534.341</v>
      </c>
      <c r="E52">
        <v>21348.777999999998</v>
      </c>
      <c r="F52">
        <v>17061.963</v>
      </c>
      <c r="G52">
        <v>16495.651999999998</v>
      </c>
      <c r="H52">
        <v>14906.741</v>
      </c>
      <c r="I52">
        <v>17530.948</v>
      </c>
      <c r="J52">
        <v>19135.36</v>
      </c>
      <c r="K52">
        <v>20092.587</v>
      </c>
      <c r="L52">
        <v>21027.421999999999</v>
      </c>
      <c r="N52" s="110" t="s">
        <v>37</v>
      </c>
      <c r="T52" s="33">
        <f t="shared" si="21"/>
        <v>0.7348402044657969</v>
      </c>
      <c r="U52" s="31">
        <f t="shared" si="16"/>
        <v>7.854138993016329E-3</v>
      </c>
      <c r="V52" s="8">
        <f t="shared" si="17"/>
        <v>5.7715371035309071E-3</v>
      </c>
      <c r="W52" s="33">
        <f t="shared" si="18"/>
        <v>0.62612867124572258</v>
      </c>
      <c r="X52" s="31">
        <f t="shared" si="19"/>
        <v>5.3927554695607054E-3</v>
      </c>
      <c r="Y52" s="8">
        <f t="shared" si="20"/>
        <v>3.3765588165091472E-3</v>
      </c>
      <c r="AA52" s="116" t="s">
        <v>288</v>
      </c>
      <c r="AB52" s="31">
        <f>SUM(B9:B44)</f>
        <v>1770028.2159999995</v>
      </c>
      <c r="AC52" s="31">
        <f>SUM(B45:B48)</f>
        <v>115433.62800000001</v>
      </c>
      <c r="AD52" s="31">
        <f>SUM(B49:B82)</f>
        <v>577252.54600000009</v>
      </c>
      <c r="AE52" s="31">
        <f>SUM(B83:B92)</f>
        <v>495386.84700000007</v>
      </c>
      <c r="AF52" s="31">
        <f>SUM(B93:B96)</f>
        <v>60786.873999999996</v>
      </c>
      <c r="AG52" s="31">
        <f>SUM(B97:B129)</f>
        <v>2040917.4249999996</v>
      </c>
      <c r="AH52" s="31">
        <f>SUM(B130:B181)</f>
        <v>2902591.5319999997</v>
      </c>
      <c r="AI52" s="31">
        <f>SUM(B182:B231)</f>
        <v>16628541.667000001</v>
      </c>
      <c r="AJ52" s="31">
        <f>SUM(B232:B262)</f>
        <v>3123281.554</v>
      </c>
      <c r="AK52" s="8">
        <f>SUM(B263)</f>
        <v>8532.5159999999996</v>
      </c>
    </row>
    <row r="53" spans="1:37">
      <c r="A53" t="s">
        <v>73</v>
      </c>
      <c r="B53">
        <v>147.078</v>
      </c>
      <c r="C53">
        <v>94.972999999999999</v>
      </c>
      <c r="D53">
        <v>275.101</v>
      </c>
      <c r="E53">
        <v>274.64600000000002</v>
      </c>
      <c r="F53">
        <v>90.106999999999999</v>
      </c>
      <c r="G53">
        <v>807.60599999999999</v>
      </c>
      <c r="H53">
        <v>434.12099999999998</v>
      </c>
      <c r="I53">
        <v>441.44499999999999</v>
      </c>
      <c r="J53">
        <v>299.30099999999999</v>
      </c>
      <c r="K53">
        <v>279.541</v>
      </c>
      <c r="L53">
        <v>941.01</v>
      </c>
      <c r="N53" s="110" t="s">
        <v>38</v>
      </c>
      <c r="T53" s="33">
        <f t="shared" si="21"/>
        <v>0.44381390306360868</v>
      </c>
      <c r="U53" s="31">
        <f t="shared" si="16"/>
        <v>3.4456178526036459E-3</v>
      </c>
      <c r="V53" s="8">
        <f t="shared" si="17"/>
        <v>1.529213107629674E-3</v>
      </c>
      <c r="W53" s="33">
        <f t="shared" si="18"/>
        <v>0.58396954036693494</v>
      </c>
      <c r="X53" s="31">
        <f t="shared" si="19"/>
        <v>5.5851391687119821E-3</v>
      </c>
      <c r="Y53" s="8">
        <f t="shared" si="20"/>
        <v>3.2615511532381011E-3</v>
      </c>
      <c r="AA53" s="116" t="s">
        <v>287</v>
      </c>
      <c r="AB53" s="31">
        <f>SUM(B274:B309)</f>
        <v>800044</v>
      </c>
      <c r="AC53" s="31">
        <f>SUM(B310:B313)</f>
        <v>67811</v>
      </c>
      <c r="AD53" s="31">
        <f>SUM(B314:B347)</f>
        <v>625316</v>
      </c>
      <c r="AE53" s="31">
        <f>SUM(B348:B357)</f>
        <v>1508328</v>
      </c>
      <c r="AF53" s="31">
        <f>SUM(B358:B361)</f>
        <v>47735</v>
      </c>
      <c r="AG53" s="31">
        <f>SUM(B362:B394)</f>
        <v>2841366</v>
      </c>
      <c r="AH53" s="31">
        <f>SUM(B395:B446)</f>
        <v>5308233</v>
      </c>
      <c r="AI53" s="31">
        <f>SUM(B447:B496)</f>
        <v>16366119</v>
      </c>
      <c r="AJ53" s="31">
        <f>SUM(B497:B527)</f>
        <v>3142204</v>
      </c>
      <c r="AK53" s="8">
        <f>SUM(B528)</f>
        <v>1617</v>
      </c>
    </row>
    <row r="54" spans="1:37">
      <c r="A54" t="s">
        <v>74</v>
      </c>
      <c r="B54">
        <v>1096.6859999999999</v>
      </c>
      <c r="C54">
        <v>1042.4000000000001</v>
      </c>
      <c r="D54">
        <v>1035.893</v>
      </c>
      <c r="E54">
        <v>1464.307</v>
      </c>
      <c r="F54">
        <v>10976.663</v>
      </c>
      <c r="G54">
        <v>41495.296999999999</v>
      </c>
      <c r="H54">
        <v>31022.03</v>
      </c>
      <c r="I54">
        <v>74852.513000000006</v>
      </c>
      <c r="J54">
        <v>123309.35400000001</v>
      </c>
      <c r="K54">
        <v>69792.687000000005</v>
      </c>
      <c r="L54">
        <v>144235.152</v>
      </c>
      <c r="N54" s="110" t="s">
        <v>39</v>
      </c>
      <c r="T54" s="33">
        <f t="shared" si="21"/>
        <v>3.4807911951811717E-2</v>
      </c>
      <c r="U54" s="31">
        <f t="shared" si="16"/>
        <v>1.3046283040515013E-4</v>
      </c>
      <c r="V54" s="8">
        <f t="shared" si="17"/>
        <v>4.54113871372661E-6</v>
      </c>
      <c r="W54" s="33">
        <f>(2*MIN(B19,B284)/(B19+B284))</f>
        <v>0</v>
      </c>
      <c r="X54" s="31">
        <f t="shared" si="19"/>
        <v>1.7781601511231623E-4</v>
      </c>
      <c r="Y54" s="8">
        <f t="shared" si="20"/>
        <v>0</v>
      </c>
      <c r="AA54" s="33"/>
      <c r="AB54" s="31"/>
      <c r="AC54" s="31"/>
      <c r="AD54" s="31"/>
      <c r="AE54" s="31"/>
      <c r="AF54" s="31"/>
      <c r="AG54" s="31"/>
      <c r="AH54" s="31"/>
      <c r="AI54" s="31"/>
      <c r="AJ54" s="31"/>
      <c r="AK54" s="8"/>
    </row>
    <row r="55" spans="1:37">
      <c r="A55" t="s">
        <v>75</v>
      </c>
      <c r="B55">
        <v>14856.249</v>
      </c>
      <c r="C55">
        <v>14838.692999999999</v>
      </c>
      <c r="D55">
        <v>17790.606</v>
      </c>
      <c r="E55">
        <v>22570.752</v>
      </c>
      <c r="F55">
        <v>21471.206999999999</v>
      </c>
      <c r="G55">
        <v>16223.287</v>
      </c>
      <c r="H55">
        <v>16056.772000000001</v>
      </c>
      <c r="I55">
        <v>11421.808000000001</v>
      </c>
      <c r="J55">
        <v>13945.962</v>
      </c>
      <c r="K55">
        <v>16485.732</v>
      </c>
      <c r="L55">
        <v>18716.168000000001</v>
      </c>
      <c r="N55" s="110" t="s">
        <v>40</v>
      </c>
      <c r="T55" s="33">
        <f t="shared" si="21"/>
        <v>0.23704031549184509</v>
      </c>
      <c r="U55" s="31">
        <f t="shared" si="16"/>
        <v>5.8440265296035899E-4</v>
      </c>
      <c r="V55" s="8">
        <f t="shared" si="17"/>
        <v>1.3852698923199475E-4</v>
      </c>
      <c r="W55" s="33">
        <f t="shared" si="18"/>
        <v>0.43131559875108055</v>
      </c>
      <c r="X55" s="31">
        <f t="shared" si="19"/>
        <v>5.6800816370523356E-4</v>
      </c>
      <c r="Y55" s="8">
        <f t="shared" si="20"/>
        <v>2.449907812240246E-4</v>
      </c>
      <c r="AA55" s="67" t="s">
        <v>399</v>
      </c>
      <c r="AB55" s="47">
        <f>SUM(Y44:Y79)</f>
        <v>0.42316485787028185</v>
      </c>
      <c r="AC55" s="47">
        <f>SUM(Y80:Y83)</f>
        <v>0.49915487836292799</v>
      </c>
      <c r="AD55" s="47">
        <f>SUM(Y84:Y117)</f>
        <v>0.42625365656287506</v>
      </c>
      <c r="AE55" s="47">
        <f>SUM(Y118:Y127)</f>
        <v>0.38985685771085171</v>
      </c>
      <c r="AF55" s="47">
        <f>SUM(Y128:Y131)</f>
        <v>0.32100461147583942</v>
      </c>
      <c r="AG55" s="47">
        <f>SUM(Y132:Y164)</f>
        <v>0.60496952202237242</v>
      </c>
      <c r="AH55" s="47">
        <f>SUM(Y165:Y216)</f>
        <v>0.6335882000309685</v>
      </c>
      <c r="AI55" s="47">
        <f>SUM(Y217:Y266)</f>
        <v>0.62945622122345535</v>
      </c>
      <c r="AJ55" s="47">
        <f>SUM(Y267:Y297)</f>
        <v>0.63090644802083617</v>
      </c>
      <c r="AK55" s="114">
        <f>SUM(Y298)</f>
        <v>0.31863588372095775</v>
      </c>
    </row>
    <row r="56" spans="1:37">
      <c r="A56" t="s">
        <v>76</v>
      </c>
      <c r="B56">
        <v>491.60399999999998</v>
      </c>
      <c r="C56">
        <v>608.12099999999998</v>
      </c>
      <c r="D56">
        <v>969.11099999999999</v>
      </c>
      <c r="E56">
        <v>1044.4749999999999</v>
      </c>
      <c r="F56">
        <v>798.58299999999997</v>
      </c>
      <c r="G56">
        <v>816.30100000000004</v>
      </c>
      <c r="H56">
        <v>2379.114</v>
      </c>
      <c r="I56">
        <v>4752.2020000000002</v>
      </c>
      <c r="J56">
        <v>6667.5959999999995</v>
      </c>
      <c r="K56">
        <v>10325.1</v>
      </c>
      <c r="L56">
        <v>13395.933999999999</v>
      </c>
      <c r="N56" s="110" t="s">
        <v>41</v>
      </c>
      <c r="T56" s="33">
        <f t="shared" si="21"/>
        <v>0.2821428749346091</v>
      </c>
      <c r="U56" s="31">
        <f t="shared" si="16"/>
        <v>4.1164017889676026E-3</v>
      </c>
      <c r="V56" s="8">
        <f t="shared" si="17"/>
        <v>1.1614134351252874E-3</v>
      </c>
      <c r="W56" s="33">
        <f t="shared" si="18"/>
        <v>0.15551306250063909</v>
      </c>
      <c r="X56" s="31">
        <f t="shared" si="19"/>
        <v>4.4139133248386527E-3</v>
      </c>
      <c r="Y56" s="8">
        <f t="shared" si="20"/>
        <v>6.8642117875803712E-4</v>
      </c>
      <c r="AA56" s="115" t="s">
        <v>400</v>
      </c>
      <c r="AB56" s="5">
        <f>(2*MIN(AB52,AB53)/(AB52+AB53))</f>
        <v>0.62258484023859051</v>
      </c>
      <c r="AC56" s="5">
        <f t="shared" ref="AC56:AK56" si="23">(2*MIN(AC52,AC53)/(AC52+AC53))</f>
        <v>0.74011446600224473</v>
      </c>
      <c r="AD56" s="5">
        <f t="shared" si="23"/>
        <v>0.9600326699381343</v>
      </c>
      <c r="AE56" s="5">
        <f t="shared" si="23"/>
        <v>0.49446840975571216</v>
      </c>
      <c r="AF56" s="5">
        <f t="shared" si="23"/>
        <v>0.87973047719393427</v>
      </c>
      <c r="AG56" s="5">
        <f t="shared" si="23"/>
        <v>0.83605036714967018</v>
      </c>
      <c r="AH56" s="5">
        <f t="shared" si="23"/>
        <v>0.70701584735802014</v>
      </c>
      <c r="AI56" s="5">
        <f t="shared" si="23"/>
        <v>0.99204651111134268</v>
      </c>
      <c r="AJ56" s="5">
        <f t="shared" si="23"/>
        <v>0.99697989152845157</v>
      </c>
      <c r="AK56" s="5">
        <f t="shared" si="23"/>
        <v>0.31863588372095775</v>
      </c>
    </row>
    <row r="57" spans="1:37">
      <c r="A57" t="s">
        <v>77</v>
      </c>
      <c r="B57">
        <v>53739.97</v>
      </c>
      <c r="C57">
        <v>50735.625</v>
      </c>
      <c r="D57">
        <v>51111.65</v>
      </c>
      <c r="E57">
        <v>64766.37</v>
      </c>
      <c r="F57">
        <v>62512.182999999997</v>
      </c>
      <c r="G57">
        <v>62264.73</v>
      </c>
      <c r="H57">
        <v>61819.398000000001</v>
      </c>
      <c r="I57">
        <v>87646.797000000006</v>
      </c>
      <c r="J57">
        <v>93760.040999999997</v>
      </c>
      <c r="K57">
        <v>62409.076000000001</v>
      </c>
      <c r="L57">
        <v>79912.506999999998</v>
      </c>
      <c r="N57" s="110" t="s">
        <v>42</v>
      </c>
      <c r="T57" s="33">
        <f t="shared" si="21"/>
        <v>7.3717753290992213E-2</v>
      </c>
      <c r="U57" s="31">
        <f t="shared" si="16"/>
        <v>5.0446629009663756E-2</v>
      </c>
      <c r="V57" s="8">
        <f t="shared" si="17"/>
        <v>3.7188121516966038E-3</v>
      </c>
      <c r="W57" s="33">
        <f t="shared" si="18"/>
        <v>1.96259921664649E-3</v>
      </c>
      <c r="X57" s="31">
        <f t="shared" si="19"/>
        <v>2.8152138896940633E-2</v>
      </c>
      <c r="Y57" s="8">
        <f t="shared" si="20"/>
        <v>5.525136574605887E-5</v>
      </c>
    </row>
    <row r="58" spans="1:37">
      <c r="A58" t="s">
        <v>78</v>
      </c>
      <c r="B58">
        <v>81685.672000000006</v>
      </c>
      <c r="C58">
        <v>76003.430999999997</v>
      </c>
      <c r="D58">
        <v>87626.512000000002</v>
      </c>
      <c r="E58">
        <v>95641.870999999999</v>
      </c>
      <c r="F58">
        <v>102821.856</v>
      </c>
      <c r="G58">
        <v>88732.59</v>
      </c>
      <c r="H58">
        <v>103522.88099999999</v>
      </c>
      <c r="I58">
        <v>119483.008</v>
      </c>
      <c r="J58">
        <v>127481.14599999999</v>
      </c>
      <c r="K58">
        <v>85542.777000000002</v>
      </c>
      <c r="L58">
        <v>101380.23299999999</v>
      </c>
      <c r="N58" s="110" t="s">
        <v>43</v>
      </c>
      <c r="T58" s="33">
        <f t="shared" si="21"/>
        <v>0.40085571103982087</v>
      </c>
      <c r="U58" s="31">
        <f t="shared" si="16"/>
        <v>2.404633318100122E-3</v>
      </c>
      <c r="V58" s="8">
        <f t="shared" si="17"/>
        <v>9.6391099851706819E-4</v>
      </c>
      <c r="W58" s="33">
        <f t="shared" si="18"/>
        <v>2.598974476402326E-2</v>
      </c>
      <c r="X58" s="31">
        <f t="shared" si="19"/>
        <v>4.7578040507481219E-3</v>
      </c>
      <c r="Y58" s="8">
        <f t="shared" si="20"/>
        <v>1.2365411291617967E-4</v>
      </c>
    </row>
    <row r="59" spans="1:37">
      <c r="A59" t="s">
        <v>79</v>
      </c>
      <c r="B59">
        <v>6730.8159999999998</v>
      </c>
      <c r="C59">
        <v>6733.4830000000002</v>
      </c>
      <c r="D59">
        <v>8360.4349999999995</v>
      </c>
      <c r="E59">
        <v>12030.172</v>
      </c>
      <c r="F59">
        <v>41012.911999999997</v>
      </c>
      <c r="G59">
        <v>82525.495999999999</v>
      </c>
      <c r="H59">
        <v>95657.528000000006</v>
      </c>
      <c r="I59">
        <v>141155.64300000001</v>
      </c>
      <c r="J59">
        <v>149226.85399999999</v>
      </c>
      <c r="K59">
        <v>66449.895999999993</v>
      </c>
      <c r="L59">
        <v>76533.388000000006</v>
      </c>
      <c r="N59" s="110" t="s">
        <v>44</v>
      </c>
      <c r="T59" s="33">
        <f t="shared" si="21"/>
        <v>0.13949297968047791</v>
      </c>
      <c r="U59" s="31">
        <f t="shared" si="16"/>
        <v>6.9145659753789904E-3</v>
      </c>
      <c r="V59" s="8">
        <f t="shared" si="17"/>
        <v>9.6453341110286546E-4</v>
      </c>
      <c r="W59" s="33">
        <f t="shared" si="18"/>
        <v>0.8954722739660903</v>
      </c>
      <c r="X59" s="31">
        <f t="shared" si="19"/>
        <v>7.7456243743152476E-3</v>
      </c>
      <c r="Y59" s="8">
        <f t="shared" si="20"/>
        <v>6.9359918717552503E-3</v>
      </c>
    </row>
    <row r="60" spans="1:37">
      <c r="A60" t="s">
        <v>80</v>
      </c>
      <c r="B60">
        <v>6.6589999999999998</v>
      </c>
      <c r="C60">
        <v>7.8789999999999996</v>
      </c>
      <c r="D60">
        <v>14.475</v>
      </c>
      <c r="E60" t="s">
        <v>18</v>
      </c>
      <c r="F60" t="s">
        <v>18</v>
      </c>
      <c r="G60">
        <v>94.096000000000004</v>
      </c>
      <c r="H60" t="s">
        <v>18</v>
      </c>
      <c r="I60">
        <v>4.7E-2</v>
      </c>
      <c r="J60" t="s">
        <v>18</v>
      </c>
      <c r="K60">
        <v>3.6219999999999999</v>
      </c>
      <c r="L60">
        <v>8.1039999999999992</v>
      </c>
      <c r="N60" s="110" t="s">
        <v>45</v>
      </c>
      <c r="T60" s="33">
        <f t="shared" si="21"/>
        <v>0.11942590808381481</v>
      </c>
      <c r="U60" s="31">
        <f t="shared" si="16"/>
        <v>0.10676919473537863</v>
      </c>
      <c r="V60" s="8">
        <f t="shared" si="17"/>
        <v>1.2751008036650253E-2</v>
      </c>
      <c r="W60" s="33">
        <f t="shared" si="18"/>
        <v>0.12423407705425682</v>
      </c>
      <c r="X60" s="31">
        <f t="shared" si="19"/>
        <v>6.8764954112869189E-2</v>
      </c>
      <c r="Y60" s="8">
        <f t="shared" si="20"/>
        <v>8.5429506078906255E-3</v>
      </c>
    </row>
    <row r="61" spans="1:37">
      <c r="A61" t="s">
        <v>81</v>
      </c>
      <c r="B61">
        <v>2167.4679999999998</v>
      </c>
      <c r="C61">
        <v>1289.5060000000001</v>
      </c>
      <c r="D61">
        <v>4808.6769999999997</v>
      </c>
      <c r="E61">
        <v>4692.1369999999997</v>
      </c>
      <c r="F61">
        <v>4328.2730000000001</v>
      </c>
      <c r="G61">
        <v>4752.2030000000004</v>
      </c>
      <c r="H61">
        <v>6186.4</v>
      </c>
      <c r="I61">
        <v>4894.0320000000002</v>
      </c>
      <c r="J61">
        <v>5359.2470000000003</v>
      </c>
      <c r="K61">
        <v>2050.7779999999998</v>
      </c>
      <c r="L61">
        <v>3068.069</v>
      </c>
      <c r="N61" s="110" t="s">
        <v>46</v>
      </c>
      <c r="T61" s="33">
        <f t="shared" si="21"/>
        <v>8.7687523511270404E-2</v>
      </c>
      <c r="U61" s="31">
        <f t="shared" si="16"/>
        <v>2.4232168679175865E-3</v>
      </c>
      <c r="V61" s="8">
        <f t="shared" si="17"/>
        <v>2.1248588607843041E-4</v>
      </c>
      <c r="W61" s="33">
        <f t="shared" si="18"/>
        <v>9.6919795117806004E-2</v>
      </c>
      <c r="X61" s="31">
        <f t="shared" si="19"/>
        <v>2.489051459400704E-3</v>
      </c>
      <c r="Y61" s="8">
        <f t="shared" si="20"/>
        <v>2.4123835748279227E-4</v>
      </c>
    </row>
    <row r="62" spans="1:37">
      <c r="A62" t="s">
        <v>82</v>
      </c>
      <c r="B62">
        <v>451.10599999999999</v>
      </c>
      <c r="C62">
        <v>541.72400000000005</v>
      </c>
      <c r="D62">
        <v>920.92899999999997</v>
      </c>
      <c r="E62">
        <v>1217.0740000000001</v>
      </c>
      <c r="F62">
        <v>1199.019</v>
      </c>
      <c r="G62">
        <v>612.89700000000005</v>
      </c>
      <c r="H62">
        <v>491.07299999999998</v>
      </c>
      <c r="I62">
        <v>801.42899999999997</v>
      </c>
      <c r="J62">
        <v>783.09100000000001</v>
      </c>
      <c r="K62">
        <v>559.726</v>
      </c>
      <c r="L62">
        <v>1341.7670000000001</v>
      </c>
      <c r="N62" s="110" t="s">
        <v>47</v>
      </c>
      <c r="T62" s="33">
        <f t="shared" si="21"/>
        <v>0.46359405095178347</v>
      </c>
      <c r="U62" s="31">
        <f t="shared" si="16"/>
        <v>5.1427077943388905E-3</v>
      </c>
      <c r="V62" s="8">
        <f t="shared" si="17"/>
        <v>2.3841287392388777E-3</v>
      </c>
      <c r="W62" s="33">
        <f t="shared" si="18"/>
        <v>9.5995360017824185E-3</v>
      </c>
      <c r="X62" s="31">
        <f t="shared" si="19"/>
        <v>1.0052084077313726E-2</v>
      </c>
      <c r="Y62" s="8">
        <f t="shared" si="20"/>
        <v>9.6495342993116917E-5</v>
      </c>
    </row>
    <row r="63" spans="1:37">
      <c r="A63" t="s">
        <v>83</v>
      </c>
      <c r="B63">
        <v>11173.977999999999</v>
      </c>
      <c r="C63">
        <v>13166.821</v>
      </c>
      <c r="D63">
        <v>14251.117</v>
      </c>
      <c r="E63">
        <v>12052.632</v>
      </c>
      <c r="F63">
        <v>9857.4</v>
      </c>
      <c r="G63">
        <v>2964.797</v>
      </c>
      <c r="H63">
        <v>5060.8850000000002</v>
      </c>
      <c r="I63">
        <v>5716.0190000000002</v>
      </c>
      <c r="J63">
        <v>19449.722000000002</v>
      </c>
      <c r="K63">
        <v>9768.7819999999992</v>
      </c>
      <c r="L63">
        <v>11084.8</v>
      </c>
      <c r="N63" s="110" t="s">
        <v>48</v>
      </c>
      <c r="T63" s="33">
        <f t="shared" si="21"/>
        <v>0.27146813648207985</v>
      </c>
      <c r="U63" s="31">
        <f t="shared" si="16"/>
        <v>1.8873553893553928E-3</v>
      </c>
      <c r="V63" s="8">
        <f t="shared" si="17"/>
        <v>5.1235685042771875E-4</v>
      </c>
      <c r="W63" s="33">
        <f t="shared" si="18"/>
        <v>1.907389674644026E-2</v>
      </c>
      <c r="X63" s="31">
        <f t="shared" si="19"/>
        <v>2.6111102864044976E-3</v>
      </c>
      <c r="Y63" s="8">
        <f t="shared" si="20"/>
        <v>4.980404799644744E-5</v>
      </c>
    </row>
    <row r="64" spans="1:37">
      <c r="A64" t="s">
        <v>84</v>
      </c>
      <c r="B64">
        <v>1542.2439999999999</v>
      </c>
      <c r="C64">
        <v>257.774</v>
      </c>
      <c r="D64">
        <v>106.49</v>
      </c>
      <c r="E64">
        <v>166.935</v>
      </c>
      <c r="F64">
        <v>1226.2180000000001</v>
      </c>
      <c r="G64">
        <v>423.14</v>
      </c>
      <c r="H64">
        <v>49.423000000000002</v>
      </c>
      <c r="I64">
        <v>236.56700000000001</v>
      </c>
      <c r="J64">
        <v>1153.7149999999999</v>
      </c>
      <c r="K64">
        <v>3155.451</v>
      </c>
      <c r="L64">
        <v>1642.48</v>
      </c>
      <c r="N64" s="110" t="s">
        <v>49</v>
      </c>
      <c r="T64" s="33">
        <f t="shared" si="21"/>
        <v>0.83976829149912757</v>
      </c>
      <c r="U64" s="31">
        <f t="shared" si="16"/>
        <v>3.5724022864557996E-2</v>
      </c>
      <c r="V64" s="8">
        <f t="shared" si="17"/>
        <v>2.9999901646445639E-2</v>
      </c>
      <c r="W64" s="33">
        <f t="shared" si="18"/>
        <v>0.87579669931685866</v>
      </c>
      <c r="X64" s="31">
        <f t="shared" si="19"/>
        <v>2.8185661690371743E-2</v>
      </c>
      <c r="Y64" s="8">
        <f t="shared" si="20"/>
        <v>2.4684909476489204E-2</v>
      </c>
    </row>
    <row r="65" spans="1:25">
      <c r="A65" t="s">
        <v>85</v>
      </c>
      <c r="B65">
        <v>7065.482</v>
      </c>
      <c r="C65">
        <v>7766.3209999999999</v>
      </c>
      <c r="D65">
        <v>10803.329</v>
      </c>
      <c r="E65">
        <v>17669.440999999999</v>
      </c>
      <c r="F65">
        <v>15454.366</v>
      </c>
      <c r="G65">
        <v>12094.612999999999</v>
      </c>
      <c r="H65">
        <v>11441.886</v>
      </c>
      <c r="I65">
        <v>14594.324000000001</v>
      </c>
      <c r="J65">
        <v>18341.866000000002</v>
      </c>
      <c r="K65">
        <v>2970.4769999999999</v>
      </c>
      <c r="L65">
        <v>5212.8620000000001</v>
      </c>
      <c r="N65" s="110" t="s">
        <v>50</v>
      </c>
      <c r="T65" s="33">
        <f t="shared" si="21"/>
        <v>0.79547441804619456</v>
      </c>
      <c r="U65" s="31">
        <f t="shared" si="16"/>
        <v>4.0639829635502334E-2</v>
      </c>
      <c r="V65" s="8">
        <f t="shared" si="17"/>
        <v>3.2327944828797708E-2</v>
      </c>
      <c r="W65" s="33">
        <f t="shared" si="18"/>
        <v>0.32893900702679985</v>
      </c>
      <c r="X65" s="31">
        <f t="shared" si="19"/>
        <v>5.098906177973328E-2</v>
      </c>
      <c r="Y65" s="8">
        <f t="shared" si="20"/>
        <v>1.6772291351053618E-2</v>
      </c>
    </row>
    <row r="66" spans="1:25">
      <c r="A66" t="s">
        <v>86</v>
      </c>
      <c r="B66">
        <v>3424.1550000000002</v>
      </c>
      <c r="C66">
        <v>5224.4870000000001</v>
      </c>
      <c r="D66">
        <v>6516.5609999999997</v>
      </c>
      <c r="E66">
        <v>11261.764999999999</v>
      </c>
      <c r="F66">
        <v>7724.36</v>
      </c>
      <c r="G66">
        <v>8425.2919999999995</v>
      </c>
      <c r="H66">
        <v>10527.521000000001</v>
      </c>
      <c r="I66">
        <v>16498.14</v>
      </c>
      <c r="J66">
        <v>26647.972000000002</v>
      </c>
      <c r="K66">
        <v>28024.148000000001</v>
      </c>
      <c r="L66">
        <v>34793.686999999998</v>
      </c>
      <c r="N66" s="110" t="s">
        <v>51</v>
      </c>
      <c r="T66" s="33">
        <f t="shared" si="21"/>
        <v>0.45130099885914204</v>
      </c>
      <c r="U66" s="31">
        <f t="shared" si="16"/>
        <v>4.4986379092057889E-2</v>
      </c>
      <c r="V66" s="8">
        <f t="shared" si="17"/>
        <v>2.0302397819301748E-2</v>
      </c>
      <c r="W66" s="33">
        <f t="shared" si="18"/>
        <v>0.27365416583336144</v>
      </c>
      <c r="X66" s="31">
        <f t="shared" si="19"/>
        <v>6.2953660598617206E-2</v>
      </c>
      <c r="Y66" s="8">
        <f t="shared" si="20"/>
        <v>1.7227531477271144E-2</v>
      </c>
    </row>
    <row r="67" spans="1:25">
      <c r="A67" t="s">
        <v>87</v>
      </c>
      <c r="B67">
        <v>215.31</v>
      </c>
      <c r="C67">
        <v>409.61599999999999</v>
      </c>
      <c r="D67">
        <v>331.142</v>
      </c>
      <c r="E67">
        <v>657.18799999999999</v>
      </c>
      <c r="F67">
        <v>1400.3720000000001</v>
      </c>
      <c r="G67">
        <v>786.43200000000002</v>
      </c>
      <c r="H67">
        <v>440.05900000000003</v>
      </c>
      <c r="I67">
        <v>652.99800000000005</v>
      </c>
      <c r="J67">
        <v>1165.806</v>
      </c>
      <c r="K67">
        <v>2186.9270000000001</v>
      </c>
      <c r="L67">
        <v>2457.3870000000002</v>
      </c>
      <c r="N67" s="110" t="s">
        <v>52</v>
      </c>
      <c r="T67" s="33">
        <f t="shared" si="21"/>
        <v>0.76845529302672588</v>
      </c>
      <c r="U67" s="31">
        <f t="shared" si="16"/>
        <v>3.4188415910287435E-2</v>
      </c>
      <c r="V67" s="8">
        <f t="shared" si="17"/>
        <v>2.627226916645951E-2</v>
      </c>
      <c r="W67" s="33">
        <f t="shared" si="18"/>
        <v>0.93578052045499116</v>
      </c>
      <c r="X67" s="31">
        <f t="shared" si="19"/>
        <v>4.0486692689883551E-2</v>
      </c>
      <c r="Y67" s="8">
        <f t="shared" si="20"/>
        <v>3.7886658356840512E-2</v>
      </c>
    </row>
    <row r="68" spans="1:25">
      <c r="A68" t="s">
        <v>88</v>
      </c>
      <c r="B68">
        <v>3337.165</v>
      </c>
      <c r="C68">
        <v>3591.79</v>
      </c>
      <c r="D68">
        <v>4813.6450000000004</v>
      </c>
      <c r="E68">
        <v>7119.3869999999997</v>
      </c>
      <c r="F68">
        <v>9351.1790000000001</v>
      </c>
      <c r="G68">
        <v>9565.8729999999996</v>
      </c>
      <c r="H68">
        <v>11819.565000000001</v>
      </c>
      <c r="I68">
        <v>23627.993999999999</v>
      </c>
      <c r="J68">
        <v>23603.491000000002</v>
      </c>
      <c r="K68">
        <v>21292.788</v>
      </c>
      <c r="L68">
        <v>17640.083999999999</v>
      </c>
      <c r="N68" s="110" t="s">
        <v>53</v>
      </c>
      <c r="T68" s="33">
        <f t="shared" si="21"/>
        <v>0.62377864268658378</v>
      </c>
      <c r="U68" s="31">
        <f t="shared" si="16"/>
        <v>1.8677549987379929E-2</v>
      </c>
      <c r="V68" s="8">
        <f t="shared" si="17"/>
        <v>1.1650656779838672E-2</v>
      </c>
      <c r="W68" s="33">
        <f t="shared" si="18"/>
        <v>0.62221190757659361</v>
      </c>
      <c r="X68" s="31">
        <f t="shared" si="19"/>
        <v>2.5681471745850743E-2</v>
      </c>
      <c r="Y68" s="8">
        <f t="shared" si="20"/>
        <v>1.5979317524360184E-2</v>
      </c>
    </row>
    <row r="69" spans="1:25">
      <c r="A69" t="s">
        <v>89</v>
      </c>
      <c r="B69">
        <v>888.36900000000003</v>
      </c>
      <c r="C69">
        <v>613.37</v>
      </c>
      <c r="D69">
        <v>1118.92</v>
      </c>
      <c r="E69">
        <v>1325.021</v>
      </c>
      <c r="F69">
        <v>1513.9269999999999</v>
      </c>
      <c r="G69">
        <v>3581.9949999999999</v>
      </c>
      <c r="H69">
        <v>3176.8539999999998</v>
      </c>
      <c r="I69">
        <v>3423.6619999999998</v>
      </c>
      <c r="J69">
        <v>4624.2160000000003</v>
      </c>
      <c r="K69">
        <v>1969.4929999999999</v>
      </c>
      <c r="L69">
        <v>2668.279</v>
      </c>
      <c r="N69" s="110" t="s">
        <v>54</v>
      </c>
      <c r="T69" s="33">
        <f t="shared" si="21"/>
        <v>0.71077483022279431</v>
      </c>
      <c r="U69" s="31">
        <f t="shared" si="16"/>
        <v>1.2788143912607451E-2</v>
      </c>
      <c r="V69" s="8">
        <f t="shared" si="17"/>
        <v>9.0894908183482212E-3</v>
      </c>
      <c r="W69" s="33">
        <f t="shared" si="18"/>
        <v>0.66437982114635308</v>
      </c>
      <c r="X69" s="31">
        <f t="shared" si="19"/>
        <v>3.5929635138314736E-2</v>
      </c>
      <c r="Y69" s="8">
        <f t="shared" si="20"/>
        <v>2.3870924567047268E-2</v>
      </c>
    </row>
    <row r="70" spans="1:25">
      <c r="A70" t="s">
        <v>90</v>
      </c>
      <c r="B70">
        <v>2202.9769999999999</v>
      </c>
      <c r="C70">
        <v>647.66399999999999</v>
      </c>
      <c r="D70">
        <v>532.37800000000004</v>
      </c>
      <c r="E70">
        <v>37.801000000000002</v>
      </c>
      <c r="F70">
        <v>119.02800000000001</v>
      </c>
      <c r="G70">
        <v>12.231</v>
      </c>
      <c r="H70">
        <v>191.05500000000001</v>
      </c>
      <c r="I70">
        <v>7457.7830000000004</v>
      </c>
      <c r="J70">
        <v>2825.1959999999999</v>
      </c>
      <c r="K70">
        <v>1723.4349999999999</v>
      </c>
      <c r="L70">
        <v>804.41099999999994</v>
      </c>
      <c r="N70" s="110" t="s">
        <v>55</v>
      </c>
      <c r="T70" s="33">
        <f t="shared" si="21"/>
        <v>0.72529124395085443</v>
      </c>
      <c r="U70" s="31">
        <f t="shared" si="16"/>
        <v>4.7077495049865116E-2</v>
      </c>
      <c r="V70" s="8">
        <f t="shared" si="17"/>
        <v>3.4144894946806864E-2</v>
      </c>
      <c r="W70" s="33">
        <f t="shared" si="18"/>
        <v>0.29846888377359337</v>
      </c>
      <c r="X70" s="31">
        <f t="shared" si="19"/>
        <v>1.334921010639804E-2</v>
      </c>
      <c r="Y70" s="8">
        <f t="shared" si="20"/>
        <v>3.9843238397157948E-3</v>
      </c>
    </row>
    <row r="71" spans="1:25">
      <c r="A71" t="s">
        <v>91</v>
      </c>
      <c r="B71">
        <v>9923.9509999999991</v>
      </c>
      <c r="C71">
        <v>7622.951</v>
      </c>
      <c r="D71">
        <v>7577.38</v>
      </c>
      <c r="E71">
        <v>9515.8459999999995</v>
      </c>
      <c r="F71">
        <v>14476.290999999999</v>
      </c>
      <c r="G71">
        <v>13525.063</v>
      </c>
      <c r="H71">
        <v>13883.062</v>
      </c>
      <c r="I71">
        <v>21645.93</v>
      </c>
      <c r="J71">
        <v>32250.016</v>
      </c>
      <c r="K71">
        <v>28952.47</v>
      </c>
      <c r="L71">
        <v>34401.137000000002</v>
      </c>
      <c r="N71" s="110" t="s">
        <v>56</v>
      </c>
      <c r="T71" s="33">
        <f t="shared" si="21"/>
        <v>0.66044975551554841</v>
      </c>
      <c r="U71" s="31">
        <f t="shared" si="16"/>
        <v>1.3723258333332589E-2</v>
      </c>
      <c r="V71" s="8">
        <f t="shared" si="17"/>
        <v>9.0635226111262217E-3</v>
      </c>
      <c r="W71" s="33">
        <f t="shared" si="18"/>
        <v>0.73392145100018624</v>
      </c>
      <c r="X71" s="31">
        <f t="shared" si="19"/>
        <v>9.5687859846503246E-3</v>
      </c>
      <c r="Y71" s="8">
        <f t="shared" si="20"/>
        <v>7.0227372941648117E-3</v>
      </c>
    </row>
    <row r="72" spans="1:25">
      <c r="A72" t="s">
        <v>92</v>
      </c>
      <c r="B72">
        <v>0</v>
      </c>
      <c r="C72">
        <v>231.036</v>
      </c>
      <c r="D72" t="s">
        <v>18</v>
      </c>
      <c r="E72">
        <v>878.13199999999995</v>
      </c>
      <c r="F72">
        <v>1094.58</v>
      </c>
      <c r="G72">
        <v>1448.4190000000001</v>
      </c>
      <c r="H72">
        <v>3242.0149999999999</v>
      </c>
      <c r="I72">
        <v>5324.24</v>
      </c>
      <c r="J72">
        <v>311.428</v>
      </c>
      <c r="K72">
        <v>0.218</v>
      </c>
      <c r="L72">
        <v>3061.8330000000001</v>
      </c>
      <c r="N72" s="110" t="s">
        <v>57</v>
      </c>
      <c r="T72" s="33">
        <f t="shared" si="21"/>
        <v>0.86153775532886179</v>
      </c>
      <c r="U72" s="31">
        <f t="shared" si="16"/>
        <v>2.8334961684880963E-2</v>
      </c>
      <c r="V72" s="8">
        <f t="shared" si="17"/>
        <v>2.4411639287321648E-2</v>
      </c>
      <c r="W72" s="33">
        <f t="shared" si="18"/>
        <v>0.40314728841129915</v>
      </c>
      <c r="X72" s="31">
        <f t="shared" si="19"/>
        <v>3.5904249081225047E-2</v>
      </c>
      <c r="Y72" s="8">
        <f t="shared" si="20"/>
        <v>1.4474700659539756E-2</v>
      </c>
    </row>
    <row r="73" spans="1:25">
      <c r="A73" t="s">
        <v>93</v>
      </c>
      <c r="B73">
        <v>53587.300999999999</v>
      </c>
      <c r="C73">
        <v>44422.177000000003</v>
      </c>
      <c r="D73">
        <v>61005.921000000002</v>
      </c>
      <c r="E73">
        <v>97795.947</v>
      </c>
      <c r="F73">
        <v>197080.31700000001</v>
      </c>
      <c r="G73">
        <v>192666.114</v>
      </c>
      <c r="H73">
        <v>267273.01</v>
      </c>
      <c r="I73">
        <v>334650.02399999998</v>
      </c>
      <c r="J73">
        <v>511098.33</v>
      </c>
      <c r="K73">
        <v>178112.978</v>
      </c>
      <c r="L73">
        <v>375920.09399999998</v>
      </c>
      <c r="N73" s="110" t="s">
        <v>58</v>
      </c>
      <c r="T73" s="33">
        <f t="shared" si="21"/>
        <v>0.1659494058423549</v>
      </c>
      <c r="U73" s="31">
        <f t="shared" si="16"/>
        <v>3.7250365866998989E-3</v>
      </c>
      <c r="V73" s="8">
        <f t="shared" si="17"/>
        <v>6.1816760830388196E-4</v>
      </c>
      <c r="W73" s="33">
        <f t="shared" si="18"/>
        <v>6.2255317270748026E-3</v>
      </c>
      <c r="X73" s="31">
        <f t="shared" si="19"/>
        <v>4.1521078410039517E-3</v>
      </c>
      <c r="Y73" s="8">
        <f t="shared" si="20"/>
        <v>2.5849079098406162E-5</v>
      </c>
    </row>
    <row r="74" spans="1:25">
      <c r="A74" t="s">
        <v>94</v>
      </c>
      <c r="B74">
        <v>0</v>
      </c>
      <c r="C74" t="s">
        <v>18</v>
      </c>
      <c r="D74">
        <v>0.21</v>
      </c>
      <c r="E74" t="s">
        <v>18</v>
      </c>
      <c r="F74">
        <v>7.0000000000000001E-3</v>
      </c>
      <c r="G74" t="s">
        <v>18</v>
      </c>
      <c r="H74" t="s">
        <v>18</v>
      </c>
      <c r="I74" t="s">
        <v>18</v>
      </c>
      <c r="J74" t="s">
        <v>18</v>
      </c>
      <c r="K74">
        <v>1.0720000000000001</v>
      </c>
      <c r="L74">
        <v>0</v>
      </c>
      <c r="N74" s="110" t="s">
        <v>59</v>
      </c>
      <c r="T74" s="33">
        <f t="shared" si="21"/>
        <v>0.6651678130712414</v>
      </c>
      <c r="U74" s="31">
        <f t="shared" si="16"/>
        <v>2.7199562313534077E-2</v>
      </c>
      <c r="V74" s="8">
        <f t="shared" si="17"/>
        <v>1.8092273380588417E-2</v>
      </c>
      <c r="W74" s="33">
        <f t="shared" si="18"/>
        <v>0.88036427977133613</v>
      </c>
      <c r="X74" s="31">
        <f t="shared" si="19"/>
        <v>2.2622759250901923E-2</v>
      </c>
      <c r="Y74" s="8">
        <f t="shared" si="20"/>
        <v>1.9916269154360604E-2</v>
      </c>
    </row>
    <row r="75" spans="1:25">
      <c r="A75" t="s">
        <v>95</v>
      </c>
      <c r="B75">
        <v>2.726</v>
      </c>
      <c r="C75" t="s">
        <v>18</v>
      </c>
      <c r="D75">
        <v>0.17</v>
      </c>
      <c r="E75" t="s">
        <v>18</v>
      </c>
      <c r="F75" t="s">
        <v>18</v>
      </c>
      <c r="G75">
        <v>24.013000000000002</v>
      </c>
      <c r="H75" t="s">
        <v>18</v>
      </c>
      <c r="I75">
        <v>16.149000000000001</v>
      </c>
      <c r="J75">
        <v>2.3439999999999999</v>
      </c>
      <c r="K75">
        <v>37.305999999999997</v>
      </c>
      <c r="L75">
        <v>0</v>
      </c>
      <c r="N75" s="110" t="s">
        <v>60</v>
      </c>
      <c r="T75" s="33">
        <f t="shared" si="21"/>
        <v>0.93878617129332043</v>
      </c>
      <c r="U75" s="31">
        <f t="shared" si="16"/>
        <v>3.4000104673309181E-3</v>
      </c>
      <c r="V75" s="8">
        <f t="shared" si="17"/>
        <v>3.1918828089828057E-3</v>
      </c>
      <c r="W75" s="33">
        <f t="shared" si="18"/>
        <v>0.63433710235982843</v>
      </c>
      <c r="X75" s="31">
        <f t="shared" si="19"/>
        <v>3.2440111791784774E-3</v>
      </c>
      <c r="Y75" s="8">
        <f t="shared" si="20"/>
        <v>2.0577966514229657E-3</v>
      </c>
    </row>
    <row r="76" spans="1:25">
      <c r="A76" t="s">
        <v>96</v>
      </c>
      <c r="B76">
        <v>40825.824000000001</v>
      </c>
      <c r="C76">
        <v>37935.5</v>
      </c>
      <c r="D76">
        <v>35560.483999999997</v>
      </c>
      <c r="E76">
        <v>44386.248</v>
      </c>
      <c r="F76">
        <v>47083.457999999999</v>
      </c>
      <c r="G76">
        <v>58046.470999999998</v>
      </c>
      <c r="H76">
        <v>71037.349000000002</v>
      </c>
      <c r="I76">
        <v>84831.56</v>
      </c>
      <c r="J76">
        <v>98904.989000000001</v>
      </c>
      <c r="K76">
        <v>59229.898000000001</v>
      </c>
      <c r="L76">
        <v>72182.822</v>
      </c>
      <c r="N76" s="110" t="s">
        <v>61</v>
      </c>
      <c r="T76" s="33">
        <f t="shared" si="21"/>
        <v>0.80537970559079397</v>
      </c>
      <c r="U76" s="31">
        <f t="shared" si="16"/>
        <v>3.6172442072964378E-3</v>
      </c>
      <c r="V76" s="8">
        <f t="shared" si="17"/>
        <v>2.9132550747224101E-3</v>
      </c>
      <c r="W76" s="33">
        <f t="shared" si="18"/>
        <v>0.86765241271122961</v>
      </c>
      <c r="X76" s="31">
        <f t="shared" si="19"/>
        <v>9.2585892535869529E-3</v>
      </c>
      <c r="Y76" s="8">
        <f t="shared" si="20"/>
        <v>8.0332373041769826E-3</v>
      </c>
    </row>
    <row r="77" spans="1:25">
      <c r="A77" t="s">
        <v>97</v>
      </c>
      <c r="B77">
        <v>0</v>
      </c>
      <c r="C77" t="s">
        <v>18</v>
      </c>
      <c r="D77" t="s">
        <v>18</v>
      </c>
      <c r="E77" t="s">
        <v>18</v>
      </c>
      <c r="F77" t="s">
        <v>18</v>
      </c>
      <c r="G77" t="s">
        <v>18</v>
      </c>
      <c r="H77" t="s">
        <v>18</v>
      </c>
      <c r="I77" t="s">
        <v>18</v>
      </c>
      <c r="J77" t="s">
        <v>18</v>
      </c>
      <c r="K77" t="s">
        <v>18</v>
      </c>
      <c r="L77">
        <v>0</v>
      </c>
      <c r="N77" s="110" t="s">
        <v>62</v>
      </c>
      <c r="T77" s="33">
        <f t="shared" si="21"/>
        <v>0.84847694324972855</v>
      </c>
      <c r="U77" s="31">
        <f t="shared" si="16"/>
        <v>0.11198178246010972</v>
      </c>
      <c r="V77" s="8">
        <f t="shared" si="17"/>
        <v>9.5013960481409962E-2</v>
      </c>
      <c r="W77" s="33">
        <f t="shared" si="18"/>
        <v>0.66303409307476902</v>
      </c>
      <c r="X77" s="31">
        <f t="shared" si="19"/>
        <v>0.12790434990640748</v>
      </c>
      <c r="Y77" s="8">
        <f t="shared" si="20"/>
        <v>8.4804944640512803E-2</v>
      </c>
    </row>
    <row r="78" spans="1:25">
      <c r="A78" t="s">
        <v>98</v>
      </c>
      <c r="B78">
        <v>438.74400000000003</v>
      </c>
      <c r="C78">
        <v>262.44600000000003</v>
      </c>
      <c r="D78">
        <v>32.444000000000003</v>
      </c>
      <c r="E78">
        <v>20.056000000000001</v>
      </c>
      <c r="F78">
        <v>215.54599999999999</v>
      </c>
      <c r="G78">
        <v>81.141999999999996</v>
      </c>
      <c r="H78">
        <v>16.358000000000001</v>
      </c>
      <c r="I78">
        <v>105.77</v>
      </c>
      <c r="J78">
        <v>1687.018</v>
      </c>
      <c r="K78">
        <v>2021.72</v>
      </c>
      <c r="L78">
        <v>144.02799999999999</v>
      </c>
      <c r="N78" s="110" t="s">
        <v>63</v>
      </c>
      <c r="T78" s="33">
        <f t="shared" si="21"/>
        <v>0.25114906031036177</v>
      </c>
      <c r="U78" s="31">
        <f t="shared" si="16"/>
        <v>8.0267966565102222E-3</v>
      </c>
      <c r="V78" s="8">
        <f t="shared" si="17"/>
        <v>2.0159224375848961E-3</v>
      </c>
      <c r="W78" s="33">
        <f t="shared" si="18"/>
        <v>0.66078346818932732</v>
      </c>
      <c r="X78" s="31">
        <f t="shared" si="19"/>
        <v>8.363444756993554E-3</v>
      </c>
      <c r="Y78" s="8">
        <f t="shared" si="20"/>
        <v>5.5264260325360469E-3</v>
      </c>
    </row>
    <row r="79" spans="1:25">
      <c r="A79" t="s">
        <v>99</v>
      </c>
      <c r="B79">
        <v>50465.192000000003</v>
      </c>
      <c r="C79">
        <v>58886.923000000003</v>
      </c>
      <c r="D79">
        <v>55963.345000000001</v>
      </c>
      <c r="E79">
        <v>77929.884999999995</v>
      </c>
      <c r="F79">
        <v>115721.81299999999</v>
      </c>
      <c r="G79">
        <v>149116.33600000001</v>
      </c>
      <c r="H79">
        <v>206923.20699999999</v>
      </c>
      <c r="I79">
        <v>190354.91800000001</v>
      </c>
      <c r="J79">
        <v>165863.147</v>
      </c>
      <c r="K79">
        <v>120117.754</v>
      </c>
      <c r="L79">
        <v>199591.011</v>
      </c>
      <c r="N79" s="110" t="s">
        <v>64</v>
      </c>
      <c r="T79" s="33">
        <f t="shared" si="21"/>
        <v>0.86972100421654963</v>
      </c>
      <c r="U79" s="31">
        <f t="shared" si="16"/>
        <v>6.1976998786584414E-2</v>
      </c>
      <c r="V79" s="8">
        <f t="shared" si="17"/>
        <v>5.3902697622996078E-2</v>
      </c>
      <c r="W79" s="33">
        <f t="shared" si="18"/>
        <v>0.80128825141473758</v>
      </c>
      <c r="X79" s="31">
        <f t="shared" si="19"/>
        <v>4.0223635101154689E-2</v>
      </c>
      <c r="Y79" s="8">
        <f t="shared" si="20"/>
        <v>3.22307262357487E-2</v>
      </c>
    </row>
    <row r="80" spans="1:25">
      <c r="A80" t="s">
        <v>100</v>
      </c>
      <c r="B80">
        <v>6918.4470000000001</v>
      </c>
      <c r="C80">
        <v>7944.1329999999998</v>
      </c>
      <c r="D80">
        <v>5898.6890000000003</v>
      </c>
      <c r="E80">
        <v>8820.0619999999999</v>
      </c>
      <c r="F80">
        <v>7997.4129999999996</v>
      </c>
      <c r="G80">
        <v>5188.9719999999998</v>
      </c>
      <c r="H80">
        <v>7265.5929999999998</v>
      </c>
      <c r="I80">
        <v>15368.496999999999</v>
      </c>
      <c r="J80">
        <v>21556.800999999999</v>
      </c>
      <c r="K80">
        <v>4226.0389999999998</v>
      </c>
      <c r="L80">
        <v>14807.448</v>
      </c>
      <c r="N80" s="110" t="s">
        <v>65</v>
      </c>
      <c r="T80" s="33">
        <f t="shared" si="21"/>
        <v>0.98668030620536851</v>
      </c>
      <c r="U80" s="31">
        <f>(L45+L310)/($AC$44+$AC$45)</f>
        <v>0.27534734226618646</v>
      </c>
      <c r="V80" s="8">
        <f t="shared" si="17"/>
        <v>0.27167979998003527</v>
      </c>
      <c r="W80" s="33">
        <f t="shared" si="18"/>
        <v>0.52781353343383974</v>
      </c>
      <c r="X80" s="72">
        <f>(B45+B310)/($AC$52+$AC$53)</f>
        <v>0.19175137292428565</v>
      </c>
      <c r="Y80" s="8">
        <f t="shared" si="20"/>
        <v>0.10120896968395712</v>
      </c>
    </row>
    <row r="81" spans="1:25">
      <c r="A81" t="s">
        <v>101</v>
      </c>
      <c r="B81">
        <v>67356.800000000003</v>
      </c>
      <c r="C81">
        <v>53938.703999999998</v>
      </c>
      <c r="D81">
        <v>65324.682999999997</v>
      </c>
      <c r="E81">
        <v>70432.391000000003</v>
      </c>
      <c r="F81">
        <v>83034.403000000006</v>
      </c>
      <c r="G81">
        <v>80903.948000000004</v>
      </c>
      <c r="H81">
        <v>86357.839000000007</v>
      </c>
      <c r="I81">
        <v>65636.322</v>
      </c>
      <c r="J81">
        <v>69761.107000000004</v>
      </c>
      <c r="K81">
        <v>53918.385999999999</v>
      </c>
      <c r="L81">
        <v>72090.535999999993</v>
      </c>
      <c r="N81" s="110" t="s">
        <v>66</v>
      </c>
      <c r="T81" s="33">
        <f t="shared" si="21"/>
        <v>0.86711938550169987</v>
      </c>
      <c r="U81" s="31">
        <f>(L46+L311)/($AC$44+$AC$45)</f>
        <v>0.38283899763751583</v>
      </c>
      <c r="V81" s="8">
        <f>(T81*U81)</f>
        <v>0.33196711637752946</v>
      </c>
      <c r="W81" s="33">
        <f t="shared" si="18"/>
        <v>0.42308802244847599</v>
      </c>
      <c r="X81" s="72">
        <f>(B46+B311)/($AC$52+$AC$53)</f>
        <v>0.50236940097365357</v>
      </c>
      <c r="Y81" s="8">
        <f t="shared" si="20"/>
        <v>0.21254647639656857</v>
      </c>
    </row>
    <row r="82" spans="1:25">
      <c r="A82" t="s">
        <v>102</v>
      </c>
      <c r="B82">
        <v>36745.713000000003</v>
      </c>
      <c r="C82">
        <v>37061.995000000003</v>
      </c>
      <c r="D82">
        <v>39877.178999999996</v>
      </c>
      <c r="E82">
        <v>50982.817000000003</v>
      </c>
      <c r="F82">
        <v>56204.286999999997</v>
      </c>
      <c r="G82">
        <v>51809.082000000002</v>
      </c>
      <c r="H82">
        <v>58829.476999999999</v>
      </c>
      <c r="I82">
        <v>68910.952000000005</v>
      </c>
      <c r="J82">
        <v>90047.649000000005</v>
      </c>
      <c r="K82">
        <v>88555.63</v>
      </c>
      <c r="L82">
        <v>87628.224000000002</v>
      </c>
      <c r="N82" s="110" t="s">
        <v>67</v>
      </c>
      <c r="T82" s="33">
        <f t="shared" si="21"/>
        <v>0.61311546091933955</v>
      </c>
      <c r="U82" s="31">
        <f>(L47+L312)/($AC$44+$AC$45)</f>
        <v>8.3434822126549901E-2</v>
      </c>
      <c r="V82" s="8">
        <f>(T82*U82)</f>
        <v>5.1155179424842753E-2</v>
      </c>
      <c r="W82" s="33">
        <f t="shared" si="18"/>
        <v>0.43279689232298191</v>
      </c>
      <c r="X82" s="72">
        <f>(B47+B312)/($AC$52+$AC$53)</f>
        <v>0.20873903599509611</v>
      </c>
      <c r="Y82" s="8">
        <f t="shared" si="20"/>
        <v>9.0341606085172652E-2</v>
      </c>
    </row>
    <row r="83" spans="1:25">
      <c r="A83" t="s">
        <v>103</v>
      </c>
      <c r="B83">
        <v>1764.7850000000001</v>
      </c>
      <c r="C83">
        <v>2056.8919999999998</v>
      </c>
      <c r="D83">
        <v>431.09699999999998</v>
      </c>
      <c r="E83">
        <v>10312.079</v>
      </c>
      <c r="F83">
        <v>760.34500000000003</v>
      </c>
      <c r="G83">
        <v>189.387</v>
      </c>
      <c r="H83">
        <v>176.233</v>
      </c>
      <c r="I83">
        <v>3.081</v>
      </c>
      <c r="J83">
        <v>2524.4929999999999</v>
      </c>
      <c r="K83">
        <v>397.85599999999999</v>
      </c>
      <c r="L83">
        <v>1433.9590000000001</v>
      </c>
      <c r="N83" s="110" t="s">
        <v>68</v>
      </c>
      <c r="T83" s="33">
        <f t="shared" si="21"/>
        <v>0.6634416238469053</v>
      </c>
      <c r="U83" s="31">
        <f>(L48+L313)/($AC$44+$AC$45)</f>
        <v>0.25837883796974759</v>
      </c>
      <c r="V83" s="8">
        <f>(T83*U83)</f>
        <v>0.17141927583032576</v>
      </c>
      <c r="W83" s="33">
        <f t="shared" si="18"/>
        <v>0.97856331238963046</v>
      </c>
      <c r="X83" s="72">
        <f>(B48+B313)/($AC$52+$AC$53)</f>
        <v>9.7140190106964536E-2</v>
      </c>
      <c r="Y83" s="8">
        <f t="shared" si="20"/>
        <v>9.5057826197229633E-2</v>
      </c>
    </row>
    <row r="84" spans="1:25">
      <c r="A84" t="s">
        <v>104</v>
      </c>
      <c r="B84">
        <v>763.83199999999999</v>
      </c>
      <c r="C84">
        <v>1012.441</v>
      </c>
      <c r="D84">
        <v>1260.086</v>
      </c>
      <c r="E84">
        <v>1698.2149999999999</v>
      </c>
      <c r="F84">
        <v>2918.6460000000002</v>
      </c>
      <c r="G84">
        <v>9981.5969999999998</v>
      </c>
      <c r="H84">
        <v>8648.5380000000005</v>
      </c>
      <c r="I84">
        <v>9531.9470000000001</v>
      </c>
      <c r="J84">
        <v>8185.6679999999997</v>
      </c>
      <c r="K84">
        <v>6437.2160000000003</v>
      </c>
      <c r="L84">
        <v>3607.54</v>
      </c>
      <c r="N84" s="110" t="s">
        <v>69</v>
      </c>
      <c r="T84" s="33">
        <f t="shared" si="21"/>
        <v>3.105917804945868E-2</v>
      </c>
      <c r="U84" s="31">
        <f t="shared" ref="U84:U117" si="24">(L49+L314)/($AD$44+$AD$45)</f>
        <v>2.5263179421314641E-3</v>
      </c>
      <c r="V84" s="8">
        <f>(T84*U84)</f>
        <v>7.8465358774203192E-5</v>
      </c>
      <c r="W84" s="33">
        <f t="shared" si="18"/>
        <v>0.47493195817830186</v>
      </c>
      <c r="X84" s="72">
        <f>(B49+B314)/($AD$52+$AD$53)</f>
        <v>9.7314444477412752E-3</v>
      </c>
      <c r="Y84" s="8">
        <f t="shared" si="20"/>
        <v>4.6217739674691274E-3</v>
      </c>
    </row>
    <row r="85" spans="1:25">
      <c r="A85" t="s">
        <v>105</v>
      </c>
      <c r="B85">
        <v>19035.641</v>
      </c>
      <c r="C85">
        <v>15018.088</v>
      </c>
      <c r="D85">
        <v>6749.7060000000001</v>
      </c>
      <c r="E85">
        <v>8839.2649999999994</v>
      </c>
      <c r="F85">
        <v>15204.995000000001</v>
      </c>
      <c r="G85">
        <v>10858.254999999999</v>
      </c>
      <c r="H85">
        <v>39975.646999999997</v>
      </c>
      <c r="I85">
        <v>67549.017000000007</v>
      </c>
      <c r="J85">
        <v>117661.145</v>
      </c>
      <c r="K85">
        <v>47014.544000000002</v>
      </c>
      <c r="L85">
        <v>108979.573</v>
      </c>
      <c r="N85" s="110" t="s">
        <v>70</v>
      </c>
      <c r="T85" s="33">
        <f t="shared" si="21"/>
        <v>0.21420220346649144</v>
      </c>
      <c r="U85" s="31">
        <f t="shared" si="24"/>
        <v>1.3422616461025334E-3</v>
      </c>
      <c r="V85" s="8">
        <f t="shared" ref="V85:V148" si="25">(T85*U85)</f>
        <v>2.875154022237226E-4</v>
      </c>
      <c r="W85" s="33">
        <f t="shared" si="18"/>
        <v>0.59491135777047521</v>
      </c>
      <c r="X85" s="72">
        <f t="shared" ref="X85:X117" si="26">(B50+B315)/($AD$52+$AD$53)</f>
        <v>9.4335412627697302E-4</v>
      </c>
      <c r="Y85" s="8">
        <f t="shared" si="20"/>
        <v>5.6121208412181439E-4</v>
      </c>
    </row>
    <row r="86" spans="1:25">
      <c r="A86" t="s">
        <v>106</v>
      </c>
      <c r="B86">
        <v>1896.252</v>
      </c>
      <c r="C86">
        <v>2068.1320000000001</v>
      </c>
      <c r="D86" t="s">
        <v>18</v>
      </c>
      <c r="E86" t="s">
        <v>18</v>
      </c>
      <c r="F86">
        <v>0.32800000000000001</v>
      </c>
      <c r="G86">
        <v>133282.84400000001</v>
      </c>
      <c r="H86">
        <v>36.920999999999999</v>
      </c>
      <c r="I86">
        <v>219886.6</v>
      </c>
      <c r="J86">
        <v>7.8250000000000002</v>
      </c>
      <c r="K86" t="s">
        <v>18</v>
      </c>
      <c r="L86">
        <v>0.91900000000000004</v>
      </c>
      <c r="N86" s="110" t="s">
        <v>71</v>
      </c>
      <c r="T86" s="33">
        <f t="shared" si="21"/>
        <v>0.2516487973126772</v>
      </c>
      <c r="U86" s="31">
        <f t="shared" si="24"/>
        <v>0.19192395684279606</v>
      </c>
      <c r="V86" s="8">
        <f t="shared" si="25"/>
        <v>4.8297432914979795E-2</v>
      </c>
      <c r="W86" s="33">
        <f t="shared" si="18"/>
        <v>0.27484363861309002</v>
      </c>
      <c r="X86" s="72">
        <f t="shared" si="26"/>
        <v>9.694470339156866E-2</v>
      </c>
      <c r="Y86" s="8">
        <f t="shared" si="20"/>
        <v>2.6644635024405498E-2</v>
      </c>
    </row>
    <row r="87" spans="1:25">
      <c r="A87" t="s">
        <v>107</v>
      </c>
      <c r="B87">
        <v>352327.08</v>
      </c>
      <c r="C87">
        <v>434882.99099999998</v>
      </c>
      <c r="D87">
        <v>478464.86</v>
      </c>
      <c r="E87">
        <v>578373.23100000003</v>
      </c>
      <c r="F87">
        <v>920069.40700000001</v>
      </c>
      <c r="G87">
        <v>1225859.925</v>
      </c>
      <c r="H87">
        <v>1278797.8160000001</v>
      </c>
      <c r="I87">
        <v>1375423.7579999999</v>
      </c>
      <c r="J87">
        <v>2041526.7509999999</v>
      </c>
      <c r="K87">
        <v>886858.125</v>
      </c>
      <c r="L87">
        <v>1441637.0689999999</v>
      </c>
      <c r="N87" s="110" t="s">
        <v>72</v>
      </c>
      <c r="T87" s="33">
        <f t="shared" si="21"/>
        <v>0.83331433006027622</v>
      </c>
      <c r="U87" s="31">
        <f t="shared" si="24"/>
        <v>1.0322611075753031E-2</v>
      </c>
      <c r="V87" s="8">
        <f t="shared" si="25"/>
        <v>8.6019797330639247E-3</v>
      </c>
      <c r="W87" s="33">
        <f t="shared" si="18"/>
        <v>0.4601552911818077</v>
      </c>
      <c r="X87" s="72">
        <f t="shared" si="26"/>
        <v>1.0737876059499064E-2</v>
      </c>
      <c r="Y87" s="8">
        <f t="shared" si="20"/>
        <v>4.9410904848329537E-3</v>
      </c>
    </row>
    <row r="88" spans="1:25">
      <c r="A88" t="s">
        <v>108</v>
      </c>
      <c r="B88">
        <v>40170.887000000002</v>
      </c>
      <c r="C88">
        <v>47544.107000000004</v>
      </c>
      <c r="D88">
        <v>52622.62</v>
      </c>
      <c r="E88">
        <v>55050.048000000003</v>
      </c>
      <c r="F88">
        <v>78224.820000000007</v>
      </c>
      <c r="G88">
        <v>121824.061</v>
      </c>
      <c r="H88">
        <v>136777.01199999999</v>
      </c>
      <c r="I88">
        <v>185629.66399999999</v>
      </c>
      <c r="J88">
        <v>315363.37900000002</v>
      </c>
      <c r="K88">
        <v>224120.25399999999</v>
      </c>
      <c r="L88">
        <v>284935.37599999999</v>
      </c>
      <c r="N88" s="110" t="s">
        <v>73</v>
      </c>
      <c r="T88" s="33">
        <f t="shared" si="21"/>
        <v>4.581017797868267E-2</v>
      </c>
      <c r="U88" s="31">
        <f t="shared" si="24"/>
        <v>1.1764938391146633E-2</v>
      </c>
      <c r="V88" s="8">
        <f t="shared" si="25"/>
        <v>5.3895392160666382E-4</v>
      </c>
      <c r="W88" s="33">
        <f t="shared" si="18"/>
        <v>1.8191377926562877E-2</v>
      </c>
      <c r="X88" s="72">
        <f t="shared" si="26"/>
        <v>1.344628383453495E-2</v>
      </c>
      <c r="Y88" s="8">
        <f t="shared" si="20"/>
        <v>2.4460643094185834E-4</v>
      </c>
    </row>
    <row r="89" spans="1:25">
      <c r="A89" t="s">
        <v>109</v>
      </c>
      <c r="B89">
        <v>16097.895</v>
      </c>
      <c r="C89">
        <v>10235.663</v>
      </c>
      <c r="D89">
        <v>14717.534</v>
      </c>
      <c r="E89">
        <v>27190.539000000001</v>
      </c>
      <c r="F89">
        <v>40540.892</v>
      </c>
      <c r="G89">
        <v>47538.652999999998</v>
      </c>
      <c r="H89">
        <v>55587.73</v>
      </c>
      <c r="I89">
        <v>79589.042000000001</v>
      </c>
      <c r="J89">
        <v>97424.214999999997</v>
      </c>
      <c r="K89">
        <v>64128.271999999997</v>
      </c>
      <c r="L89">
        <v>70363.948000000004</v>
      </c>
      <c r="N89" s="110" t="s">
        <v>74</v>
      </c>
      <c r="T89" s="33">
        <f t="shared" si="21"/>
        <v>0.68783116340041428</v>
      </c>
      <c r="U89" s="31">
        <f t="shared" si="24"/>
        <v>0.12010101170951235</v>
      </c>
      <c r="V89" s="8">
        <f t="shared" si="25"/>
        <v>8.2609218609720661E-2</v>
      </c>
      <c r="W89" s="33">
        <f t="shared" si="18"/>
        <v>5.9256804177671527E-2</v>
      </c>
      <c r="X89" s="72">
        <f t="shared" si="26"/>
        <v>3.0779689127175956E-2</v>
      </c>
      <c r="Y89" s="8">
        <f t="shared" si="20"/>
        <v>1.823906011258671E-3</v>
      </c>
    </row>
    <row r="90" spans="1:25">
      <c r="A90" t="s">
        <v>110</v>
      </c>
      <c r="B90">
        <v>0</v>
      </c>
      <c r="C90">
        <v>2332.1640000000002</v>
      </c>
      <c r="D90">
        <v>570.65599999999995</v>
      </c>
      <c r="E90" t="s">
        <v>18</v>
      </c>
      <c r="F90">
        <v>16935.11</v>
      </c>
      <c r="G90">
        <v>1779.856</v>
      </c>
      <c r="H90" t="s">
        <v>18</v>
      </c>
      <c r="I90">
        <v>62540.582000000002</v>
      </c>
      <c r="J90">
        <v>18416.605</v>
      </c>
      <c r="K90">
        <v>32311.113000000001</v>
      </c>
      <c r="L90">
        <v>103336.56200000001</v>
      </c>
      <c r="N90" s="110" t="s">
        <v>75</v>
      </c>
      <c r="T90" s="33">
        <f t="shared" si="21"/>
        <v>0.57526370630294754</v>
      </c>
      <c r="U90" s="31">
        <f t="shared" si="24"/>
        <v>7.523845084871951E-3</v>
      </c>
      <c r="V90" s="8">
        <f t="shared" si="25"/>
        <v>4.328195009172653E-3</v>
      </c>
      <c r="W90" s="33">
        <f t="shared" si="18"/>
        <v>4.5005184478817267E-2</v>
      </c>
      <c r="X90" s="72">
        <f t="shared" si="26"/>
        <v>1.2638156095594403E-2</v>
      </c>
      <c r="Y90" s="8">
        <f t="shared" si="20"/>
        <v>5.6878254655431503E-4</v>
      </c>
    </row>
    <row r="91" spans="1:25">
      <c r="A91" t="s">
        <v>111</v>
      </c>
      <c r="B91">
        <v>1218.6179999999999</v>
      </c>
      <c r="C91">
        <v>1104.654</v>
      </c>
      <c r="D91">
        <v>1007.067</v>
      </c>
      <c r="E91">
        <v>3146.6889999999999</v>
      </c>
      <c r="F91">
        <v>7332.1229999999996</v>
      </c>
      <c r="G91">
        <v>10814.901</v>
      </c>
      <c r="H91">
        <v>3047.7049999999999</v>
      </c>
      <c r="I91">
        <v>5970.2439999999997</v>
      </c>
      <c r="J91">
        <v>5242.4589999999998</v>
      </c>
      <c r="K91">
        <v>10117.736000000001</v>
      </c>
      <c r="L91">
        <v>14333.449000000001</v>
      </c>
      <c r="N91" s="110" t="s">
        <v>76</v>
      </c>
      <c r="T91" s="33">
        <f t="shared" si="21"/>
        <v>0.94748136413940764</v>
      </c>
      <c r="U91" s="31">
        <f t="shared" si="24"/>
        <v>8.0976633990673882E-3</v>
      </c>
      <c r="V91" s="8">
        <f t="shared" si="25"/>
        <v>7.6723851636901217E-3</v>
      </c>
      <c r="W91" s="33">
        <f t="shared" si="18"/>
        <v>0.90318242446288999</v>
      </c>
      <c r="X91" s="72">
        <f t="shared" si="26"/>
        <v>9.0523239080294389E-4</v>
      </c>
      <c r="Y91" s="8">
        <f t="shared" si="20"/>
        <v>8.1758998542774122E-4</v>
      </c>
    </row>
    <row r="92" spans="1:25">
      <c r="A92" t="s">
        <v>112</v>
      </c>
      <c r="B92">
        <v>62111.857000000004</v>
      </c>
      <c r="C92">
        <v>100838.011</v>
      </c>
      <c r="D92">
        <v>68137.676999999996</v>
      </c>
      <c r="E92">
        <v>20351.48</v>
      </c>
      <c r="F92">
        <v>37183.504000000001</v>
      </c>
      <c r="G92">
        <v>156076.80499999999</v>
      </c>
      <c r="H92">
        <v>226554.20300000001</v>
      </c>
      <c r="I92">
        <v>612850.73600000003</v>
      </c>
      <c r="J92">
        <v>859786.55</v>
      </c>
      <c r="K92">
        <v>685472.21</v>
      </c>
      <c r="L92">
        <v>503465.054</v>
      </c>
      <c r="N92" s="110" t="s">
        <v>77</v>
      </c>
      <c r="T92" s="33">
        <f t="shared" si="21"/>
        <v>0.36784188950554547</v>
      </c>
      <c r="U92" s="31">
        <f t="shared" si="24"/>
        <v>2.8042060743884753E-2</v>
      </c>
      <c r="V92" s="8">
        <f t="shared" si="25"/>
        <v>1.0315044609659849E-2</v>
      </c>
      <c r="W92" s="33">
        <f t="shared" si="18"/>
        <v>0.52751008090341989</v>
      </c>
      <c r="X92" s="72">
        <f t="shared" si="26"/>
        <v>6.0696723062304336E-2</v>
      </c>
      <c r="Y92" s="8">
        <f t="shared" si="20"/>
        <v>3.2018133293168632E-2</v>
      </c>
    </row>
    <row r="93" spans="1:25">
      <c r="A93" t="s">
        <v>113</v>
      </c>
      <c r="B93">
        <v>7471.308</v>
      </c>
      <c r="C93">
        <v>5920.0609999999997</v>
      </c>
      <c r="D93">
        <v>6031.5630000000001</v>
      </c>
      <c r="E93">
        <v>9574.9449999999997</v>
      </c>
      <c r="F93">
        <v>11157.531999999999</v>
      </c>
      <c r="G93">
        <v>10172.11</v>
      </c>
      <c r="H93">
        <v>11571.491</v>
      </c>
      <c r="I93">
        <v>14553.507</v>
      </c>
      <c r="J93">
        <v>25003.741999999998</v>
      </c>
      <c r="K93">
        <v>18107.723999999998</v>
      </c>
      <c r="L93">
        <v>19620.456999999999</v>
      </c>
      <c r="N93" s="110" t="s">
        <v>78</v>
      </c>
      <c r="T93" s="33">
        <f t="shared" si="21"/>
        <v>0.89555253054777373</v>
      </c>
      <c r="U93" s="31">
        <f t="shared" si="24"/>
        <v>6.4836508145176608E-2</v>
      </c>
      <c r="V93" s="8">
        <f t="shared" si="25"/>
        <v>5.8064498941294257E-2</v>
      </c>
      <c r="W93" s="33">
        <f t="shared" si="18"/>
        <v>0.77830096653160918</v>
      </c>
      <c r="X93" s="72">
        <f t="shared" si="26"/>
        <v>0.1745494447681987</v>
      </c>
      <c r="Y93" s="8">
        <f t="shared" si="20"/>
        <v>0.13585200157064478</v>
      </c>
    </row>
    <row r="94" spans="1:25">
      <c r="A94" t="s">
        <v>114</v>
      </c>
      <c r="B94">
        <v>49919.555</v>
      </c>
      <c r="C94">
        <v>33693.872000000003</v>
      </c>
      <c r="D94">
        <v>39019.525000000001</v>
      </c>
      <c r="E94">
        <v>77387.752999999997</v>
      </c>
      <c r="F94">
        <v>94742.290999999997</v>
      </c>
      <c r="G94">
        <v>122149.08199999999</v>
      </c>
      <c r="H94">
        <v>136903.353</v>
      </c>
      <c r="I94">
        <v>157997.266</v>
      </c>
      <c r="J94">
        <v>289305.88</v>
      </c>
      <c r="K94">
        <v>231136.84299999999</v>
      </c>
      <c r="L94">
        <v>269118.212</v>
      </c>
      <c r="N94" s="110" t="s">
        <v>79</v>
      </c>
      <c r="T94" s="33">
        <f t="shared" si="21"/>
        <v>0.7135168986008249</v>
      </c>
      <c r="U94" s="31">
        <f t="shared" si="24"/>
        <v>6.1433332373125434E-2</v>
      </c>
      <c r="V94" s="8">
        <f t="shared" si="25"/>
        <v>4.3833720785586117E-2</v>
      </c>
      <c r="W94" s="33">
        <f t="shared" si="18"/>
        <v>0.11390804670063118</v>
      </c>
      <c r="X94" s="72">
        <f t="shared" si="26"/>
        <v>9.8272831426608753E-2</v>
      </c>
      <c r="Y94" s="8">
        <f t="shared" si="20"/>
        <v>1.1194066271545405E-2</v>
      </c>
    </row>
    <row r="95" spans="1:25">
      <c r="A95" t="s">
        <v>115</v>
      </c>
      <c r="B95">
        <v>367.37299999999999</v>
      </c>
      <c r="C95">
        <v>321.815</v>
      </c>
      <c r="D95">
        <v>1102.635</v>
      </c>
      <c r="E95">
        <v>2080.1959999999999</v>
      </c>
      <c r="F95">
        <v>3236.4059999999999</v>
      </c>
      <c r="G95">
        <v>1308.348</v>
      </c>
      <c r="H95">
        <v>3597.7339999999999</v>
      </c>
      <c r="I95">
        <v>7646.4350000000004</v>
      </c>
      <c r="J95">
        <v>14342.147000000001</v>
      </c>
      <c r="K95">
        <v>4881.3239999999996</v>
      </c>
      <c r="L95">
        <v>1315.7270000000001</v>
      </c>
      <c r="N95" s="110" t="s">
        <v>80</v>
      </c>
      <c r="T95" s="33">
        <f t="shared" si="21"/>
        <v>0.2742284786139686</v>
      </c>
      <c r="U95" s="31">
        <f t="shared" si="24"/>
        <v>1.69256079014252E-5</v>
      </c>
      <c r="V95" s="8">
        <f t="shared" si="25"/>
        <v>4.6414837044243988E-6</v>
      </c>
      <c r="W95" s="33">
        <f t="shared" si="18"/>
        <v>0</v>
      </c>
      <c r="X95" s="72">
        <f t="shared" si="26"/>
        <v>5.537314294598222E-6</v>
      </c>
      <c r="Y95" s="8">
        <f t="shared" si="20"/>
        <v>0</v>
      </c>
    </row>
    <row r="96" spans="1:25">
      <c r="A96" t="s">
        <v>116</v>
      </c>
      <c r="B96">
        <v>3028.6379999999999</v>
      </c>
      <c r="C96">
        <v>1500.9369999999999</v>
      </c>
      <c r="D96">
        <v>1890.692</v>
      </c>
      <c r="E96">
        <v>2923.692</v>
      </c>
      <c r="F96">
        <v>4609.826</v>
      </c>
      <c r="G96">
        <v>2574.1469999999999</v>
      </c>
      <c r="H96">
        <v>4734.0690000000004</v>
      </c>
      <c r="I96">
        <v>7489.0460000000003</v>
      </c>
      <c r="J96">
        <v>9536.9889999999996</v>
      </c>
      <c r="K96">
        <v>11594.51</v>
      </c>
      <c r="L96">
        <v>19624.120999999999</v>
      </c>
      <c r="N96" s="110" t="s">
        <v>81</v>
      </c>
      <c r="T96" s="33">
        <f t="shared" si="21"/>
        <v>0.67407354596565183</v>
      </c>
      <c r="U96" s="31">
        <f t="shared" si="24"/>
        <v>2.6068451643479085E-3</v>
      </c>
      <c r="V96" s="8">
        <f t="shared" si="25"/>
        <v>1.7572053637154071E-3</v>
      </c>
      <c r="W96" s="33">
        <f t="shared" si="18"/>
        <v>0.14496432320157648</v>
      </c>
      <c r="X96" s="72">
        <f t="shared" si="26"/>
        <v>2.486633140328285E-2</v>
      </c>
      <c r="Y96" s="8">
        <f t="shared" si="20"/>
        <v>3.604730902383006E-3</v>
      </c>
    </row>
    <row r="97" spans="1:25">
      <c r="A97" t="s">
        <v>117</v>
      </c>
      <c r="B97">
        <v>56151.915999999997</v>
      </c>
      <c r="C97">
        <v>40074.703000000001</v>
      </c>
      <c r="D97">
        <v>37697.040999999997</v>
      </c>
      <c r="E97">
        <v>42929.89</v>
      </c>
      <c r="F97">
        <v>126123.592</v>
      </c>
      <c r="G97">
        <v>240250.3</v>
      </c>
      <c r="H97">
        <v>175757.49299999999</v>
      </c>
      <c r="I97">
        <v>247397.144</v>
      </c>
      <c r="J97">
        <v>282761.989</v>
      </c>
      <c r="K97">
        <v>130841.60799999999</v>
      </c>
      <c r="L97">
        <v>323453.73599999998</v>
      </c>
      <c r="N97" s="110" t="s">
        <v>82</v>
      </c>
      <c r="T97" s="33">
        <f t="shared" si="21"/>
        <v>0.50030771284434994</v>
      </c>
      <c r="U97" s="31">
        <f t="shared" si="24"/>
        <v>1.5360215402782172E-3</v>
      </c>
      <c r="V97" s="8">
        <f t="shared" si="25"/>
        <v>7.6848342369625032E-4</v>
      </c>
      <c r="W97" s="33">
        <f t="shared" si="18"/>
        <v>0.10699723177104273</v>
      </c>
      <c r="X97" s="72">
        <f t="shared" si="26"/>
        <v>7.0117466717776597E-3</v>
      </c>
      <c r="Y97" s="8">
        <f t="shared" si="20"/>
        <v>7.5023748376003166E-4</v>
      </c>
    </row>
    <row r="98" spans="1:25">
      <c r="A98" t="s">
        <v>118</v>
      </c>
      <c r="B98">
        <v>6935.9009999999998</v>
      </c>
      <c r="C98">
        <v>7768.4250000000002</v>
      </c>
      <c r="D98">
        <v>7746.3280000000004</v>
      </c>
      <c r="E98">
        <v>7081.7910000000002</v>
      </c>
      <c r="F98">
        <v>12261.574000000001</v>
      </c>
      <c r="G98">
        <v>17758.008999999998</v>
      </c>
      <c r="H98">
        <v>29913.812000000002</v>
      </c>
      <c r="I98">
        <v>49249.404000000002</v>
      </c>
      <c r="J98">
        <v>45179.769</v>
      </c>
      <c r="K98">
        <v>85912.835999999996</v>
      </c>
      <c r="L98">
        <v>96247.717999999993</v>
      </c>
      <c r="N98" s="110" t="s">
        <v>83</v>
      </c>
      <c r="T98" s="33">
        <f t="shared" si="21"/>
        <v>0.99661943465439107</v>
      </c>
      <c r="U98" s="31">
        <f t="shared" si="24"/>
        <v>6.3702416527751642E-3</v>
      </c>
      <c r="V98" s="8">
        <f t="shared" si="25"/>
        <v>6.3487066346006376E-3</v>
      </c>
      <c r="W98" s="33">
        <f t="shared" si="18"/>
        <v>0.85131898704878728</v>
      </c>
      <c r="X98" s="72">
        <f t="shared" si="26"/>
        <v>2.1829090813422953E-2</v>
      </c>
      <c r="Y98" s="8">
        <f t="shared" si="20"/>
        <v>1.8583519479479216E-2</v>
      </c>
    </row>
    <row r="99" spans="1:25">
      <c r="A99" t="s">
        <v>119</v>
      </c>
      <c r="B99">
        <v>315509.67499999999</v>
      </c>
      <c r="C99">
        <v>600744.74199999997</v>
      </c>
      <c r="D99">
        <v>629034.19999999995</v>
      </c>
      <c r="E99">
        <v>503036.68400000001</v>
      </c>
      <c r="F99">
        <v>266633.03600000002</v>
      </c>
      <c r="G99">
        <v>207488.63</v>
      </c>
      <c r="H99">
        <v>358838.88</v>
      </c>
      <c r="I99">
        <v>108843.35400000001</v>
      </c>
      <c r="J99">
        <v>88710.354000000007</v>
      </c>
      <c r="K99">
        <v>98668.191999999995</v>
      </c>
      <c r="L99">
        <v>127199.189</v>
      </c>
      <c r="N99" s="110" t="s">
        <v>84</v>
      </c>
      <c r="T99" s="33">
        <f t="shared" si="21"/>
        <v>0.14215387597972692</v>
      </c>
      <c r="U99" s="31">
        <f t="shared" si="24"/>
        <v>6.6175736274689733E-3</v>
      </c>
      <c r="V99" s="8">
        <f t="shared" si="25"/>
        <v>9.4071374072593602E-4</v>
      </c>
      <c r="W99" s="33">
        <f t="shared" si="18"/>
        <v>0.26755922237593166</v>
      </c>
      <c r="X99" s="72">
        <f t="shared" si="26"/>
        <v>9.5863508473969343E-3</v>
      </c>
      <c r="Y99" s="8">
        <f t="shared" si="20"/>
        <v>2.5649165781523771E-3</v>
      </c>
    </row>
    <row r="100" spans="1:25">
      <c r="A100" t="s">
        <v>120</v>
      </c>
      <c r="B100">
        <v>94539.705000000002</v>
      </c>
      <c r="C100">
        <v>103368.961</v>
      </c>
      <c r="D100">
        <v>170635.23800000001</v>
      </c>
      <c r="E100">
        <v>226372.45800000001</v>
      </c>
      <c r="F100">
        <v>297754.45299999998</v>
      </c>
      <c r="G100">
        <v>336255.41600000003</v>
      </c>
      <c r="H100">
        <v>381929.68099999998</v>
      </c>
      <c r="I100">
        <v>417457.51799999998</v>
      </c>
      <c r="J100">
        <v>467397.77299999999</v>
      </c>
      <c r="K100">
        <v>349453.098</v>
      </c>
      <c r="L100">
        <v>383448.86700000003</v>
      </c>
      <c r="N100" s="110" t="s">
        <v>85</v>
      </c>
      <c r="T100" s="33">
        <f t="shared" si="21"/>
        <v>0.91679236543859011</v>
      </c>
      <c r="U100" s="31">
        <f t="shared" si="24"/>
        <v>2.7562709853364777E-3</v>
      </c>
      <c r="V100" s="8">
        <f t="shared" si="25"/>
        <v>2.5269281964363827E-3</v>
      </c>
      <c r="W100" s="33">
        <f t="shared" si="18"/>
        <v>0.7946117638829111</v>
      </c>
      <c r="X100" s="72">
        <f t="shared" si="26"/>
        <v>1.4787915465735123E-2</v>
      </c>
      <c r="Y100" s="8">
        <f t="shared" si="20"/>
        <v>1.1750651592379167E-2</v>
      </c>
    </row>
    <row r="101" spans="1:25">
      <c r="A101" t="s">
        <v>121</v>
      </c>
      <c r="B101">
        <v>108917.10400000001</v>
      </c>
      <c r="C101">
        <v>154265.51699999999</v>
      </c>
      <c r="D101">
        <v>187732.90599999999</v>
      </c>
      <c r="E101">
        <v>240428.54500000001</v>
      </c>
      <c r="F101">
        <v>257523.72200000001</v>
      </c>
      <c r="G101">
        <v>256001.427</v>
      </c>
      <c r="H101">
        <v>289465.98</v>
      </c>
      <c r="I101">
        <v>260657.53400000001</v>
      </c>
      <c r="J101">
        <v>302306.74400000001</v>
      </c>
      <c r="K101">
        <v>252637.598</v>
      </c>
      <c r="L101">
        <v>233511.51699999999</v>
      </c>
      <c r="N101" s="110" t="s">
        <v>86</v>
      </c>
      <c r="T101" s="33">
        <f t="shared" si="21"/>
        <v>0.76371712241907996</v>
      </c>
      <c r="U101" s="31">
        <f t="shared" si="24"/>
        <v>2.6093078597707212E-2</v>
      </c>
      <c r="V101" s="8">
        <f t="shared" si="25"/>
        <v>1.9927730901695834E-2</v>
      </c>
      <c r="W101" s="33">
        <f t="shared" si="18"/>
        <v>0.39654015844096369</v>
      </c>
      <c r="X101" s="72">
        <f t="shared" si="26"/>
        <v>1.4361056637847567E-2</v>
      </c>
      <c r="Y101" s="8">
        <f t="shared" si="20"/>
        <v>5.6947356745517272E-3</v>
      </c>
    </row>
    <row r="102" spans="1:25">
      <c r="A102" t="s">
        <v>122</v>
      </c>
      <c r="B102">
        <v>12503.632</v>
      </c>
      <c r="C102">
        <v>11341.517</v>
      </c>
      <c r="D102">
        <v>14967.191999999999</v>
      </c>
      <c r="E102">
        <v>15910.614</v>
      </c>
      <c r="F102">
        <v>20631.486000000001</v>
      </c>
      <c r="G102">
        <v>18799.715</v>
      </c>
      <c r="H102">
        <v>26579.558000000001</v>
      </c>
      <c r="I102">
        <v>32114.082999999999</v>
      </c>
      <c r="J102">
        <v>58274.584999999999</v>
      </c>
      <c r="K102">
        <v>47253.413</v>
      </c>
      <c r="L102">
        <v>65908.849000000002</v>
      </c>
      <c r="N102" s="110" t="s">
        <v>87</v>
      </c>
      <c r="T102" s="33">
        <f t="shared" si="21"/>
        <v>0.42624536366385624</v>
      </c>
      <c r="U102" s="31">
        <f t="shared" si="24"/>
        <v>3.3019560319722933E-3</v>
      </c>
      <c r="V102" s="8">
        <f t="shared" si="25"/>
        <v>1.4074434496500938E-3</v>
      </c>
      <c r="W102" s="33">
        <f t="shared" si="18"/>
        <v>0.33347530802053732</v>
      </c>
      <c r="X102" s="72">
        <f t="shared" si="26"/>
        <v>1.0737932605132347E-3</v>
      </c>
      <c r="Y102" s="8">
        <f t="shared" si="20"/>
        <v>3.5808353830002801E-4</v>
      </c>
    </row>
    <row r="103" spans="1:25">
      <c r="A103" t="s">
        <v>123</v>
      </c>
      <c r="B103">
        <v>86345.982999999993</v>
      </c>
      <c r="C103">
        <v>92363.906000000003</v>
      </c>
      <c r="D103">
        <v>93408.975000000006</v>
      </c>
      <c r="E103">
        <v>115235.228</v>
      </c>
      <c r="F103">
        <v>155304.514</v>
      </c>
      <c r="G103">
        <v>189807.435</v>
      </c>
      <c r="H103">
        <v>229005.21599999999</v>
      </c>
      <c r="I103">
        <v>292300.80099999998</v>
      </c>
      <c r="J103">
        <v>331296.99200000003</v>
      </c>
      <c r="K103">
        <v>244533.12100000001</v>
      </c>
      <c r="L103">
        <v>320369.43699999998</v>
      </c>
      <c r="N103" s="110" t="s">
        <v>88</v>
      </c>
      <c r="T103" s="33">
        <f t="shared" si="21"/>
        <v>0.87593650026898662</v>
      </c>
      <c r="U103" s="31">
        <f t="shared" si="24"/>
        <v>1.1534145424958828E-2</v>
      </c>
      <c r="V103" s="8">
        <f t="shared" si="25"/>
        <v>1.0103178977131979E-2</v>
      </c>
      <c r="W103" s="33">
        <f t="shared" si="18"/>
        <v>0.41782027417395523</v>
      </c>
      <c r="X103" s="72">
        <f t="shared" si="26"/>
        <v>1.3283371707278963E-2</v>
      </c>
      <c r="Y103" s="8">
        <f t="shared" si="20"/>
        <v>5.5500620086898558E-3</v>
      </c>
    </row>
    <row r="104" spans="1:25">
      <c r="A104" t="s">
        <v>124</v>
      </c>
      <c r="B104">
        <v>22772.291000000001</v>
      </c>
      <c r="C104">
        <v>23301.043000000001</v>
      </c>
      <c r="D104">
        <v>18844.839</v>
      </c>
      <c r="E104">
        <v>17474.813999999998</v>
      </c>
      <c r="F104">
        <v>22793.811000000002</v>
      </c>
      <c r="G104">
        <v>24496.704000000002</v>
      </c>
      <c r="H104">
        <v>27047.870999999999</v>
      </c>
      <c r="I104">
        <v>32299.353999999999</v>
      </c>
      <c r="J104">
        <v>52119.311999999998</v>
      </c>
      <c r="K104">
        <v>44219.288</v>
      </c>
      <c r="L104">
        <v>37744.283000000003</v>
      </c>
      <c r="N104" s="110" t="s">
        <v>89</v>
      </c>
      <c r="T104" s="33">
        <f t="shared" si="21"/>
        <v>0.5663197197200962</v>
      </c>
      <c r="U104" s="31">
        <f t="shared" si="24"/>
        <v>1.0659487488784024E-3</v>
      </c>
      <c r="V104" s="8">
        <f t="shared" si="25"/>
        <v>6.0366779670080408E-4</v>
      </c>
      <c r="W104" s="33">
        <f t="shared" si="18"/>
        <v>0.78668696209766797</v>
      </c>
      <c r="X104" s="72">
        <f t="shared" si="26"/>
        <v>1.2177010656654909E-3</v>
      </c>
      <c r="Y104" s="8">
        <f t="shared" si="20"/>
        <v>9.5794955209147793E-4</v>
      </c>
    </row>
    <row r="105" spans="1:25">
      <c r="A105" t="s">
        <v>125</v>
      </c>
      <c r="B105">
        <v>1989.827</v>
      </c>
      <c r="C105">
        <v>1690.3530000000001</v>
      </c>
      <c r="D105">
        <v>497.733</v>
      </c>
      <c r="E105">
        <v>815.37699999999995</v>
      </c>
      <c r="F105">
        <v>2374.9499999999998</v>
      </c>
      <c r="G105">
        <v>3699.0529999999999</v>
      </c>
      <c r="H105">
        <v>3202.6480000000001</v>
      </c>
      <c r="I105">
        <v>16706.132000000001</v>
      </c>
      <c r="J105">
        <v>2832.9119999999998</v>
      </c>
      <c r="K105">
        <v>2754.8780000000002</v>
      </c>
      <c r="L105">
        <v>2862.306</v>
      </c>
      <c r="N105" s="110" t="s">
        <v>90</v>
      </c>
      <c r="T105" s="33">
        <f t="shared" si="21"/>
        <v>0.51475533937776496</v>
      </c>
      <c r="U105" s="31">
        <f t="shared" si="24"/>
        <v>8.9502370595562469E-4</v>
      </c>
      <c r="V105" s="8">
        <f t="shared" si="25"/>
        <v>4.6071823151033249E-4</v>
      </c>
      <c r="W105" s="33">
        <f t="shared" si="18"/>
        <v>0.79089412474337795</v>
      </c>
      <c r="X105" s="72">
        <f t="shared" si="26"/>
        <v>3.0301615755049024E-3</v>
      </c>
      <c r="Y105" s="8">
        <f t="shared" si="20"/>
        <v>2.3965369870899648E-3</v>
      </c>
    </row>
    <row r="106" spans="1:25">
      <c r="A106" t="s">
        <v>126</v>
      </c>
      <c r="B106">
        <v>1839.508</v>
      </c>
      <c r="C106">
        <v>2518.6909999999998</v>
      </c>
      <c r="D106">
        <v>2446.0079999999998</v>
      </c>
      <c r="E106">
        <v>3087.6909999999998</v>
      </c>
      <c r="F106">
        <v>5221.1000000000004</v>
      </c>
      <c r="G106">
        <v>5865.37</v>
      </c>
      <c r="H106">
        <v>5609.232</v>
      </c>
      <c r="I106">
        <v>6008.9880000000003</v>
      </c>
      <c r="J106">
        <v>7179.1869999999999</v>
      </c>
      <c r="K106">
        <v>5611.84</v>
      </c>
      <c r="L106">
        <v>7146.7730000000001</v>
      </c>
      <c r="N106" s="110" t="s">
        <v>91</v>
      </c>
      <c r="T106" s="33">
        <f t="shared" si="21"/>
        <v>0.66143861585777242</v>
      </c>
      <c r="U106" s="31">
        <f t="shared" si="24"/>
        <v>2.9787952204700707E-2</v>
      </c>
      <c r="V106" s="8">
        <f t="shared" si="25"/>
        <v>1.9702901875514715E-2</v>
      </c>
      <c r="W106" s="33">
        <f t="shared" si="18"/>
        <v>0.41008103499939491</v>
      </c>
      <c r="X106" s="72">
        <f t="shared" si="26"/>
        <v>4.0247145296614134E-2</v>
      </c>
      <c r="Y106" s="8">
        <f t="shared" si="20"/>
        <v>1.6504590999006554E-2</v>
      </c>
    </row>
    <row r="107" spans="1:25">
      <c r="A107" t="s">
        <v>127</v>
      </c>
      <c r="B107">
        <v>11097.08</v>
      </c>
      <c r="C107">
        <v>11835.902</v>
      </c>
      <c r="D107">
        <v>13565.144</v>
      </c>
      <c r="E107">
        <v>16519.805</v>
      </c>
      <c r="F107">
        <v>27327.016</v>
      </c>
      <c r="G107">
        <v>35219.423000000003</v>
      </c>
      <c r="H107">
        <v>37261.904999999999</v>
      </c>
      <c r="I107">
        <v>37375.733999999997</v>
      </c>
      <c r="J107">
        <v>39951.879000000001</v>
      </c>
      <c r="K107">
        <v>24980.496999999999</v>
      </c>
      <c r="L107">
        <v>21057.483</v>
      </c>
      <c r="N107" s="110" t="s">
        <v>92</v>
      </c>
      <c r="T107" s="33">
        <f t="shared" si="21"/>
        <v>2.3551670832387326E-2</v>
      </c>
      <c r="U107" s="31">
        <f t="shared" si="24"/>
        <v>7.445899573418123E-2</v>
      </c>
      <c r="V107" s="8">
        <f t="shared" si="25"/>
        <v>1.7536337580415684E-3</v>
      </c>
      <c r="W107" s="33">
        <f t="shared" si="18"/>
        <v>0</v>
      </c>
      <c r="X107" s="72">
        <f t="shared" si="26"/>
        <v>4.5953305683749356E-2</v>
      </c>
      <c r="Y107" s="8">
        <f t="shared" si="20"/>
        <v>0</v>
      </c>
    </row>
    <row r="108" spans="1:25">
      <c r="A108" t="s">
        <v>128</v>
      </c>
      <c r="B108">
        <v>302.26600000000002</v>
      </c>
      <c r="C108">
        <v>277.666</v>
      </c>
      <c r="D108">
        <v>225.065</v>
      </c>
      <c r="E108">
        <v>225.81700000000001</v>
      </c>
      <c r="F108">
        <v>324.80700000000002</v>
      </c>
      <c r="G108">
        <v>788.30799999999999</v>
      </c>
      <c r="H108">
        <v>283.37200000000001</v>
      </c>
      <c r="I108">
        <v>1774.425</v>
      </c>
      <c r="J108">
        <v>726.77300000000002</v>
      </c>
      <c r="K108">
        <v>647.15</v>
      </c>
      <c r="L108">
        <v>391.66199999999998</v>
      </c>
      <c r="N108" s="110" t="s">
        <v>93</v>
      </c>
      <c r="T108" s="33">
        <f t="shared" si="21"/>
        <v>8.1022563972411352E-2</v>
      </c>
      <c r="U108" s="31">
        <f t="shared" si="24"/>
        <v>0.11219747160805232</v>
      </c>
      <c r="V108" s="8">
        <f t="shared" si="25"/>
        <v>9.0905268209062265E-3</v>
      </c>
      <c r="W108" s="33">
        <f t="shared" si="18"/>
        <v>0.10977207637886048</v>
      </c>
      <c r="X108" s="72">
        <f t="shared" si="26"/>
        <v>4.7148498261154415E-2</v>
      </c>
      <c r="Y108" s="8">
        <f t="shared" si="20"/>
        <v>5.1755885522720129E-3</v>
      </c>
    </row>
    <row r="109" spans="1:25">
      <c r="A109" t="s">
        <v>129</v>
      </c>
      <c r="B109">
        <v>28403.233</v>
      </c>
      <c r="C109">
        <v>27370.368999999999</v>
      </c>
      <c r="D109">
        <v>31502.915000000001</v>
      </c>
      <c r="E109">
        <v>39906.635999999999</v>
      </c>
      <c r="F109">
        <v>49153.099000000002</v>
      </c>
      <c r="G109">
        <v>54017.694000000003</v>
      </c>
      <c r="H109">
        <v>64985.24</v>
      </c>
      <c r="I109">
        <v>88737.769</v>
      </c>
      <c r="J109">
        <v>99551.346999999994</v>
      </c>
      <c r="K109">
        <v>76167.101999999999</v>
      </c>
      <c r="L109">
        <v>82271.37</v>
      </c>
      <c r="N109" s="110" t="s">
        <v>94</v>
      </c>
      <c r="T109" s="33">
        <f t="shared" si="21"/>
        <v>0</v>
      </c>
      <c r="U109" s="31">
        <f t="shared" si="24"/>
        <v>7.7319879084068837E-6</v>
      </c>
      <c r="V109" s="8">
        <f t="shared" si="25"/>
        <v>0</v>
      </c>
      <c r="W109" s="33">
        <v>0</v>
      </c>
      <c r="X109" s="72">
        <f t="shared" si="26"/>
        <v>0</v>
      </c>
      <c r="Y109" s="8">
        <f t="shared" ref="Y109:Y172" si="27">(W109*X109)</f>
        <v>0</v>
      </c>
    </row>
    <row r="110" spans="1:25">
      <c r="A110" t="s">
        <v>130</v>
      </c>
      <c r="B110">
        <v>69057.866999999998</v>
      </c>
      <c r="C110">
        <v>81325.59</v>
      </c>
      <c r="D110">
        <v>91547.558999999994</v>
      </c>
      <c r="E110">
        <v>133322.17600000001</v>
      </c>
      <c r="F110">
        <v>197480.58499999999</v>
      </c>
      <c r="G110">
        <v>233237.973</v>
      </c>
      <c r="H110">
        <v>288276.658</v>
      </c>
      <c r="I110">
        <v>362384.89299999998</v>
      </c>
      <c r="J110">
        <v>380143.10800000001</v>
      </c>
      <c r="K110">
        <v>457859.37199999997</v>
      </c>
      <c r="L110">
        <v>548050.63699999999</v>
      </c>
      <c r="N110" s="110" t="s">
        <v>95</v>
      </c>
      <c r="T110" s="33">
        <v>0</v>
      </c>
      <c r="U110" s="31">
        <f t="shared" si="24"/>
        <v>0</v>
      </c>
      <c r="V110" s="8">
        <f t="shared" si="25"/>
        <v>0</v>
      </c>
      <c r="W110" s="33">
        <f t="shared" ref="W110:W172" si="28">(2*MIN(B75,B340)/(B75+B340))</f>
        <v>0</v>
      </c>
      <c r="X110" s="72">
        <f t="shared" si="26"/>
        <v>2.2668146519109106E-6</v>
      </c>
      <c r="Y110" s="8">
        <f t="shared" si="27"/>
        <v>0</v>
      </c>
    </row>
    <row r="111" spans="1:25">
      <c r="A111" t="s">
        <v>131</v>
      </c>
      <c r="B111">
        <v>301884.15100000001</v>
      </c>
      <c r="C111">
        <v>354559.82400000002</v>
      </c>
      <c r="D111">
        <v>396484.842</v>
      </c>
      <c r="E111">
        <v>629421.68099999998</v>
      </c>
      <c r="F111">
        <v>879068.81499999994</v>
      </c>
      <c r="G111">
        <v>1097552.423</v>
      </c>
      <c r="H111">
        <v>1448456.1569999999</v>
      </c>
      <c r="I111">
        <v>1927759.0060000001</v>
      </c>
      <c r="J111">
        <v>2562760.639</v>
      </c>
      <c r="K111">
        <v>2449456.1230000001</v>
      </c>
      <c r="L111">
        <v>2765586.9589999998</v>
      </c>
      <c r="N111" s="110" t="s">
        <v>96</v>
      </c>
      <c r="T111" s="33">
        <f t="shared" ref="T111:T173" si="29">(2*MIN(L76,L341)/(L76+L341))</f>
        <v>0.60864222224882236</v>
      </c>
      <c r="U111" s="31">
        <f t="shared" si="24"/>
        <v>2.9713405818316375E-2</v>
      </c>
      <c r="V111" s="8">
        <f t="shared" si="25"/>
        <v>1.8084833347841167E-2</v>
      </c>
      <c r="W111" s="33">
        <f t="shared" si="28"/>
        <v>0.17104269562571522</v>
      </c>
      <c r="X111" s="72">
        <f t="shared" si="26"/>
        <v>3.7123725003863517E-2</v>
      </c>
      <c r="Y111" s="8">
        <f t="shared" si="27"/>
        <v>6.3497419963285812E-3</v>
      </c>
    </row>
    <row r="112" spans="1:25">
      <c r="A112" t="s">
        <v>132</v>
      </c>
      <c r="B112">
        <v>5906.7610000000004</v>
      </c>
      <c r="C112">
        <v>5227.1369999999997</v>
      </c>
      <c r="D112">
        <v>6453.1589999999997</v>
      </c>
      <c r="E112">
        <v>8479.6200000000008</v>
      </c>
      <c r="F112">
        <v>10667.562</v>
      </c>
      <c r="G112">
        <v>12222.049000000001</v>
      </c>
      <c r="H112">
        <v>12134.531000000001</v>
      </c>
      <c r="I112">
        <v>15545.253000000001</v>
      </c>
      <c r="J112">
        <v>18106.087</v>
      </c>
      <c r="K112">
        <v>16718.513999999999</v>
      </c>
      <c r="L112">
        <v>19376.495999999999</v>
      </c>
      <c r="N112" s="110" t="s">
        <v>97</v>
      </c>
      <c r="T112" s="33"/>
      <c r="U112" s="31">
        <f t="shared" si="24"/>
        <v>0</v>
      </c>
      <c r="V112" s="8">
        <f t="shared" si="25"/>
        <v>0</v>
      </c>
      <c r="W112" s="33">
        <v>0</v>
      </c>
      <c r="X112" s="72">
        <f t="shared" si="26"/>
        <v>0</v>
      </c>
      <c r="Y112" s="8">
        <f t="shared" si="27"/>
        <v>0</v>
      </c>
    </row>
    <row r="113" spans="1:25">
      <c r="A113" t="s">
        <v>133</v>
      </c>
      <c r="B113">
        <v>41864.536999999997</v>
      </c>
      <c r="C113">
        <v>45907.139000000003</v>
      </c>
      <c r="D113">
        <v>76871.097999999998</v>
      </c>
      <c r="E113">
        <v>104885.867</v>
      </c>
      <c r="F113">
        <v>182812.715</v>
      </c>
      <c r="G113">
        <v>216011.158</v>
      </c>
      <c r="H113">
        <v>237746.50899999999</v>
      </c>
      <c r="I113">
        <v>252888.09599999999</v>
      </c>
      <c r="J113">
        <v>271781.467</v>
      </c>
      <c r="K113">
        <v>215802.77600000001</v>
      </c>
      <c r="L113">
        <v>217076.951</v>
      </c>
      <c r="N113" s="110" t="s">
        <v>98</v>
      </c>
      <c r="T113" s="33">
        <f t="shared" si="29"/>
        <v>4.916446891873532E-2</v>
      </c>
      <c r="U113" s="31">
        <f t="shared" si="24"/>
        <v>1.6778493944821246E-3</v>
      </c>
      <c r="V113" s="8">
        <f t="shared" si="25"/>
        <v>8.2490574405335299E-5</v>
      </c>
      <c r="W113" s="33">
        <f t="shared" si="28"/>
        <v>0.94075973686241887</v>
      </c>
      <c r="X113" s="72">
        <f t="shared" si="26"/>
        <v>7.7562647310417841E-4</v>
      </c>
      <c r="Y113" s="8">
        <f t="shared" si="27"/>
        <v>7.2967815674101284E-4</v>
      </c>
    </row>
    <row r="114" spans="1:25">
      <c r="A114" t="s">
        <v>134</v>
      </c>
      <c r="B114">
        <v>61986.902999999998</v>
      </c>
      <c r="C114">
        <v>91338.388999999996</v>
      </c>
      <c r="D114">
        <v>120167.327</v>
      </c>
      <c r="E114">
        <v>159609.73300000001</v>
      </c>
      <c r="F114">
        <v>197821.06299999999</v>
      </c>
      <c r="G114">
        <v>202165.345</v>
      </c>
      <c r="H114">
        <v>214279.62400000001</v>
      </c>
      <c r="I114">
        <v>254234.04</v>
      </c>
      <c r="J114">
        <v>337962.56</v>
      </c>
      <c r="K114">
        <v>341777.65399999998</v>
      </c>
      <c r="L114">
        <v>340022.87699999998</v>
      </c>
      <c r="N114" s="110" t="s">
        <v>99</v>
      </c>
      <c r="T114" s="33">
        <f t="shared" si="29"/>
        <v>0.68563448474358735</v>
      </c>
      <c r="U114" s="31">
        <f t="shared" si="24"/>
        <v>8.6972553212977644E-2</v>
      </c>
      <c r="V114" s="8">
        <f t="shared" si="25"/>
        <v>5.9631381709014157E-2</v>
      </c>
      <c r="W114" s="33">
        <f t="shared" si="28"/>
        <v>0.57001020895198251</v>
      </c>
      <c r="X114" s="72">
        <f t="shared" si="26"/>
        <v>5.8692032345905053E-2</v>
      </c>
      <c r="Y114" s="8">
        <f t="shared" si="27"/>
        <v>3.3455057621305857E-2</v>
      </c>
    </row>
    <row r="115" spans="1:25">
      <c r="A115" t="s">
        <v>135</v>
      </c>
      <c r="B115">
        <v>21395.804</v>
      </c>
      <c r="C115">
        <v>19915.809000000001</v>
      </c>
      <c r="D115">
        <v>21060.313999999998</v>
      </c>
      <c r="E115">
        <v>33370.256999999998</v>
      </c>
      <c r="F115">
        <v>42575.491000000002</v>
      </c>
      <c r="G115">
        <v>70055.191999999995</v>
      </c>
      <c r="H115">
        <v>81004.864000000001</v>
      </c>
      <c r="I115">
        <v>126002.524</v>
      </c>
      <c r="J115">
        <v>208720.943</v>
      </c>
      <c r="K115">
        <v>114438.121</v>
      </c>
      <c r="L115">
        <v>148702.571</v>
      </c>
      <c r="N115" s="110" t="s">
        <v>100</v>
      </c>
      <c r="T115" s="33">
        <f t="shared" si="29"/>
        <v>0</v>
      </c>
      <c r="U115" s="31">
        <f t="shared" si="24"/>
        <v>4.2404077366801369E-3</v>
      </c>
      <c r="V115" s="8">
        <f t="shared" si="25"/>
        <v>0</v>
      </c>
      <c r="W115" s="33">
        <f t="shared" si="28"/>
        <v>0</v>
      </c>
      <c r="X115" s="72">
        <f t="shared" si="26"/>
        <v>5.7530583375161714E-3</v>
      </c>
      <c r="Y115" s="8">
        <f t="shared" si="27"/>
        <v>0</v>
      </c>
    </row>
    <row r="116" spans="1:25">
      <c r="A116" t="s">
        <v>136</v>
      </c>
      <c r="B116">
        <v>178251.00399999999</v>
      </c>
      <c r="C116">
        <v>145481.66200000001</v>
      </c>
      <c r="D116">
        <v>137861.56400000001</v>
      </c>
      <c r="E116">
        <v>168133.81599999999</v>
      </c>
      <c r="F116">
        <v>234781.77499999999</v>
      </c>
      <c r="G116">
        <v>440856.09700000001</v>
      </c>
      <c r="H116">
        <v>559551.30099999998</v>
      </c>
      <c r="I116">
        <v>715761.62</v>
      </c>
      <c r="J116">
        <v>685765.44</v>
      </c>
      <c r="K116">
        <v>486740.44900000002</v>
      </c>
      <c r="L116">
        <v>604799.25699999998</v>
      </c>
      <c r="N116" s="110" t="s">
        <v>101</v>
      </c>
      <c r="T116" s="33">
        <f t="shared" si="29"/>
        <v>0.54442736473976316</v>
      </c>
      <c r="U116" s="31">
        <f t="shared" si="24"/>
        <v>2.8366239800920529E-2</v>
      </c>
      <c r="V116" s="8">
        <f t="shared" si="25"/>
        <v>1.5443357182391348E-2</v>
      </c>
      <c r="W116" s="33">
        <f t="shared" si="28"/>
        <v>0.43817199937857809</v>
      </c>
      <c r="X116" s="72">
        <f t="shared" si="26"/>
        <v>7.1724643295302024E-2</v>
      </c>
      <c r="Y116" s="8">
        <f t="shared" si="27"/>
        <v>3.1427730357417812E-2</v>
      </c>
    </row>
    <row r="117" spans="1:25">
      <c r="A117" t="s">
        <v>137</v>
      </c>
      <c r="B117">
        <v>70156.501000000004</v>
      </c>
      <c r="C117">
        <v>55277.805999999997</v>
      </c>
      <c r="D117">
        <v>65245.673000000003</v>
      </c>
      <c r="E117">
        <v>93752.971999999994</v>
      </c>
      <c r="F117">
        <v>131637.48699999999</v>
      </c>
      <c r="G117">
        <v>128501.43799999999</v>
      </c>
      <c r="H117">
        <v>154971.875</v>
      </c>
      <c r="I117">
        <v>158639.5</v>
      </c>
      <c r="J117">
        <v>157009.09700000001</v>
      </c>
      <c r="K117">
        <v>116102.754</v>
      </c>
      <c r="L117">
        <v>160426.91800000001</v>
      </c>
      <c r="N117" s="110" t="s">
        <v>102</v>
      </c>
      <c r="T117" s="33">
        <f t="shared" si="29"/>
        <v>0.81120260265508126</v>
      </c>
      <c r="U117" s="31">
        <f t="shared" si="24"/>
        <v>6.1868854060631723E-2</v>
      </c>
      <c r="V117" s="8">
        <f t="shared" si="25"/>
        <v>5.0188175437271845E-2</v>
      </c>
      <c r="W117" s="33">
        <f t="shared" si="28"/>
        <v>0.8501847481898005</v>
      </c>
      <c r="X117" s="72">
        <f t="shared" si="26"/>
        <v>7.1880902995112933E-2</v>
      </c>
      <c r="Y117" s="8">
        <f t="shared" si="27"/>
        <v>6.1112047412555569E-2</v>
      </c>
    </row>
    <row r="118" spans="1:25">
      <c r="A118" t="s">
        <v>138</v>
      </c>
      <c r="B118">
        <v>147274.26500000001</v>
      </c>
      <c r="C118">
        <v>112556.784</v>
      </c>
      <c r="D118">
        <v>134011.59</v>
      </c>
      <c r="E118">
        <v>152212.31899999999</v>
      </c>
      <c r="F118">
        <v>194033.258</v>
      </c>
      <c r="G118">
        <v>232088.391</v>
      </c>
      <c r="H118">
        <v>268220.09100000001</v>
      </c>
      <c r="I118">
        <v>348987.68900000001</v>
      </c>
      <c r="J118">
        <v>344960.97</v>
      </c>
      <c r="K118">
        <v>166796.973</v>
      </c>
      <c r="L118">
        <v>240444.09599999999</v>
      </c>
      <c r="N118" s="110" t="s">
        <v>103</v>
      </c>
      <c r="T118" s="33">
        <f t="shared" si="29"/>
        <v>8.9148568562395867E-3</v>
      </c>
      <c r="U118" s="31">
        <f t="shared" ref="U118:U127" si="30">(L83+L348)/($AE$44+$AE$45)</f>
        <v>2.7192260447048491E-2</v>
      </c>
      <c r="V118" s="8">
        <f t="shared" si="25"/>
        <v>2.4241510948302277E-4</v>
      </c>
      <c r="W118" s="33">
        <f t="shared" si="28"/>
        <v>0.2049360774114059</v>
      </c>
      <c r="X118" s="72">
        <f>(B83+B348)/($AE$52+$AE$53)</f>
        <v>8.5954271516160505E-3</v>
      </c>
      <c r="Y118" s="8">
        <f t="shared" si="27"/>
        <v>1.761513124127687E-3</v>
      </c>
    </row>
    <row r="119" spans="1:25">
      <c r="A119" t="s">
        <v>139</v>
      </c>
      <c r="B119">
        <v>5662.43</v>
      </c>
      <c r="C119">
        <v>5538.6570000000002</v>
      </c>
      <c r="D119">
        <v>4454.3680000000004</v>
      </c>
      <c r="E119">
        <v>6589.9520000000002</v>
      </c>
      <c r="F119">
        <v>7547.6909999999998</v>
      </c>
      <c r="G119">
        <v>9924.3760000000002</v>
      </c>
      <c r="H119">
        <v>14505.766</v>
      </c>
      <c r="I119">
        <v>19093.338</v>
      </c>
      <c r="J119">
        <v>29309.008000000002</v>
      </c>
      <c r="K119">
        <v>25978.891</v>
      </c>
      <c r="L119">
        <v>42810.178</v>
      </c>
      <c r="N119" s="110" t="s">
        <v>104</v>
      </c>
      <c r="T119" s="33">
        <f t="shared" si="29"/>
        <v>0.20494160862182487</v>
      </c>
      <c r="U119" s="31">
        <f t="shared" si="30"/>
        <v>2.9758015513375691E-3</v>
      </c>
      <c r="V119" s="8">
        <f t="shared" si="25"/>
        <v>6.0986555687044333E-4</v>
      </c>
      <c r="W119" s="33">
        <f t="shared" si="28"/>
        <v>0.15949997870081664</v>
      </c>
      <c r="X119" s="72">
        <f t="shared" ref="X119:X127" si="31">(B84+B349)/($AE$52+$AE$53)</f>
        <v>4.7800374461167026E-3</v>
      </c>
      <c r="Y119" s="8">
        <f t="shared" si="27"/>
        <v>7.6241587084472002E-4</v>
      </c>
    </row>
    <row r="120" spans="1:25">
      <c r="A120" t="s">
        <v>140</v>
      </c>
      <c r="B120">
        <v>113504.235</v>
      </c>
      <c r="C120">
        <v>133418.72200000001</v>
      </c>
      <c r="D120">
        <v>147928.53899999999</v>
      </c>
      <c r="E120">
        <v>178326.59299999999</v>
      </c>
      <c r="F120">
        <v>233201.32800000001</v>
      </c>
      <c r="G120">
        <v>299736.11300000001</v>
      </c>
      <c r="H120">
        <v>397513.30300000001</v>
      </c>
      <c r="I120">
        <v>530175.90099999995</v>
      </c>
      <c r="J120">
        <v>620405.19799999997</v>
      </c>
      <c r="K120">
        <v>407831.435</v>
      </c>
      <c r="L120">
        <v>529249.66099999996</v>
      </c>
      <c r="N120" s="110" t="s">
        <v>105</v>
      </c>
      <c r="T120" s="33">
        <f t="shared" si="29"/>
        <v>7.4626619779925144E-2</v>
      </c>
      <c r="U120" s="31">
        <f t="shared" si="30"/>
        <v>9.5687033390300432E-3</v>
      </c>
      <c r="V120" s="8">
        <f t="shared" si="25"/>
        <v>7.1407998586869522E-4</v>
      </c>
      <c r="W120" s="33">
        <f t="shared" si="28"/>
        <v>0.21241789172800876</v>
      </c>
      <c r="X120" s="72">
        <f t="shared" si="31"/>
        <v>1.0629077801108892E-2</v>
      </c>
      <c r="Y120" s="8">
        <f t="shared" si="27"/>
        <v>2.25780629752453E-3</v>
      </c>
    </row>
    <row r="121" spans="1:25">
      <c r="A121" t="s">
        <v>141</v>
      </c>
      <c r="B121">
        <v>1961.47</v>
      </c>
      <c r="C121">
        <v>1727.7719999999999</v>
      </c>
      <c r="D121">
        <v>1735.115</v>
      </c>
      <c r="E121">
        <v>1743.596</v>
      </c>
      <c r="F121">
        <v>2066.2190000000001</v>
      </c>
      <c r="G121">
        <v>3396.6109999999999</v>
      </c>
      <c r="H121">
        <v>6036.1840000000002</v>
      </c>
      <c r="I121">
        <v>10730.062</v>
      </c>
      <c r="J121">
        <v>12024.507</v>
      </c>
      <c r="K121">
        <v>7206.5860000000002</v>
      </c>
      <c r="L121">
        <v>12562.531000000001</v>
      </c>
      <c r="N121" s="110" t="s">
        <v>106</v>
      </c>
      <c r="T121" s="33">
        <f t="shared" si="29"/>
        <v>6.2314127286075511E-7</v>
      </c>
      <c r="U121" s="31">
        <f t="shared" si="30"/>
        <v>0.24931703056797114</v>
      </c>
      <c r="V121" s="8">
        <f t="shared" si="25"/>
        <v>1.5535973177398931E-7</v>
      </c>
      <c r="W121" s="33">
        <f t="shared" si="28"/>
        <v>0</v>
      </c>
      <c r="X121" s="72">
        <f t="shared" si="31"/>
        <v>9.4636819347778181E-4</v>
      </c>
      <c r="Y121" s="8">
        <f t="shared" si="27"/>
        <v>0</v>
      </c>
    </row>
    <row r="122" spans="1:25">
      <c r="A122" t="s">
        <v>142</v>
      </c>
      <c r="B122">
        <v>22635.348000000002</v>
      </c>
      <c r="C122">
        <v>24571.599999999999</v>
      </c>
      <c r="D122">
        <v>24345.232</v>
      </c>
      <c r="E122">
        <v>33884.697999999997</v>
      </c>
      <c r="F122">
        <v>44689.133999999998</v>
      </c>
      <c r="G122">
        <v>49677.779000000002</v>
      </c>
      <c r="H122">
        <v>70189.990000000005</v>
      </c>
      <c r="I122">
        <v>83387.687000000005</v>
      </c>
      <c r="J122">
        <v>90025.183999999994</v>
      </c>
      <c r="K122">
        <v>56918.883999999998</v>
      </c>
      <c r="L122">
        <v>62756.546000000002</v>
      </c>
      <c r="N122" s="110" t="s">
        <v>107</v>
      </c>
      <c r="T122" s="33">
        <f t="shared" si="29"/>
        <v>0.89079570077766401</v>
      </c>
      <c r="U122" s="31">
        <f t="shared" si="30"/>
        <v>0.27359035306962115</v>
      </c>
      <c r="V122" s="8">
        <f t="shared" si="25"/>
        <v>0.24371311028866169</v>
      </c>
      <c r="W122" s="33">
        <f t="shared" si="28"/>
        <v>0.90900155954647177</v>
      </c>
      <c r="X122" s="72">
        <f t="shared" si="31"/>
        <v>0.32234131566526247</v>
      </c>
      <c r="Y122" s="8">
        <f t="shared" si="27"/>
        <v>0.29300875864598513</v>
      </c>
    </row>
    <row r="123" spans="1:25">
      <c r="A123" t="s">
        <v>143</v>
      </c>
      <c r="B123">
        <v>101768.03</v>
      </c>
      <c r="C123">
        <v>116911.086</v>
      </c>
      <c r="D123">
        <v>140245.65299999999</v>
      </c>
      <c r="E123">
        <v>164593.96900000001</v>
      </c>
      <c r="F123">
        <v>214115.318</v>
      </c>
      <c r="G123">
        <v>253092.47</v>
      </c>
      <c r="H123">
        <v>297260.21399999998</v>
      </c>
      <c r="I123">
        <v>375657.56199999998</v>
      </c>
      <c r="J123">
        <v>441710.65500000003</v>
      </c>
      <c r="K123">
        <v>349681.47499999998</v>
      </c>
      <c r="L123">
        <v>386965.228</v>
      </c>
      <c r="N123" s="110" t="s">
        <v>108</v>
      </c>
      <c r="T123" s="33">
        <f t="shared" si="29"/>
        <v>0.35143752074766965</v>
      </c>
      <c r="U123" s="31">
        <f t="shared" si="30"/>
        <v>2.9218903381771733E-2</v>
      </c>
      <c r="V123" s="8">
        <f t="shared" si="25"/>
        <v>1.0268618963455559E-2</v>
      </c>
      <c r="W123" s="33">
        <f t="shared" si="28"/>
        <v>0.48354199018959776</v>
      </c>
      <c r="X123" s="72">
        <f t="shared" si="31"/>
        <v>2.6440831677881957E-2</v>
      </c>
      <c r="Y123" s="8">
        <f t="shared" si="27"/>
        <v>1.2785252371791202E-2</v>
      </c>
    </row>
    <row r="124" spans="1:25">
      <c r="A124" t="s">
        <v>144</v>
      </c>
      <c r="B124">
        <v>10867.754000000001</v>
      </c>
      <c r="C124">
        <v>11559.245999999999</v>
      </c>
      <c r="D124">
        <v>13234.651</v>
      </c>
      <c r="E124">
        <v>19310.681</v>
      </c>
      <c r="F124">
        <v>24259.9</v>
      </c>
      <c r="G124">
        <v>25951.027999999998</v>
      </c>
      <c r="H124">
        <v>30288.052</v>
      </c>
      <c r="I124">
        <v>39039.144999999997</v>
      </c>
      <c r="J124">
        <v>41142.218000000001</v>
      </c>
      <c r="K124">
        <v>35893.792999999998</v>
      </c>
      <c r="L124">
        <v>32256.405999999999</v>
      </c>
      <c r="N124" s="110" t="s">
        <v>109</v>
      </c>
      <c r="T124" s="33">
        <f t="shared" si="29"/>
        <v>0.73350047504938398</v>
      </c>
      <c r="U124" s="31">
        <f t="shared" si="30"/>
        <v>1.6217083427632204E-2</v>
      </c>
      <c r="V124" s="8">
        <f t="shared" si="25"/>
        <v>1.1895238398083714E-2</v>
      </c>
      <c r="W124" s="33">
        <f t="shared" si="28"/>
        <v>0.82019351200689761</v>
      </c>
      <c r="X124" s="72">
        <f t="shared" si="31"/>
        <v>1.9590559534342765E-2</v>
      </c>
      <c r="Y124" s="8">
        <f t="shared" si="27"/>
        <v>1.6068049826652806E-2</v>
      </c>
    </row>
    <row r="125" spans="1:25">
      <c r="A125" t="s">
        <v>145</v>
      </c>
      <c r="B125">
        <v>43641.057000000001</v>
      </c>
      <c r="C125">
        <v>56519.819000000003</v>
      </c>
      <c r="D125">
        <v>48450.033000000003</v>
      </c>
      <c r="E125">
        <v>62276.317999999999</v>
      </c>
      <c r="F125">
        <v>64079.567999999999</v>
      </c>
      <c r="G125">
        <v>50107.071000000004</v>
      </c>
      <c r="H125">
        <v>51072.381000000001</v>
      </c>
      <c r="I125">
        <v>115019.682</v>
      </c>
      <c r="J125">
        <v>187045.226</v>
      </c>
      <c r="K125">
        <v>177167.87</v>
      </c>
      <c r="L125">
        <v>173663.976</v>
      </c>
      <c r="N125" s="110" t="s">
        <v>110</v>
      </c>
      <c r="T125" s="33">
        <f t="shared" si="29"/>
        <v>6.4823790125812783E-2</v>
      </c>
      <c r="U125" s="31">
        <f t="shared" si="30"/>
        <v>0.26948992904582342</v>
      </c>
      <c r="V125" s="8">
        <f t="shared" si="25"/>
        <v>1.7469358601486636E-2</v>
      </c>
      <c r="W125" s="33">
        <f t="shared" si="28"/>
        <v>0</v>
      </c>
      <c r="X125" s="72">
        <f t="shared" si="31"/>
        <v>0.50311400422537267</v>
      </c>
      <c r="Y125" s="8">
        <f t="shared" si="27"/>
        <v>0</v>
      </c>
    </row>
    <row r="126" spans="1:25">
      <c r="A126" t="s">
        <v>146</v>
      </c>
      <c r="B126">
        <v>20769.471000000001</v>
      </c>
      <c r="C126">
        <v>23768.998</v>
      </c>
      <c r="D126">
        <v>32632.526000000002</v>
      </c>
      <c r="E126">
        <v>34225.277000000002</v>
      </c>
      <c r="F126">
        <v>29102.631000000001</v>
      </c>
      <c r="G126">
        <v>23549.262999999999</v>
      </c>
      <c r="H126">
        <v>26127.037</v>
      </c>
      <c r="I126">
        <v>37302.447999999997</v>
      </c>
      <c r="J126">
        <v>46780.321000000004</v>
      </c>
      <c r="K126">
        <v>41509.544999999998</v>
      </c>
      <c r="L126">
        <v>43793.404000000002</v>
      </c>
      <c r="N126" s="110" t="s">
        <v>111</v>
      </c>
      <c r="T126" s="33">
        <f t="shared" si="29"/>
        <v>0.73917193831673711</v>
      </c>
      <c r="U126" s="31">
        <f t="shared" si="30"/>
        <v>3.278145198138422E-3</v>
      </c>
      <c r="V126" s="8">
        <f t="shared" si="25"/>
        <v>2.4231129401916817E-3</v>
      </c>
      <c r="W126" s="33">
        <f t="shared" si="28"/>
        <v>0.24375728725709891</v>
      </c>
      <c r="X126" s="72">
        <f t="shared" si="31"/>
        <v>4.9900403817290271E-3</v>
      </c>
      <c r="Y126" s="8">
        <f t="shared" si="27"/>
        <v>1.2163587067536459E-3</v>
      </c>
    </row>
    <row r="127" spans="1:25">
      <c r="A127" t="s">
        <v>147</v>
      </c>
      <c r="B127">
        <v>2223.3829999999998</v>
      </c>
      <c r="C127">
        <v>1612.261</v>
      </c>
      <c r="D127">
        <v>5443.8270000000002</v>
      </c>
      <c r="E127">
        <v>10781.981</v>
      </c>
      <c r="F127">
        <v>11351.325999999999</v>
      </c>
      <c r="G127">
        <v>6933.4579999999996</v>
      </c>
      <c r="H127">
        <v>13093.629000000001</v>
      </c>
      <c r="I127">
        <v>6237</v>
      </c>
      <c r="J127">
        <v>8492.4320000000007</v>
      </c>
      <c r="K127">
        <v>8906.3279999999995</v>
      </c>
      <c r="L127">
        <v>15457.2</v>
      </c>
      <c r="N127" s="110" t="s">
        <v>112</v>
      </c>
      <c r="T127" s="33">
        <f t="shared" si="29"/>
        <v>0.71431819334241664</v>
      </c>
      <c r="U127" s="31">
        <f t="shared" si="30"/>
        <v>0.11915178997162582</v>
      </c>
      <c r="V127" s="8">
        <f t="shared" si="25"/>
        <v>8.5112291346046823E-2</v>
      </c>
      <c r="W127" s="33">
        <f t="shared" si="28"/>
        <v>0.62894625585063402</v>
      </c>
      <c r="X127" s="72">
        <f t="shared" si="31"/>
        <v>9.857233792309171E-2</v>
      </c>
      <c r="Y127" s="8">
        <f t="shared" si="27"/>
        <v>6.1996702867171995E-2</v>
      </c>
    </row>
    <row r="128" spans="1:25">
      <c r="A128" t="s">
        <v>148</v>
      </c>
      <c r="B128">
        <v>4442.5749999999998</v>
      </c>
      <c r="C128">
        <v>3661.2080000000001</v>
      </c>
      <c r="D128">
        <v>5437.0950000000003</v>
      </c>
      <c r="E128">
        <v>8017.5119999999997</v>
      </c>
      <c r="F128">
        <v>13364.42</v>
      </c>
      <c r="G128">
        <v>18266.411</v>
      </c>
      <c r="H128">
        <v>17720.698</v>
      </c>
      <c r="I128">
        <v>22835.895</v>
      </c>
      <c r="J128">
        <v>18894.956999999999</v>
      </c>
      <c r="K128">
        <v>16526.795999999998</v>
      </c>
      <c r="L128">
        <v>23131.631000000001</v>
      </c>
      <c r="N128" s="110" t="s">
        <v>113</v>
      </c>
      <c r="T128" s="33">
        <f t="shared" si="29"/>
        <v>0.72806614976287287</v>
      </c>
      <c r="U128" s="31">
        <f>(L93+L358)/($AF$44+$AF$45)</f>
        <v>9.6751414055872467E-2</v>
      </c>
      <c r="V128" s="8">
        <f t="shared" si="25"/>
        <v>7.0441429515772563E-2</v>
      </c>
      <c r="W128" s="33">
        <f t="shared" si="28"/>
        <v>0.29330778540286645</v>
      </c>
      <c r="X128" s="72">
        <f>(B93+B358)/($AF$52+$AF$53)</f>
        <v>8.0677818003769469E-2</v>
      </c>
      <c r="Y128" s="8">
        <f t="shared" si="27"/>
        <v>2.3663432129821131E-2</v>
      </c>
    </row>
    <row r="129" spans="1:25">
      <c r="A129" t="s">
        <v>149</v>
      </c>
      <c r="B129">
        <v>68355.758000000002</v>
      </c>
      <c r="C129">
        <v>75150.782999999996</v>
      </c>
      <c r="D129">
        <v>83343.673999999999</v>
      </c>
      <c r="E129">
        <v>102617.33</v>
      </c>
      <c r="F129">
        <v>80464.020999999993</v>
      </c>
      <c r="G129">
        <v>80373.808000000005</v>
      </c>
      <c r="H129">
        <v>87856.611000000004</v>
      </c>
      <c r="I129">
        <v>99803.77</v>
      </c>
      <c r="J129">
        <v>157769.15700000001</v>
      </c>
      <c r="K129">
        <v>171802.595</v>
      </c>
      <c r="L129">
        <v>148944.01999999999</v>
      </c>
      <c r="N129" s="110" t="s">
        <v>114</v>
      </c>
      <c r="T129" s="33">
        <f t="shared" si="29"/>
        <v>0.62862088252684967</v>
      </c>
      <c r="U129" s="31">
        <f>(L94+L359)/($AF$44+$AF$45)</f>
        <v>0.70453828641897698</v>
      </c>
      <c r="V129" s="8">
        <f t="shared" si="25"/>
        <v>0.44288747938265172</v>
      </c>
      <c r="W129" s="33">
        <f t="shared" si="28"/>
        <v>0.40659103279724207</v>
      </c>
      <c r="X129" s="72">
        <f>(B94+B359)/($AF$52+$AF$53)</f>
        <v>0.57737258573326888</v>
      </c>
      <c r="Y129" s="8">
        <f t="shared" si="27"/>
        <v>0.23475451594210398</v>
      </c>
    </row>
    <row r="130" spans="1:25">
      <c r="A130" t="s">
        <v>150</v>
      </c>
      <c r="B130">
        <v>38368.92</v>
      </c>
      <c r="C130">
        <v>44259.218000000001</v>
      </c>
      <c r="D130">
        <v>31557.707999999999</v>
      </c>
      <c r="E130">
        <v>35565.578000000001</v>
      </c>
      <c r="F130">
        <v>25150.522000000001</v>
      </c>
      <c r="G130">
        <v>32082.580999999998</v>
      </c>
      <c r="H130">
        <v>40595.332999999999</v>
      </c>
      <c r="I130">
        <v>47570.385000000002</v>
      </c>
      <c r="J130">
        <v>52877.468000000001</v>
      </c>
      <c r="K130">
        <v>44810.673000000003</v>
      </c>
      <c r="L130">
        <v>46789.767</v>
      </c>
      <c r="N130" s="110" t="s">
        <v>115</v>
      </c>
      <c r="T130" s="33">
        <f t="shared" si="29"/>
        <v>0.10446536399540973</v>
      </c>
      <c r="U130" s="31">
        <f>(L95+L360)/($AF$44+$AF$45)</f>
        <v>4.5218120530833024E-2</v>
      </c>
      <c r="V130" s="8">
        <f t="shared" si="25"/>
        <v>4.7237274204417817E-3</v>
      </c>
      <c r="W130" s="33">
        <f t="shared" si="28"/>
        <v>5.6279203972188309E-2</v>
      </c>
      <c r="X130" s="72">
        <f>(B95+B360)/($AF$52+$AF$53)</f>
        <v>0.12030176515381591</v>
      </c>
      <c r="Y130" s="8">
        <f t="shared" si="27"/>
        <v>6.7704875793059014E-3</v>
      </c>
    </row>
    <row r="131" spans="1:25">
      <c r="A131" t="s">
        <v>151</v>
      </c>
      <c r="B131">
        <v>8750.1059999999998</v>
      </c>
      <c r="C131">
        <v>6980.192</v>
      </c>
      <c r="D131">
        <v>35038.519</v>
      </c>
      <c r="E131">
        <v>52046.625999999997</v>
      </c>
      <c r="F131">
        <v>58560.762999999999</v>
      </c>
      <c r="G131">
        <v>70660.203999999998</v>
      </c>
      <c r="H131">
        <v>89319.24</v>
      </c>
      <c r="I131">
        <v>110466.87</v>
      </c>
      <c r="J131">
        <v>107280.899</v>
      </c>
      <c r="K131">
        <v>81755.645999999993</v>
      </c>
      <c r="L131">
        <v>103744.58199999999</v>
      </c>
      <c r="N131" s="109" t="s">
        <v>116</v>
      </c>
      <c r="T131" s="33">
        <f t="shared" si="29"/>
        <v>0.45901090519589816</v>
      </c>
      <c r="U131" s="31">
        <f>(L96+L361)/($AF$44+$AF$45)</f>
        <v>0.15349217899431752</v>
      </c>
      <c r="V131" s="8">
        <f t="shared" si="25"/>
        <v>7.0454584020672506E-2</v>
      </c>
      <c r="W131" s="33">
        <f t="shared" si="28"/>
        <v>0.25182369502692276</v>
      </c>
      <c r="X131" s="72">
        <f>(B96+B361)/($AF$52+$AF$53)</f>
        <v>0.22164783110914579</v>
      </c>
      <c r="Y131" s="8">
        <f t="shared" si="27"/>
        <v>5.5816175824608412E-2</v>
      </c>
    </row>
    <row r="132" spans="1:25">
      <c r="A132" t="s">
        <v>152</v>
      </c>
      <c r="B132">
        <v>5031.5529999999999</v>
      </c>
      <c r="C132">
        <v>3133.1640000000002</v>
      </c>
      <c r="D132">
        <v>2968.252</v>
      </c>
      <c r="E132">
        <v>2801.5230000000001</v>
      </c>
      <c r="F132">
        <v>3457.1129999999998</v>
      </c>
      <c r="G132">
        <v>3003.9659999999999</v>
      </c>
      <c r="H132">
        <v>4769.8040000000001</v>
      </c>
      <c r="I132">
        <v>3128.81</v>
      </c>
      <c r="J132">
        <v>2959.1660000000002</v>
      </c>
      <c r="K132">
        <v>1778.8150000000001</v>
      </c>
      <c r="L132">
        <v>3892.7840000000001</v>
      </c>
      <c r="N132" s="110" t="s">
        <v>117</v>
      </c>
      <c r="T132" s="33">
        <f t="shared" si="29"/>
        <v>0.8023996368430385</v>
      </c>
      <c r="U132" s="31">
        <f t="shared" ref="U132:U164" si="32">(L97+L362)/($AG$44+$AG$45)</f>
        <v>3.211042041347259E-2</v>
      </c>
      <c r="V132" s="8">
        <f t="shared" si="25"/>
        <v>2.5765389678647697E-2</v>
      </c>
      <c r="W132" s="33">
        <f t="shared" si="28"/>
        <v>0.52849380414629565</v>
      </c>
      <c r="X132" s="72">
        <f>(B97+B362)/($AG$52+$AG$53)</f>
        <v>4.3524289252011218E-2</v>
      </c>
      <c r="Y132" s="8">
        <f t="shared" si="27"/>
        <v>2.3002317199559138E-2</v>
      </c>
    </row>
    <row r="133" spans="1:25">
      <c r="A133" t="s">
        <v>153</v>
      </c>
      <c r="B133">
        <v>67319.67</v>
      </c>
      <c r="C133">
        <v>56514.786</v>
      </c>
      <c r="D133">
        <v>62874.521000000001</v>
      </c>
      <c r="E133">
        <v>88520.456999999995</v>
      </c>
      <c r="F133">
        <v>133250.79300000001</v>
      </c>
      <c r="G133">
        <v>159859.179</v>
      </c>
      <c r="H133">
        <v>180630.55300000001</v>
      </c>
      <c r="I133">
        <v>219801.136</v>
      </c>
      <c r="J133">
        <v>225655.03200000001</v>
      </c>
      <c r="K133">
        <v>180600.51300000001</v>
      </c>
      <c r="L133">
        <v>247575.91399999999</v>
      </c>
      <c r="N133" s="110" t="s">
        <v>118</v>
      </c>
      <c r="T133" s="33">
        <f t="shared" si="29"/>
        <v>0.92715392282731057</v>
      </c>
      <c r="U133" s="31">
        <f t="shared" si="32"/>
        <v>1.2341965842948711E-2</v>
      </c>
      <c r="V133" s="8">
        <f t="shared" si="25"/>
        <v>1.1442902046690573E-2</v>
      </c>
      <c r="W133" s="33">
        <f t="shared" si="28"/>
        <v>0.34388150534889389</v>
      </c>
      <c r="X133" s="72">
        <f t="shared" ref="X133:X164" si="33">(B98+B363)/($AG$52+$AG$53)</f>
        <v>8.2623021829176177E-3</v>
      </c>
      <c r="Y133" s="8">
        <f t="shared" si="27"/>
        <v>2.8412529123091625E-3</v>
      </c>
    </row>
    <row r="134" spans="1:25">
      <c r="A134" t="s">
        <v>154</v>
      </c>
      <c r="B134">
        <v>97859.626999999993</v>
      </c>
      <c r="C134">
        <v>117888.463</v>
      </c>
      <c r="D134">
        <v>125396.879</v>
      </c>
      <c r="E134">
        <v>168467.717</v>
      </c>
      <c r="F134">
        <v>237171.24900000001</v>
      </c>
      <c r="G134">
        <v>294127.84999999998</v>
      </c>
      <c r="H134">
        <v>310299.57799999998</v>
      </c>
      <c r="I134">
        <v>501272.788</v>
      </c>
      <c r="J134">
        <v>689245.54</v>
      </c>
      <c r="K134">
        <v>666192.57200000004</v>
      </c>
      <c r="L134">
        <v>815531.35400000005</v>
      </c>
      <c r="N134" s="110" t="s">
        <v>119</v>
      </c>
      <c r="T134" s="33">
        <f t="shared" si="29"/>
        <v>0.78948524573194589</v>
      </c>
      <c r="U134" s="31">
        <f t="shared" si="32"/>
        <v>1.2492805949616581E-2</v>
      </c>
      <c r="V134" s="8">
        <f t="shared" si="25"/>
        <v>9.8628859750145622E-3</v>
      </c>
      <c r="W134" s="33">
        <f t="shared" si="28"/>
        <v>0.24324346332956265</v>
      </c>
      <c r="X134" s="72">
        <f t="shared" si="33"/>
        <v>7.3571246019991154E-2</v>
      </c>
      <c r="Y134" s="8">
        <f t="shared" si="27"/>
        <v>1.7895724683373949E-2</v>
      </c>
    </row>
    <row r="135" spans="1:25">
      <c r="A135" t="s">
        <v>155</v>
      </c>
      <c r="B135">
        <v>78546.353000000003</v>
      </c>
      <c r="C135">
        <v>94138.895000000004</v>
      </c>
      <c r="D135">
        <v>109724.30899999999</v>
      </c>
      <c r="E135">
        <v>150649.96400000001</v>
      </c>
      <c r="F135">
        <v>184470.22</v>
      </c>
      <c r="G135">
        <v>191837.38200000001</v>
      </c>
      <c r="H135">
        <v>244677.32199999999</v>
      </c>
      <c r="I135">
        <v>313121.53899999999</v>
      </c>
      <c r="J135">
        <v>358850.16700000002</v>
      </c>
      <c r="K135">
        <v>272282.52500000002</v>
      </c>
      <c r="L135">
        <v>305809.28000000003</v>
      </c>
      <c r="N135" s="110" t="s">
        <v>120</v>
      </c>
      <c r="T135" s="33">
        <f t="shared" si="29"/>
        <v>0.86037194333120093</v>
      </c>
      <c r="U135" s="31">
        <f t="shared" si="32"/>
        <v>4.0002770001714962E-2</v>
      </c>
      <c r="V135" s="8">
        <f t="shared" si="25"/>
        <v>3.4417260965006566E-2</v>
      </c>
      <c r="W135" s="33">
        <f t="shared" si="28"/>
        <v>0.95574145308190739</v>
      </c>
      <c r="X135" s="72">
        <f t="shared" si="33"/>
        <v>3.7086274850993521E-2</v>
      </c>
      <c r="Y135" s="8">
        <f t="shared" si="27"/>
        <v>3.5444890215483547E-2</v>
      </c>
    </row>
    <row r="136" spans="1:25">
      <c r="A136" t="s">
        <v>156</v>
      </c>
      <c r="B136">
        <v>213.92</v>
      </c>
      <c r="C136">
        <v>279.33600000000001</v>
      </c>
      <c r="D136">
        <v>255.911</v>
      </c>
      <c r="E136">
        <v>443.61200000000002</v>
      </c>
      <c r="F136">
        <v>800.36400000000003</v>
      </c>
      <c r="G136">
        <v>1541.021</v>
      </c>
      <c r="H136">
        <v>1822.386</v>
      </c>
      <c r="I136">
        <v>2779.6390000000001</v>
      </c>
      <c r="J136">
        <v>4769.2539999999999</v>
      </c>
      <c r="K136">
        <v>4878.84</v>
      </c>
      <c r="L136">
        <v>5066.1869999999999</v>
      </c>
      <c r="N136" s="110" t="s">
        <v>121</v>
      </c>
      <c r="T136" s="33">
        <f t="shared" si="29"/>
        <v>0.84637128425833918</v>
      </c>
      <c r="U136" s="31">
        <f t="shared" si="32"/>
        <v>3.2801456175469722E-2</v>
      </c>
      <c r="V136" s="8">
        <f t="shared" si="25"/>
        <v>2.776221058877594E-2</v>
      </c>
      <c r="W136" s="33">
        <f t="shared" si="28"/>
        <v>0.78057009125098253</v>
      </c>
      <c r="X136" s="72">
        <f t="shared" si="33"/>
        <v>3.6588638645041381E-2</v>
      </c>
      <c r="Y136" s="8">
        <f t="shared" si="27"/>
        <v>2.8559997005909176E-2</v>
      </c>
    </row>
    <row r="137" spans="1:25">
      <c r="A137" t="s">
        <v>157</v>
      </c>
      <c r="B137">
        <v>73767.467999999993</v>
      </c>
      <c r="C137">
        <v>81805.558000000005</v>
      </c>
      <c r="D137">
        <v>94423.596999999994</v>
      </c>
      <c r="E137">
        <v>110883.15300000001</v>
      </c>
      <c r="F137">
        <v>121266.367</v>
      </c>
      <c r="G137">
        <v>171577.908</v>
      </c>
      <c r="H137">
        <v>175836.08600000001</v>
      </c>
      <c r="I137">
        <v>242111.95600000001</v>
      </c>
      <c r="J137">
        <v>277287.81900000002</v>
      </c>
      <c r="K137">
        <v>182381.37700000001</v>
      </c>
      <c r="L137">
        <v>206493.658</v>
      </c>
      <c r="N137" s="110" t="s">
        <v>122</v>
      </c>
      <c r="T137" s="33">
        <f t="shared" si="29"/>
        <v>0.97155499410794954</v>
      </c>
      <c r="U137" s="31">
        <f t="shared" si="32"/>
        <v>7.6191827906518005E-3</v>
      </c>
      <c r="V137" s="8">
        <f t="shared" si="25"/>
        <v>7.4024550912791002E-3</v>
      </c>
      <c r="W137" s="33">
        <f t="shared" si="28"/>
        <v>0.53498761071882472</v>
      </c>
      <c r="X137" s="72">
        <f t="shared" si="33"/>
        <v>9.5741332345940164E-3</v>
      </c>
      <c r="Y137" s="8">
        <f t="shared" si="27"/>
        <v>5.1220426638791455E-3</v>
      </c>
    </row>
    <row r="138" spans="1:25">
      <c r="A138" t="s">
        <v>158</v>
      </c>
      <c r="B138">
        <v>137451.492</v>
      </c>
      <c r="C138">
        <v>133061.10800000001</v>
      </c>
      <c r="D138">
        <v>154980.141</v>
      </c>
      <c r="E138">
        <v>184553.46900000001</v>
      </c>
      <c r="F138">
        <v>197522.33499999999</v>
      </c>
      <c r="G138">
        <v>184533.88800000001</v>
      </c>
      <c r="H138">
        <v>223547.584</v>
      </c>
      <c r="I138">
        <v>263121.44099999999</v>
      </c>
      <c r="J138">
        <v>289487.712</v>
      </c>
      <c r="K138">
        <v>206724.97</v>
      </c>
      <c r="L138">
        <v>205941.391</v>
      </c>
      <c r="N138" s="110" t="s">
        <v>123</v>
      </c>
      <c r="T138" s="33">
        <f t="shared" si="29"/>
        <v>0.67829057219155076</v>
      </c>
      <c r="U138" s="31">
        <f t="shared" si="32"/>
        <v>2.8817800411345077E-2</v>
      </c>
      <c r="V138" s="8">
        <f t="shared" si="25"/>
        <v>1.9546842330313161E-2</v>
      </c>
      <c r="W138" s="33">
        <f t="shared" si="28"/>
        <v>0.68475256390551087</v>
      </c>
      <c r="X138" s="72">
        <f t="shared" si="33"/>
        <v>2.6893150513890948E-2</v>
      </c>
      <c r="Y138" s="8">
        <f t="shared" si="27"/>
        <v>1.8415153765883634E-2</v>
      </c>
    </row>
    <row r="139" spans="1:25">
      <c r="A139" t="s">
        <v>159</v>
      </c>
      <c r="B139">
        <v>149601.42800000001</v>
      </c>
      <c r="C139">
        <v>168364.60800000001</v>
      </c>
      <c r="D139">
        <v>276782.57</v>
      </c>
      <c r="E139">
        <v>355153.21799999999</v>
      </c>
      <c r="F139">
        <v>392865.83500000002</v>
      </c>
      <c r="G139">
        <v>425360.37699999998</v>
      </c>
      <c r="H139">
        <v>466253.59100000001</v>
      </c>
      <c r="I139">
        <v>559783.39399999997</v>
      </c>
      <c r="J139">
        <v>509666.538</v>
      </c>
      <c r="K139">
        <v>452563.91499999998</v>
      </c>
      <c r="L139">
        <v>576184.71</v>
      </c>
      <c r="N139" s="110" t="s">
        <v>124</v>
      </c>
      <c r="T139" s="33">
        <f t="shared" si="29"/>
        <v>0.62293915472078309</v>
      </c>
      <c r="U139" s="31">
        <f t="shared" si="32"/>
        <v>7.20362820062544E-3</v>
      </c>
      <c r="V139" s="8">
        <f t="shared" si="25"/>
        <v>4.4874220622204072E-3</v>
      </c>
      <c r="W139" s="33">
        <f t="shared" si="28"/>
        <v>0.63573089435253205</v>
      </c>
      <c r="X139" s="72">
        <f t="shared" si="33"/>
        <v>1.4673726361963511E-2</v>
      </c>
      <c r="Y139" s="8">
        <f t="shared" si="27"/>
        <v>9.3285411835753885E-3</v>
      </c>
    </row>
    <row r="140" spans="1:25">
      <c r="A140" t="s">
        <v>160</v>
      </c>
      <c r="B140">
        <v>185631.12400000001</v>
      </c>
      <c r="C140">
        <v>229265.86799999999</v>
      </c>
      <c r="D140">
        <v>185008.86799999999</v>
      </c>
      <c r="E140">
        <v>228510.23199999999</v>
      </c>
      <c r="F140">
        <v>280444.20299999998</v>
      </c>
      <c r="G140">
        <v>310366.39299999998</v>
      </c>
      <c r="H140">
        <v>356923.93699999998</v>
      </c>
      <c r="I140">
        <v>434373.8</v>
      </c>
      <c r="J140">
        <v>556775.32400000002</v>
      </c>
      <c r="K140">
        <v>582364.73400000005</v>
      </c>
      <c r="L140">
        <v>613300.67700000003</v>
      </c>
      <c r="N140" s="110" t="s">
        <v>125</v>
      </c>
      <c r="T140" s="33">
        <f t="shared" si="29"/>
        <v>8.9753759510662889E-2</v>
      </c>
      <c r="U140" s="31">
        <f t="shared" si="32"/>
        <v>3.7914833314177778E-3</v>
      </c>
      <c r="V140" s="8">
        <f t="shared" si="25"/>
        <v>3.4029988311675818E-4</v>
      </c>
      <c r="W140" s="33">
        <f t="shared" si="28"/>
        <v>0.33754982155378532</v>
      </c>
      <c r="X140" s="72">
        <f t="shared" si="33"/>
        <v>2.414818226166376E-3</v>
      </c>
      <c r="Y140" s="8">
        <f t="shared" si="27"/>
        <v>8.1512146132728858E-4</v>
      </c>
    </row>
    <row r="141" spans="1:25">
      <c r="A141" t="s">
        <v>161</v>
      </c>
      <c r="B141">
        <v>79236.221999999994</v>
      </c>
      <c r="C141">
        <v>92332.691999999995</v>
      </c>
      <c r="D141">
        <v>106845.30100000001</v>
      </c>
      <c r="E141">
        <v>150215.11300000001</v>
      </c>
      <c r="F141">
        <v>145748.894</v>
      </c>
      <c r="G141">
        <v>131925.158</v>
      </c>
      <c r="H141">
        <v>100792.433</v>
      </c>
      <c r="I141">
        <v>121338.178</v>
      </c>
      <c r="J141">
        <v>130200.33199999999</v>
      </c>
      <c r="K141">
        <v>112030.288</v>
      </c>
      <c r="L141">
        <v>147494.63500000001</v>
      </c>
      <c r="N141" s="110" t="s">
        <v>126</v>
      </c>
      <c r="T141" s="33">
        <f t="shared" si="29"/>
        <v>0.89203957003196621</v>
      </c>
      <c r="U141" s="31">
        <f t="shared" si="32"/>
        <v>7.6688717838271502E-4</v>
      </c>
      <c r="V141" s="8">
        <f t="shared" si="25"/>
        <v>6.8409370886754483E-4</v>
      </c>
      <c r="W141" s="33">
        <f t="shared" si="28"/>
        <v>0.58438747119374646</v>
      </c>
      <c r="X141" s="72">
        <f t="shared" si="33"/>
        <v>1.2894597572446339E-3</v>
      </c>
      <c r="Y141" s="8">
        <f t="shared" si="27"/>
        <v>7.5354412674229383E-4</v>
      </c>
    </row>
    <row r="142" spans="1:25">
      <c r="A142" t="s">
        <v>162</v>
      </c>
      <c r="B142">
        <v>30528.843000000001</v>
      </c>
      <c r="C142">
        <v>41940.817000000003</v>
      </c>
      <c r="D142">
        <v>45194.587</v>
      </c>
      <c r="E142">
        <v>43816.052000000003</v>
      </c>
      <c r="F142">
        <v>52127.788</v>
      </c>
      <c r="G142">
        <v>58557.78</v>
      </c>
      <c r="H142">
        <v>51529.644999999997</v>
      </c>
      <c r="I142">
        <v>61650.586000000003</v>
      </c>
      <c r="J142">
        <v>34954.082000000002</v>
      </c>
      <c r="K142">
        <v>33960.701000000001</v>
      </c>
      <c r="L142">
        <v>37466.576000000001</v>
      </c>
      <c r="N142" s="110" t="s">
        <v>127</v>
      </c>
      <c r="T142" s="33">
        <f t="shared" si="29"/>
        <v>0.61665814706955069</v>
      </c>
      <c r="U142" s="31">
        <f t="shared" si="32"/>
        <v>4.0598288377103201E-3</v>
      </c>
      <c r="V142" s="8">
        <f t="shared" si="25"/>
        <v>2.5035265284819737E-3</v>
      </c>
      <c r="W142" s="33">
        <f t="shared" si="28"/>
        <v>0.57067481797882702</v>
      </c>
      <c r="X142" s="72">
        <f t="shared" si="33"/>
        <v>7.9657563100200401E-3</v>
      </c>
      <c r="Y142" s="8">
        <f t="shared" si="27"/>
        <v>4.5458565322843789E-3</v>
      </c>
    </row>
    <row r="143" spans="1:25">
      <c r="A143" t="s">
        <v>163</v>
      </c>
      <c r="B143">
        <v>54123.453999999998</v>
      </c>
      <c r="C143">
        <v>58665.203000000001</v>
      </c>
      <c r="D143">
        <v>64505.22</v>
      </c>
      <c r="E143">
        <v>67071.597999999998</v>
      </c>
      <c r="F143">
        <v>64244.41</v>
      </c>
      <c r="G143">
        <v>63103.428999999996</v>
      </c>
      <c r="H143">
        <v>61783.188999999998</v>
      </c>
      <c r="I143">
        <v>74645.97</v>
      </c>
      <c r="J143">
        <v>56153.353000000003</v>
      </c>
      <c r="K143">
        <v>48416.898999999998</v>
      </c>
      <c r="L143">
        <v>53682.463000000003</v>
      </c>
      <c r="N143" s="110" t="s">
        <v>128</v>
      </c>
      <c r="T143" s="33">
        <f t="shared" si="29"/>
        <v>0.16155467219616462</v>
      </c>
      <c r="U143" s="31">
        <f t="shared" si="32"/>
        <v>2.8822898597715747E-4</v>
      </c>
      <c r="V143" s="8">
        <f t="shared" si="25"/>
        <v>4.6564739346972605E-5</v>
      </c>
      <c r="W143" s="33">
        <f t="shared" si="28"/>
        <v>0.17051809370580376</v>
      </c>
      <c r="X143" s="72">
        <f t="shared" si="33"/>
        <v>7.2614915837254982E-4</v>
      </c>
      <c r="Y143" s="8">
        <f t="shared" si="27"/>
        <v>1.2382157023176099E-4</v>
      </c>
    </row>
    <row r="144" spans="1:25">
      <c r="A144" t="s">
        <v>164</v>
      </c>
      <c r="B144">
        <v>9074.027</v>
      </c>
      <c r="C144">
        <v>10623.793</v>
      </c>
      <c r="D144">
        <v>14450.499</v>
      </c>
      <c r="E144">
        <v>19214.591</v>
      </c>
      <c r="F144">
        <v>21156.940999999999</v>
      </c>
      <c r="G144">
        <v>24707.662</v>
      </c>
      <c r="H144">
        <v>32143.273000000001</v>
      </c>
      <c r="I144">
        <v>46502.428999999996</v>
      </c>
      <c r="J144">
        <v>23202.308000000001</v>
      </c>
      <c r="K144">
        <v>24855.467000000001</v>
      </c>
      <c r="L144">
        <v>23864.643</v>
      </c>
      <c r="N144" s="110" t="s">
        <v>129</v>
      </c>
      <c r="T144" s="33">
        <f t="shared" si="29"/>
        <v>0.39884568892052324</v>
      </c>
      <c r="U144" s="31">
        <f t="shared" si="32"/>
        <v>2.4523901670737862E-2</v>
      </c>
      <c r="V144" s="8">
        <f t="shared" si="25"/>
        <v>9.7812524568846142E-3</v>
      </c>
      <c r="W144" s="33">
        <f t="shared" si="28"/>
        <v>0.26497131011528097</v>
      </c>
      <c r="X144" s="72">
        <f t="shared" si="33"/>
        <v>4.3911263304014354E-2</v>
      </c>
      <c r="Y144" s="8">
        <f t="shared" si="27"/>
        <v>1.1635224966481745E-2</v>
      </c>
    </row>
    <row r="145" spans="1:25">
      <c r="A145" t="s">
        <v>165</v>
      </c>
      <c r="B145">
        <v>13660.184999999999</v>
      </c>
      <c r="C145">
        <v>12226.097</v>
      </c>
      <c r="D145">
        <v>12478.607</v>
      </c>
      <c r="E145">
        <v>11020.111999999999</v>
      </c>
      <c r="F145">
        <v>14300</v>
      </c>
      <c r="G145">
        <v>14627.675999999999</v>
      </c>
      <c r="H145">
        <v>14302.362999999999</v>
      </c>
      <c r="I145">
        <v>21169.207999999999</v>
      </c>
      <c r="J145">
        <v>16966.075000000001</v>
      </c>
      <c r="K145">
        <v>19495.565999999999</v>
      </c>
      <c r="L145">
        <v>31961.968000000001</v>
      </c>
      <c r="N145" s="110" t="s">
        <v>130</v>
      </c>
      <c r="T145" s="33">
        <f t="shared" si="29"/>
        <v>0.93353013964302645</v>
      </c>
      <c r="U145" s="31">
        <f t="shared" si="32"/>
        <v>6.9797213039597225E-2</v>
      </c>
      <c r="V145" s="8">
        <f t="shared" si="25"/>
        <v>6.5157802035549259E-2</v>
      </c>
      <c r="W145" s="33">
        <f t="shared" si="28"/>
        <v>0.7586614533318683</v>
      </c>
      <c r="X145" s="72">
        <f t="shared" si="33"/>
        <v>3.7288262714899635E-2</v>
      </c>
      <c r="Y145" s="8">
        <f t="shared" si="27"/>
        <v>2.8289167583506275E-2</v>
      </c>
    </row>
    <row r="146" spans="1:25">
      <c r="A146" t="s">
        <v>166</v>
      </c>
      <c r="B146">
        <v>7272.8239999999996</v>
      </c>
      <c r="C146">
        <v>9288.24</v>
      </c>
      <c r="D146">
        <v>12129.243</v>
      </c>
      <c r="E146">
        <v>15616.040999999999</v>
      </c>
      <c r="F146">
        <v>16458.698</v>
      </c>
      <c r="G146">
        <v>16106.574000000001</v>
      </c>
      <c r="H146">
        <v>18154.981</v>
      </c>
      <c r="I146">
        <v>22003.682000000001</v>
      </c>
      <c r="J146">
        <v>19059.448</v>
      </c>
      <c r="K146">
        <v>17749.893</v>
      </c>
      <c r="L146">
        <v>16570.522000000001</v>
      </c>
      <c r="N146" s="110" t="s">
        <v>131</v>
      </c>
      <c r="T146" s="33">
        <f t="shared" si="29"/>
        <v>0.92989080975669047</v>
      </c>
      <c r="U146" s="31">
        <f t="shared" si="32"/>
        <v>0.30725924833024593</v>
      </c>
      <c r="V146" s="8">
        <f t="shared" si="25"/>
        <v>0.28571755123504444</v>
      </c>
      <c r="W146" s="33">
        <f t="shared" si="28"/>
        <v>0.78082996860566356</v>
      </c>
      <c r="X146" s="72">
        <f t="shared" si="33"/>
        <v>0.15837653894499173</v>
      </c>
      <c r="Y146" s="8">
        <f t="shared" si="27"/>
        <v>0.12366514793229155</v>
      </c>
    </row>
    <row r="147" spans="1:25">
      <c r="A147" t="s">
        <v>167</v>
      </c>
      <c r="B147">
        <v>47545.633999999998</v>
      </c>
      <c r="C147">
        <v>54387.406999999999</v>
      </c>
      <c r="D147">
        <v>75358.523000000001</v>
      </c>
      <c r="E147">
        <v>125516.702</v>
      </c>
      <c r="F147">
        <v>197714.08900000001</v>
      </c>
      <c r="G147">
        <v>167726.22700000001</v>
      </c>
      <c r="H147">
        <v>204780.85399999999</v>
      </c>
      <c r="I147">
        <v>248173.66399999999</v>
      </c>
      <c r="J147">
        <v>278160.92800000001</v>
      </c>
      <c r="K147">
        <v>227913.63500000001</v>
      </c>
      <c r="L147">
        <v>285651.734</v>
      </c>
      <c r="N147" s="110" t="s">
        <v>132</v>
      </c>
      <c r="T147" s="33">
        <f t="shared" si="29"/>
        <v>0.31581086438493722</v>
      </c>
      <c r="U147" s="31">
        <f t="shared" si="32"/>
        <v>7.2944729085772644E-3</v>
      </c>
      <c r="V147" s="8">
        <f t="shared" si="25"/>
        <v>2.303673794490293E-3</v>
      </c>
      <c r="W147" s="33">
        <f t="shared" si="28"/>
        <v>0.21809943739182397</v>
      </c>
      <c r="X147" s="72">
        <f t="shared" si="33"/>
        <v>1.1094349976210158E-2</v>
      </c>
      <c r="Y147" s="8">
        <f t="shared" si="27"/>
        <v>2.4196714880394309E-3</v>
      </c>
    </row>
    <row r="148" spans="1:25">
      <c r="A148" t="s">
        <v>168</v>
      </c>
      <c r="B148">
        <v>74222.354000000007</v>
      </c>
      <c r="C148">
        <v>73312.085999999996</v>
      </c>
      <c r="D148">
        <v>69165.414999999994</v>
      </c>
      <c r="E148">
        <v>77726.054999999993</v>
      </c>
      <c r="F148">
        <v>86013.547999999995</v>
      </c>
      <c r="G148">
        <v>74554.581000000006</v>
      </c>
      <c r="H148">
        <v>83569.649999999994</v>
      </c>
      <c r="I148">
        <v>91209.695999999996</v>
      </c>
      <c r="J148">
        <v>101413.537</v>
      </c>
      <c r="K148">
        <v>87398.801000000007</v>
      </c>
      <c r="L148">
        <v>109413.753</v>
      </c>
      <c r="N148" s="110" t="s">
        <v>133</v>
      </c>
      <c r="T148" s="33">
        <f t="shared" si="29"/>
        <v>0.73790275061481669</v>
      </c>
      <c r="U148" s="31">
        <f t="shared" si="32"/>
        <v>3.4975209351419421E-2</v>
      </c>
      <c r="V148" s="8">
        <f t="shared" si="25"/>
        <v>2.580830318374145E-2</v>
      </c>
      <c r="W148" s="33">
        <f t="shared" si="28"/>
        <v>0.48059244588369043</v>
      </c>
      <c r="X148" s="72">
        <f t="shared" si="33"/>
        <v>3.5684232526914397E-2</v>
      </c>
      <c r="Y148" s="8">
        <f t="shared" si="27"/>
        <v>1.7149572589592134E-2</v>
      </c>
    </row>
    <row r="149" spans="1:25">
      <c r="A149" t="s">
        <v>169</v>
      </c>
      <c r="B149">
        <v>11418.011</v>
      </c>
      <c r="C149">
        <v>11879.402</v>
      </c>
      <c r="D149">
        <v>11816.884</v>
      </c>
      <c r="E149">
        <v>15492.896000000001</v>
      </c>
      <c r="F149">
        <v>17286.197</v>
      </c>
      <c r="G149">
        <v>16656.035</v>
      </c>
      <c r="H149">
        <v>19740.106</v>
      </c>
      <c r="I149">
        <v>20645.348999999998</v>
      </c>
      <c r="J149">
        <v>20146.823</v>
      </c>
      <c r="K149">
        <v>15012.896000000001</v>
      </c>
      <c r="L149">
        <v>11876.02</v>
      </c>
      <c r="N149" s="110" t="s">
        <v>134</v>
      </c>
      <c r="T149" s="33">
        <f t="shared" si="29"/>
        <v>0.9358487052803236</v>
      </c>
      <c r="U149" s="31">
        <f t="shared" si="32"/>
        <v>3.7988355970479518E-2</v>
      </c>
      <c r="V149" s="8">
        <f t="shared" ref="V149:V212" si="34">(T149*U149)</f>
        <v>3.5551353750701307E-2</v>
      </c>
      <c r="W149" s="33">
        <f t="shared" si="28"/>
        <v>0.72174347097349179</v>
      </c>
      <c r="X149" s="72">
        <f t="shared" si="33"/>
        <v>3.5182288295768083E-2</v>
      </c>
      <c r="Y149" s="8">
        <f t="shared" si="27"/>
        <v>2.5392586871377711E-2</v>
      </c>
    </row>
    <row r="150" spans="1:25">
      <c r="A150" t="s">
        <v>170</v>
      </c>
      <c r="B150">
        <v>35827.796000000002</v>
      </c>
      <c r="C150">
        <v>33833.256000000001</v>
      </c>
      <c r="D150">
        <v>36347.762000000002</v>
      </c>
      <c r="E150">
        <v>36406.212</v>
      </c>
      <c r="F150">
        <v>33251.78</v>
      </c>
      <c r="G150">
        <v>37720.957999999999</v>
      </c>
      <c r="H150">
        <v>34714.298999999999</v>
      </c>
      <c r="I150">
        <v>42505.042000000001</v>
      </c>
      <c r="J150">
        <v>73717.752999999997</v>
      </c>
      <c r="K150">
        <v>46846.864999999998</v>
      </c>
      <c r="L150">
        <v>60131.822999999997</v>
      </c>
      <c r="N150" s="110" t="s">
        <v>135</v>
      </c>
      <c r="T150" s="33">
        <f t="shared" si="29"/>
        <v>0.66713795012972521</v>
      </c>
      <c r="U150" s="31">
        <f t="shared" si="32"/>
        <v>2.6500164518681639E-2</v>
      </c>
      <c r="V150" s="8">
        <f t="shared" si="34"/>
        <v>1.7679265435093745E-2</v>
      </c>
      <c r="W150" s="33">
        <f t="shared" si="28"/>
        <v>0.53737505902866434</v>
      </c>
      <c r="X150" s="72">
        <f t="shared" si="33"/>
        <v>1.6310155938970301E-2</v>
      </c>
      <c r="Y150" s="8">
        <f t="shared" si="27"/>
        <v>8.7646710104708862E-3</v>
      </c>
    </row>
    <row r="151" spans="1:25">
      <c r="A151" t="s">
        <v>171</v>
      </c>
      <c r="B151">
        <v>43919.243000000002</v>
      </c>
      <c r="C151">
        <v>48692.197</v>
      </c>
      <c r="D151">
        <v>49827.302000000003</v>
      </c>
      <c r="E151">
        <v>71210.952000000005</v>
      </c>
      <c r="F151">
        <v>72640.354999999996</v>
      </c>
      <c r="G151">
        <v>83203.732999999993</v>
      </c>
      <c r="H151">
        <v>99596.47</v>
      </c>
      <c r="I151">
        <v>100433.432</v>
      </c>
      <c r="J151">
        <v>155903.864</v>
      </c>
      <c r="K151">
        <v>99932.013000000006</v>
      </c>
      <c r="L151">
        <v>87683.377999999997</v>
      </c>
      <c r="N151" s="110" t="s">
        <v>136</v>
      </c>
      <c r="T151" s="33">
        <f t="shared" si="29"/>
        <v>0.49486013453819216</v>
      </c>
      <c r="U151" s="31">
        <f t="shared" si="32"/>
        <v>4.7772737615132191E-2</v>
      </c>
      <c r="V151" s="8">
        <f t="shared" si="34"/>
        <v>2.3640823363482069E-2</v>
      </c>
      <c r="W151" s="33">
        <f t="shared" si="28"/>
        <v>0.62110603892433669</v>
      </c>
      <c r="X151" s="72">
        <f t="shared" si="33"/>
        <v>5.2955140350132379E-2</v>
      </c>
      <c r="Y151" s="8">
        <f t="shared" si="27"/>
        <v>3.2890757463553036E-2</v>
      </c>
    </row>
    <row r="152" spans="1:25">
      <c r="A152" t="s">
        <v>172</v>
      </c>
      <c r="B152">
        <v>54775.125</v>
      </c>
      <c r="C152">
        <v>62188.044999999998</v>
      </c>
      <c r="D152">
        <v>71448.531000000003</v>
      </c>
      <c r="E152">
        <v>111622.79399999999</v>
      </c>
      <c r="F152">
        <v>123708.61</v>
      </c>
      <c r="G152">
        <v>170620.89300000001</v>
      </c>
      <c r="H152">
        <v>214216.91200000001</v>
      </c>
      <c r="I152">
        <v>324210.62900000002</v>
      </c>
      <c r="J152">
        <v>512114.25300000003</v>
      </c>
      <c r="K152">
        <v>399785.924</v>
      </c>
      <c r="L152">
        <v>437597.80200000003</v>
      </c>
      <c r="N152" s="110" t="s">
        <v>137</v>
      </c>
      <c r="T152" s="33">
        <f t="shared" si="29"/>
        <v>0.98243369506545197</v>
      </c>
      <c r="U152" s="31">
        <f t="shared" si="32"/>
        <v>1.8743913079239293E-2</v>
      </c>
      <c r="V152" s="8">
        <f t="shared" si="34"/>
        <v>1.8414651786422712E-2</v>
      </c>
      <c r="W152" s="33">
        <f t="shared" si="28"/>
        <v>0.99313630154936228</v>
      </c>
      <c r="X152" s="72">
        <f t="shared" si="33"/>
        <v>2.854330420196775E-2</v>
      </c>
      <c r="Y152" s="8">
        <f t="shared" si="27"/>
        <v>2.8347391569140623E-2</v>
      </c>
    </row>
    <row r="153" spans="1:25">
      <c r="A153" t="s">
        <v>173</v>
      </c>
      <c r="B153">
        <v>100979.48299999999</v>
      </c>
      <c r="C153">
        <v>103301.17600000001</v>
      </c>
      <c r="D153">
        <v>119063.99</v>
      </c>
      <c r="E153">
        <v>191982.37400000001</v>
      </c>
      <c r="F153">
        <v>217028.655</v>
      </c>
      <c r="G153">
        <v>263180.21500000003</v>
      </c>
      <c r="H153">
        <v>299259.27</v>
      </c>
      <c r="I153">
        <v>410048.69300000003</v>
      </c>
      <c r="J153">
        <v>483091.55499999999</v>
      </c>
      <c r="K153">
        <v>380838.70400000003</v>
      </c>
      <c r="L153">
        <v>422164.29</v>
      </c>
      <c r="N153" s="110" t="s">
        <v>138</v>
      </c>
      <c r="T153" s="33">
        <f t="shared" si="29"/>
        <v>0.43142818470692273</v>
      </c>
      <c r="U153" s="31">
        <f t="shared" si="32"/>
        <v>1.822449275777558E-2</v>
      </c>
      <c r="V153" s="8">
        <f t="shared" si="34"/>
        <v>7.8625598276915783E-3</v>
      </c>
      <c r="W153" s="33">
        <f t="shared" si="28"/>
        <v>0.46840795503154675</v>
      </c>
      <c r="X153" s="72">
        <f t="shared" si="33"/>
        <v>3.9390434405188191E-2</v>
      </c>
      <c r="Y153" s="8">
        <f t="shared" si="27"/>
        <v>1.8450792827538483E-2</v>
      </c>
    </row>
    <row r="154" spans="1:25">
      <c r="A154" t="s">
        <v>174</v>
      </c>
      <c r="B154">
        <v>55999.703000000001</v>
      </c>
      <c r="C154">
        <v>56884.392999999996</v>
      </c>
      <c r="D154">
        <v>63252.453999999998</v>
      </c>
      <c r="E154">
        <v>78666.755000000005</v>
      </c>
      <c r="F154">
        <v>86130.934999999998</v>
      </c>
      <c r="G154">
        <v>83365.760999999999</v>
      </c>
      <c r="H154">
        <v>87944.066999999995</v>
      </c>
      <c r="I154">
        <v>85345.035000000003</v>
      </c>
      <c r="J154">
        <v>96132.73</v>
      </c>
      <c r="K154">
        <v>105327.38800000001</v>
      </c>
      <c r="L154">
        <v>115013.212</v>
      </c>
      <c r="N154" s="110" t="s">
        <v>139</v>
      </c>
      <c r="T154" s="33">
        <f t="shared" si="29"/>
        <v>0.22993714502795162</v>
      </c>
      <c r="U154" s="31">
        <f t="shared" si="32"/>
        <v>2.2135209556607114E-2</v>
      </c>
      <c r="V154" s="8">
        <f t="shared" si="34"/>
        <v>5.0897068900416708E-3</v>
      </c>
      <c r="W154" s="33">
        <f t="shared" si="28"/>
        <v>9.5831729418961453E-2</v>
      </c>
      <c r="X154" s="72">
        <f t="shared" si="33"/>
        <v>2.4204745958598256E-2</v>
      </c>
      <c r="Y154" s="8">
        <f t="shared" si="27"/>
        <v>2.3195826653590887E-3</v>
      </c>
    </row>
    <row r="155" spans="1:25">
      <c r="A155" t="s">
        <v>175</v>
      </c>
      <c r="B155">
        <v>36976.027000000002</v>
      </c>
      <c r="C155">
        <v>34748.235999999997</v>
      </c>
      <c r="D155">
        <v>35350.942999999999</v>
      </c>
      <c r="E155">
        <v>40956.819000000003</v>
      </c>
      <c r="F155">
        <v>38524.317999999999</v>
      </c>
      <c r="G155">
        <v>37396.283000000003</v>
      </c>
      <c r="H155">
        <v>35753.682000000001</v>
      </c>
      <c r="I155">
        <v>42352.127999999997</v>
      </c>
      <c r="J155">
        <v>41974.610999999997</v>
      </c>
      <c r="K155">
        <v>28651.066999999999</v>
      </c>
      <c r="L155">
        <v>30930.973000000002</v>
      </c>
      <c r="N155" s="110" t="s">
        <v>140</v>
      </c>
      <c r="T155" s="33">
        <f t="shared" si="29"/>
        <v>0.9100587739624183</v>
      </c>
      <c r="U155" s="31">
        <f t="shared" si="32"/>
        <v>5.7730224690656536E-2</v>
      </c>
      <c r="V155" s="8">
        <f t="shared" si="34"/>
        <v>5.2537897502553818E-2</v>
      </c>
      <c r="W155" s="33">
        <f t="shared" si="28"/>
        <v>0.9174571373046847</v>
      </c>
      <c r="X155" s="72">
        <f t="shared" si="33"/>
        <v>5.0679613095177899E-2</v>
      </c>
      <c r="Y155" s="8">
        <f t="shared" si="27"/>
        <v>4.6496372750010929E-2</v>
      </c>
    </row>
    <row r="156" spans="1:25">
      <c r="A156" t="s">
        <v>176</v>
      </c>
      <c r="B156">
        <v>5719.9059999999999</v>
      </c>
      <c r="C156">
        <v>23.44</v>
      </c>
      <c r="D156">
        <v>524.89200000000005</v>
      </c>
      <c r="E156">
        <v>621.33199999999999</v>
      </c>
      <c r="F156">
        <v>1733.81</v>
      </c>
      <c r="G156">
        <v>1326.4929999999999</v>
      </c>
      <c r="H156">
        <v>907.03499999999997</v>
      </c>
      <c r="I156">
        <v>63.222999999999999</v>
      </c>
      <c r="J156">
        <v>505.13600000000002</v>
      </c>
      <c r="K156">
        <v>524.34100000000001</v>
      </c>
      <c r="L156">
        <v>821.64300000000003</v>
      </c>
      <c r="N156" s="110" t="s">
        <v>141</v>
      </c>
      <c r="T156" s="33">
        <f t="shared" si="29"/>
        <v>0.27349194445969571</v>
      </c>
      <c r="U156" s="31">
        <f t="shared" si="32"/>
        <v>8.650760258255059E-4</v>
      </c>
      <c r="V156" s="8">
        <f t="shared" si="34"/>
        <v>2.3659132440848355E-4</v>
      </c>
      <c r="W156" s="33">
        <f t="shared" si="28"/>
        <v>0.39976014391365178</v>
      </c>
      <c r="X156" s="72">
        <f t="shared" si="33"/>
        <v>5.0211546250000848E-4</v>
      </c>
      <c r="Y156" s="8">
        <f t="shared" si="27"/>
        <v>2.0072574955027321E-4</v>
      </c>
    </row>
    <row r="157" spans="1:25">
      <c r="A157" t="s">
        <v>177</v>
      </c>
      <c r="B157">
        <v>1541.289</v>
      </c>
      <c r="C157">
        <v>953.33799999999997</v>
      </c>
      <c r="D157">
        <v>7911.3329999999996</v>
      </c>
      <c r="E157">
        <v>1025.1400000000001</v>
      </c>
      <c r="F157">
        <v>1990.9649999999999</v>
      </c>
      <c r="G157">
        <v>1497.614</v>
      </c>
      <c r="H157">
        <v>1452.4839999999999</v>
      </c>
      <c r="I157">
        <v>1579.3710000000001</v>
      </c>
      <c r="J157">
        <v>3102.3829999999998</v>
      </c>
      <c r="K157">
        <v>535.50300000000004</v>
      </c>
      <c r="L157">
        <v>782.44500000000005</v>
      </c>
      <c r="N157" s="110" t="s">
        <v>142</v>
      </c>
      <c r="T157" s="33">
        <f t="shared" si="29"/>
        <v>0.52047824299034762</v>
      </c>
      <c r="U157" s="31">
        <f t="shared" si="32"/>
        <v>1.4335148358955911E-2</v>
      </c>
      <c r="V157" s="8">
        <f t="shared" si="34"/>
        <v>7.4611328308753378E-3</v>
      </c>
      <c r="W157" s="33">
        <f t="shared" si="28"/>
        <v>0.42509951795751644</v>
      </c>
      <c r="X157" s="72">
        <f t="shared" si="33"/>
        <v>2.181240594404861E-2</v>
      </c>
      <c r="Y157" s="8">
        <f t="shared" si="27"/>
        <v>9.2724432523087312E-3</v>
      </c>
    </row>
    <row r="158" spans="1:25">
      <c r="A158" t="s">
        <v>178</v>
      </c>
      <c r="B158">
        <v>8331.1389999999992</v>
      </c>
      <c r="C158">
        <v>14116.15</v>
      </c>
      <c r="D158">
        <v>21324.062000000002</v>
      </c>
      <c r="E158">
        <v>17406.031999999999</v>
      </c>
      <c r="F158">
        <v>11174.028</v>
      </c>
      <c r="G158">
        <v>22999.435000000001</v>
      </c>
      <c r="H158">
        <v>40455.131000000001</v>
      </c>
      <c r="I158">
        <v>83870.923999999999</v>
      </c>
      <c r="J158">
        <v>201211.67600000001</v>
      </c>
      <c r="K158">
        <v>15299.393</v>
      </c>
      <c r="L158">
        <v>10638.973</v>
      </c>
      <c r="N158" s="110" t="s">
        <v>143</v>
      </c>
      <c r="T158" s="33">
        <f t="shared" si="29"/>
        <v>0.81895996393407966</v>
      </c>
      <c r="U158" s="31">
        <f t="shared" si="32"/>
        <v>5.617654295729383E-2</v>
      </c>
      <c r="V158" s="8">
        <f t="shared" si="34"/>
        <v>4.6006339594246631E-2</v>
      </c>
      <c r="W158" s="33">
        <f t="shared" si="28"/>
        <v>0.64380190444933161</v>
      </c>
      <c r="X158" s="72">
        <f t="shared" si="33"/>
        <v>6.4753928127390517E-2</v>
      </c>
      <c r="Y158" s="8">
        <f t="shared" si="27"/>
        <v>4.1688702248989157E-2</v>
      </c>
    </row>
    <row r="159" spans="1:25">
      <c r="A159" t="s">
        <v>179</v>
      </c>
      <c r="B159">
        <v>178175.451</v>
      </c>
      <c r="C159">
        <v>153229.584</v>
      </c>
      <c r="D159">
        <v>185525.06299999999</v>
      </c>
      <c r="E159">
        <v>249970.99900000001</v>
      </c>
      <c r="F159">
        <v>367864.951</v>
      </c>
      <c r="G159">
        <v>516576.495</v>
      </c>
      <c r="H159">
        <v>572322.50300000003</v>
      </c>
      <c r="I159">
        <v>592429.00100000005</v>
      </c>
      <c r="J159">
        <v>976421.21299999999</v>
      </c>
      <c r="K159">
        <v>470211.14799999999</v>
      </c>
      <c r="L159">
        <v>639417.05000000005</v>
      </c>
      <c r="N159" s="110" t="s">
        <v>144</v>
      </c>
      <c r="T159" s="33">
        <f t="shared" si="29"/>
        <v>0.76519115791184666</v>
      </c>
      <c r="U159" s="31">
        <f t="shared" si="32"/>
        <v>5.0117773933750125E-3</v>
      </c>
      <c r="V159" s="8">
        <f t="shared" si="34"/>
        <v>3.8349677468330423E-3</v>
      </c>
      <c r="W159" s="33">
        <f t="shared" si="28"/>
        <v>0.64890338041054396</v>
      </c>
      <c r="X159" s="72">
        <f t="shared" si="33"/>
        <v>6.8606738044913896E-3</v>
      </c>
      <c r="Y159" s="8">
        <f t="shared" si="27"/>
        <v>4.4519144236285302E-3</v>
      </c>
    </row>
    <row r="160" spans="1:25">
      <c r="A160" t="s">
        <v>180</v>
      </c>
      <c r="B160">
        <v>43448.832000000002</v>
      </c>
      <c r="C160">
        <v>37960.887999999999</v>
      </c>
      <c r="D160">
        <v>36083.739000000001</v>
      </c>
      <c r="E160">
        <v>44076.951999999997</v>
      </c>
      <c r="F160">
        <v>59130.741999999998</v>
      </c>
      <c r="G160">
        <v>86530.38</v>
      </c>
      <c r="H160">
        <v>103852.704</v>
      </c>
      <c r="I160">
        <v>178881.924</v>
      </c>
      <c r="J160">
        <v>168935.935</v>
      </c>
      <c r="K160">
        <v>116605.823</v>
      </c>
      <c r="L160">
        <v>147783.09700000001</v>
      </c>
      <c r="N160" s="110" t="s">
        <v>145</v>
      </c>
      <c r="T160" s="33">
        <f t="shared" si="29"/>
        <v>0.78206588091755558</v>
      </c>
      <c r="U160" s="31">
        <f t="shared" si="32"/>
        <v>2.6400499234373442E-2</v>
      </c>
      <c r="V160" s="8">
        <f t="shared" si="34"/>
        <v>2.0646929690393518E-2</v>
      </c>
      <c r="W160" s="33">
        <f t="shared" si="28"/>
        <v>0.5071414424420867</v>
      </c>
      <c r="X160" s="72">
        <f t="shared" si="33"/>
        <v>3.5251140095374535E-2</v>
      </c>
      <c r="Y160" s="8">
        <f t="shared" si="27"/>
        <v>1.7877314035696319E-2</v>
      </c>
    </row>
    <row r="161" spans="1:25">
      <c r="A161" t="s">
        <v>181</v>
      </c>
      <c r="B161">
        <v>12556.684999999999</v>
      </c>
      <c r="C161">
        <v>15297.789000000001</v>
      </c>
      <c r="D161">
        <v>15773.575999999999</v>
      </c>
      <c r="E161">
        <v>20889.436000000002</v>
      </c>
      <c r="F161">
        <v>40775.713000000003</v>
      </c>
      <c r="G161">
        <v>41210.548000000003</v>
      </c>
      <c r="H161">
        <v>51807.981</v>
      </c>
      <c r="I161">
        <v>107712.183</v>
      </c>
      <c r="J161">
        <v>113722.00199999999</v>
      </c>
      <c r="K161">
        <v>65619.535999999993</v>
      </c>
      <c r="L161">
        <v>58016.065999999999</v>
      </c>
      <c r="N161" s="110" t="s">
        <v>146</v>
      </c>
      <c r="T161" s="33">
        <f t="shared" si="29"/>
        <v>0.59533695042768897</v>
      </c>
      <c r="U161" s="31">
        <f t="shared" si="32"/>
        <v>8.7456401560792891E-3</v>
      </c>
      <c r="V161" s="8">
        <f t="shared" si="34"/>
        <v>5.2066027400581817E-3</v>
      </c>
      <c r="W161" s="33">
        <f t="shared" si="28"/>
        <v>0.55501089734333675</v>
      </c>
      <c r="X161" s="72">
        <f t="shared" si="33"/>
        <v>1.5329603893284832E-2</v>
      </c>
      <c r="Y161" s="8">
        <f t="shared" si="27"/>
        <v>8.5080972127299231E-3</v>
      </c>
    </row>
    <row r="162" spans="1:25">
      <c r="A162" t="s">
        <v>182</v>
      </c>
      <c r="B162">
        <v>35546.97</v>
      </c>
      <c r="C162">
        <v>53488.663</v>
      </c>
      <c r="D162">
        <v>53186.178</v>
      </c>
      <c r="E162">
        <v>53790.466</v>
      </c>
      <c r="F162">
        <v>99191.122000000003</v>
      </c>
      <c r="G162">
        <v>93880.622000000003</v>
      </c>
      <c r="H162">
        <v>153867.51300000001</v>
      </c>
      <c r="I162">
        <v>272436.54399999999</v>
      </c>
      <c r="J162">
        <v>362082.435</v>
      </c>
      <c r="K162">
        <v>96058.303</v>
      </c>
      <c r="L162">
        <v>97219.86</v>
      </c>
      <c r="N162" s="110" t="s">
        <v>147</v>
      </c>
      <c r="T162" s="33">
        <f t="shared" si="29"/>
        <v>0.10133765707336846</v>
      </c>
      <c r="U162" s="31">
        <f t="shared" si="32"/>
        <v>9.6789629705623388E-4</v>
      </c>
      <c r="V162" s="8">
        <f t="shared" si="34"/>
        <v>9.8084343033667801E-5</v>
      </c>
      <c r="W162" s="33">
        <f t="shared" si="28"/>
        <v>0.68996338951732916</v>
      </c>
      <c r="X162" s="72">
        <f t="shared" si="33"/>
        <v>6.9524497136296427E-4</v>
      </c>
      <c r="Y162" s="8">
        <f t="shared" si="27"/>
        <v>4.7969357698646929E-4</v>
      </c>
    </row>
    <row r="163" spans="1:25">
      <c r="A163" t="s">
        <v>183</v>
      </c>
      <c r="B163">
        <v>312.05900000000003</v>
      </c>
      <c r="C163">
        <v>375.27199999999999</v>
      </c>
      <c r="D163">
        <v>571.47199999999998</v>
      </c>
      <c r="E163">
        <v>796.86699999999996</v>
      </c>
      <c r="F163">
        <v>2995.0639999999999</v>
      </c>
      <c r="G163">
        <v>3170.239</v>
      </c>
      <c r="H163">
        <v>2853.8919999999998</v>
      </c>
      <c r="I163">
        <v>2952.0030000000002</v>
      </c>
      <c r="J163">
        <v>3286.902</v>
      </c>
      <c r="K163">
        <v>1652.924</v>
      </c>
      <c r="L163">
        <v>3138.8229999999999</v>
      </c>
      <c r="N163" s="110" t="s">
        <v>148</v>
      </c>
      <c r="T163" s="33">
        <f t="shared" si="29"/>
        <v>0.6138835026009456</v>
      </c>
      <c r="U163" s="31">
        <f t="shared" si="32"/>
        <v>4.4798764039882984E-3</v>
      </c>
      <c r="V163" s="8">
        <f t="shared" si="34"/>
        <v>2.7501222180996653E-3</v>
      </c>
      <c r="W163" s="33">
        <f t="shared" si="28"/>
        <v>0.21349001016973793</v>
      </c>
      <c r="X163" s="72">
        <f t="shared" si="33"/>
        <v>8.524407818458429E-3</v>
      </c>
      <c r="Y163" s="8">
        <f t="shared" si="27"/>
        <v>1.8198759118536836E-3</v>
      </c>
    </row>
    <row r="164" spans="1:25">
      <c r="A164" t="s">
        <v>184</v>
      </c>
      <c r="B164">
        <v>3700.4119999999998</v>
      </c>
      <c r="C164">
        <v>3029.212</v>
      </c>
      <c r="D164">
        <v>5198.1949999999997</v>
      </c>
      <c r="E164">
        <v>4631.8580000000002</v>
      </c>
      <c r="F164">
        <v>6517.3339999999998</v>
      </c>
      <c r="G164">
        <v>7891.32</v>
      </c>
      <c r="H164">
        <v>11167.754000000001</v>
      </c>
      <c r="I164">
        <v>19632.953000000001</v>
      </c>
      <c r="J164">
        <v>28235.798999999999</v>
      </c>
      <c r="K164">
        <v>8849.1939999999995</v>
      </c>
      <c r="L164">
        <v>11262.025</v>
      </c>
      <c r="N164" s="110" t="s">
        <v>149</v>
      </c>
      <c r="T164" s="33">
        <f t="shared" si="29"/>
        <v>0.63752911103900178</v>
      </c>
      <c r="U164" s="31">
        <f t="shared" si="32"/>
        <v>2.7775941564569865E-2</v>
      </c>
      <c r="V164" s="8">
        <f t="shared" si="34"/>
        <v>1.7707971333931486E-2</v>
      </c>
      <c r="W164" s="33">
        <f t="shared" si="28"/>
        <v>0.55913413703737813</v>
      </c>
      <c r="X164" s="72">
        <f t="shared" si="33"/>
        <v>5.0080205657048682E-2</v>
      </c>
      <c r="Y164" s="8">
        <f t="shared" si="27"/>
        <v>2.8001552572708338E-2</v>
      </c>
    </row>
    <row r="165" spans="1:25">
      <c r="A165" t="s">
        <v>185</v>
      </c>
      <c r="B165">
        <v>59699.552000000003</v>
      </c>
      <c r="C165">
        <v>55841.777999999998</v>
      </c>
      <c r="D165">
        <v>59266.85</v>
      </c>
      <c r="E165">
        <v>85509.436000000002</v>
      </c>
      <c r="F165">
        <v>109841.838</v>
      </c>
      <c r="G165">
        <v>119095.91899999999</v>
      </c>
      <c r="H165">
        <v>143546.717</v>
      </c>
      <c r="I165">
        <v>187427.27600000001</v>
      </c>
      <c r="J165">
        <v>196978.755</v>
      </c>
      <c r="K165">
        <v>107501.749</v>
      </c>
      <c r="L165">
        <v>134500.03400000001</v>
      </c>
      <c r="N165" s="110" t="s">
        <v>150</v>
      </c>
      <c r="T165" s="33">
        <f t="shared" si="29"/>
        <v>0.33391476111378893</v>
      </c>
      <c r="U165" s="31">
        <f t="shared" ref="U165:U196" si="35">(L130+L395)/($AH$44+$AH$45)</f>
        <v>1.423157505345337E-2</v>
      </c>
      <c r="V165" s="8">
        <f t="shared" si="34"/>
        <v>4.7521329842468403E-3</v>
      </c>
      <c r="W165" s="33">
        <f t="shared" si="28"/>
        <v>0.26594671655728142</v>
      </c>
      <c r="X165" s="72">
        <f>(B130+B395)/($AH$52+$AH$53)</f>
        <v>3.5142136928569309E-2</v>
      </c>
      <c r="Y165" s="8">
        <f t="shared" si="27"/>
        <v>9.3459359289593934E-3</v>
      </c>
    </row>
    <row r="166" spans="1:25">
      <c r="A166" t="s">
        <v>186</v>
      </c>
      <c r="B166">
        <v>626.58900000000006</v>
      </c>
      <c r="C166">
        <v>337.70499999999998</v>
      </c>
      <c r="D166">
        <v>755.80200000000002</v>
      </c>
      <c r="E166">
        <v>225.81899999999999</v>
      </c>
      <c r="F166">
        <v>1363.32</v>
      </c>
      <c r="G166">
        <v>738.95799999999997</v>
      </c>
      <c r="H166">
        <v>558.39</v>
      </c>
      <c r="I166">
        <v>1292.4880000000001</v>
      </c>
      <c r="J166">
        <v>5752.0219999999999</v>
      </c>
      <c r="K166">
        <v>1536.3330000000001</v>
      </c>
      <c r="L166">
        <v>5161.3530000000001</v>
      </c>
      <c r="N166" s="110" t="s">
        <v>151</v>
      </c>
      <c r="T166" s="33">
        <f t="shared" si="29"/>
        <v>0.70970534212746261</v>
      </c>
      <c r="U166" s="31">
        <f t="shared" si="35"/>
        <v>8.1660912581502949E-3</v>
      </c>
      <c r="V166" s="8">
        <f t="shared" si="34"/>
        <v>5.7955185902096367E-3</v>
      </c>
      <c r="W166" s="33">
        <f t="shared" si="28"/>
        <v>0.95140323753706757</v>
      </c>
      <c r="X166" s="72">
        <f t="shared" ref="X166:X216" si="36">(B131+B396)/($AH$52+$AH$53)</f>
        <v>2.2402264143281535E-3</v>
      </c>
      <c r="Y166" s="8">
        <f t="shared" si="27"/>
        <v>2.1313586634078615E-3</v>
      </c>
    </row>
    <row r="167" spans="1:25">
      <c r="A167" t="s">
        <v>187</v>
      </c>
      <c r="B167">
        <v>56553.65</v>
      </c>
      <c r="C167">
        <v>52380.21</v>
      </c>
      <c r="D167">
        <v>49385.945</v>
      </c>
      <c r="E167">
        <v>34440.207000000002</v>
      </c>
      <c r="F167">
        <v>59672.338000000003</v>
      </c>
      <c r="G167">
        <v>44042.987000000001</v>
      </c>
      <c r="H167">
        <v>64697.747000000003</v>
      </c>
      <c r="I167">
        <v>55731.775999999998</v>
      </c>
      <c r="J167">
        <v>102216.643</v>
      </c>
      <c r="K167">
        <v>50986.847999999998</v>
      </c>
      <c r="L167">
        <v>51448.474999999999</v>
      </c>
      <c r="N167" s="110" t="s">
        <v>152</v>
      </c>
      <c r="T167" s="33">
        <f t="shared" si="29"/>
        <v>0.56322599313794386</v>
      </c>
      <c r="U167" s="31">
        <f t="shared" si="35"/>
        <v>2.7517536239183481E-4</v>
      </c>
      <c r="V167" s="8">
        <f t="shared" si="34"/>
        <v>1.5498591677023477E-4</v>
      </c>
      <c r="W167" s="33">
        <f t="shared" si="28"/>
        <v>0.89120655059583032</v>
      </c>
      <c r="X167" s="72">
        <f t="shared" si="36"/>
        <v>1.375203300958813E-3</v>
      </c>
      <c r="Y167" s="8">
        <f t="shared" si="27"/>
        <v>1.2255901902155032E-3</v>
      </c>
    </row>
    <row r="168" spans="1:25">
      <c r="A168" t="s">
        <v>188</v>
      </c>
      <c r="B168">
        <v>541.79100000000005</v>
      </c>
      <c r="C168">
        <v>644.44200000000001</v>
      </c>
      <c r="D168">
        <v>385.88200000000001</v>
      </c>
      <c r="E168">
        <v>440.904</v>
      </c>
      <c r="F168">
        <v>570.30200000000002</v>
      </c>
      <c r="G168">
        <v>143.935</v>
      </c>
      <c r="H168">
        <v>160.22499999999999</v>
      </c>
      <c r="I168">
        <v>772.59199999999998</v>
      </c>
      <c r="J168">
        <v>1697.133</v>
      </c>
      <c r="K168">
        <v>1465.3979999999999</v>
      </c>
      <c r="L168">
        <v>91.489000000000004</v>
      </c>
      <c r="N168" s="110" t="s">
        <v>153</v>
      </c>
      <c r="T168" s="33">
        <f t="shared" si="29"/>
        <v>0.93001201472247896</v>
      </c>
      <c r="U168" s="31">
        <f t="shared" si="35"/>
        <v>2.3499963780954154E-2</v>
      </c>
      <c r="V168" s="8">
        <f t="shared" si="34"/>
        <v>2.1855248661830456E-2</v>
      </c>
      <c r="W168" s="33">
        <f t="shared" si="28"/>
        <v>0.88015865944328131</v>
      </c>
      <c r="X168" s="72">
        <f t="shared" si="36"/>
        <v>1.863048825411192E-2</v>
      </c>
      <c r="Y168" s="8">
        <f t="shared" si="27"/>
        <v>1.6397785566512946E-2</v>
      </c>
    </row>
    <row r="169" spans="1:25">
      <c r="A169" t="s">
        <v>189</v>
      </c>
      <c r="B169">
        <v>401386.505</v>
      </c>
      <c r="C169">
        <v>400984.391</v>
      </c>
      <c r="D169">
        <v>432981.08100000001</v>
      </c>
      <c r="E169">
        <v>516068.06599999999</v>
      </c>
      <c r="F169">
        <v>587406.75800000003</v>
      </c>
      <c r="G169">
        <v>666805.70799999998</v>
      </c>
      <c r="H169">
        <v>882221.67799999996</v>
      </c>
      <c r="I169">
        <v>1021195.393</v>
      </c>
      <c r="J169">
        <v>940874.62300000002</v>
      </c>
      <c r="K169">
        <v>576605.478</v>
      </c>
      <c r="L169">
        <v>793014.86699999997</v>
      </c>
      <c r="N169" s="110" t="s">
        <v>154</v>
      </c>
      <c r="T169" s="33">
        <f t="shared" si="29"/>
        <v>0.6672683997674439</v>
      </c>
      <c r="U169" s="31">
        <f t="shared" si="35"/>
        <v>6.2149218256339976E-2</v>
      </c>
      <c r="V169" s="8">
        <f t="shared" si="34"/>
        <v>4.1470209412705586E-2</v>
      </c>
      <c r="W169" s="33">
        <f t="shared" si="28"/>
        <v>0.95445557022088157</v>
      </c>
      <c r="X169" s="72">
        <f t="shared" si="36"/>
        <v>2.2798395736073927E-2</v>
      </c>
      <c r="Y169" s="8">
        <f t="shared" si="27"/>
        <v>2.1760055802395754E-2</v>
      </c>
    </row>
    <row r="170" spans="1:25">
      <c r="A170" t="s">
        <v>190</v>
      </c>
      <c r="B170">
        <v>288.28100000000001</v>
      </c>
      <c r="C170">
        <v>623.09</v>
      </c>
      <c r="D170">
        <v>293.14999999999998</v>
      </c>
      <c r="E170">
        <v>283.90499999999997</v>
      </c>
      <c r="F170">
        <v>749.06100000000004</v>
      </c>
      <c r="G170">
        <v>234.98699999999999</v>
      </c>
      <c r="H170">
        <v>651.11199999999997</v>
      </c>
      <c r="I170">
        <v>2132.8339999999998</v>
      </c>
      <c r="J170">
        <v>931.74</v>
      </c>
      <c r="K170">
        <v>567.32600000000002</v>
      </c>
      <c r="L170">
        <v>811.01900000000001</v>
      </c>
      <c r="N170" s="110" t="s">
        <v>155</v>
      </c>
      <c r="T170" s="33">
        <f t="shared" si="29"/>
        <v>0.89658548673644356</v>
      </c>
      <c r="U170" s="31">
        <f t="shared" si="35"/>
        <v>2.814813798103891E-2</v>
      </c>
      <c r="V170" s="8">
        <f t="shared" si="34"/>
        <v>2.5237211992454343E-2</v>
      </c>
      <c r="W170" s="33">
        <f t="shared" si="28"/>
        <v>0.75343734579986155</v>
      </c>
      <c r="X170" s="72">
        <f t="shared" si="36"/>
        <v>2.5393473236141981E-2</v>
      </c>
      <c r="Y170" s="8">
        <f t="shared" si="27"/>
        <v>1.9132391075678636E-2</v>
      </c>
    </row>
    <row r="171" spans="1:25">
      <c r="A171" t="s">
        <v>191</v>
      </c>
      <c r="B171">
        <v>256.71499999999997</v>
      </c>
      <c r="C171">
        <v>435.20400000000001</v>
      </c>
      <c r="D171">
        <v>604.98599999999999</v>
      </c>
      <c r="E171">
        <v>822.67100000000005</v>
      </c>
      <c r="F171">
        <v>4783.8549999999996</v>
      </c>
      <c r="G171">
        <v>1629.992</v>
      </c>
      <c r="H171">
        <v>2056.6869999999999</v>
      </c>
      <c r="I171">
        <v>3665.6350000000002</v>
      </c>
      <c r="J171">
        <v>2265.5639999999999</v>
      </c>
      <c r="K171">
        <v>1976.4490000000001</v>
      </c>
      <c r="L171">
        <v>2328.7139999999999</v>
      </c>
      <c r="N171" s="110" t="s">
        <v>156</v>
      </c>
      <c r="T171" s="33">
        <f t="shared" si="29"/>
        <v>0.81103196486212847</v>
      </c>
      <c r="U171" s="31">
        <f t="shared" si="35"/>
        <v>6.3442596349180173E-4</v>
      </c>
      <c r="V171" s="8">
        <f t="shared" si="34"/>
        <v>5.1453973573030497E-4</v>
      </c>
      <c r="W171" s="33">
        <f t="shared" si="28"/>
        <v>5.1380342311442881E-2</v>
      </c>
      <c r="X171" s="72">
        <f t="shared" si="36"/>
        <v>1.0141393190839169E-3</v>
      </c>
      <c r="Y171" s="8">
        <f t="shared" si="27"/>
        <v>5.2106825366025246E-5</v>
      </c>
    </row>
    <row r="172" spans="1:25">
      <c r="A172" t="s">
        <v>192</v>
      </c>
      <c r="B172">
        <v>218.14699999999999</v>
      </c>
      <c r="C172">
        <v>121.285</v>
      </c>
      <c r="D172">
        <v>390.279</v>
      </c>
      <c r="E172">
        <v>274.16899999999998</v>
      </c>
      <c r="F172">
        <v>2356.855</v>
      </c>
      <c r="G172">
        <v>4624.0770000000002</v>
      </c>
      <c r="H172">
        <v>4423.6459999999997</v>
      </c>
      <c r="I172">
        <v>7192.9740000000002</v>
      </c>
      <c r="J172">
        <v>8780.2520000000004</v>
      </c>
      <c r="K172">
        <v>4029.3879999999999</v>
      </c>
      <c r="L172">
        <v>4801.8969999999999</v>
      </c>
      <c r="N172" s="110" t="s">
        <v>157</v>
      </c>
      <c r="T172" s="33">
        <f t="shared" si="29"/>
        <v>0.90974163309108946</v>
      </c>
      <c r="U172" s="31">
        <f t="shared" si="35"/>
        <v>1.9236009926457357E-2</v>
      </c>
      <c r="V172" s="8">
        <f t="shared" si="34"/>
        <v>1.7499799084651723E-2</v>
      </c>
      <c r="W172" s="33">
        <f t="shared" si="28"/>
        <v>0.9371732406093275</v>
      </c>
      <c r="X172" s="72">
        <f t="shared" si="36"/>
        <v>1.9172918308808892E-2</v>
      </c>
      <c r="Y172" s="8">
        <f t="shared" si="27"/>
        <v>1.7968345983404337E-2</v>
      </c>
    </row>
    <row r="173" spans="1:25">
      <c r="A173" t="s">
        <v>193</v>
      </c>
      <c r="B173">
        <v>2612.3290000000002</v>
      </c>
      <c r="C173">
        <v>4116.3469999999998</v>
      </c>
      <c r="D173">
        <v>1915.855</v>
      </c>
      <c r="E173">
        <v>7059.2169999999996</v>
      </c>
      <c r="F173">
        <v>4805.6289999999999</v>
      </c>
      <c r="G173">
        <v>11099.608</v>
      </c>
      <c r="H173">
        <v>10955.031999999999</v>
      </c>
      <c r="I173">
        <v>12620.716</v>
      </c>
      <c r="J173">
        <v>11948.078</v>
      </c>
      <c r="K173">
        <v>9520.5550000000003</v>
      </c>
      <c r="L173">
        <v>22515.092000000001</v>
      </c>
      <c r="N173" s="110" t="s">
        <v>158</v>
      </c>
      <c r="T173" s="33">
        <f t="shared" si="29"/>
        <v>0.67400807561229548</v>
      </c>
      <c r="U173" s="31">
        <f t="shared" si="35"/>
        <v>1.5773950209206199E-2</v>
      </c>
      <c r="V173" s="8">
        <f t="shared" si="34"/>
        <v>1.0631769825311235E-2</v>
      </c>
      <c r="W173" s="33">
        <f t="shared" ref="W173:W236" si="37">(2*MIN(B138,B403)/(B138+B403))</f>
        <v>0.5096029215412532</v>
      </c>
      <c r="X173" s="72">
        <f t="shared" si="36"/>
        <v>2.2464186304450431E-2</v>
      </c>
      <c r="Y173" s="8">
        <f t="shared" ref="Y173:Y236" si="38">(W173*X173)</f>
        <v>1.1447814970794947E-2</v>
      </c>
    </row>
    <row r="174" spans="1:25">
      <c r="A174" t="s">
        <v>194</v>
      </c>
      <c r="B174">
        <v>131642.527</v>
      </c>
      <c r="C174">
        <v>138729.606</v>
      </c>
      <c r="D174">
        <v>163619.353</v>
      </c>
      <c r="E174">
        <v>199083.554</v>
      </c>
      <c r="F174">
        <v>241808.92199999999</v>
      </c>
      <c r="G174">
        <v>257601.22399999999</v>
      </c>
      <c r="H174">
        <v>345463.152</v>
      </c>
      <c r="I174">
        <v>460879.95</v>
      </c>
      <c r="J174">
        <v>544569.57400000002</v>
      </c>
      <c r="K174">
        <v>388211.804</v>
      </c>
      <c r="L174">
        <v>399708.67099999997</v>
      </c>
      <c r="N174" s="110" t="s">
        <v>159</v>
      </c>
      <c r="T174" s="33">
        <f t="shared" ref="T174:T237" si="39">(2*MIN(L139,L404)/(L139+L404))</f>
        <v>0.82799868950856936</v>
      </c>
      <c r="U174" s="31">
        <f t="shared" si="35"/>
        <v>7.0675645372479903E-2</v>
      </c>
      <c r="V174" s="8">
        <f t="shared" si="34"/>
        <v>5.8519341748585745E-2</v>
      </c>
      <c r="W174" s="33">
        <f t="shared" si="37"/>
        <v>0.58600418971760959</v>
      </c>
      <c r="X174" s="72">
        <f t="shared" si="36"/>
        <v>6.2183940968426971E-2</v>
      </c>
      <c r="Y174" s="8">
        <f t="shared" si="38"/>
        <v>3.6440049940650712E-2</v>
      </c>
    </row>
    <row r="175" spans="1:25">
      <c r="A175" t="s">
        <v>195</v>
      </c>
      <c r="B175">
        <v>53609.406999999999</v>
      </c>
      <c r="C175">
        <v>63448.127999999997</v>
      </c>
      <c r="D175">
        <v>63866.822</v>
      </c>
      <c r="E175">
        <v>83892.524000000005</v>
      </c>
      <c r="F175">
        <v>92367.664999999994</v>
      </c>
      <c r="G175">
        <v>99288.213000000003</v>
      </c>
      <c r="H175">
        <v>123074.524</v>
      </c>
      <c r="I175">
        <v>144951.55499999999</v>
      </c>
      <c r="J175">
        <v>134880.76</v>
      </c>
      <c r="K175">
        <v>101821.15700000001</v>
      </c>
      <c r="L175">
        <v>126243.827</v>
      </c>
      <c r="N175" s="110" t="s">
        <v>160</v>
      </c>
      <c r="T175" s="33">
        <f t="shared" si="39"/>
        <v>0.86021247431730308</v>
      </c>
      <c r="U175" s="31">
        <f t="shared" si="35"/>
        <v>5.4649632710492183E-2</v>
      </c>
      <c r="V175" s="8">
        <f t="shared" si="34"/>
        <v>4.7010295774424303E-2</v>
      </c>
      <c r="W175" s="33">
        <f t="shared" si="37"/>
        <v>0.81785891340230232</v>
      </c>
      <c r="X175" s="72">
        <f t="shared" si="36"/>
        <v>5.5286058328350117E-2</v>
      </c>
      <c r="Y175" s="8">
        <f t="shared" si="38"/>
        <v>4.5216195590720737E-2</v>
      </c>
    </row>
    <row r="176" spans="1:25">
      <c r="A176" t="s">
        <v>196</v>
      </c>
      <c r="B176">
        <v>16876.061000000002</v>
      </c>
      <c r="C176">
        <v>24818.144</v>
      </c>
      <c r="D176">
        <v>36241.476000000002</v>
      </c>
      <c r="E176">
        <v>43800.949000000001</v>
      </c>
      <c r="F176">
        <v>52374.116999999998</v>
      </c>
      <c r="G176">
        <v>78228.754000000001</v>
      </c>
      <c r="H176">
        <v>104419.033</v>
      </c>
      <c r="I176">
        <v>88802.5</v>
      </c>
      <c r="J176">
        <v>118159.592</v>
      </c>
      <c r="K176">
        <v>88441.990999999995</v>
      </c>
      <c r="L176">
        <v>93864.433999999994</v>
      </c>
      <c r="N176" s="110" t="s">
        <v>161</v>
      </c>
      <c r="T176" s="33">
        <f t="shared" si="39"/>
        <v>0.93436299869024464</v>
      </c>
      <c r="U176" s="31">
        <f t="shared" si="35"/>
        <v>1.6032390952000243E-2</v>
      </c>
      <c r="V176" s="8">
        <f t="shared" si="34"/>
        <v>1.4980072886085292E-2</v>
      </c>
      <c r="W176" s="33">
        <f t="shared" si="37"/>
        <v>0.66420621464619212</v>
      </c>
      <c r="X176" s="72">
        <f t="shared" si="36"/>
        <v>2.9057888287607119E-2</v>
      </c>
      <c r="Y176" s="8">
        <f t="shared" si="38"/>
        <v>1.9300429985123446E-2</v>
      </c>
    </row>
    <row r="177" spans="1:25">
      <c r="A177" t="s">
        <v>197</v>
      </c>
      <c r="B177">
        <v>21483.293000000001</v>
      </c>
      <c r="C177">
        <v>24081.406999999999</v>
      </c>
      <c r="D177">
        <v>24797.427</v>
      </c>
      <c r="E177">
        <v>32344.960999999999</v>
      </c>
      <c r="F177">
        <v>38638.076000000001</v>
      </c>
      <c r="G177">
        <v>38994.245999999999</v>
      </c>
      <c r="H177">
        <v>48036.942000000003</v>
      </c>
      <c r="I177">
        <v>68292.822</v>
      </c>
      <c r="J177">
        <v>70263.687000000005</v>
      </c>
      <c r="K177">
        <v>49559.495000000003</v>
      </c>
      <c r="L177">
        <v>65350.557000000001</v>
      </c>
      <c r="N177" s="110" t="s">
        <v>162</v>
      </c>
      <c r="T177" s="33">
        <f t="shared" si="39"/>
        <v>0.66235985574757439</v>
      </c>
      <c r="U177" s="31">
        <f t="shared" si="35"/>
        <v>5.7449692123541021E-3</v>
      </c>
      <c r="V177" s="8">
        <f t="shared" si="34"/>
        <v>3.8052369787691192E-3</v>
      </c>
      <c r="W177" s="33">
        <f t="shared" si="37"/>
        <v>0.40544879015266355</v>
      </c>
      <c r="X177" s="72">
        <f t="shared" si="36"/>
        <v>1.8340769847546415E-2</v>
      </c>
      <c r="Y177" s="8">
        <f t="shared" si="38"/>
        <v>7.4362429451561452E-3</v>
      </c>
    </row>
    <row r="178" spans="1:25">
      <c r="A178" t="s">
        <v>198</v>
      </c>
      <c r="B178">
        <v>38426.224000000002</v>
      </c>
      <c r="C178">
        <v>45988.341</v>
      </c>
      <c r="D178">
        <v>53889.186999999998</v>
      </c>
      <c r="E178">
        <v>68788.653999999995</v>
      </c>
      <c r="F178">
        <v>66610.986000000004</v>
      </c>
      <c r="G178">
        <v>66180.934999999998</v>
      </c>
      <c r="H178">
        <v>72074.907999999996</v>
      </c>
      <c r="I178">
        <v>88979.284</v>
      </c>
      <c r="J178">
        <v>103684.61900000001</v>
      </c>
      <c r="K178">
        <v>73408.732000000004</v>
      </c>
      <c r="L178">
        <v>91844.013999999996</v>
      </c>
      <c r="N178" s="110" t="s">
        <v>163</v>
      </c>
      <c r="T178" s="33">
        <f t="shared" si="39"/>
        <v>0.64041318163959771</v>
      </c>
      <c r="U178" s="31">
        <f t="shared" si="35"/>
        <v>8.5135339839752799E-3</v>
      </c>
      <c r="V178" s="8">
        <f t="shared" si="34"/>
        <v>5.4521793856744487E-3</v>
      </c>
      <c r="W178" s="33">
        <f t="shared" si="37"/>
        <v>0.37382535279916362</v>
      </c>
      <c r="X178" s="72">
        <f t="shared" si="36"/>
        <v>3.526630643140384E-2</v>
      </c>
      <c r="Y178" s="8">
        <f t="shared" si="38"/>
        <v>1.3183439443642954E-2</v>
      </c>
    </row>
    <row r="179" spans="1:25">
      <c r="A179" t="s">
        <v>199</v>
      </c>
      <c r="B179">
        <v>2546.0970000000002</v>
      </c>
      <c r="C179">
        <v>1911.7940000000001</v>
      </c>
      <c r="D179">
        <v>1885.4269999999999</v>
      </c>
      <c r="E179">
        <v>2691.15</v>
      </c>
      <c r="F179">
        <v>4092.5050000000001</v>
      </c>
      <c r="G179">
        <v>4428.8810000000003</v>
      </c>
      <c r="H179">
        <v>3860.1120000000001</v>
      </c>
      <c r="I179">
        <v>8620.9539999999997</v>
      </c>
      <c r="J179">
        <v>4489.4430000000002</v>
      </c>
      <c r="K179">
        <v>5161.6260000000002</v>
      </c>
      <c r="L179">
        <v>5654.7870000000003</v>
      </c>
      <c r="N179" s="110" t="s">
        <v>164</v>
      </c>
      <c r="T179" s="33">
        <f t="shared" si="39"/>
        <v>0.58492027961445858</v>
      </c>
      <c r="U179" s="31">
        <f t="shared" si="35"/>
        <v>4.1437730925553305E-3</v>
      </c>
      <c r="V179" s="8">
        <f t="shared" si="34"/>
        <v>2.4237769159563337E-3</v>
      </c>
      <c r="W179" s="33">
        <f t="shared" si="37"/>
        <v>0.16396420022014757</v>
      </c>
      <c r="X179" s="72">
        <f t="shared" si="36"/>
        <v>1.3480135468567824E-2</v>
      </c>
      <c r="Y179" s="8">
        <f t="shared" si="38"/>
        <v>2.2102596309629676E-3</v>
      </c>
    </row>
    <row r="180" spans="1:25">
      <c r="A180" t="s">
        <v>200</v>
      </c>
      <c r="B180">
        <v>67287.38</v>
      </c>
      <c r="C180">
        <v>76302.131999999998</v>
      </c>
      <c r="D180">
        <v>84893.072</v>
      </c>
      <c r="E180">
        <v>109042.36500000001</v>
      </c>
      <c r="F180">
        <v>123164.23</v>
      </c>
      <c r="G180">
        <v>174020.83300000001</v>
      </c>
      <c r="H180">
        <v>210842.821</v>
      </c>
      <c r="I180">
        <v>190631.58199999999</v>
      </c>
      <c r="J180">
        <v>192340.72200000001</v>
      </c>
      <c r="K180">
        <v>185397.57399999999</v>
      </c>
      <c r="L180">
        <v>162826.81700000001</v>
      </c>
      <c r="N180" s="110" t="s">
        <v>165</v>
      </c>
      <c r="T180" s="33">
        <f t="shared" si="39"/>
        <v>0.41432649696953611</v>
      </c>
      <c r="U180" s="31">
        <f t="shared" si="35"/>
        <v>7.834810689197105E-3</v>
      </c>
      <c r="V180" s="8">
        <f t="shared" si="34"/>
        <v>3.2461696672745136E-3</v>
      </c>
      <c r="W180" s="33">
        <f t="shared" si="37"/>
        <v>0.19077247035516612</v>
      </c>
      <c r="X180" s="72">
        <f t="shared" si="36"/>
        <v>1.7441510830230468E-2</v>
      </c>
      <c r="Y180" s="8">
        <f t="shared" si="38"/>
        <v>3.3273601078094507E-3</v>
      </c>
    </row>
    <row r="181" spans="1:25">
      <c r="A181" t="s">
        <v>201</v>
      </c>
      <c r="B181">
        <v>261103.649</v>
      </c>
      <c r="C181">
        <v>291565.49699999997</v>
      </c>
      <c r="D181">
        <v>334444.08500000002</v>
      </c>
      <c r="E181">
        <v>430924.18300000002</v>
      </c>
      <c r="F181">
        <v>586451.16099999996</v>
      </c>
      <c r="G181">
        <v>682253.77800000005</v>
      </c>
      <c r="H181">
        <v>764107.40599999996</v>
      </c>
      <c r="I181">
        <v>1006350.278</v>
      </c>
      <c r="J181">
        <v>1150851.531</v>
      </c>
      <c r="K181">
        <v>775941.10800000001</v>
      </c>
      <c r="L181">
        <v>912293.67200000002</v>
      </c>
      <c r="N181" s="110" t="s">
        <v>166</v>
      </c>
      <c r="T181" s="33">
        <f t="shared" si="39"/>
        <v>0.41370701742590421</v>
      </c>
      <c r="U181" s="31">
        <f t="shared" si="35"/>
        <v>4.0680005692535224E-3</v>
      </c>
      <c r="V181" s="8">
        <f t="shared" si="34"/>
        <v>1.6829603823927553E-3</v>
      </c>
      <c r="W181" s="33">
        <f t="shared" si="37"/>
        <v>0.17594018633999561</v>
      </c>
      <c r="X181" s="72">
        <f t="shared" si="36"/>
        <v>1.0068882080940322E-2</v>
      </c>
      <c r="Y181" s="8">
        <f t="shared" si="38"/>
        <v>1.7715209895560831E-3</v>
      </c>
    </row>
    <row r="182" spans="1:25">
      <c r="A182" t="s">
        <v>202</v>
      </c>
      <c r="B182">
        <v>22173.963</v>
      </c>
      <c r="C182">
        <v>17453.208999999999</v>
      </c>
      <c r="D182">
        <v>12152.394</v>
      </c>
      <c r="E182">
        <v>28792.623</v>
      </c>
      <c r="F182">
        <v>17326.264999999999</v>
      </c>
      <c r="G182">
        <v>22112.557000000001</v>
      </c>
      <c r="H182">
        <v>20718.002</v>
      </c>
      <c r="I182">
        <v>42712.978000000003</v>
      </c>
      <c r="J182">
        <v>56434.699000000001</v>
      </c>
      <c r="K182">
        <v>30799.633000000002</v>
      </c>
      <c r="L182">
        <v>50353.120000000003</v>
      </c>
      <c r="N182" s="110" t="s">
        <v>167</v>
      </c>
      <c r="T182" s="33">
        <f t="shared" si="39"/>
        <v>0.91738043797803048</v>
      </c>
      <c r="U182" s="31">
        <f t="shared" si="35"/>
        <v>2.6797772602550087E-2</v>
      </c>
      <c r="V182" s="8">
        <f t="shared" si="34"/>
        <v>2.4583752366963064E-2</v>
      </c>
      <c r="W182" s="33">
        <f t="shared" si="37"/>
        <v>0.41746862465928514</v>
      </c>
      <c r="X182" s="72">
        <f t="shared" si="36"/>
        <v>2.7741505510472404E-2</v>
      </c>
      <c r="Y182" s="8">
        <f t="shared" si="38"/>
        <v>1.1581208151434895E-2</v>
      </c>
    </row>
    <row r="183" spans="1:25">
      <c r="A183" t="s">
        <v>203</v>
      </c>
      <c r="B183">
        <v>14366.188</v>
      </c>
      <c r="C183">
        <v>14464.799000000001</v>
      </c>
      <c r="D183">
        <v>23657.179</v>
      </c>
      <c r="E183">
        <v>27832.308000000001</v>
      </c>
      <c r="F183">
        <v>34732.11</v>
      </c>
      <c r="G183">
        <v>37004.315999999999</v>
      </c>
      <c r="H183">
        <v>29745.31</v>
      </c>
      <c r="I183">
        <v>47900.046000000002</v>
      </c>
      <c r="J183">
        <v>98710.709000000003</v>
      </c>
      <c r="K183">
        <v>73505.357999999993</v>
      </c>
      <c r="L183">
        <v>90579.051000000007</v>
      </c>
      <c r="N183" s="110" t="s">
        <v>168</v>
      </c>
      <c r="T183" s="33">
        <f t="shared" si="39"/>
        <v>0.94521518865214638</v>
      </c>
      <c r="U183" s="31">
        <f t="shared" si="35"/>
        <v>1.0535271947400067E-2</v>
      </c>
      <c r="V183" s="8">
        <f t="shared" si="34"/>
        <v>9.9580990612634195E-3</v>
      </c>
      <c r="W183" s="33">
        <f t="shared" si="37"/>
        <v>0.71656850421702467</v>
      </c>
      <c r="X183" s="72">
        <f t="shared" si="36"/>
        <v>1.408656993572689E-2</v>
      </c>
      <c r="Y183" s="8">
        <f t="shared" si="38"/>
        <v>1.0093992348392327E-2</v>
      </c>
    </row>
    <row r="184" spans="1:25">
      <c r="A184" t="s">
        <v>204</v>
      </c>
      <c r="B184">
        <v>2450288.8119999999</v>
      </c>
      <c r="C184">
        <v>2731900.1150000002</v>
      </c>
      <c r="D184">
        <v>3039875.1260000002</v>
      </c>
      <c r="E184">
        <v>4067306.1860000002</v>
      </c>
      <c r="F184">
        <v>5232078.9160000002</v>
      </c>
      <c r="G184">
        <v>5793731.2549999999</v>
      </c>
      <c r="H184">
        <v>6775732.3320000004</v>
      </c>
      <c r="I184">
        <v>7322044.8090000004</v>
      </c>
      <c r="J184">
        <v>7194788.4280000003</v>
      </c>
      <c r="K184">
        <v>4971876.1349999998</v>
      </c>
      <c r="L184">
        <v>5675433.54</v>
      </c>
      <c r="N184" s="110" t="s">
        <v>169</v>
      </c>
      <c r="T184" s="33">
        <f t="shared" si="39"/>
        <v>0.40724284780095749</v>
      </c>
      <c r="U184" s="31">
        <f t="shared" si="35"/>
        <v>2.9617961040057368E-3</v>
      </c>
      <c r="V184" s="8">
        <f t="shared" si="34"/>
        <v>1.2061702800010771E-3</v>
      </c>
      <c r="W184" s="33">
        <f t="shared" si="37"/>
        <v>0.46133367525918328</v>
      </c>
      <c r="X184" s="72">
        <f t="shared" si="36"/>
        <v>6.0286285265363894E-3</v>
      </c>
      <c r="Y184" s="8">
        <f t="shared" si="38"/>
        <v>2.7812093549193875E-3</v>
      </c>
    </row>
    <row r="185" spans="1:25">
      <c r="A185" t="s">
        <v>205</v>
      </c>
      <c r="B185">
        <v>11146.029</v>
      </c>
      <c r="C185">
        <v>57582.809000000001</v>
      </c>
      <c r="D185">
        <v>220844.03700000001</v>
      </c>
      <c r="E185">
        <v>240398.424</v>
      </c>
      <c r="F185">
        <v>292098.71500000003</v>
      </c>
      <c r="G185">
        <v>361624.12699999998</v>
      </c>
      <c r="H185">
        <v>376613.03100000002</v>
      </c>
      <c r="I185">
        <v>364512.98200000002</v>
      </c>
      <c r="J185">
        <v>452628.39600000001</v>
      </c>
      <c r="K185">
        <v>532394.53</v>
      </c>
      <c r="L185">
        <v>362490.88400000002</v>
      </c>
      <c r="N185" s="110" t="s">
        <v>170</v>
      </c>
      <c r="T185" s="33">
        <f t="shared" si="39"/>
        <v>0.60387921229322616</v>
      </c>
      <c r="U185" s="31">
        <f t="shared" si="35"/>
        <v>1.0113279116683659E-2</v>
      </c>
      <c r="V185" s="8">
        <f t="shared" si="34"/>
        <v>6.1071990266844617E-3</v>
      </c>
      <c r="W185" s="33">
        <f t="shared" si="37"/>
        <v>0.71186617411954745</v>
      </c>
      <c r="X185" s="72">
        <f t="shared" si="36"/>
        <v>1.2259279882026835E-2</v>
      </c>
      <c r="Y185" s="8">
        <f t="shared" si="38"/>
        <v>8.7269666670791793E-3</v>
      </c>
    </row>
    <row r="186" spans="1:25">
      <c r="A186" t="s">
        <v>206</v>
      </c>
      <c r="B186">
        <v>232671.30900000001</v>
      </c>
      <c r="C186">
        <v>341681.56300000002</v>
      </c>
      <c r="D186">
        <v>372978.53200000001</v>
      </c>
      <c r="E186">
        <v>450833.24300000002</v>
      </c>
      <c r="F186">
        <v>518251.72100000002</v>
      </c>
      <c r="G186">
        <v>557437.37600000005</v>
      </c>
      <c r="H186">
        <v>709381.78399999999</v>
      </c>
      <c r="I186">
        <v>878023.674</v>
      </c>
      <c r="J186">
        <v>1090075.9920000001</v>
      </c>
      <c r="K186">
        <v>874192.66899999999</v>
      </c>
      <c r="L186">
        <v>920901.91500000004</v>
      </c>
      <c r="N186" s="110" t="s">
        <v>171</v>
      </c>
      <c r="T186" s="33">
        <f t="shared" si="39"/>
        <v>0.96603036825547306</v>
      </c>
      <c r="U186" s="31">
        <f t="shared" si="35"/>
        <v>9.2185835562672239E-3</v>
      </c>
      <c r="V186" s="8">
        <f t="shared" si="34"/>
        <v>8.9054316676546747E-3</v>
      </c>
      <c r="W186" s="33">
        <f t="shared" si="37"/>
        <v>0.63514730476083858</v>
      </c>
      <c r="X186" s="72">
        <f t="shared" si="36"/>
        <v>1.6843161421976425E-2</v>
      </c>
      <c r="Y186" s="8">
        <f t="shared" si="38"/>
        <v>1.069788858082006E-2</v>
      </c>
    </row>
    <row r="187" spans="1:25">
      <c r="A187" t="s">
        <v>207</v>
      </c>
      <c r="B187">
        <v>18254.620999999999</v>
      </c>
      <c r="C187">
        <v>18128.223999999998</v>
      </c>
      <c r="D187">
        <v>22202.52</v>
      </c>
      <c r="E187">
        <v>30455.766</v>
      </c>
      <c r="F187">
        <v>27445.603999999999</v>
      </c>
      <c r="G187">
        <v>23458.476999999999</v>
      </c>
      <c r="H187">
        <v>35668.707999999999</v>
      </c>
      <c r="I187">
        <v>56629.563000000002</v>
      </c>
      <c r="J187">
        <v>63405.83</v>
      </c>
      <c r="K187">
        <v>39699.972999999998</v>
      </c>
      <c r="L187">
        <v>58462.044999999998</v>
      </c>
      <c r="N187" s="110" t="s">
        <v>172</v>
      </c>
      <c r="T187" s="33">
        <f t="shared" si="39"/>
        <v>0.77466626351789514</v>
      </c>
      <c r="U187" s="31">
        <f t="shared" si="35"/>
        <v>3.6270909355126293E-2</v>
      </c>
      <c r="V187" s="8">
        <f t="shared" si="34"/>
        <v>2.8097849824531954E-2</v>
      </c>
      <c r="W187" s="33">
        <f t="shared" si="37"/>
        <v>0.69542854376928709</v>
      </c>
      <c r="X187" s="72">
        <f t="shared" si="36"/>
        <v>1.9185542741299931E-2</v>
      </c>
      <c r="Y187" s="8">
        <f t="shared" si="38"/>
        <v>1.3342174050005626E-2</v>
      </c>
    </row>
    <row r="188" spans="1:25">
      <c r="A188" t="s">
        <v>208</v>
      </c>
      <c r="B188">
        <v>118495.848</v>
      </c>
      <c r="C188">
        <v>144457.33600000001</v>
      </c>
      <c r="D188">
        <v>198271.40299999999</v>
      </c>
      <c r="E188">
        <v>224092.84</v>
      </c>
      <c r="F188">
        <v>251690.579</v>
      </c>
      <c r="G188">
        <v>333327.28999999998</v>
      </c>
      <c r="H188">
        <v>414832.01299999998</v>
      </c>
      <c r="I188">
        <v>483746.38500000001</v>
      </c>
      <c r="J188">
        <v>727538.48899999994</v>
      </c>
      <c r="K188">
        <v>483066.125</v>
      </c>
      <c r="L188">
        <v>438786.24900000001</v>
      </c>
      <c r="N188" s="110" t="s">
        <v>173</v>
      </c>
      <c r="T188" s="33">
        <f t="shared" si="39"/>
        <v>0.817020109935365</v>
      </c>
      <c r="U188" s="31">
        <f t="shared" si="35"/>
        <v>3.6244476842180712E-2</v>
      </c>
      <c r="V188" s="8">
        <f t="shared" si="34"/>
        <v>2.9612466454148275E-2</v>
      </c>
      <c r="W188" s="33">
        <f t="shared" si="37"/>
        <v>0.97241761074257893</v>
      </c>
      <c r="X188" s="72">
        <f t="shared" si="36"/>
        <v>2.5294351644049969E-2</v>
      </c>
      <c r="Y188" s="8">
        <f t="shared" si="38"/>
        <v>2.4596672990989693E-2</v>
      </c>
    </row>
    <row r="189" spans="1:25">
      <c r="A189" t="s">
        <v>209</v>
      </c>
      <c r="B189">
        <v>1680.836</v>
      </c>
      <c r="C189">
        <v>1196.2850000000001</v>
      </c>
      <c r="D189">
        <v>2423.9520000000002</v>
      </c>
      <c r="E189">
        <v>3803.3809999999999</v>
      </c>
      <c r="F189">
        <v>4375.1329999999998</v>
      </c>
      <c r="G189">
        <v>5203.1130000000003</v>
      </c>
      <c r="H189">
        <v>8434.6759999999995</v>
      </c>
      <c r="I189">
        <v>15639.834999999999</v>
      </c>
      <c r="J189">
        <v>30642.347000000002</v>
      </c>
      <c r="K189">
        <v>12926.347</v>
      </c>
      <c r="L189">
        <v>16303.789000000001</v>
      </c>
      <c r="N189" s="110" t="s">
        <v>174</v>
      </c>
      <c r="T189" s="33">
        <f t="shared" si="39"/>
        <v>0.97105778478658422</v>
      </c>
      <c r="U189" s="31">
        <f t="shared" si="35"/>
        <v>1.135257682388629E-2</v>
      </c>
      <c r="V189" s="8">
        <f t="shared" si="34"/>
        <v>1.1024008102222538E-2</v>
      </c>
      <c r="W189" s="33">
        <f t="shared" si="37"/>
        <v>0.92163359796234945</v>
      </c>
      <c r="X189" s="72">
        <f t="shared" si="36"/>
        <v>1.4800304467156772E-2</v>
      </c>
      <c r="Y189" s="8">
        <f t="shared" si="38"/>
        <v>1.364045785700393E-2</v>
      </c>
    </row>
    <row r="190" spans="1:25">
      <c r="A190" t="s">
        <v>210</v>
      </c>
      <c r="B190">
        <v>88352.599000000002</v>
      </c>
      <c r="C190">
        <v>98139.872000000003</v>
      </c>
      <c r="D190">
        <v>99673.388000000006</v>
      </c>
      <c r="E190">
        <v>138541.59</v>
      </c>
      <c r="F190">
        <v>183279.791</v>
      </c>
      <c r="G190">
        <v>216070.76300000001</v>
      </c>
      <c r="H190">
        <v>248427.21100000001</v>
      </c>
      <c r="I190">
        <v>392444.36800000002</v>
      </c>
      <c r="J190">
        <v>449558.90100000001</v>
      </c>
      <c r="K190">
        <v>175719.09700000001</v>
      </c>
      <c r="L190">
        <v>245143.033</v>
      </c>
      <c r="N190" s="110" t="s">
        <v>175</v>
      </c>
      <c r="T190" s="33">
        <f t="shared" si="39"/>
        <v>0.85874039638392596</v>
      </c>
      <c r="U190" s="31">
        <f t="shared" si="35"/>
        <v>2.7526236677296273E-3</v>
      </c>
      <c r="V190" s="8">
        <f t="shared" si="34"/>
        <v>2.3637891395219164E-3</v>
      </c>
      <c r="W190" s="33">
        <f t="shared" si="37"/>
        <v>0.35906517640935132</v>
      </c>
      <c r="X190" s="72">
        <f t="shared" si="36"/>
        <v>5.4887334182286487E-3</v>
      </c>
      <c r="Y190" s="8">
        <f t="shared" si="38"/>
        <v>1.9708130330801715E-3</v>
      </c>
    </row>
    <row r="191" spans="1:25">
      <c r="A191" t="s">
        <v>211</v>
      </c>
      <c r="B191">
        <v>27096.266</v>
      </c>
      <c r="C191">
        <v>29723.359</v>
      </c>
      <c r="D191">
        <v>42446.432999999997</v>
      </c>
      <c r="E191">
        <v>58167.430999999997</v>
      </c>
      <c r="F191">
        <v>75767.406000000003</v>
      </c>
      <c r="G191">
        <v>80923.577999999994</v>
      </c>
      <c r="H191">
        <v>87841.468999999997</v>
      </c>
      <c r="I191">
        <v>104678.625</v>
      </c>
      <c r="J191">
        <v>113174.04300000001</v>
      </c>
      <c r="K191">
        <v>91560.06</v>
      </c>
      <c r="L191">
        <v>64181.637999999999</v>
      </c>
      <c r="N191" s="110" t="s">
        <v>176</v>
      </c>
      <c r="T191" s="33">
        <f t="shared" si="39"/>
        <v>0.98068980087047186</v>
      </c>
      <c r="U191" s="31">
        <f t="shared" si="35"/>
        <v>8.5092092573599778E-5</v>
      </c>
      <c r="V191" s="8">
        <f t="shared" si="34"/>
        <v>8.3448947321655329E-5</v>
      </c>
      <c r="W191" s="33">
        <f t="shared" si="37"/>
        <v>8.9194652463225582E-2</v>
      </c>
      <c r="X191" s="72">
        <f t="shared" si="36"/>
        <v>7.2914796518513644E-4</v>
      </c>
      <c r="Y191" s="8">
        <f t="shared" si="38"/>
        <v>6.5036099348956354E-5</v>
      </c>
    </row>
    <row r="192" spans="1:25">
      <c r="A192" t="s">
        <v>212</v>
      </c>
      <c r="B192">
        <v>11602.002</v>
      </c>
      <c r="C192">
        <v>8869.3940000000002</v>
      </c>
      <c r="D192">
        <v>9497.0130000000008</v>
      </c>
      <c r="E192">
        <v>13909.375</v>
      </c>
      <c r="F192">
        <v>17199.111000000001</v>
      </c>
      <c r="G192">
        <v>12777.758</v>
      </c>
      <c r="H192">
        <v>10611.932000000001</v>
      </c>
      <c r="I192">
        <v>15489.394</v>
      </c>
      <c r="J192">
        <v>18242.18</v>
      </c>
      <c r="K192">
        <v>13481.736999999999</v>
      </c>
      <c r="L192">
        <v>24299.797999999999</v>
      </c>
      <c r="N192" s="110" t="s">
        <v>177</v>
      </c>
      <c r="T192" s="33">
        <f t="shared" si="39"/>
        <v>3.6421211948067848E-2</v>
      </c>
      <c r="U192" s="31">
        <f t="shared" si="35"/>
        <v>2.181911490394125E-3</v>
      </c>
      <c r="V192" s="8">
        <f t="shared" si="34"/>
        <v>7.9467860843569025E-5</v>
      </c>
      <c r="W192" s="33">
        <f t="shared" si="37"/>
        <v>0.16943489437231496</v>
      </c>
      <c r="X192" s="72">
        <f t="shared" si="36"/>
        <v>2.2157688218881551E-3</v>
      </c>
      <c r="Y192" s="8">
        <f t="shared" si="38"/>
        <v>3.7542855629008829E-4</v>
      </c>
    </row>
    <row r="193" spans="1:25">
      <c r="A193" t="s">
        <v>213</v>
      </c>
      <c r="B193">
        <v>9321.7469999999994</v>
      </c>
      <c r="C193">
        <v>9805.6640000000007</v>
      </c>
      <c r="D193">
        <v>9472.6720000000005</v>
      </c>
      <c r="E193">
        <v>11388.269</v>
      </c>
      <c r="F193">
        <v>14149.008</v>
      </c>
      <c r="G193">
        <v>11840.712</v>
      </c>
      <c r="H193">
        <v>18223.468000000001</v>
      </c>
      <c r="I193">
        <v>22828.679</v>
      </c>
      <c r="J193">
        <v>20624.006000000001</v>
      </c>
      <c r="K193">
        <v>17347.876</v>
      </c>
      <c r="L193">
        <v>16299.434999999999</v>
      </c>
      <c r="N193" s="110" t="s">
        <v>178</v>
      </c>
      <c r="T193" s="33">
        <f t="shared" si="39"/>
        <v>0.473611832250528</v>
      </c>
      <c r="U193" s="31">
        <f t="shared" si="35"/>
        <v>2.2814705432885269E-3</v>
      </c>
      <c r="V193" s="8">
        <f t="shared" si="34"/>
        <v>1.0805314442324868E-3</v>
      </c>
      <c r="W193" s="33">
        <f t="shared" si="37"/>
        <v>0.28699297440450167</v>
      </c>
      <c r="X193" s="72">
        <f t="shared" si="36"/>
        <v>7.0709267715721291E-3</v>
      </c>
      <c r="Y193" s="8">
        <f t="shared" si="38"/>
        <v>2.0293063059699055E-3</v>
      </c>
    </row>
    <row r="194" spans="1:25">
      <c r="A194" t="s">
        <v>214</v>
      </c>
      <c r="B194">
        <v>14614.037</v>
      </c>
      <c r="C194">
        <v>12810.828</v>
      </c>
      <c r="D194">
        <v>14761.575000000001</v>
      </c>
      <c r="E194">
        <v>21001.792000000001</v>
      </c>
      <c r="F194">
        <v>20836.294999999998</v>
      </c>
      <c r="G194">
        <v>30255.024000000001</v>
      </c>
      <c r="H194">
        <v>30914.681</v>
      </c>
      <c r="I194">
        <v>38711.834000000003</v>
      </c>
      <c r="J194">
        <v>47618.288</v>
      </c>
      <c r="K194">
        <v>38928.252</v>
      </c>
      <c r="L194">
        <v>39016.731</v>
      </c>
      <c r="N194" s="110" t="s">
        <v>179</v>
      </c>
      <c r="T194" s="33">
        <f t="shared" si="39"/>
        <v>0.63627693482514913</v>
      </c>
      <c r="U194" s="31">
        <f t="shared" si="35"/>
        <v>4.7620695010621571E-2</v>
      </c>
      <c r="V194" s="8">
        <f t="shared" si="34"/>
        <v>3.0299949855601565E-2</v>
      </c>
      <c r="W194" s="33">
        <f t="shared" si="37"/>
        <v>0.67369498979659592</v>
      </c>
      <c r="X194" s="72">
        <f t="shared" si="36"/>
        <v>3.2722590764530053E-2</v>
      </c>
      <c r="Y194" s="8">
        <f t="shared" si="38"/>
        <v>2.2045045451228259E-2</v>
      </c>
    </row>
    <row r="195" spans="1:25">
      <c r="A195" t="s">
        <v>215</v>
      </c>
      <c r="B195">
        <v>131331.663</v>
      </c>
      <c r="C195">
        <v>132748.497</v>
      </c>
      <c r="D195">
        <v>163658.818</v>
      </c>
      <c r="E195">
        <v>208096.53899999999</v>
      </c>
      <c r="F195">
        <v>296069.61300000001</v>
      </c>
      <c r="G195">
        <v>381040.77</v>
      </c>
      <c r="H195">
        <v>420408.21299999999</v>
      </c>
      <c r="I195">
        <v>465619.033</v>
      </c>
      <c r="J195">
        <v>598113.44299999997</v>
      </c>
      <c r="K195">
        <v>467223.18599999999</v>
      </c>
      <c r="L195">
        <v>438550.61</v>
      </c>
      <c r="N195" s="110" t="s">
        <v>180</v>
      </c>
      <c r="T195" s="33">
        <f t="shared" si="39"/>
        <v>0.58370520967330619</v>
      </c>
      <c r="U195" s="31">
        <f t="shared" si="35"/>
        <v>2.5713956035794086E-2</v>
      </c>
      <c r="V195" s="8">
        <f t="shared" si="34"/>
        <v>1.5009370099403365E-2</v>
      </c>
      <c r="W195" s="33">
        <f t="shared" si="37"/>
        <v>0.49545157525679567</v>
      </c>
      <c r="X195" s="72">
        <f t="shared" si="36"/>
        <v>2.1360928042786727E-2</v>
      </c>
      <c r="Y195" s="8">
        <f t="shared" si="38"/>
        <v>1.0583305447745744E-2</v>
      </c>
    </row>
    <row r="196" spans="1:25">
      <c r="A196" t="s">
        <v>216</v>
      </c>
      <c r="B196">
        <v>6675.0659999999998</v>
      </c>
      <c r="C196">
        <v>8856.8439999999991</v>
      </c>
      <c r="D196">
        <v>9643.2749999999996</v>
      </c>
      <c r="E196">
        <v>8380.4369999999999</v>
      </c>
      <c r="F196">
        <v>10167.75</v>
      </c>
      <c r="G196">
        <v>11688.942999999999</v>
      </c>
      <c r="H196">
        <v>12219.47</v>
      </c>
      <c r="I196">
        <v>15113.201999999999</v>
      </c>
      <c r="J196">
        <v>14420.665999999999</v>
      </c>
      <c r="K196">
        <v>10849.174000000001</v>
      </c>
      <c r="L196">
        <v>11053.302</v>
      </c>
      <c r="N196" s="110" t="s">
        <v>181</v>
      </c>
      <c r="T196" s="33">
        <f t="shared" si="39"/>
        <v>0.33866913490431477</v>
      </c>
      <c r="U196" s="31">
        <f t="shared" si="35"/>
        <v>1.7398442052933873E-2</v>
      </c>
      <c r="V196" s="8">
        <f t="shared" si="34"/>
        <v>5.8923153187499652E-3</v>
      </c>
      <c r="W196" s="33">
        <f t="shared" si="37"/>
        <v>0.27526724660136881</v>
      </c>
      <c r="X196" s="72">
        <f t="shared" si="36"/>
        <v>1.1111269598374605E-2</v>
      </c>
      <c r="Y196" s="8">
        <f t="shared" si="38"/>
        <v>3.0585685885900745E-3</v>
      </c>
    </row>
    <row r="197" spans="1:25">
      <c r="A197" t="s">
        <v>217</v>
      </c>
      <c r="B197">
        <v>7772.9709999999995</v>
      </c>
      <c r="C197">
        <v>7307.59</v>
      </c>
      <c r="D197">
        <v>9258.7090000000007</v>
      </c>
      <c r="E197">
        <v>14416.298000000001</v>
      </c>
      <c r="F197">
        <v>12379.468999999999</v>
      </c>
      <c r="G197">
        <v>8726.4599999999991</v>
      </c>
      <c r="H197">
        <v>9176.5519999999997</v>
      </c>
      <c r="I197">
        <v>11236.022000000001</v>
      </c>
      <c r="J197">
        <v>13189.271000000001</v>
      </c>
      <c r="K197">
        <v>8435.44</v>
      </c>
      <c r="L197">
        <v>8930.5769999999993</v>
      </c>
      <c r="N197" s="110" t="s">
        <v>182</v>
      </c>
      <c r="T197" s="33">
        <f t="shared" si="39"/>
        <v>0.35497774484964778</v>
      </c>
      <c r="U197" s="31">
        <f t="shared" ref="U197:U216" si="40">(L162+L427)/($AH$44+$AH$45)</f>
        <v>2.7815800846887707E-2</v>
      </c>
      <c r="V197" s="8">
        <f t="shared" si="34"/>
        <v>9.8739902558151217E-3</v>
      </c>
      <c r="W197" s="33">
        <f t="shared" si="37"/>
        <v>0.37438361646116031</v>
      </c>
      <c r="X197" s="72">
        <f t="shared" si="36"/>
        <v>2.312751530128546E-2</v>
      </c>
      <c r="Y197" s="8">
        <f t="shared" si="38"/>
        <v>8.6585628182560721E-3</v>
      </c>
    </row>
    <row r="198" spans="1:25">
      <c r="A198" t="s">
        <v>218</v>
      </c>
      <c r="B198">
        <v>24720.396000000001</v>
      </c>
      <c r="C198">
        <v>32045.802</v>
      </c>
      <c r="D198">
        <v>31092.941999999999</v>
      </c>
      <c r="E198">
        <v>35546.148000000001</v>
      </c>
      <c r="F198">
        <v>29960.806</v>
      </c>
      <c r="G198">
        <v>30044.436000000002</v>
      </c>
      <c r="H198">
        <v>34805.425000000003</v>
      </c>
      <c r="I198">
        <v>46699.112999999998</v>
      </c>
      <c r="J198">
        <v>55058.485999999997</v>
      </c>
      <c r="K198">
        <v>32649.557000000001</v>
      </c>
      <c r="L198">
        <v>42497.034</v>
      </c>
      <c r="N198" s="110" t="s">
        <v>183</v>
      </c>
      <c r="T198" s="33">
        <f t="shared" si="39"/>
        <v>0.21144100454893247</v>
      </c>
      <c r="U198" s="31">
        <f t="shared" si="40"/>
        <v>1.5077013225429233E-3</v>
      </c>
      <c r="V198" s="8">
        <f t="shared" si="34"/>
        <v>3.1878988219822976E-4</v>
      </c>
      <c r="W198" s="33">
        <f t="shared" si="37"/>
        <v>8.6526118807568331E-2</v>
      </c>
      <c r="X198" s="72">
        <f t="shared" si="36"/>
        <v>8.7848168864023172E-4</v>
      </c>
      <c r="Y198" s="8">
        <f t="shared" si="38"/>
        <v>7.6011610961557944E-5</v>
      </c>
    </row>
    <row r="199" spans="1:25">
      <c r="A199" t="s">
        <v>219</v>
      </c>
      <c r="B199">
        <v>18614.093000000001</v>
      </c>
      <c r="C199">
        <v>18729.190999999999</v>
      </c>
      <c r="D199">
        <v>23252.26</v>
      </c>
      <c r="E199">
        <v>36031.819000000003</v>
      </c>
      <c r="F199">
        <v>46116.097999999998</v>
      </c>
      <c r="G199">
        <v>57035.142999999996</v>
      </c>
      <c r="H199">
        <v>70043.691999999995</v>
      </c>
      <c r="I199">
        <v>77479.104999999996</v>
      </c>
      <c r="J199">
        <v>93525.585000000006</v>
      </c>
      <c r="K199">
        <v>54287.87</v>
      </c>
      <c r="L199">
        <v>44072.137999999999</v>
      </c>
      <c r="N199" s="110" t="s">
        <v>184</v>
      </c>
      <c r="T199" s="33">
        <f t="shared" si="39"/>
        <v>0.36745747448591509</v>
      </c>
      <c r="U199" s="31">
        <f t="shared" si="40"/>
        <v>3.11277051602654E-3</v>
      </c>
      <c r="V199" s="8">
        <f t="shared" si="34"/>
        <v>1.1438107924733312E-3</v>
      </c>
      <c r="W199" s="33">
        <f t="shared" si="37"/>
        <v>0.22472766343382319</v>
      </c>
      <c r="X199" s="72">
        <f t="shared" si="36"/>
        <v>4.0108532184134123E-3</v>
      </c>
      <c r="Y199" s="8">
        <f t="shared" si="38"/>
        <v>9.0134967215007591E-4</v>
      </c>
    </row>
    <row r="200" spans="1:25">
      <c r="A200" t="s">
        <v>220</v>
      </c>
      <c r="B200">
        <v>151419.58499999999</v>
      </c>
      <c r="C200">
        <v>192132.65</v>
      </c>
      <c r="D200">
        <v>212282.041</v>
      </c>
      <c r="E200">
        <v>252171.948</v>
      </c>
      <c r="F200">
        <v>317067.11200000002</v>
      </c>
      <c r="G200">
        <v>341581.31300000002</v>
      </c>
      <c r="H200">
        <v>476254.19400000002</v>
      </c>
      <c r="I200">
        <v>639104.55299999996</v>
      </c>
      <c r="J200">
        <v>741060.255</v>
      </c>
      <c r="K200">
        <v>536298.03700000001</v>
      </c>
      <c r="L200">
        <v>630015.91500000004</v>
      </c>
      <c r="N200" s="110" t="s">
        <v>185</v>
      </c>
      <c r="T200" s="33">
        <f t="shared" si="39"/>
        <v>0.58595972796959395</v>
      </c>
      <c r="U200" s="31">
        <f t="shared" si="40"/>
        <v>2.3312686761708213E-2</v>
      </c>
      <c r="V200" s="8">
        <f t="shared" si="34"/>
        <v>1.3660295593130898E-2</v>
      </c>
      <c r="W200" s="33">
        <f t="shared" si="37"/>
        <v>0.62320909032753868</v>
      </c>
      <c r="X200" s="72">
        <f t="shared" si="36"/>
        <v>2.3333533831264682E-2</v>
      </c>
      <c r="Y200" s="8">
        <f t="shared" si="38"/>
        <v>1.454167039310931E-2</v>
      </c>
    </row>
    <row r="201" spans="1:25">
      <c r="A201" t="s">
        <v>221</v>
      </c>
      <c r="B201">
        <v>100511.387</v>
      </c>
      <c r="C201">
        <v>128305.255</v>
      </c>
      <c r="D201">
        <v>153710.02299999999</v>
      </c>
      <c r="E201">
        <v>235254.592</v>
      </c>
      <c r="F201">
        <v>323086.04300000001</v>
      </c>
      <c r="G201">
        <v>332356.16100000002</v>
      </c>
      <c r="H201">
        <v>433284.55599999998</v>
      </c>
      <c r="I201">
        <v>583350.99300000002</v>
      </c>
      <c r="J201">
        <v>683647.35600000003</v>
      </c>
      <c r="K201">
        <v>547710.78200000001</v>
      </c>
      <c r="L201">
        <v>705114.96600000001</v>
      </c>
      <c r="N201" s="110" t="s">
        <v>186</v>
      </c>
      <c r="T201" s="33">
        <f t="shared" si="39"/>
        <v>0.4478911743140308</v>
      </c>
      <c r="U201" s="31">
        <f t="shared" si="40"/>
        <v>1.170385037297582E-3</v>
      </c>
      <c r="V201" s="8">
        <f t="shared" si="34"/>
        <v>5.2420512875478475E-4</v>
      </c>
      <c r="W201" s="33">
        <f t="shared" si="37"/>
        <v>0.32929935418669753</v>
      </c>
      <c r="X201" s="72">
        <f t="shared" si="36"/>
        <v>4.6348439004736974E-4</v>
      </c>
      <c r="Y201" s="8">
        <f t="shared" si="38"/>
        <v>1.5262511031821429E-4</v>
      </c>
    </row>
    <row r="202" spans="1:25">
      <c r="A202" t="s">
        <v>222</v>
      </c>
      <c r="B202">
        <v>87424.937000000005</v>
      </c>
      <c r="C202">
        <v>104708.821</v>
      </c>
      <c r="D202">
        <v>120963.393</v>
      </c>
      <c r="E202">
        <v>265588.777</v>
      </c>
      <c r="F202">
        <v>443512.99699999997</v>
      </c>
      <c r="G202">
        <v>551842.53</v>
      </c>
      <c r="H202">
        <v>930702.90899999999</v>
      </c>
      <c r="I202">
        <v>1193623.6980000001</v>
      </c>
      <c r="J202">
        <v>1198860.0519999999</v>
      </c>
      <c r="K202">
        <v>899568.30700000003</v>
      </c>
      <c r="L202">
        <v>1181192.173</v>
      </c>
      <c r="N202" s="110" t="s">
        <v>187</v>
      </c>
      <c r="T202" s="33">
        <f t="shared" si="39"/>
        <v>0.16450286627562904</v>
      </c>
      <c r="U202" s="31">
        <f t="shared" si="40"/>
        <v>3.1764113541915419E-2</v>
      </c>
      <c r="V202" s="8">
        <f t="shared" si="34"/>
        <v>5.2252877223496101E-3</v>
      </c>
      <c r="W202" s="33">
        <f t="shared" si="37"/>
        <v>0.51708404450658807</v>
      </c>
      <c r="X202" s="72">
        <f t="shared" si="36"/>
        <v>2.6640521807219642E-2</v>
      </c>
      <c r="Y202" s="8">
        <f t="shared" si="38"/>
        <v>1.3775388763843091E-2</v>
      </c>
    </row>
    <row r="203" spans="1:25">
      <c r="A203" t="s">
        <v>223</v>
      </c>
      <c r="B203">
        <v>76856.913</v>
      </c>
      <c r="C203">
        <v>95410.721999999994</v>
      </c>
      <c r="D203">
        <v>106498.44899999999</v>
      </c>
      <c r="E203">
        <v>126329.571</v>
      </c>
      <c r="F203">
        <v>162383.96299999999</v>
      </c>
      <c r="G203">
        <v>165357.44500000001</v>
      </c>
      <c r="H203">
        <v>210934.606</v>
      </c>
      <c r="I203">
        <v>229541.247</v>
      </c>
      <c r="J203">
        <v>304270.58299999998</v>
      </c>
      <c r="K203">
        <v>197690.21100000001</v>
      </c>
      <c r="L203">
        <v>164506.04199999999</v>
      </c>
      <c r="N203" s="110" t="s">
        <v>188</v>
      </c>
      <c r="T203" s="33">
        <f t="shared" si="39"/>
        <v>9.0032769471816571E-3</v>
      </c>
      <c r="U203" s="31">
        <f t="shared" si="40"/>
        <v>1.0320624425408853E-3</v>
      </c>
      <c r="V203" s="8">
        <f t="shared" si="34"/>
        <v>9.2919439969803465E-6</v>
      </c>
      <c r="W203" s="33">
        <f t="shared" si="37"/>
        <v>8.8248264833239706E-2</v>
      </c>
      <c r="X203" s="72">
        <f t="shared" si="36"/>
        <v>1.4954394594776611E-3</v>
      </c>
      <c r="Y203" s="8">
        <f t="shared" si="38"/>
        <v>1.3196993746206147E-4</v>
      </c>
    </row>
    <row r="204" spans="1:25">
      <c r="A204" t="s">
        <v>224</v>
      </c>
      <c r="B204">
        <v>60785.675999999999</v>
      </c>
      <c r="C204">
        <v>63895.989000000001</v>
      </c>
      <c r="D204">
        <v>73053.308000000005</v>
      </c>
      <c r="E204">
        <v>91049.612999999998</v>
      </c>
      <c r="F204">
        <v>102536.361</v>
      </c>
      <c r="G204">
        <v>119490.36900000001</v>
      </c>
      <c r="H204">
        <v>178873.92300000001</v>
      </c>
      <c r="I204">
        <v>195381.867</v>
      </c>
      <c r="J204">
        <v>209189.715</v>
      </c>
      <c r="K204">
        <v>173726.024</v>
      </c>
      <c r="L204">
        <v>211132.91699999999</v>
      </c>
      <c r="N204" s="110" t="s">
        <v>189</v>
      </c>
      <c r="T204" s="33">
        <f t="shared" si="39"/>
        <v>0.78942500926712078</v>
      </c>
      <c r="U204" s="31">
        <f t="shared" si="40"/>
        <v>0.102025363643633</v>
      </c>
      <c r="V204" s="8">
        <f t="shared" si="34"/>
        <v>8.0541373639856348E-2</v>
      </c>
      <c r="W204" s="33">
        <f t="shared" si="37"/>
        <v>0.89812967883551542</v>
      </c>
      <c r="X204" s="72">
        <f t="shared" si="36"/>
        <v>0.10885965246443778</v>
      </c>
      <c r="Y204" s="8">
        <f t="shared" si="38"/>
        <v>9.7770084706031324E-2</v>
      </c>
    </row>
    <row r="205" spans="1:25">
      <c r="A205" t="s">
        <v>225</v>
      </c>
      <c r="B205">
        <v>36359.159</v>
      </c>
      <c r="C205">
        <v>51997.71</v>
      </c>
      <c r="D205">
        <v>68423.297000000006</v>
      </c>
      <c r="E205">
        <v>87508.695999999996</v>
      </c>
      <c r="F205">
        <v>101227.692</v>
      </c>
      <c r="G205">
        <v>104157.827</v>
      </c>
      <c r="H205">
        <v>110527.552</v>
      </c>
      <c r="I205">
        <v>129208.374</v>
      </c>
      <c r="J205">
        <v>161070.97</v>
      </c>
      <c r="K205">
        <v>107566.447</v>
      </c>
      <c r="L205">
        <v>139645.80900000001</v>
      </c>
      <c r="N205" s="110" t="s">
        <v>190</v>
      </c>
      <c r="T205" s="33">
        <f t="shared" si="39"/>
        <v>0.10895653454865611</v>
      </c>
      <c r="U205" s="31">
        <f t="shared" si="40"/>
        <v>7.5598895402716377E-4</v>
      </c>
      <c r="V205" s="8">
        <f t="shared" si="34"/>
        <v>8.2369936587863075E-5</v>
      </c>
      <c r="W205" s="33">
        <f t="shared" si="37"/>
        <v>6.5988721205143791E-2</v>
      </c>
      <c r="X205" s="72">
        <f t="shared" si="36"/>
        <v>1.0641173692055219E-3</v>
      </c>
      <c r="Y205" s="8">
        <f t="shared" si="38"/>
        <v>7.0219744406054254E-5</v>
      </c>
    </row>
    <row r="206" spans="1:25">
      <c r="A206" t="s">
        <v>226</v>
      </c>
      <c r="B206">
        <v>90940.251000000004</v>
      </c>
      <c r="C206">
        <v>102988.556</v>
      </c>
      <c r="D206">
        <v>112523.762</v>
      </c>
      <c r="E206">
        <v>154065.45600000001</v>
      </c>
      <c r="F206">
        <v>227643.90599999999</v>
      </c>
      <c r="G206">
        <v>260541.41500000001</v>
      </c>
      <c r="H206">
        <v>380129.85700000002</v>
      </c>
      <c r="I206">
        <v>523881.033</v>
      </c>
      <c r="J206">
        <v>562961.99699999997</v>
      </c>
      <c r="K206">
        <v>395239.163</v>
      </c>
      <c r="L206">
        <v>483719.82699999999</v>
      </c>
      <c r="N206" s="110" t="s">
        <v>191</v>
      </c>
      <c r="T206" s="33">
        <f t="shared" si="39"/>
        <v>0.11243385853813108</v>
      </c>
      <c r="U206" s="31">
        <f t="shared" si="40"/>
        <v>2.1035689024633056E-3</v>
      </c>
      <c r="V206" s="8">
        <f t="shared" si="34"/>
        <v>2.3651236840477097E-4</v>
      </c>
      <c r="W206" s="33">
        <f t="shared" si="37"/>
        <v>1.4273555585425533E-2</v>
      </c>
      <c r="X206" s="72">
        <f t="shared" si="36"/>
        <v>4.380889502608603E-3</v>
      </c>
      <c r="Y206" s="8">
        <f t="shared" si="38"/>
        <v>6.2530869829091105E-5</v>
      </c>
    </row>
    <row r="207" spans="1:25">
      <c r="A207" t="s">
        <v>227</v>
      </c>
      <c r="B207">
        <v>42607.425999999999</v>
      </c>
      <c r="C207">
        <v>55472.584000000003</v>
      </c>
      <c r="D207">
        <v>64528.368000000002</v>
      </c>
      <c r="E207">
        <v>144968.97</v>
      </c>
      <c r="F207">
        <v>188748.97</v>
      </c>
      <c r="G207">
        <v>233353.22200000001</v>
      </c>
      <c r="H207">
        <v>322126.783</v>
      </c>
      <c r="I207">
        <v>308070.47499999998</v>
      </c>
      <c r="J207">
        <v>340619.92599999998</v>
      </c>
      <c r="K207">
        <v>249741.38800000001</v>
      </c>
      <c r="L207">
        <v>324830.61200000002</v>
      </c>
      <c r="N207" s="110" t="s">
        <v>192</v>
      </c>
      <c r="T207" s="33">
        <f t="shared" si="39"/>
        <v>0.3082595330037522</v>
      </c>
      <c r="U207" s="31">
        <f t="shared" si="40"/>
        <v>1.582100351712725E-3</v>
      </c>
      <c r="V207" s="8">
        <f t="shared" si="34"/>
        <v>4.8769751558403672E-4</v>
      </c>
      <c r="W207" s="33">
        <f t="shared" si="37"/>
        <v>6.2639596838372544E-2</v>
      </c>
      <c r="X207" s="72">
        <f t="shared" si="36"/>
        <v>8.4828837504135821E-4</v>
      </c>
      <c r="Y207" s="8">
        <f t="shared" si="38"/>
        <v>5.3136441815268846E-5</v>
      </c>
    </row>
    <row r="208" spans="1:25">
      <c r="A208" t="s">
        <v>228</v>
      </c>
      <c r="B208">
        <v>72166.857000000004</v>
      </c>
      <c r="C208">
        <v>80047.054999999993</v>
      </c>
      <c r="D208">
        <v>95444.005000000005</v>
      </c>
      <c r="E208">
        <v>125361.393</v>
      </c>
      <c r="F208">
        <v>130910.447</v>
      </c>
      <c r="G208">
        <v>136716.886</v>
      </c>
      <c r="H208">
        <v>165525.40400000001</v>
      </c>
      <c r="I208">
        <v>180791.52499999999</v>
      </c>
      <c r="J208">
        <v>201232.15700000001</v>
      </c>
      <c r="K208">
        <v>153492.6</v>
      </c>
      <c r="L208">
        <v>188535.97</v>
      </c>
      <c r="N208" s="110" t="s">
        <v>193</v>
      </c>
      <c r="T208" s="33">
        <f t="shared" si="39"/>
        <v>0.83856509156616643</v>
      </c>
      <c r="U208" s="31">
        <f t="shared" si="40"/>
        <v>2.7269341426438992E-3</v>
      </c>
      <c r="V208" s="8">
        <f t="shared" si="34"/>
        <v>2.2867117790210867E-3</v>
      </c>
      <c r="W208" s="33">
        <f t="shared" si="37"/>
        <v>0.55745567617184588</v>
      </c>
      <c r="X208" s="72">
        <f t="shared" si="36"/>
        <v>1.1414601497661137E-3</v>
      </c>
      <c r="Y208" s="8">
        <f t="shared" si="38"/>
        <v>6.3631343961108539E-4</v>
      </c>
    </row>
    <row r="209" spans="1:25">
      <c r="A209" t="s">
        <v>229</v>
      </c>
      <c r="B209">
        <v>6165.107</v>
      </c>
      <c r="C209">
        <v>45999.014999999999</v>
      </c>
      <c r="D209">
        <v>59817.53</v>
      </c>
      <c r="E209">
        <v>78403.510999999999</v>
      </c>
      <c r="F209">
        <v>84197.481</v>
      </c>
      <c r="G209">
        <v>44987.847999999998</v>
      </c>
      <c r="H209">
        <v>182539.61499999999</v>
      </c>
      <c r="I209">
        <v>518169.18099999998</v>
      </c>
      <c r="J209">
        <v>658305.84100000001</v>
      </c>
      <c r="K209">
        <v>556681.05099999998</v>
      </c>
      <c r="L209">
        <v>621153.32799999998</v>
      </c>
      <c r="N209" s="110" t="s">
        <v>194</v>
      </c>
      <c r="T209" s="33">
        <f t="shared" si="39"/>
        <v>0.7637245354642227</v>
      </c>
      <c r="U209" s="31">
        <f t="shared" si="40"/>
        <v>3.2837192763577119E-2</v>
      </c>
      <c r="V209" s="8">
        <f t="shared" si="34"/>
        <v>2.5078569789312069E-2</v>
      </c>
      <c r="W209" s="33">
        <f t="shared" si="37"/>
        <v>0.85125941947121619</v>
      </c>
      <c r="X209" s="72">
        <f t="shared" si="36"/>
        <v>2.7913704172676138E-2</v>
      </c>
      <c r="Y209" s="8">
        <f t="shared" si="38"/>
        <v>2.3761803609323555E-2</v>
      </c>
    </row>
    <row r="210" spans="1:25">
      <c r="A210" t="s">
        <v>230</v>
      </c>
      <c r="B210">
        <v>3071912.8190000001</v>
      </c>
      <c r="C210">
        <v>2384840.878</v>
      </c>
      <c r="D210">
        <v>2272460.784</v>
      </c>
      <c r="E210">
        <v>2713310.145</v>
      </c>
      <c r="F210">
        <v>3515572.3330000001</v>
      </c>
      <c r="G210">
        <v>3884525.7170000002</v>
      </c>
      <c r="H210">
        <v>4099307.5410000002</v>
      </c>
      <c r="I210">
        <v>4412562.3480000002</v>
      </c>
      <c r="J210">
        <v>4267037.1900000004</v>
      </c>
      <c r="K210">
        <v>2849294.2910000002</v>
      </c>
      <c r="L210">
        <v>2935306.4610000001</v>
      </c>
      <c r="N210" s="110" t="s">
        <v>195</v>
      </c>
      <c r="T210" s="33">
        <f t="shared" si="39"/>
        <v>0.99640026194650877</v>
      </c>
      <c r="U210" s="31">
        <f t="shared" si="40"/>
        <v>1.2868087974119884E-2</v>
      </c>
      <c r="V210" s="8">
        <f t="shared" si="34"/>
        <v>1.2821766228163771E-2</v>
      </c>
      <c r="W210" s="33">
        <f t="shared" si="37"/>
        <v>0.9964999156516039</v>
      </c>
      <c r="X210" s="72">
        <f t="shared" si="36"/>
        <v>1.3104092844837816E-2</v>
      </c>
      <c r="Y210" s="8">
        <f t="shared" si="38"/>
        <v>1.3058227414571669E-2</v>
      </c>
    </row>
    <row r="211" spans="1:25">
      <c r="A211" t="s">
        <v>231</v>
      </c>
      <c r="B211">
        <v>1031558.361</v>
      </c>
      <c r="C211">
        <v>685054.82400000002</v>
      </c>
      <c r="D211">
        <v>467398.61499999999</v>
      </c>
      <c r="E211">
        <v>475300.85200000001</v>
      </c>
      <c r="F211">
        <v>445605.45</v>
      </c>
      <c r="G211">
        <v>683876.43400000001</v>
      </c>
      <c r="H211">
        <v>577103.17700000003</v>
      </c>
      <c r="I211">
        <v>586360.64800000004</v>
      </c>
      <c r="J211">
        <v>518275.685</v>
      </c>
      <c r="K211">
        <v>323013.58600000001</v>
      </c>
      <c r="L211">
        <v>322056.31599999999</v>
      </c>
      <c r="N211" s="110" t="s">
        <v>196</v>
      </c>
      <c r="T211" s="33">
        <f t="shared" si="39"/>
        <v>0.92785441878273767</v>
      </c>
      <c r="U211" s="31">
        <f t="shared" si="40"/>
        <v>8.8917042420343737E-3</v>
      </c>
      <c r="V211" s="8">
        <f t="shared" si="34"/>
        <v>8.2502070714808064E-3</v>
      </c>
      <c r="W211" s="33">
        <f t="shared" si="37"/>
        <v>0.65721788904332057</v>
      </c>
      <c r="X211" s="72">
        <f t="shared" si="36"/>
        <v>6.2546776879533013E-3</v>
      </c>
      <c r="Y211" s="8">
        <f t="shared" si="38"/>
        <v>4.1106860667230252E-3</v>
      </c>
    </row>
    <row r="212" spans="1:25">
      <c r="A212" t="s">
        <v>232</v>
      </c>
      <c r="B212">
        <v>472196.12800000003</v>
      </c>
      <c r="C212">
        <v>525831.85699999996</v>
      </c>
      <c r="D212">
        <v>546072.01300000004</v>
      </c>
      <c r="E212">
        <v>782240.07299999997</v>
      </c>
      <c r="F212">
        <v>1149999.081</v>
      </c>
      <c r="G212">
        <v>1650093.2919999999</v>
      </c>
      <c r="H212">
        <v>2809896.568</v>
      </c>
      <c r="I212">
        <v>3532815.1549999998</v>
      </c>
      <c r="J212">
        <v>4576270.1129999999</v>
      </c>
      <c r="K212">
        <v>5238431.335</v>
      </c>
      <c r="L212">
        <v>6104097.0219999999</v>
      </c>
      <c r="N212" s="110" t="s">
        <v>197</v>
      </c>
      <c r="T212" s="33">
        <f t="shared" si="39"/>
        <v>0.29434366580318561</v>
      </c>
      <c r="U212" s="31">
        <f t="shared" si="40"/>
        <v>2.2549260413382777E-2</v>
      </c>
      <c r="V212" s="8">
        <f t="shared" si="34"/>
        <v>6.6372319712257434E-3</v>
      </c>
      <c r="W212" s="33">
        <f t="shared" si="37"/>
        <v>0.2528735994775877</v>
      </c>
      <c r="X212" s="72">
        <f t="shared" si="36"/>
        <v>2.0693816112839568E-2</v>
      </c>
      <c r="Y212" s="8">
        <f t="shared" si="38"/>
        <v>5.2329197673810432E-3</v>
      </c>
    </row>
    <row r="213" spans="1:25">
      <c r="A213" t="s">
        <v>233</v>
      </c>
      <c r="B213">
        <v>316802.174</v>
      </c>
      <c r="C213">
        <v>253408.736</v>
      </c>
      <c r="D213">
        <v>305879.73599999998</v>
      </c>
      <c r="E213">
        <v>366631.37099999998</v>
      </c>
      <c r="F213">
        <v>356419.913</v>
      </c>
      <c r="G213">
        <v>334963.93900000001</v>
      </c>
      <c r="H213">
        <v>301653.821</v>
      </c>
      <c r="I213">
        <v>317588.82</v>
      </c>
      <c r="J213">
        <v>308294.05599999998</v>
      </c>
      <c r="K213">
        <v>254912.29399999999</v>
      </c>
      <c r="L213">
        <v>278482.11800000002</v>
      </c>
      <c r="N213" s="110" t="s">
        <v>198</v>
      </c>
      <c r="T213" s="33">
        <f t="shared" si="39"/>
        <v>0.61491498552559154</v>
      </c>
      <c r="U213" s="31">
        <f t="shared" si="40"/>
        <v>1.5169577396239885E-2</v>
      </c>
      <c r="V213" s="8">
        <f t="shared" ref="V213:V276" si="41">(T213*U213)</f>
        <v>9.3280004650381897E-3</v>
      </c>
      <c r="W213" s="33">
        <f t="shared" si="37"/>
        <v>0.52946833895344181</v>
      </c>
      <c r="X213" s="72">
        <f t="shared" si="36"/>
        <v>1.7677910840051062E-2</v>
      </c>
      <c r="Y213" s="8">
        <f t="shared" si="38"/>
        <v>9.3598940886488787E-3</v>
      </c>
    </row>
    <row r="214" spans="1:25">
      <c r="A214" t="s">
        <v>234</v>
      </c>
      <c r="B214">
        <v>806968.1</v>
      </c>
      <c r="C214">
        <v>663422.51</v>
      </c>
      <c r="D214">
        <v>661330.12300000002</v>
      </c>
      <c r="E214">
        <v>837532.76500000001</v>
      </c>
      <c r="F214">
        <v>902018.64</v>
      </c>
      <c r="G214">
        <v>906666.47600000002</v>
      </c>
      <c r="H214">
        <v>848827.54299999995</v>
      </c>
      <c r="I214">
        <v>941151.91399999999</v>
      </c>
      <c r="J214">
        <v>840005.33700000006</v>
      </c>
      <c r="K214">
        <v>523752.89600000001</v>
      </c>
      <c r="L214">
        <v>497546.84499999997</v>
      </c>
      <c r="N214" s="110" t="s">
        <v>199</v>
      </c>
      <c r="T214" s="33">
        <f t="shared" si="39"/>
        <v>0.29747329918758325</v>
      </c>
      <c r="U214" s="31">
        <f t="shared" si="40"/>
        <v>1.9306607331871831E-3</v>
      </c>
      <c r="V214" s="8">
        <f t="shared" si="41"/>
        <v>5.7432001791310981E-4</v>
      </c>
      <c r="W214" s="33">
        <f t="shared" si="37"/>
        <v>0.23969924445364751</v>
      </c>
      <c r="X214" s="72">
        <f t="shared" si="36"/>
        <v>2.5873280956383252E-3</v>
      </c>
      <c r="Y214" s="8">
        <f t="shared" si="38"/>
        <v>6.2018058967820125E-4</v>
      </c>
    </row>
    <row r="215" spans="1:25">
      <c r="A215" t="s">
        <v>235</v>
      </c>
      <c r="B215">
        <v>1208373.21</v>
      </c>
      <c r="C215">
        <v>1871658.865</v>
      </c>
      <c r="D215">
        <v>2988808.2609999999</v>
      </c>
      <c r="E215">
        <v>4610688.5880000014</v>
      </c>
      <c r="F215">
        <v>8601361.602</v>
      </c>
      <c r="G215">
        <v>8602151.3739999998</v>
      </c>
      <c r="H215">
        <v>8658390.0659999996</v>
      </c>
      <c r="I215">
        <v>11031059.137</v>
      </c>
      <c r="J215">
        <v>13519916.934</v>
      </c>
      <c r="K215">
        <v>11353152.696</v>
      </c>
      <c r="L215">
        <v>12834636.842</v>
      </c>
      <c r="N215" s="110" t="s">
        <v>200</v>
      </c>
      <c r="T215" s="33">
        <f t="shared" si="39"/>
        <v>0.82991330672377839</v>
      </c>
      <c r="U215" s="31">
        <f t="shared" si="40"/>
        <v>1.4133365678047804E-2</v>
      </c>
      <c r="V215" s="8">
        <f t="shared" si="41"/>
        <v>1.1729468245005009E-2</v>
      </c>
      <c r="W215" s="33">
        <f t="shared" si="37"/>
        <v>0.88767750285199742</v>
      </c>
      <c r="X215" s="72">
        <f t="shared" si="36"/>
        <v>1.4734863658148384E-2</v>
      </c>
      <c r="Y215" s="8">
        <f t="shared" si="38"/>
        <v>1.3079806976929806E-2</v>
      </c>
    </row>
    <row r="216" spans="1:25">
      <c r="A216" t="s">
        <v>236</v>
      </c>
      <c r="B216">
        <v>143881.32800000001</v>
      </c>
      <c r="C216">
        <v>149159.60999999999</v>
      </c>
      <c r="D216">
        <v>187935.29699999999</v>
      </c>
      <c r="E216">
        <v>246160.53</v>
      </c>
      <c r="F216">
        <v>251282.01800000001</v>
      </c>
      <c r="G216">
        <v>255818.802</v>
      </c>
      <c r="H216">
        <v>278443.51199999999</v>
      </c>
      <c r="I216">
        <v>379222.587</v>
      </c>
      <c r="J216">
        <v>415651.20500000002</v>
      </c>
      <c r="K216">
        <v>443271.74</v>
      </c>
      <c r="L216">
        <v>680264.68900000001</v>
      </c>
      <c r="N216" s="110" t="s">
        <v>201</v>
      </c>
      <c r="T216" s="33">
        <f t="shared" si="39"/>
        <v>0.86268021181770649</v>
      </c>
      <c r="U216" s="31">
        <f t="shared" si="40"/>
        <v>0.10740451272078468</v>
      </c>
      <c r="V216" s="8">
        <f t="shared" si="41"/>
        <v>9.265574778414408E-2</v>
      </c>
      <c r="W216" s="33">
        <f t="shared" si="37"/>
        <v>0.67305713845683146</v>
      </c>
      <c r="X216" s="72">
        <f t="shared" si="36"/>
        <v>9.4493999473036119E-2</v>
      </c>
      <c r="Y216" s="8">
        <f t="shared" si="38"/>
        <v>6.3599860886663029E-2</v>
      </c>
    </row>
    <row r="217" spans="1:25">
      <c r="A217" t="s">
        <v>237</v>
      </c>
      <c r="B217">
        <v>661357.17500000005</v>
      </c>
      <c r="C217">
        <v>749461.45</v>
      </c>
      <c r="D217">
        <v>832213.53</v>
      </c>
      <c r="E217">
        <v>1228089.42</v>
      </c>
      <c r="F217">
        <v>1392581.675</v>
      </c>
      <c r="G217">
        <v>1423170.4909999999</v>
      </c>
      <c r="H217">
        <v>1721045.862</v>
      </c>
      <c r="I217">
        <v>2193357.6710000001</v>
      </c>
      <c r="J217">
        <v>2592061.5550000002</v>
      </c>
      <c r="K217">
        <v>2111731.1129999999</v>
      </c>
      <c r="L217">
        <v>2592559.338</v>
      </c>
      <c r="N217" s="110" t="s">
        <v>202</v>
      </c>
      <c r="T217" s="33">
        <f t="shared" si="39"/>
        <v>0.24801186894061911</v>
      </c>
      <c r="U217" s="31">
        <f t="shared" ref="U217:U248" si="42">(L182+L447)/($AI$44+$AI$45)</f>
        <v>6.0595466927351586E-4</v>
      </c>
      <c r="V217" s="8">
        <f t="shared" si="41"/>
        <v>1.502839500198194E-4</v>
      </c>
      <c r="W217" s="33">
        <f t="shared" si="37"/>
        <v>0.72972121332736284</v>
      </c>
      <c r="X217" s="72">
        <f>(B182+B447)/($AI$52+$AI$53)</f>
        <v>1.0581094726916714E-3</v>
      </c>
      <c r="Y217" s="8">
        <f t="shared" si="38"/>
        <v>7.7212492824574254E-4</v>
      </c>
    </row>
    <row r="218" spans="1:25">
      <c r="A218" t="s">
        <v>238</v>
      </c>
      <c r="B218">
        <v>796742.44700000004</v>
      </c>
      <c r="C218">
        <v>792964.92200000002</v>
      </c>
      <c r="D218">
        <v>894579.83900000004</v>
      </c>
      <c r="E218">
        <v>1142844.8400000001</v>
      </c>
      <c r="F218">
        <v>1098195.19</v>
      </c>
      <c r="G218">
        <v>1331211.939</v>
      </c>
      <c r="H218">
        <v>1783363.9269999999</v>
      </c>
      <c r="I218">
        <v>2127345.3530000001</v>
      </c>
      <c r="J218">
        <v>2416230.142</v>
      </c>
      <c r="K218">
        <v>1533130.064</v>
      </c>
      <c r="L218">
        <v>1875669.193</v>
      </c>
      <c r="N218" s="110" t="s">
        <v>203</v>
      </c>
      <c r="T218" s="33">
        <f t="shared" si="39"/>
        <v>0.62340875087313508</v>
      </c>
      <c r="U218" s="31">
        <f t="shared" si="42"/>
        <v>1.3872913301865649E-3</v>
      </c>
      <c r="V218" s="8">
        <f>(T218*U218)</f>
        <v>8.6484955524873642E-4</v>
      </c>
      <c r="W218" s="33">
        <f t="shared" si="37"/>
        <v>0.8273741023891712</v>
      </c>
      <c r="X218" s="72">
        <f t="shared" ref="X218:X266" si="43">(B183+B448)/($AI$52+$AI$53)</f>
        <v>1.0525093241747689E-3</v>
      </c>
      <c r="Y218" s="8">
        <f t="shared" si="38"/>
        <v>8.7081895734533266E-4</v>
      </c>
    </row>
    <row r="219" spans="1:25">
      <c r="A219" t="s">
        <v>239</v>
      </c>
      <c r="B219">
        <v>25826.831999999999</v>
      </c>
      <c r="C219">
        <v>32431.107</v>
      </c>
      <c r="D219">
        <v>57944.548999999999</v>
      </c>
      <c r="E219">
        <v>73975.138999999996</v>
      </c>
      <c r="F219">
        <v>63861.819000000003</v>
      </c>
      <c r="G219">
        <v>31193.185000000001</v>
      </c>
      <c r="H219">
        <v>46833.417000000001</v>
      </c>
      <c r="I219">
        <v>62523.447999999997</v>
      </c>
      <c r="J219">
        <v>75033.866999999998</v>
      </c>
      <c r="K219">
        <v>118194.681</v>
      </c>
      <c r="L219">
        <v>147913.07500000001</v>
      </c>
      <c r="N219" s="110" t="s">
        <v>204</v>
      </c>
      <c r="T219" s="33">
        <f t="shared" si="39"/>
        <v>0.53255326876559328</v>
      </c>
      <c r="U219" s="31">
        <f t="shared" si="42"/>
        <v>8.1542046621982917E-2</v>
      </c>
      <c r="V219" s="8">
        <f t="shared" si="41"/>
        <v>4.3425483470373408E-2</v>
      </c>
      <c r="W219" s="33">
        <f t="shared" si="37"/>
        <v>0.69537274814746852</v>
      </c>
      <c r="X219" s="72">
        <f t="shared" si="43"/>
        <v>0.11384583857099377</v>
      </c>
      <c r="Y219" s="8">
        <f t="shared" si="38"/>
        <v>7.9165293632265016E-2</v>
      </c>
    </row>
    <row r="220" spans="1:25">
      <c r="A220" t="s">
        <v>240</v>
      </c>
      <c r="B220">
        <v>352705.924</v>
      </c>
      <c r="C220">
        <v>365691.96100000001</v>
      </c>
      <c r="D220">
        <v>481328.49699999997</v>
      </c>
      <c r="E220">
        <v>654585.06700000004</v>
      </c>
      <c r="F220">
        <v>703031.37699999998</v>
      </c>
      <c r="G220">
        <v>892853.37800000003</v>
      </c>
      <c r="H220">
        <v>999197.05200000003</v>
      </c>
      <c r="I220">
        <v>1331297.4709999999</v>
      </c>
      <c r="J220">
        <v>1383769.1329999999</v>
      </c>
      <c r="K220">
        <v>1238155.6540000001</v>
      </c>
      <c r="L220">
        <v>1344049.9890000001</v>
      </c>
      <c r="N220" s="110" t="s">
        <v>205</v>
      </c>
      <c r="T220" s="33">
        <f t="shared" si="39"/>
        <v>0.90650949252342428</v>
      </c>
      <c r="U220" s="31">
        <f t="shared" si="42"/>
        <v>8.4308166301460732E-3</v>
      </c>
      <c r="V220" s="8">
        <f t="shared" si="41"/>
        <v>7.6426153049517628E-3</v>
      </c>
      <c r="W220" s="33">
        <f t="shared" si="37"/>
        <v>0.25772050505919691</v>
      </c>
      <c r="X220" s="72">
        <f t="shared" si="43"/>
        <v>2.6215462517700937E-3</v>
      </c>
      <c r="Y220" s="8">
        <f t="shared" si="38"/>
        <v>6.7562622404223314E-4</v>
      </c>
    </row>
    <row r="221" spans="1:25">
      <c r="A221" t="s">
        <v>241</v>
      </c>
      <c r="B221">
        <v>208353.84099999999</v>
      </c>
      <c r="C221">
        <v>341634.35100000002</v>
      </c>
      <c r="D221">
        <v>303077.37699999998</v>
      </c>
      <c r="E221">
        <v>370699.65899999999</v>
      </c>
      <c r="F221">
        <v>562815.59400000004</v>
      </c>
      <c r="G221">
        <v>662807.99699999997</v>
      </c>
      <c r="H221">
        <v>916160.81599999999</v>
      </c>
      <c r="I221">
        <v>751874.03899999999</v>
      </c>
      <c r="J221">
        <v>765956.00600000005</v>
      </c>
      <c r="K221">
        <v>582555.58400000003</v>
      </c>
      <c r="L221">
        <v>837885.07499999995</v>
      </c>
      <c r="N221" s="110" t="s">
        <v>206</v>
      </c>
      <c r="T221" s="33">
        <f t="shared" si="39"/>
        <v>0.80403351682281177</v>
      </c>
      <c r="U221" s="31">
        <f t="shared" si="42"/>
        <v>1.6234513464347393E-2</v>
      </c>
      <c r="V221" s="8">
        <f t="shared" si="41"/>
        <v>1.3053092954646524E-2</v>
      </c>
      <c r="W221" s="33">
        <f t="shared" si="37"/>
        <v>0.8956435252119106</v>
      </c>
      <c r="X221" s="72">
        <f t="shared" si="43"/>
        <v>1.5746860203949494E-2</v>
      </c>
      <c r="Y221" s="8">
        <f t="shared" si="38"/>
        <v>1.410357338408447E-2</v>
      </c>
    </row>
    <row r="222" spans="1:25">
      <c r="A222" t="s">
        <v>242</v>
      </c>
      <c r="B222">
        <v>925821.20600000001</v>
      </c>
      <c r="C222">
        <v>928951.82900000003</v>
      </c>
      <c r="D222">
        <v>1022786.585</v>
      </c>
      <c r="E222">
        <v>1234635.8529999999</v>
      </c>
      <c r="F222">
        <v>1458725.4280000001</v>
      </c>
      <c r="G222">
        <v>1450210.577</v>
      </c>
      <c r="H222">
        <v>1656736.6780000001</v>
      </c>
      <c r="I222">
        <v>2026287.5560000001</v>
      </c>
      <c r="J222">
        <v>2253914.1869999999</v>
      </c>
      <c r="K222">
        <v>1753277.807</v>
      </c>
      <c r="L222">
        <v>2105756.9789999998</v>
      </c>
      <c r="N222" s="110" t="s">
        <v>207</v>
      </c>
      <c r="T222" s="33">
        <f t="shared" si="39"/>
        <v>0.4294873684458565</v>
      </c>
      <c r="U222" s="31">
        <f t="shared" si="42"/>
        <v>2.8699115881119113E-3</v>
      </c>
      <c r="V222" s="8">
        <f t="shared" si="41"/>
        <v>1.2325907756504536E-3</v>
      </c>
      <c r="W222" s="33">
        <f t="shared" si="37"/>
        <v>0.9031197921706845</v>
      </c>
      <c r="X222" s="72">
        <f t="shared" si="43"/>
        <v>1.0087880986540954E-3</v>
      </c>
      <c r="Y222" s="8">
        <f t="shared" si="38"/>
        <v>9.1105649800074658E-4</v>
      </c>
    </row>
    <row r="223" spans="1:25">
      <c r="A223" t="s">
        <v>243</v>
      </c>
      <c r="B223">
        <v>1530886.611</v>
      </c>
      <c r="C223">
        <v>1705817.399</v>
      </c>
      <c r="D223">
        <v>1682261.7169999999</v>
      </c>
      <c r="E223">
        <v>1659297.0349999999</v>
      </c>
      <c r="F223">
        <v>1764217.077</v>
      </c>
      <c r="G223">
        <v>2124856.8309999998</v>
      </c>
      <c r="H223">
        <v>3209454.7209999999</v>
      </c>
      <c r="I223">
        <v>5910608.875</v>
      </c>
      <c r="J223">
        <v>6604133.6830000002</v>
      </c>
      <c r="K223">
        <v>3883835.06</v>
      </c>
      <c r="L223">
        <v>4113376.72</v>
      </c>
      <c r="N223" s="110" t="s">
        <v>208</v>
      </c>
      <c r="T223" s="33">
        <f t="shared" si="39"/>
        <v>0.58507225505141436</v>
      </c>
      <c r="U223" s="31">
        <f t="shared" si="42"/>
        <v>6.5382821294750308E-3</v>
      </c>
      <c r="V223" s="8">
        <f t="shared" si="41"/>
        <v>3.8253674696543199E-3</v>
      </c>
      <c r="W223" s="33">
        <f t="shared" si="37"/>
        <v>0.83898654023737473</v>
      </c>
      <c r="X223" s="72">
        <f t="shared" si="43"/>
        <v>6.1866024342586388E-3</v>
      </c>
      <c r="Y223" s="8">
        <f t="shared" si="38"/>
        <v>5.190476172142776E-3</v>
      </c>
    </row>
    <row r="224" spans="1:25">
      <c r="A224" t="s">
        <v>244</v>
      </c>
      <c r="B224">
        <v>12930.326999999999</v>
      </c>
      <c r="C224">
        <v>16585.266</v>
      </c>
      <c r="D224">
        <v>17261.004000000001</v>
      </c>
      <c r="E224">
        <v>18742.174999999999</v>
      </c>
      <c r="F224">
        <v>33552.601999999999</v>
      </c>
      <c r="G224">
        <v>54268.591</v>
      </c>
      <c r="H224">
        <v>120636.548</v>
      </c>
      <c r="I224">
        <v>171919.19899999999</v>
      </c>
      <c r="J224">
        <v>214193.674</v>
      </c>
      <c r="K224">
        <v>75965.989000000001</v>
      </c>
      <c r="L224">
        <v>106471.541</v>
      </c>
      <c r="N224" s="110" t="s">
        <v>209</v>
      </c>
      <c r="T224" s="33">
        <f t="shared" si="39"/>
        <v>0.39356516489945681</v>
      </c>
      <c r="U224" s="31">
        <f t="shared" si="42"/>
        <v>8.7340727533169362E-4</v>
      </c>
      <c r="V224" s="8">
        <f t="shared" si="41"/>
        <v>3.4374267834030327E-4</v>
      </c>
      <c r="W224" s="33">
        <f t="shared" si="37"/>
        <v>6.6967130472905784E-2</v>
      </c>
      <c r="X224" s="72">
        <f t="shared" si="43"/>
        <v>1.5214230116391819E-3</v>
      </c>
      <c r="Y224" s="8">
        <f t="shared" si="38"/>
        <v>1.0188533332492234E-4</v>
      </c>
    </row>
    <row r="225" spans="1:25">
      <c r="A225" t="s">
        <v>245</v>
      </c>
      <c r="B225">
        <v>91311.64</v>
      </c>
      <c r="C225">
        <v>105011.833</v>
      </c>
      <c r="D225">
        <v>88362.474000000002</v>
      </c>
      <c r="E225">
        <v>99990.672000000006</v>
      </c>
      <c r="F225">
        <v>117309.433</v>
      </c>
      <c r="G225">
        <v>104584.204</v>
      </c>
      <c r="H225">
        <v>101073.383</v>
      </c>
      <c r="I225">
        <v>110421.285</v>
      </c>
      <c r="J225">
        <v>119026.58</v>
      </c>
      <c r="K225">
        <v>42964.156000000003</v>
      </c>
      <c r="L225">
        <v>91031.577999999994</v>
      </c>
      <c r="N225" s="110" t="s">
        <v>210</v>
      </c>
      <c r="T225" s="33">
        <f t="shared" si="39"/>
        <v>0.6141108057052419</v>
      </c>
      <c r="U225" s="31">
        <f t="shared" si="42"/>
        <v>3.7293741552947438E-3</v>
      </c>
      <c r="V225" s="8">
        <f t="shared" si="41"/>
        <v>2.2902489672843611E-3</v>
      </c>
      <c r="W225" s="33">
        <f t="shared" si="37"/>
        <v>0.98360483618537786</v>
      </c>
      <c r="X225" s="72">
        <f t="shared" si="43"/>
        <v>5.4448385092706721E-3</v>
      </c>
      <c r="Y225" s="8">
        <f t="shared" si="38"/>
        <v>5.3555694899670167E-3</v>
      </c>
    </row>
    <row r="226" spans="1:25">
      <c r="A226" t="s">
        <v>246</v>
      </c>
      <c r="B226">
        <v>774509.38199999998</v>
      </c>
      <c r="C226">
        <v>906905.79599999997</v>
      </c>
      <c r="D226">
        <v>1190187.523</v>
      </c>
      <c r="E226">
        <v>1611961.892</v>
      </c>
      <c r="F226">
        <v>1860978.3740000001</v>
      </c>
      <c r="G226">
        <v>2218307.8870000001</v>
      </c>
      <c r="H226">
        <v>2829647.659</v>
      </c>
      <c r="I226">
        <v>3467112.0989999999</v>
      </c>
      <c r="J226">
        <v>3626010.2540000002</v>
      </c>
      <c r="K226">
        <v>2732091.5720000002</v>
      </c>
      <c r="L226">
        <v>3742831.017</v>
      </c>
      <c r="N226" s="110" t="s">
        <v>211</v>
      </c>
      <c r="T226" s="33">
        <f t="shared" si="39"/>
        <v>0.58244575933834197</v>
      </c>
      <c r="U226" s="31">
        <f t="shared" si="42"/>
        <v>9.5458811190760398E-4</v>
      </c>
      <c r="V226" s="8">
        <f t="shared" si="41"/>
        <v>5.559957976953786E-4</v>
      </c>
      <c r="W226" s="33">
        <f t="shared" si="37"/>
        <v>0.71658346850021659</v>
      </c>
      <c r="X226" s="72">
        <f t="shared" si="43"/>
        <v>2.2920758835273764E-3</v>
      </c>
      <c r="Y226" s="8">
        <f t="shared" si="38"/>
        <v>1.6424636866837459E-3</v>
      </c>
    </row>
    <row r="227" spans="1:25">
      <c r="A227" t="s">
        <v>247</v>
      </c>
      <c r="B227">
        <v>12033.155000000001</v>
      </c>
      <c r="C227">
        <v>12502.757</v>
      </c>
      <c r="D227">
        <v>18759.442999999999</v>
      </c>
      <c r="E227">
        <v>30051.214</v>
      </c>
      <c r="F227">
        <v>45785.184999999998</v>
      </c>
      <c r="G227">
        <v>49253.048999999999</v>
      </c>
      <c r="H227">
        <v>63067.601999999999</v>
      </c>
      <c r="I227">
        <v>81566.218999999997</v>
      </c>
      <c r="J227">
        <v>99535.942999999999</v>
      </c>
      <c r="K227">
        <v>96548.633000000002</v>
      </c>
      <c r="L227">
        <v>95859.414000000004</v>
      </c>
      <c r="N227" s="110" t="s">
        <v>212</v>
      </c>
      <c r="T227" s="33">
        <f t="shared" si="39"/>
        <v>0.74124526396009027</v>
      </c>
      <c r="U227" s="31">
        <f t="shared" si="42"/>
        <v>6.9117121392336944E-4</v>
      </c>
      <c r="V227" s="8">
        <f t="shared" si="41"/>
        <v>5.1232738890624404E-4</v>
      </c>
      <c r="W227" s="33">
        <f t="shared" si="37"/>
        <v>0.5265857925071693</v>
      </c>
      <c r="X227" s="72">
        <f t="shared" si="43"/>
        <v>1.3355191752001297E-3</v>
      </c>
      <c r="Y227" s="8">
        <f t="shared" si="38"/>
        <v>7.0326542328128135E-4</v>
      </c>
    </row>
    <row r="228" spans="1:25">
      <c r="A228" t="s">
        <v>248</v>
      </c>
      <c r="B228">
        <v>155321.06099999999</v>
      </c>
      <c r="C228">
        <v>168815.65400000001</v>
      </c>
      <c r="D228">
        <v>188191.8</v>
      </c>
      <c r="E228">
        <v>221294.15700000001</v>
      </c>
      <c r="F228">
        <v>293638.984</v>
      </c>
      <c r="G228">
        <v>330858.88299999997</v>
      </c>
      <c r="H228">
        <v>456555.17200000002</v>
      </c>
      <c r="I228">
        <v>640088.61600000004</v>
      </c>
      <c r="J228">
        <v>679235.87800000003</v>
      </c>
      <c r="K228">
        <v>269558.93300000002</v>
      </c>
      <c r="L228">
        <v>402643.152</v>
      </c>
      <c r="N228" s="110" t="s">
        <v>213</v>
      </c>
      <c r="T228" s="33">
        <f t="shared" si="39"/>
        <v>0.46558217963854287</v>
      </c>
      <c r="U228" s="31">
        <f t="shared" si="42"/>
        <v>7.3811003802300471E-4</v>
      </c>
      <c r="V228" s="8">
        <f t="shared" si="41"/>
        <v>3.4365088031583827E-4</v>
      </c>
      <c r="W228" s="33">
        <f t="shared" si="37"/>
        <v>0.23840862298441962</v>
      </c>
      <c r="X228" s="72">
        <f t="shared" si="43"/>
        <v>2.3700727759934925E-3</v>
      </c>
      <c r="Y228" s="8">
        <f t="shared" si="38"/>
        <v>5.6504578689746941E-4</v>
      </c>
    </row>
    <row r="229" spans="1:25">
      <c r="A229" t="s">
        <v>249</v>
      </c>
      <c r="B229">
        <v>87120.307000000001</v>
      </c>
      <c r="C229">
        <v>131406.177</v>
      </c>
      <c r="D229">
        <v>108441.204</v>
      </c>
      <c r="E229">
        <v>145103.73199999999</v>
      </c>
      <c r="F229">
        <v>167546.66099999999</v>
      </c>
      <c r="G229">
        <v>124204.46</v>
      </c>
      <c r="H229">
        <v>168056.27100000001</v>
      </c>
      <c r="I229">
        <v>225292.39600000001</v>
      </c>
      <c r="J229">
        <v>326600.61499999999</v>
      </c>
      <c r="K229">
        <v>278506.54700000002</v>
      </c>
      <c r="L229">
        <v>336601.54499999998</v>
      </c>
      <c r="N229" s="110" t="s">
        <v>214</v>
      </c>
      <c r="T229" s="33">
        <f t="shared" si="39"/>
        <v>0.79343638912839654</v>
      </c>
      <c r="U229" s="31">
        <f t="shared" si="42"/>
        <v>1.0367729920115506E-3</v>
      </c>
      <c r="V229" s="8">
        <f t="shared" si="41"/>
        <v>8.2261341912748861E-4</v>
      </c>
      <c r="W229" s="33">
        <f t="shared" si="37"/>
        <v>0.69244369532298689</v>
      </c>
      <c r="X229" s="72">
        <f t="shared" si="43"/>
        <v>1.2792990182868241E-3</v>
      </c>
      <c r="Y229" s="8">
        <f t="shared" si="38"/>
        <v>8.8584253964559781E-4</v>
      </c>
    </row>
    <row r="230" spans="1:25">
      <c r="A230" t="s">
        <v>250</v>
      </c>
      <c r="B230">
        <v>2119.9690000000001</v>
      </c>
      <c r="C230">
        <v>8945.1650000000009</v>
      </c>
      <c r="D230">
        <v>14162.901</v>
      </c>
      <c r="E230">
        <v>35516.413</v>
      </c>
      <c r="F230">
        <v>135357.88</v>
      </c>
      <c r="G230">
        <v>18429.421999999999</v>
      </c>
      <c r="H230">
        <v>21471.489000000001</v>
      </c>
      <c r="I230">
        <v>22723.331999999999</v>
      </c>
      <c r="J230">
        <v>35298.589999999997</v>
      </c>
      <c r="K230">
        <v>43589.860999999997</v>
      </c>
      <c r="L230">
        <v>16336.793</v>
      </c>
      <c r="N230" s="110" t="s">
        <v>215</v>
      </c>
      <c r="T230" s="33">
        <f t="shared" si="39"/>
        <v>0.78376246942148864</v>
      </c>
      <c r="U230" s="31">
        <f t="shared" si="42"/>
        <v>1.1797233256235214E-2</v>
      </c>
      <c r="V230" s="8">
        <f t="shared" si="41"/>
        <v>9.2462286692482215E-3</v>
      </c>
      <c r="W230" s="33">
        <f t="shared" si="37"/>
        <v>0.45737956661642509</v>
      </c>
      <c r="X230" s="72">
        <f t="shared" si="43"/>
        <v>1.7405199853271155E-2</v>
      </c>
      <c r="Y230" s="8">
        <f t="shared" si="38"/>
        <v>7.9607827657614261E-3</v>
      </c>
    </row>
    <row r="231" spans="1:25">
      <c r="A231" t="s">
        <v>251</v>
      </c>
      <c r="B231">
        <v>5393.9260000000004</v>
      </c>
      <c r="C231">
        <v>7762.5140000000001</v>
      </c>
      <c r="D231">
        <v>10265.120000000001</v>
      </c>
      <c r="E231">
        <v>8857.3029999999999</v>
      </c>
      <c r="F231">
        <v>14482.441999999999</v>
      </c>
      <c r="G231">
        <v>8220.3590000000004</v>
      </c>
      <c r="H231">
        <v>6672.7250000000004</v>
      </c>
      <c r="I231">
        <v>11201.691000000001</v>
      </c>
      <c r="J231">
        <v>12380.001</v>
      </c>
      <c r="K231">
        <v>8356.7739999999994</v>
      </c>
      <c r="L231">
        <v>5564.0450000000001</v>
      </c>
      <c r="N231" s="110" t="s">
        <v>216</v>
      </c>
      <c r="T231" s="33">
        <f t="shared" si="39"/>
        <v>0.20029667307309781</v>
      </c>
      <c r="U231" s="31">
        <f t="shared" si="42"/>
        <v>1.1634914888811977E-3</v>
      </c>
      <c r="V231" s="8">
        <f t="shared" si="41"/>
        <v>2.3304347437176908E-4</v>
      </c>
      <c r="W231" s="33">
        <f t="shared" si="37"/>
        <v>0.10488867038040646</v>
      </c>
      <c r="X231" s="72">
        <f t="shared" si="43"/>
        <v>3.8575655402117732E-3</v>
      </c>
      <c r="Y231" s="8">
        <f t="shared" si="38"/>
        <v>4.0461492041808726E-4</v>
      </c>
    </row>
    <row r="232" spans="1:25">
      <c r="A232" t="s">
        <v>252</v>
      </c>
      <c r="B232">
        <v>32282.646000000001</v>
      </c>
      <c r="C232">
        <v>29981.671999999999</v>
      </c>
      <c r="D232">
        <v>42732.856</v>
      </c>
      <c r="E232">
        <v>49814.411999999997</v>
      </c>
      <c r="F232">
        <v>66361.402000000002</v>
      </c>
      <c r="G232">
        <v>85823.104000000007</v>
      </c>
      <c r="H232">
        <v>74048.654999999999</v>
      </c>
      <c r="I232">
        <v>83473.483999999997</v>
      </c>
      <c r="J232">
        <v>82566.16</v>
      </c>
      <c r="K232">
        <v>42113.688999999998</v>
      </c>
      <c r="L232">
        <v>34123.434000000001</v>
      </c>
      <c r="N232" s="110" t="s">
        <v>217</v>
      </c>
      <c r="T232" s="33">
        <f t="shared" si="39"/>
        <v>0.34730017904248062</v>
      </c>
      <c r="U232" s="31">
        <f t="shared" si="42"/>
        <v>5.4214995057929531E-4</v>
      </c>
      <c r="V232" s="8">
        <f t="shared" si="41"/>
        <v>1.8828877490406127E-4</v>
      </c>
      <c r="W232" s="33">
        <f t="shared" si="37"/>
        <v>0.34431024750276135</v>
      </c>
      <c r="X232" s="72">
        <f t="shared" si="43"/>
        <v>1.3684326520490109E-3</v>
      </c>
      <c r="Y232" s="8">
        <f t="shared" si="38"/>
        <v>4.7116538511785504E-4</v>
      </c>
    </row>
    <row r="233" spans="1:25">
      <c r="A233" t="s">
        <v>253</v>
      </c>
      <c r="B233">
        <v>61151.724000000002</v>
      </c>
      <c r="C233">
        <v>70380.02</v>
      </c>
      <c r="D233">
        <v>85849.362999999998</v>
      </c>
      <c r="E233">
        <v>111080.689</v>
      </c>
      <c r="F233">
        <v>121790.031</v>
      </c>
      <c r="G233">
        <v>133055.65</v>
      </c>
      <c r="H233">
        <v>160401.19399999999</v>
      </c>
      <c r="I233">
        <v>160711.239</v>
      </c>
      <c r="J233">
        <v>171646.94699999999</v>
      </c>
      <c r="K233">
        <v>142678.35999999999</v>
      </c>
      <c r="L233">
        <v>139464.429</v>
      </c>
      <c r="N233" s="110" t="s">
        <v>218</v>
      </c>
      <c r="T233" s="33">
        <f t="shared" si="39"/>
        <v>0.60365519269116585</v>
      </c>
      <c r="U233" s="31">
        <f t="shared" si="42"/>
        <v>1.484275742739538E-3</v>
      </c>
      <c r="V233" s="8">
        <f t="shared" si="41"/>
        <v>8.9599075949025914E-4</v>
      </c>
      <c r="W233" s="33">
        <f t="shared" si="37"/>
        <v>0.6866929646599349</v>
      </c>
      <c r="X233" s="72">
        <f t="shared" si="43"/>
        <v>2.1821226387701586E-3</v>
      </c>
      <c r="Y233" s="8">
        <f t="shared" si="38"/>
        <v>1.4984482640686403E-3</v>
      </c>
    </row>
    <row r="234" spans="1:25">
      <c r="A234" t="s">
        <v>254</v>
      </c>
      <c r="B234">
        <v>104538.51700000001</v>
      </c>
      <c r="C234">
        <v>106580.254</v>
      </c>
      <c r="D234">
        <v>117967.14599999999</v>
      </c>
      <c r="E234">
        <v>136564.67600000001</v>
      </c>
      <c r="F234">
        <v>152578.67199999999</v>
      </c>
      <c r="G234">
        <v>174891.014</v>
      </c>
      <c r="H234">
        <v>185600.49299999999</v>
      </c>
      <c r="I234">
        <v>228027.15400000001</v>
      </c>
      <c r="J234">
        <v>248260.47899999999</v>
      </c>
      <c r="K234">
        <v>197503.72899999999</v>
      </c>
      <c r="L234">
        <v>216479.03</v>
      </c>
      <c r="N234" s="110" t="s">
        <v>219</v>
      </c>
      <c r="T234" s="33">
        <f t="shared" si="39"/>
        <v>0.72788676382065953</v>
      </c>
      <c r="U234" s="31">
        <f t="shared" si="42"/>
        <v>1.2765716856611362E-3</v>
      </c>
      <c r="V234" s="8">
        <f t="shared" si="41"/>
        <v>9.2919963306096868E-4</v>
      </c>
      <c r="W234" s="33">
        <f t="shared" si="37"/>
        <v>0.5353716181376752</v>
      </c>
      <c r="X234" s="72">
        <f t="shared" si="43"/>
        <v>2.1075256297316109E-3</v>
      </c>
      <c r="Y234" s="8">
        <f t="shared" si="38"/>
        <v>1.1283094066560355E-3</v>
      </c>
    </row>
    <row r="235" spans="1:25">
      <c r="A235" t="s">
        <v>255</v>
      </c>
      <c r="B235">
        <v>468574.18599999999</v>
      </c>
      <c r="C235">
        <v>523663.40399999998</v>
      </c>
      <c r="D235">
        <v>598207.02399999998</v>
      </c>
      <c r="E235">
        <v>756813.88300000003</v>
      </c>
      <c r="F235">
        <v>839726.92700000003</v>
      </c>
      <c r="G235">
        <v>833539.97699999996</v>
      </c>
      <c r="H235">
        <v>897206.04299999995</v>
      </c>
      <c r="I235">
        <v>1060549.834</v>
      </c>
      <c r="J235">
        <v>1150832.0020000001</v>
      </c>
      <c r="K235">
        <v>951067.37800000003</v>
      </c>
      <c r="L235">
        <v>999565.38699999999</v>
      </c>
      <c r="N235" s="110" t="s">
        <v>220</v>
      </c>
      <c r="T235" s="33">
        <f t="shared" si="39"/>
        <v>0.85516898339706693</v>
      </c>
      <c r="U235" s="31">
        <f t="shared" si="42"/>
        <v>1.160259261253704E-2</v>
      </c>
      <c r="V235" s="8">
        <f t="shared" si="41"/>
        <v>9.9221773292336203E-3</v>
      </c>
      <c r="W235" s="33">
        <f t="shared" si="37"/>
        <v>0.73020346351613541</v>
      </c>
      <c r="X235" s="72">
        <f t="shared" si="43"/>
        <v>1.2569687840881468E-2</v>
      </c>
      <c r="Y235" s="8">
        <f t="shared" si="38"/>
        <v>9.1784295967283023E-3</v>
      </c>
    </row>
    <row r="236" spans="1:25">
      <c r="A236" t="s">
        <v>256</v>
      </c>
      <c r="B236">
        <v>35138.900999999998</v>
      </c>
      <c r="C236">
        <v>38478.682000000001</v>
      </c>
      <c r="D236">
        <v>41671.409</v>
      </c>
      <c r="E236">
        <v>46136.764999999999</v>
      </c>
      <c r="F236">
        <v>53801.497000000003</v>
      </c>
      <c r="G236">
        <v>44651.404999999999</v>
      </c>
      <c r="H236">
        <v>37518.659</v>
      </c>
      <c r="I236">
        <v>56853.309000000001</v>
      </c>
      <c r="J236">
        <v>64846.01</v>
      </c>
      <c r="K236">
        <v>61900.631000000001</v>
      </c>
      <c r="L236">
        <v>80683.585000000006</v>
      </c>
      <c r="N236" s="110" t="s">
        <v>221</v>
      </c>
      <c r="T236" s="33">
        <f t="shared" si="39"/>
        <v>0.9927834062931048</v>
      </c>
      <c r="U236" s="31">
        <f t="shared" si="42"/>
        <v>1.4974431151686925E-2</v>
      </c>
      <c r="V236" s="8">
        <f t="shared" si="41"/>
        <v>1.4866366766073325E-2</v>
      </c>
      <c r="W236" s="33">
        <f t="shared" si="37"/>
        <v>0.66882434901726084</v>
      </c>
      <c r="X236" s="72">
        <f t="shared" si="43"/>
        <v>9.1093946997494041E-3</v>
      </c>
      <c r="Y236" s="8">
        <f t="shared" si="38"/>
        <v>6.0925849800011816E-3</v>
      </c>
    </row>
    <row r="237" spans="1:25">
      <c r="A237" t="s">
        <v>257</v>
      </c>
      <c r="B237">
        <v>238833.16</v>
      </c>
      <c r="C237">
        <v>235415.739</v>
      </c>
      <c r="D237">
        <v>244584.804</v>
      </c>
      <c r="E237">
        <v>220928.91500000001</v>
      </c>
      <c r="F237">
        <v>225956.283</v>
      </c>
      <c r="G237">
        <v>242371.666</v>
      </c>
      <c r="H237">
        <v>211007.902</v>
      </c>
      <c r="I237">
        <v>186507.13500000001</v>
      </c>
      <c r="J237">
        <v>160038.70499999999</v>
      </c>
      <c r="K237">
        <v>99528.77</v>
      </c>
      <c r="L237">
        <v>94641.788</v>
      </c>
      <c r="N237" s="110" t="s">
        <v>222</v>
      </c>
      <c r="T237" s="33">
        <f t="shared" si="39"/>
        <v>0.97538230686207039</v>
      </c>
      <c r="U237" s="31">
        <f t="shared" si="42"/>
        <v>2.430544740906071E-2</v>
      </c>
      <c r="V237" s="8">
        <f t="shared" si="41"/>
        <v>2.3707103363164367E-2</v>
      </c>
      <c r="W237" s="33">
        <f t="shared" ref="W237:W298" si="44">(2*MIN(B202,B467)/(B202+B467))</f>
        <v>0.39764912488007947</v>
      </c>
      <c r="X237" s="72">
        <f t="shared" si="43"/>
        <v>1.332666947048739E-2</v>
      </c>
      <c r="Y237" s="8">
        <f t="shared" ref="Y237:Y298" si="45">(W237*X237)</f>
        <v>5.2993384525053828E-3</v>
      </c>
    </row>
    <row r="238" spans="1:25">
      <c r="A238" t="s">
        <v>258</v>
      </c>
      <c r="B238">
        <v>314328.81199999998</v>
      </c>
      <c r="C238">
        <v>332148.11800000002</v>
      </c>
      <c r="D238">
        <v>332843.55599999998</v>
      </c>
      <c r="E238">
        <v>356193.005</v>
      </c>
      <c r="F238">
        <v>385034.41899999999</v>
      </c>
      <c r="G238">
        <v>342465.86200000002</v>
      </c>
      <c r="H238">
        <v>321109.40000000002</v>
      </c>
      <c r="I238">
        <v>321063.674</v>
      </c>
      <c r="J238">
        <v>229121.38099999999</v>
      </c>
      <c r="K238">
        <v>160921.951</v>
      </c>
      <c r="L238">
        <v>129647.825</v>
      </c>
      <c r="N238" s="110" t="s">
        <v>223</v>
      </c>
      <c r="T238" s="33">
        <f t="shared" ref="T238:T297" si="46">(2*MIN(L203,L468)/(L203+L468))</f>
        <v>0.95661667773112635</v>
      </c>
      <c r="U238" s="31">
        <f t="shared" si="42"/>
        <v>3.6256745296080568E-3</v>
      </c>
      <c r="V238" s="8">
        <f t="shared" si="41"/>
        <v>3.4683807230480234E-3</v>
      </c>
      <c r="W238" s="33">
        <f t="shared" si="44"/>
        <v>0.77871219508073142</v>
      </c>
      <c r="X238" s="72">
        <f t="shared" si="43"/>
        <v>5.9826320080153704E-3</v>
      </c>
      <c r="Y238" s="8">
        <f t="shared" si="45"/>
        <v>4.6587485033218927E-3</v>
      </c>
    </row>
    <row r="239" spans="1:25">
      <c r="A239" t="s">
        <v>259</v>
      </c>
      <c r="B239">
        <v>35028.542999999998</v>
      </c>
      <c r="C239">
        <v>36927.419000000002</v>
      </c>
      <c r="D239">
        <v>35630.243000000002</v>
      </c>
      <c r="E239">
        <v>42643.675000000003</v>
      </c>
      <c r="F239">
        <v>37805.764000000003</v>
      </c>
      <c r="G239">
        <v>35136.158000000003</v>
      </c>
      <c r="H239">
        <v>27865.761999999999</v>
      </c>
      <c r="I239">
        <v>35198.337</v>
      </c>
      <c r="J239">
        <v>33214.529000000002</v>
      </c>
      <c r="K239">
        <v>22052.418000000001</v>
      </c>
      <c r="L239">
        <v>27740.75</v>
      </c>
      <c r="N239" s="110" t="s">
        <v>224</v>
      </c>
      <c r="T239" s="33">
        <f t="shared" si="46"/>
        <v>0.90413608537912338</v>
      </c>
      <c r="U239" s="31">
        <f t="shared" si="42"/>
        <v>4.9234219259110951E-3</v>
      </c>
      <c r="V239" s="8">
        <f t="shared" si="41"/>
        <v>4.4514434267630019E-3</v>
      </c>
      <c r="W239" s="33">
        <f t="shared" si="44"/>
        <v>0.70495894745609777</v>
      </c>
      <c r="X239" s="72">
        <f t="shared" si="43"/>
        <v>5.2266540256460216E-3</v>
      </c>
      <c r="Y239" s="8">
        <f t="shared" si="45"/>
        <v>3.6845765206365956E-3</v>
      </c>
    </row>
    <row r="240" spans="1:25">
      <c r="A240" t="s">
        <v>260</v>
      </c>
      <c r="B240">
        <v>149248.38</v>
      </c>
      <c r="C240">
        <v>149677.024</v>
      </c>
      <c r="D240">
        <v>138302.93100000001</v>
      </c>
      <c r="E240">
        <v>157686.443</v>
      </c>
      <c r="F240">
        <v>161325.00200000001</v>
      </c>
      <c r="G240">
        <v>154942.59700000001</v>
      </c>
      <c r="H240">
        <v>157634.21599999999</v>
      </c>
      <c r="I240">
        <v>175520.68400000001</v>
      </c>
      <c r="J240">
        <v>178251.18299999999</v>
      </c>
      <c r="K240">
        <v>142853.83499999999</v>
      </c>
      <c r="L240">
        <v>139225.05900000001</v>
      </c>
      <c r="N240" s="110" t="s">
        <v>225</v>
      </c>
      <c r="T240" s="33">
        <f t="shared" si="46"/>
        <v>0.86219795227304941</v>
      </c>
      <c r="U240" s="31">
        <f t="shared" si="42"/>
        <v>3.4148043789061205E-3</v>
      </c>
      <c r="V240" s="8">
        <f t="shared" si="41"/>
        <v>2.9442373429058996E-3</v>
      </c>
      <c r="W240" s="33">
        <f t="shared" si="44"/>
        <v>0.62856096515521254</v>
      </c>
      <c r="X240" s="72">
        <f t="shared" si="43"/>
        <v>3.5063297109677164E-3</v>
      </c>
      <c r="Y240" s="8">
        <f t="shared" si="45"/>
        <v>2.2039419872782653E-3</v>
      </c>
    </row>
    <row r="241" spans="1:25">
      <c r="A241" t="s">
        <v>261</v>
      </c>
      <c r="B241">
        <v>331860.82900000003</v>
      </c>
      <c r="C241">
        <v>385949.36300000001</v>
      </c>
      <c r="D241">
        <v>376378.11700000003</v>
      </c>
      <c r="E241">
        <v>448956.50099999999</v>
      </c>
      <c r="F241">
        <v>490287.538</v>
      </c>
      <c r="G241">
        <v>421878.14799999999</v>
      </c>
      <c r="H241">
        <v>411360.69900000002</v>
      </c>
      <c r="I241">
        <v>429625.196</v>
      </c>
      <c r="J241">
        <v>439164.66399999999</v>
      </c>
      <c r="K241">
        <v>359550.75699999998</v>
      </c>
      <c r="L241">
        <v>314256.66700000002</v>
      </c>
      <c r="N241" s="110" t="s">
        <v>226</v>
      </c>
      <c r="T241" s="33">
        <f t="shared" si="46"/>
        <v>0.83736961790639475</v>
      </c>
      <c r="U241" s="31">
        <f t="shared" si="42"/>
        <v>8.7719698725953043E-3</v>
      </c>
      <c r="V241" s="8">
        <f t="shared" si="41"/>
        <v>7.3453810605015359E-3</v>
      </c>
      <c r="W241" s="33">
        <f t="shared" si="44"/>
        <v>0.68676069757008029</v>
      </c>
      <c r="X241" s="72">
        <f t="shared" si="43"/>
        <v>8.0267002492582402E-3</v>
      </c>
      <c r="Y241" s="8">
        <f t="shared" si="45"/>
        <v>5.5124222623665264E-3</v>
      </c>
    </row>
    <row r="242" spans="1:25">
      <c r="A242" t="s">
        <v>262</v>
      </c>
      <c r="B242">
        <v>59315.267999999996</v>
      </c>
      <c r="C242">
        <v>56910.648000000001</v>
      </c>
      <c r="D242">
        <v>63025.987000000001</v>
      </c>
      <c r="E242">
        <v>66387.858999999997</v>
      </c>
      <c r="F242">
        <v>66189.271999999997</v>
      </c>
      <c r="G242">
        <v>54041.851000000002</v>
      </c>
      <c r="H242">
        <v>48688.836000000003</v>
      </c>
      <c r="I242">
        <v>52340.31</v>
      </c>
      <c r="J242">
        <v>54926.754999999997</v>
      </c>
      <c r="K242">
        <v>40203.141000000003</v>
      </c>
      <c r="L242">
        <v>33672.201000000001</v>
      </c>
      <c r="N242" s="110" t="s">
        <v>227</v>
      </c>
      <c r="T242" s="33">
        <f t="shared" si="46"/>
        <v>0.54141024537596805</v>
      </c>
      <c r="U242" s="31">
        <f t="shared" si="42"/>
        <v>1.2649559170065907E-2</v>
      </c>
      <c r="V242" s="8">
        <f t="shared" si="41"/>
        <v>6.8486009341632093E-3</v>
      </c>
      <c r="W242" s="33">
        <f t="shared" si="44"/>
        <v>0.22820633239005386</v>
      </c>
      <c r="X242" s="72">
        <f t="shared" si="43"/>
        <v>1.1317328878410676E-2</v>
      </c>
      <c r="Y242" s="8">
        <f t="shared" si="45"/>
        <v>2.5826861157941419E-3</v>
      </c>
    </row>
    <row r="243" spans="1:25">
      <c r="A243" t="s">
        <v>263</v>
      </c>
      <c r="B243">
        <v>71814.312000000005</v>
      </c>
      <c r="C243">
        <v>83428.237999999998</v>
      </c>
      <c r="D243">
        <v>89044.759000000005</v>
      </c>
      <c r="E243">
        <v>97102.88</v>
      </c>
      <c r="F243">
        <v>60820.591</v>
      </c>
      <c r="G243">
        <v>42423.156999999999</v>
      </c>
      <c r="H243">
        <v>43554.425000000003</v>
      </c>
      <c r="I243">
        <v>40848.989000000001</v>
      </c>
      <c r="J243">
        <v>50809.542000000001</v>
      </c>
      <c r="K243">
        <v>61711.616999999998</v>
      </c>
      <c r="L243">
        <v>63391.192999999999</v>
      </c>
      <c r="N243" s="110" t="s">
        <v>228</v>
      </c>
      <c r="T243" s="33">
        <f t="shared" si="46"/>
        <v>0.99375914456244563</v>
      </c>
      <c r="U243" s="31">
        <f t="shared" si="42"/>
        <v>3.9999815857885649E-3</v>
      </c>
      <c r="V243" s="8">
        <f t="shared" si="41"/>
        <v>3.9750182789587791E-3</v>
      </c>
      <c r="W243" s="33">
        <f t="shared" si="44"/>
        <v>0.99944504632959141</v>
      </c>
      <c r="X243" s="72">
        <f t="shared" si="43"/>
        <v>4.3768856560612319E-3</v>
      </c>
      <c r="Y243" s="8">
        <f t="shared" si="45"/>
        <v>4.374456687301442E-3</v>
      </c>
    </row>
    <row r="244" spans="1:25">
      <c r="A244" t="s">
        <v>264</v>
      </c>
      <c r="B244">
        <v>329973.44199999998</v>
      </c>
      <c r="C244">
        <v>351813.55200000003</v>
      </c>
      <c r="D244">
        <v>364532.951</v>
      </c>
      <c r="E244">
        <v>357443.47700000001</v>
      </c>
      <c r="F244">
        <v>297633.67499999999</v>
      </c>
      <c r="G244">
        <v>290970.13500000001</v>
      </c>
      <c r="H244">
        <v>333153.92200000002</v>
      </c>
      <c r="I244">
        <v>340315.2</v>
      </c>
      <c r="J244">
        <v>357692.29200000002</v>
      </c>
      <c r="K244">
        <v>338773.58399999997</v>
      </c>
      <c r="L244">
        <v>369974.04399999999</v>
      </c>
      <c r="N244" s="110" t="s">
        <v>229</v>
      </c>
      <c r="T244" s="33">
        <f t="shared" si="46"/>
        <v>0.37456610450236</v>
      </c>
      <c r="U244" s="31">
        <f t="shared" si="42"/>
        <v>8.0570195020821713E-3</v>
      </c>
      <c r="V244" s="8">
        <f t="shared" si="41"/>
        <v>3.0178864087944631E-3</v>
      </c>
      <c r="W244" s="33">
        <f t="shared" si="44"/>
        <v>0.28069076593717091</v>
      </c>
      <c r="X244" s="72">
        <f t="shared" si="43"/>
        <v>1.3313701705662702E-3</v>
      </c>
      <c r="Y244" s="8">
        <f t="shared" si="45"/>
        <v>3.7370331292214823E-4</v>
      </c>
    </row>
    <row r="245" spans="1:25">
      <c r="A245" t="s">
        <v>265</v>
      </c>
      <c r="B245">
        <v>7238.3090000000002</v>
      </c>
      <c r="C245">
        <v>11514.282999999999</v>
      </c>
      <c r="D245">
        <v>16057.619000000001</v>
      </c>
      <c r="E245">
        <v>14312.415999999999</v>
      </c>
      <c r="F245">
        <v>17646.284</v>
      </c>
      <c r="G245">
        <v>18696.047999999999</v>
      </c>
      <c r="H245">
        <v>66859.900999999998</v>
      </c>
      <c r="I245">
        <v>67725.123999999996</v>
      </c>
      <c r="J245">
        <v>40637.896999999997</v>
      </c>
      <c r="K245">
        <v>27579.15</v>
      </c>
      <c r="L245">
        <v>43823.355000000003</v>
      </c>
      <c r="N245" s="110" t="s">
        <v>230</v>
      </c>
      <c r="T245" s="33">
        <f t="shared" si="46"/>
        <v>0.60466173142015456</v>
      </c>
      <c r="U245" s="31">
        <f t="shared" si="42"/>
        <v>4.4352576692977506E-2</v>
      </c>
      <c r="V245" s="8">
        <f t="shared" si="41"/>
        <v>2.6818305816120974E-2</v>
      </c>
      <c r="W245" s="33">
        <f t="shared" si="44"/>
        <v>0.24201079254079655</v>
      </c>
      <c r="X245" s="72">
        <f t="shared" si="43"/>
        <v>0.10592025340922412</v>
      </c>
      <c r="Y245" s="8">
        <f t="shared" si="45"/>
        <v>2.5633844473688338E-2</v>
      </c>
    </row>
    <row r="246" spans="1:25">
      <c r="A246" t="s">
        <v>266</v>
      </c>
      <c r="B246">
        <v>58564.982000000004</v>
      </c>
      <c r="C246">
        <v>50961.656999999999</v>
      </c>
      <c r="D246">
        <v>64628.108999999997</v>
      </c>
      <c r="E246">
        <v>85923.538</v>
      </c>
      <c r="F246">
        <v>92561.282999999996</v>
      </c>
      <c r="G246">
        <v>93946.369000000006</v>
      </c>
      <c r="H246">
        <v>126029.58900000001</v>
      </c>
      <c r="I246">
        <v>166504.568</v>
      </c>
      <c r="J246">
        <v>177927.43299999999</v>
      </c>
      <c r="K246">
        <v>174892.99600000001</v>
      </c>
      <c r="L246">
        <v>201170.69699999999</v>
      </c>
      <c r="N246" s="110" t="s">
        <v>231</v>
      </c>
      <c r="T246" s="33">
        <f t="shared" si="46"/>
        <v>0.44187206632989662</v>
      </c>
      <c r="U246" s="31">
        <f t="shared" si="42"/>
        <v>1.5366684805984764E-2</v>
      </c>
      <c r="V246" s="8">
        <f t="shared" si="41"/>
        <v>6.7901087678607138E-3</v>
      </c>
      <c r="W246" s="33">
        <f t="shared" si="44"/>
        <v>0.73242542945271061</v>
      </c>
      <c r="X246" s="72">
        <f t="shared" si="43"/>
        <v>8.5372248238251583E-2</v>
      </c>
      <c r="Y246" s="8">
        <f t="shared" si="45"/>
        <v>6.2528805579244826E-2</v>
      </c>
    </row>
    <row r="247" spans="1:25">
      <c r="A247" t="s">
        <v>267</v>
      </c>
      <c r="B247">
        <v>44973.732000000004</v>
      </c>
      <c r="C247">
        <v>58950.038999999997</v>
      </c>
      <c r="D247">
        <v>55126.82</v>
      </c>
      <c r="E247">
        <v>134010.851</v>
      </c>
      <c r="F247">
        <v>210341.63500000001</v>
      </c>
      <c r="G247">
        <v>206067.88500000001</v>
      </c>
      <c r="H247">
        <v>198655.74900000001</v>
      </c>
      <c r="I247">
        <v>308050.41200000001</v>
      </c>
      <c r="J247">
        <v>371526.05499999999</v>
      </c>
      <c r="K247">
        <v>321928.26199999999</v>
      </c>
      <c r="L247">
        <v>376972.94799999997</v>
      </c>
      <c r="N247" s="110" t="s">
        <v>232</v>
      </c>
      <c r="T247" s="33">
        <f t="shared" si="46"/>
        <v>0.26660222293014696</v>
      </c>
      <c r="U247" s="31">
        <f t="shared" si="42"/>
        <v>7.4245152396709008E-2</v>
      </c>
      <c r="V247" s="8">
        <f t="shared" si="41"/>
        <v>1.9793922670750148E-2</v>
      </c>
      <c r="W247" s="33">
        <f t="shared" si="44"/>
        <v>0.83085061608784927</v>
      </c>
      <c r="X247" s="72">
        <f t="shared" si="43"/>
        <v>2.4481540699943939E-2</v>
      </c>
      <c r="Y247" s="8">
        <f t="shared" si="45"/>
        <v>2.0340503173328178E-2</v>
      </c>
    </row>
    <row r="248" spans="1:25">
      <c r="A248" t="s">
        <v>268</v>
      </c>
      <c r="B248">
        <v>171035.01500000001</v>
      </c>
      <c r="C248">
        <v>270987.86099999998</v>
      </c>
      <c r="D248">
        <v>361185.99</v>
      </c>
      <c r="E248">
        <v>450524.15399999998</v>
      </c>
      <c r="F248">
        <v>664859.65599999996</v>
      </c>
      <c r="G248">
        <v>884479.88600000006</v>
      </c>
      <c r="H248">
        <v>1314387.8840000001</v>
      </c>
      <c r="I248">
        <v>1645960.496</v>
      </c>
      <c r="J248">
        <v>1825761.9609999999</v>
      </c>
      <c r="K248">
        <v>1555091.0919999999</v>
      </c>
      <c r="L248">
        <v>2054899.16</v>
      </c>
      <c r="N248" s="110" t="s">
        <v>233</v>
      </c>
      <c r="T248" s="33">
        <f t="shared" si="46"/>
        <v>0.41406180472824328</v>
      </c>
      <c r="U248" s="31">
        <f t="shared" si="42"/>
        <v>3.7021666566369577E-3</v>
      </c>
      <c r="V248" s="8">
        <f t="shared" si="41"/>
        <v>1.5329258072518252E-3</v>
      </c>
      <c r="W248" s="33">
        <f t="shared" si="44"/>
        <v>0.26131661214356527</v>
      </c>
      <c r="X248" s="72">
        <f t="shared" si="43"/>
        <v>1.1044701373894569E-2</v>
      </c>
      <c r="Y248" s="8">
        <f t="shared" si="45"/>
        <v>2.8861639451635097E-3</v>
      </c>
    </row>
    <row r="249" spans="1:25">
      <c r="A249" t="s">
        <v>269</v>
      </c>
      <c r="B249">
        <v>45553.097999999998</v>
      </c>
      <c r="C249">
        <v>77294.467000000004</v>
      </c>
      <c r="D249">
        <v>97443.993000000002</v>
      </c>
      <c r="E249">
        <v>92327.497000000003</v>
      </c>
      <c r="F249">
        <v>57847.995999999999</v>
      </c>
      <c r="G249">
        <v>4052.8470000000002</v>
      </c>
      <c r="H249">
        <v>10723.617</v>
      </c>
      <c r="I249">
        <v>11540.804</v>
      </c>
      <c r="J249">
        <v>3237.83</v>
      </c>
      <c r="K249">
        <v>1603.0170000000001</v>
      </c>
      <c r="L249">
        <v>2413.4140000000002</v>
      </c>
      <c r="N249" s="110" t="s">
        <v>234</v>
      </c>
      <c r="T249" s="33">
        <f t="shared" si="46"/>
        <v>0.88088216814387388</v>
      </c>
      <c r="U249" s="31">
        <f t="shared" ref="U249:U266" si="47">(L214+L479)/($AI$44+$AI$45)</f>
        <v>1.1908609887035414E-2</v>
      </c>
      <c r="V249" s="8">
        <f t="shared" si="41"/>
        <v>1.0490082096871328E-2</v>
      </c>
      <c r="W249" s="33">
        <f t="shared" si="44"/>
        <v>0.13159032607121471</v>
      </c>
      <c r="X249" s="72">
        <f t="shared" si="43"/>
        <v>2.6180057092205278E-2</v>
      </c>
      <c r="Y249" s="8">
        <f t="shared" si="45"/>
        <v>3.4450422493263098E-3</v>
      </c>
    </row>
    <row r="250" spans="1:25">
      <c r="A250" t="s">
        <v>270</v>
      </c>
      <c r="B250">
        <v>7738.52</v>
      </c>
      <c r="C250">
        <v>7902.91</v>
      </c>
      <c r="D250">
        <v>7460.5290000000014</v>
      </c>
      <c r="E250">
        <v>6345.1930000000002</v>
      </c>
      <c r="F250">
        <v>5340.2669999999998</v>
      </c>
      <c r="G250">
        <v>10286.125</v>
      </c>
      <c r="H250">
        <v>6426.3149999999996</v>
      </c>
      <c r="I250">
        <v>11734.058000000001</v>
      </c>
      <c r="J250">
        <v>11220.799000000001</v>
      </c>
      <c r="K250">
        <v>7972.1610000000001</v>
      </c>
      <c r="L250">
        <v>9406.2980000000007</v>
      </c>
      <c r="N250" s="110" t="s">
        <v>235</v>
      </c>
      <c r="T250" s="33">
        <f t="shared" si="46"/>
        <v>0.84183551627465703</v>
      </c>
      <c r="U250" s="31">
        <f t="shared" si="47"/>
        <v>0.2336459473152819</v>
      </c>
      <c r="V250" s="8">
        <f t="shared" si="41"/>
        <v>0.19669145668364166</v>
      </c>
      <c r="W250" s="33">
        <f t="shared" si="44"/>
        <v>0.8523637824108965</v>
      </c>
      <c r="X250" s="72">
        <f t="shared" si="43"/>
        <v>8.5933485984773433E-2</v>
      </c>
      <c r="Y250" s="8">
        <f t="shared" si="45"/>
        <v>7.3246591149735252E-2</v>
      </c>
    </row>
    <row r="251" spans="1:25">
      <c r="A251" t="s">
        <v>271</v>
      </c>
      <c r="B251">
        <v>1268.7360000000001</v>
      </c>
      <c r="C251">
        <v>1081.441</v>
      </c>
      <c r="D251">
        <v>231.589</v>
      </c>
      <c r="E251">
        <v>2343.8380000000002</v>
      </c>
      <c r="F251">
        <v>761.29300000000001</v>
      </c>
      <c r="G251">
        <v>1192.271</v>
      </c>
      <c r="H251">
        <v>807.96</v>
      </c>
      <c r="I251">
        <v>727.06799999999998</v>
      </c>
      <c r="J251">
        <v>612.53300000000002</v>
      </c>
      <c r="K251">
        <v>1453.7929999999999</v>
      </c>
      <c r="L251">
        <v>2412.9769999999999</v>
      </c>
      <c r="N251" s="110" t="s">
        <v>236</v>
      </c>
      <c r="T251" s="33">
        <f t="shared" si="46"/>
        <v>0.82188953369138762</v>
      </c>
      <c r="U251" s="31">
        <f t="shared" si="47"/>
        <v>1.7450560819170874E-2</v>
      </c>
      <c r="V251" s="8">
        <f t="shared" si="41"/>
        <v>1.4342433294321548E-2</v>
      </c>
      <c r="W251" s="33">
        <f t="shared" si="44"/>
        <v>0.73997550224370767</v>
      </c>
      <c r="X251" s="72">
        <f t="shared" si="43"/>
        <v>1.1786189648222211E-2</v>
      </c>
      <c r="Y251" s="8">
        <f t="shared" si="45"/>
        <v>8.7214916044828193E-3</v>
      </c>
    </row>
    <row r="252" spans="1:25">
      <c r="A252" t="s">
        <v>272</v>
      </c>
      <c r="B252">
        <v>37559.726999999999</v>
      </c>
      <c r="C252">
        <v>34913.75</v>
      </c>
      <c r="D252">
        <v>34898.775000000001</v>
      </c>
      <c r="E252">
        <v>45793.008000000002</v>
      </c>
      <c r="F252">
        <v>53654.214</v>
      </c>
      <c r="G252">
        <v>50466.315999999999</v>
      </c>
      <c r="H252">
        <v>53845.2</v>
      </c>
      <c r="I252">
        <v>59144.476999999999</v>
      </c>
      <c r="J252">
        <v>77759.964999999997</v>
      </c>
      <c r="K252">
        <v>80078.909</v>
      </c>
      <c r="L252">
        <v>94201.853000000003</v>
      </c>
      <c r="N252" s="110" t="s">
        <v>237</v>
      </c>
      <c r="T252" s="33">
        <f t="shared" si="46"/>
        <v>0.99734203332430149</v>
      </c>
      <c r="U252" s="31">
        <f t="shared" si="47"/>
        <v>5.451560130905013E-2</v>
      </c>
      <c r="V252" s="8">
        <f t="shared" si="41"/>
        <v>5.4370700657465007E-2</v>
      </c>
      <c r="W252" s="33">
        <f t="shared" si="44"/>
        <v>0.66998925797569886</v>
      </c>
      <c r="X252" s="72">
        <f t="shared" si="43"/>
        <v>5.9834898589351204E-2</v>
      </c>
      <c r="Y252" s="8">
        <f t="shared" si="45"/>
        <v>4.0088739306930604E-2</v>
      </c>
    </row>
    <row r="253" spans="1:25">
      <c r="A253" t="s">
        <v>273</v>
      </c>
      <c r="B253">
        <v>4170.6289999999999</v>
      </c>
      <c r="C253">
        <v>4444.3590000000004</v>
      </c>
      <c r="D253">
        <v>4408.3760000000002</v>
      </c>
      <c r="E253">
        <v>5145.625</v>
      </c>
      <c r="F253">
        <v>6125.308</v>
      </c>
      <c r="G253">
        <v>6759.607</v>
      </c>
      <c r="H253">
        <v>10581.585999999999</v>
      </c>
      <c r="I253">
        <v>10388.475</v>
      </c>
      <c r="J253">
        <v>10344.189</v>
      </c>
      <c r="K253">
        <v>9387.1589999999997</v>
      </c>
      <c r="L253">
        <v>9859.2530000000006</v>
      </c>
      <c r="N253" s="110" t="s">
        <v>238</v>
      </c>
      <c r="T253" s="33">
        <f t="shared" si="46"/>
        <v>0.95341595217191144</v>
      </c>
      <c r="U253" s="31">
        <f t="shared" si="47"/>
        <v>3.7785662825031027E-2</v>
      </c>
      <c r="V253" s="8">
        <f t="shared" si="41"/>
        <v>3.6025453700773757E-2</v>
      </c>
      <c r="W253" s="33">
        <f t="shared" si="44"/>
        <v>0.85934282604700729</v>
      </c>
      <c r="X253" s="72">
        <f t="shared" si="43"/>
        <v>4.2339833741560938E-2</v>
      </c>
      <c r="Y253" s="8">
        <f t="shared" si="45"/>
        <v>3.6384432381833413E-2</v>
      </c>
    </row>
    <row r="254" spans="1:25">
      <c r="A254" t="s">
        <v>274</v>
      </c>
      <c r="B254">
        <v>6838.9449999999997</v>
      </c>
      <c r="C254">
        <v>5821.3959999999997</v>
      </c>
      <c r="D254">
        <v>6331.1790000000001</v>
      </c>
      <c r="E254">
        <v>6459.2309999999998</v>
      </c>
      <c r="F254">
        <v>9715.2270000000008</v>
      </c>
      <c r="G254">
        <v>5239.8119999999999</v>
      </c>
      <c r="H254">
        <v>8848.7000000000007</v>
      </c>
      <c r="I254">
        <v>7576.8890000000001</v>
      </c>
      <c r="J254">
        <v>7318.6379999999999</v>
      </c>
      <c r="K254">
        <v>19908.656999999999</v>
      </c>
      <c r="L254">
        <v>10616.183999999999</v>
      </c>
      <c r="N254" s="110" t="s">
        <v>239</v>
      </c>
      <c r="T254" s="33">
        <f t="shared" si="46"/>
        <v>0.34137328935950173</v>
      </c>
      <c r="U254" s="31">
        <f t="shared" si="47"/>
        <v>1.8801946872216025E-3</v>
      </c>
      <c r="V254" s="8">
        <f t="shared" si="41"/>
        <v>6.4184824501309801E-4</v>
      </c>
      <c r="W254" s="33">
        <f t="shared" si="44"/>
        <v>0.8700468286120232</v>
      </c>
      <c r="X254" s="72">
        <f t="shared" si="43"/>
        <v>1.7993466457855839E-3</v>
      </c>
      <c r="Y254" s="8">
        <f t="shared" si="45"/>
        <v>1.5655158427394288E-3</v>
      </c>
    </row>
    <row r="255" spans="1:25">
      <c r="A255" t="s">
        <v>275</v>
      </c>
      <c r="B255">
        <v>43458.069000000003</v>
      </c>
      <c r="C255">
        <v>48381.94</v>
      </c>
      <c r="D255">
        <v>52225.339</v>
      </c>
      <c r="E255">
        <v>62027.184000000001</v>
      </c>
      <c r="F255">
        <v>76751.847999999998</v>
      </c>
      <c r="G255">
        <v>83566.294999999998</v>
      </c>
      <c r="H255">
        <v>112181.52499999999</v>
      </c>
      <c r="I255">
        <v>132811.14499999999</v>
      </c>
      <c r="J255">
        <v>165250.53700000001</v>
      </c>
      <c r="K255">
        <v>142938.038</v>
      </c>
      <c r="L255">
        <v>166916.46400000001</v>
      </c>
      <c r="N255" s="110" t="s">
        <v>240</v>
      </c>
      <c r="T255" s="33">
        <f t="shared" si="46"/>
        <v>0.71790530685277887</v>
      </c>
      <c r="U255" s="31">
        <f t="shared" si="47"/>
        <v>2.2102440467457976E-2</v>
      </c>
      <c r="V255" s="8">
        <f t="shared" si="41"/>
        <v>1.5867459305985696E-2</v>
      </c>
      <c r="W255" s="33">
        <f t="shared" si="44"/>
        <v>0.7399938130341267</v>
      </c>
      <c r="X255" s="72">
        <f t="shared" si="43"/>
        <v>1.6967833967146646E-2</v>
      </c>
      <c r="Y255" s="8">
        <f t="shared" si="45"/>
        <v>1.2556092156278819E-2</v>
      </c>
    </row>
    <row r="256" spans="1:25">
      <c r="A256" t="s">
        <v>276</v>
      </c>
      <c r="B256">
        <v>246566.29</v>
      </c>
      <c r="C256">
        <v>296014.05</v>
      </c>
      <c r="D256">
        <v>328067.92599999998</v>
      </c>
      <c r="E256">
        <v>456856.929</v>
      </c>
      <c r="F256">
        <v>578983.91299999994</v>
      </c>
      <c r="G256">
        <v>685436.43599999999</v>
      </c>
      <c r="H256">
        <v>803555.99199999997</v>
      </c>
      <c r="I256">
        <v>1061161.6410000001</v>
      </c>
      <c r="J256">
        <v>1245688.327</v>
      </c>
      <c r="K256">
        <v>1092055.189</v>
      </c>
      <c r="L256">
        <v>1274229.949</v>
      </c>
      <c r="N256" s="110" t="s">
        <v>241</v>
      </c>
      <c r="T256" s="33">
        <f t="shared" si="46"/>
        <v>0.32513606281007995</v>
      </c>
      <c r="U256" s="31">
        <f t="shared" si="47"/>
        <v>5.4333067209774599E-2</v>
      </c>
      <c r="V256" s="8">
        <f t="shared" si="41"/>
        <v>1.7665639552981571E-2</v>
      </c>
      <c r="W256" s="33">
        <f t="shared" si="44"/>
        <v>0.22236579448602878</v>
      </c>
      <c r="X256" s="72">
        <f t="shared" si="43"/>
        <v>5.6796275612989618E-2</v>
      </c>
      <c r="Y256" s="8">
        <f t="shared" si="45"/>
        <v>1.2629548950529897E-2</v>
      </c>
    </row>
    <row r="257" spans="1:25">
      <c r="A257" t="s">
        <v>277</v>
      </c>
      <c r="B257">
        <v>94232.857999999993</v>
      </c>
      <c r="C257">
        <v>312547.99300000002</v>
      </c>
      <c r="D257">
        <v>542468.4</v>
      </c>
      <c r="E257">
        <v>92455.038</v>
      </c>
      <c r="F257">
        <v>146950.54500000001</v>
      </c>
      <c r="G257">
        <v>205954.45600000001</v>
      </c>
      <c r="H257">
        <v>219609.14600000001</v>
      </c>
      <c r="I257">
        <v>268064.46600000001</v>
      </c>
      <c r="J257">
        <v>319236.228</v>
      </c>
      <c r="K257">
        <v>352514.48300000001</v>
      </c>
      <c r="L257">
        <v>383494.11300000001</v>
      </c>
      <c r="N257" s="110" t="s">
        <v>242</v>
      </c>
      <c r="T257" s="33">
        <f t="shared" si="46"/>
        <v>0.99989196952725212</v>
      </c>
      <c r="U257" s="31">
        <f t="shared" si="47"/>
        <v>4.4401749124934477E-2</v>
      </c>
      <c r="V257" s="8">
        <f t="shared" si="41"/>
        <v>4.4396952382985674E-2</v>
      </c>
      <c r="W257" s="33">
        <f t="shared" si="44"/>
        <v>0.94325914057613958</v>
      </c>
      <c r="X257" s="72">
        <f t="shared" si="43"/>
        <v>5.9495268819762213E-2</v>
      </c>
      <c r="Y257" s="8">
        <f t="shared" si="45"/>
        <v>5.6119456135275296E-2</v>
      </c>
    </row>
    <row r="258" spans="1:25">
      <c r="A258" t="s">
        <v>278</v>
      </c>
      <c r="B258">
        <v>19745.743999999999</v>
      </c>
      <c r="C258">
        <v>18594.201000000001</v>
      </c>
      <c r="D258">
        <v>28729.175999999999</v>
      </c>
      <c r="E258">
        <v>44100.705999999998</v>
      </c>
      <c r="F258">
        <v>24445.486000000001</v>
      </c>
      <c r="G258">
        <v>25182.508000000002</v>
      </c>
      <c r="H258">
        <v>48452.285000000003</v>
      </c>
      <c r="I258">
        <v>53876.777999999998</v>
      </c>
      <c r="J258">
        <v>39500.216999999997</v>
      </c>
      <c r="K258">
        <v>19848.587</v>
      </c>
      <c r="L258">
        <v>26399.142</v>
      </c>
      <c r="N258" s="110" t="s">
        <v>243</v>
      </c>
      <c r="T258" s="33">
        <f t="shared" si="46"/>
        <v>0.53411333646673398</v>
      </c>
      <c r="U258" s="31">
        <f t="shared" si="47"/>
        <v>5.9162021167576691E-2</v>
      </c>
      <c r="V258" s="8">
        <f t="shared" si="41"/>
        <v>3.159922451792993E-2</v>
      </c>
      <c r="W258" s="33">
        <f t="shared" si="44"/>
        <v>0.65510119983956949</v>
      </c>
      <c r="X258" s="72">
        <f t="shared" si="43"/>
        <v>6.8998515668232063E-2</v>
      </c>
      <c r="Y258" s="8">
        <f t="shared" si="45"/>
        <v>4.5201010401408157E-2</v>
      </c>
    </row>
    <row r="259" spans="1:25">
      <c r="A259" t="s">
        <v>279</v>
      </c>
      <c r="B259">
        <v>8664.1610000000001</v>
      </c>
      <c r="C259">
        <v>17378.504000000001</v>
      </c>
      <c r="D259">
        <v>15008.251</v>
      </c>
      <c r="E259">
        <v>10121.956</v>
      </c>
      <c r="F259">
        <v>9180.1579999999994</v>
      </c>
      <c r="G259">
        <v>6107.6210000000001</v>
      </c>
      <c r="H259">
        <v>16815.694</v>
      </c>
      <c r="I259">
        <v>12472.603999999999</v>
      </c>
      <c r="J259">
        <v>8353.6010000000006</v>
      </c>
      <c r="K259">
        <v>6841.6790000000001</v>
      </c>
      <c r="L259">
        <v>7797.8050000000003</v>
      </c>
      <c r="N259" s="110" t="s">
        <v>244</v>
      </c>
      <c r="T259" s="33">
        <f t="shared" si="46"/>
        <v>0.56652852295341538</v>
      </c>
      <c r="U259" s="31">
        <f t="shared" si="47"/>
        <v>3.9623849922430232E-3</v>
      </c>
      <c r="V259" s="8">
        <f t="shared" si="41"/>
        <v>2.24480411702822E-3</v>
      </c>
      <c r="W259" s="33">
        <f t="shared" si="44"/>
        <v>7.2531995708873323E-2</v>
      </c>
      <c r="X259" s="72">
        <f t="shared" si="43"/>
        <v>1.0806031030244811E-2</v>
      </c>
      <c r="Y259" s="8">
        <f t="shared" si="45"/>
        <v>7.8378299631566854E-4</v>
      </c>
    </row>
    <row r="260" spans="1:25">
      <c r="A260" t="s">
        <v>280</v>
      </c>
      <c r="B260">
        <v>1834.4290000000001</v>
      </c>
      <c r="C260">
        <v>2953.1619999999998</v>
      </c>
      <c r="D260">
        <v>1601.8320000000001</v>
      </c>
      <c r="E260">
        <v>3943.3980000000001</v>
      </c>
      <c r="F260">
        <v>2477.3870000000002</v>
      </c>
      <c r="G260">
        <v>2953.2820000000002</v>
      </c>
      <c r="H260">
        <v>5796.0649999999996</v>
      </c>
      <c r="I260">
        <v>4133.9840000000004</v>
      </c>
      <c r="J260">
        <v>6034.4110000000001</v>
      </c>
      <c r="K260">
        <v>6798.5150000000003</v>
      </c>
      <c r="L260">
        <v>34712.048999999999</v>
      </c>
      <c r="N260" s="110" t="s">
        <v>245</v>
      </c>
      <c r="T260" s="33">
        <f t="shared" si="46"/>
        <v>0.8740195905843674</v>
      </c>
      <c r="U260" s="31">
        <f t="shared" si="47"/>
        <v>2.1959164613497189E-3</v>
      </c>
      <c r="V260" s="8">
        <f t="shared" si="41"/>
        <v>1.9192740065063542E-3</v>
      </c>
      <c r="W260" s="33">
        <f t="shared" si="44"/>
        <v>0.98808329063064626</v>
      </c>
      <c r="X260" s="72">
        <f t="shared" si="43"/>
        <v>5.469752873697587E-3</v>
      </c>
      <c r="Y260" s="8">
        <f t="shared" si="45"/>
        <v>5.4045714183795458E-3</v>
      </c>
    </row>
    <row r="261" spans="1:25">
      <c r="A261" t="s">
        <v>281</v>
      </c>
      <c r="B261">
        <v>41162.449999999997</v>
      </c>
      <c r="C261">
        <v>33908.697</v>
      </c>
      <c r="D261">
        <v>32507.043000000001</v>
      </c>
      <c r="E261">
        <v>44958.177000000003</v>
      </c>
      <c r="F261">
        <v>58932.671999999999</v>
      </c>
      <c r="G261">
        <v>67157.964999999997</v>
      </c>
      <c r="H261">
        <v>90361.178</v>
      </c>
      <c r="I261">
        <v>110987.834</v>
      </c>
      <c r="J261">
        <v>139571.90599999999</v>
      </c>
      <c r="K261">
        <v>104347.768</v>
      </c>
      <c r="L261">
        <v>96454.081000000006</v>
      </c>
      <c r="N261" s="110" t="s">
        <v>246</v>
      </c>
      <c r="T261" s="33">
        <f t="shared" si="46"/>
        <v>0.82130148709748285</v>
      </c>
      <c r="U261" s="31">
        <f t="shared" si="47"/>
        <v>6.6948737960535631E-2</v>
      </c>
      <c r="V261" s="8">
        <f t="shared" si="41"/>
        <v>5.4985098046287616E-2</v>
      </c>
      <c r="W261" s="33">
        <f t="shared" si="44"/>
        <v>0.83714255368756874</v>
      </c>
      <c r="X261" s="72">
        <f t="shared" si="43"/>
        <v>5.6080721686301918E-2</v>
      </c>
      <c r="Y261" s="8">
        <f t="shared" si="45"/>
        <v>4.6947558565112603E-2</v>
      </c>
    </row>
    <row r="262" spans="1:25">
      <c r="A262" t="s">
        <v>282</v>
      </c>
      <c r="B262">
        <v>50587.14</v>
      </c>
      <c r="C262">
        <v>52532.160000000003</v>
      </c>
      <c r="D262">
        <v>57339.196000000004</v>
      </c>
      <c r="E262">
        <v>79561.145000000004</v>
      </c>
      <c r="F262">
        <v>80861.197</v>
      </c>
      <c r="G262">
        <v>73469.902000000002</v>
      </c>
      <c r="H262">
        <v>73935.615000000005</v>
      </c>
      <c r="I262">
        <v>89481.567999999999</v>
      </c>
      <c r="J262">
        <v>102656.976</v>
      </c>
      <c r="K262">
        <v>98273.862999999998</v>
      </c>
      <c r="L262">
        <v>103997.861</v>
      </c>
      <c r="N262" s="110" t="s">
        <v>247</v>
      </c>
      <c r="T262" s="33">
        <f t="shared" si="46"/>
        <v>0.98747585747328992</v>
      </c>
      <c r="U262" s="31">
        <f t="shared" si="47"/>
        <v>1.9960632226401552E-3</v>
      </c>
      <c r="V262" s="8">
        <f t="shared" si="41"/>
        <v>1.9710642423474856E-3</v>
      </c>
      <c r="W262" s="33">
        <f t="shared" si="44"/>
        <v>0.45904283762870601</v>
      </c>
      <c r="X262" s="72">
        <f t="shared" si="43"/>
        <v>1.588958756967476E-3</v>
      </c>
      <c r="Y262" s="8">
        <f t="shared" si="45"/>
        <v>7.2940013667333167E-4</v>
      </c>
    </row>
    <row r="263" spans="1:25">
      <c r="A263" t="s">
        <v>283</v>
      </c>
      <c r="B263">
        <v>8532.5159999999996</v>
      </c>
      <c r="C263">
        <v>8751.8040000000001</v>
      </c>
      <c r="D263">
        <v>7069.1769999999997</v>
      </c>
      <c r="E263">
        <v>13443.878000000001</v>
      </c>
      <c r="F263">
        <v>9264.7880000000005</v>
      </c>
      <c r="G263">
        <v>6348.5029999999997</v>
      </c>
      <c r="H263">
        <v>10105.379999999999</v>
      </c>
      <c r="I263">
        <v>13434.472</v>
      </c>
      <c r="J263">
        <v>14898.673000000001</v>
      </c>
      <c r="K263">
        <v>29239.885999999999</v>
      </c>
      <c r="L263">
        <v>88097.263999999996</v>
      </c>
      <c r="N263" s="110" t="s">
        <v>248</v>
      </c>
      <c r="T263" s="33">
        <f t="shared" si="46"/>
        <v>0.66382031383145279</v>
      </c>
      <c r="U263" s="31">
        <f t="shared" si="47"/>
        <v>6.353314623541325E-3</v>
      </c>
      <c r="V263" s="8">
        <f t="shared" si="41"/>
        <v>4.2174593072691604E-3</v>
      </c>
      <c r="W263" s="33">
        <f t="shared" si="44"/>
        <v>0.60457724376519162</v>
      </c>
      <c r="X263" s="72">
        <f t="shared" si="43"/>
        <v>6.7470025907146562E-3</v>
      </c>
      <c r="Y263" s="8">
        <f t="shared" si="45"/>
        <v>4.0790842299708741E-3</v>
      </c>
    </row>
    <row r="264" spans="1:25">
      <c r="N264" s="110" t="s">
        <v>249</v>
      </c>
      <c r="T264" s="33">
        <f t="shared" si="46"/>
        <v>0.57242034152141863</v>
      </c>
      <c r="U264" s="31">
        <f t="shared" si="47"/>
        <v>4.9711934576072521E-3</v>
      </c>
      <c r="V264" s="8">
        <f t="shared" si="41"/>
        <v>2.8456122567725849E-3</v>
      </c>
      <c r="W264" s="33">
        <f t="shared" si="44"/>
        <v>0.7751297840111655</v>
      </c>
      <c r="X264" s="72">
        <f t="shared" si="43"/>
        <v>4.3113735411825383E-3</v>
      </c>
      <c r="Y264" s="8">
        <f t="shared" si="45"/>
        <v>3.3418740417682745E-3</v>
      </c>
    </row>
    <row r="265" spans="1:25">
      <c r="N265" s="110" t="s">
        <v>250</v>
      </c>
      <c r="T265" s="33">
        <f t="shared" si="46"/>
        <v>0.87167235183483172</v>
      </c>
      <c r="U265" s="31">
        <f t="shared" si="47"/>
        <v>3.9514677846277051E-4</v>
      </c>
      <c r="V265" s="8">
        <f t="shared" si="41"/>
        <v>3.4443852170260042E-4</v>
      </c>
      <c r="W265" s="33">
        <f t="shared" si="44"/>
        <v>0.4954953091450956</v>
      </c>
      <c r="X265" s="72">
        <f t="shared" si="43"/>
        <v>2.5934405225019799E-4</v>
      </c>
      <c r="Y265" s="8">
        <f t="shared" si="45"/>
        <v>1.2850376134465369E-4</v>
      </c>
    </row>
    <row r="266" spans="1:25">
      <c r="A266" t="s">
        <v>284</v>
      </c>
      <c r="N266" s="110" t="s">
        <v>251</v>
      </c>
      <c r="T266" s="33">
        <f t="shared" si="46"/>
        <v>0.87139561736280102</v>
      </c>
      <c r="U266" s="31">
        <f t="shared" si="47"/>
        <v>1.0394265642348276E-4</v>
      </c>
      <c r="V266" s="8">
        <f t="shared" si="41"/>
        <v>9.0575175264470274E-5</v>
      </c>
      <c r="W266" s="33">
        <f t="shared" si="44"/>
        <v>0.9956553464232244</v>
      </c>
      <c r="X266" s="72">
        <f t="shared" si="43"/>
        <v>3.2838422280962197E-4</v>
      </c>
      <c r="Y266" s="8">
        <f t="shared" si="45"/>
        <v>3.2695750712143546E-4</v>
      </c>
    </row>
    <row r="267" spans="1:25">
      <c r="A267" t="s">
        <v>0</v>
      </c>
      <c r="N267" s="110" t="s">
        <v>252</v>
      </c>
      <c r="T267" s="33">
        <f t="shared" si="46"/>
        <v>0.59100139370293026</v>
      </c>
      <c r="U267" s="31">
        <f t="shared" ref="U267:U297" si="48">(L232+L497)/($AJ$44+$AJ$45)</f>
        <v>3.7671759017105268E-3</v>
      </c>
      <c r="V267" s="8">
        <f t="shared" si="41"/>
        <v>2.2264062082350145E-3</v>
      </c>
      <c r="W267" s="33">
        <f t="shared" si="44"/>
        <v>0.48742380518266021</v>
      </c>
      <c r="X267" s="72">
        <f>(B232+B497)/($AJ$52+$AJ$53)</f>
        <v>6.8128233050906506E-3</v>
      </c>
      <c r="Y267" s="8">
        <f t="shared" si="45"/>
        <v>3.3207322594043923E-3</v>
      </c>
    </row>
    <row r="268" spans="1:25">
      <c r="N268" s="110" t="s">
        <v>253</v>
      </c>
      <c r="T268" s="33">
        <f t="shared" si="46"/>
        <v>0.80444250803314155</v>
      </c>
      <c r="U268" s="31">
        <f t="shared" si="48"/>
        <v>1.8145407291774093E-2</v>
      </c>
      <c r="V268" s="8">
        <f t="shared" si="41"/>
        <v>1.4596936951077607E-2</v>
      </c>
      <c r="W268" s="33">
        <f t="shared" si="44"/>
        <v>0.94923132436528801</v>
      </c>
      <c r="X268" s="72">
        <f t="shared" ref="X268:X297" si="49">(B233+B498)/($AJ$52+$AJ$53)</f>
        <v>2.0564204144999296E-2</v>
      </c>
      <c r="Y268" s="8">
        <f t="shared" si="45"/>
        <v>1.9520186735075828E-2</v>
      </c>
    </row>
    <row r="269" spans="1:25">
      <c r="A269" t="s">
        <v>1</v>
      </c>
      <c r="B269" t="s">
        <v>292</v>
      </c>
      <c r="C269" t="s">
        <v>3</v>
      </c>
      <c r="D269" t="s">
        <v>4</v>
      </c>
      <c r="F269" s="2" t="s">
        <v>294</v>
      </c>
      <c r="N269" s="110" t="s">
        <v>254</v>
      </c>
      <c r="T269" s="33">
        <f t="shared" si="46"/>
        <v>0.86911838559866372</v>
      </c>
      <c r="U269" s="31">
        <f t="shared" si="48"/>
        <v>2.9776415972017103E-2</v>
      </c>
      <c r="V269" s="8">
        <f t="shared" si="41"/>
        <v>2.5879230578513771E-2</v>
      </c>
      <c r="W269" s="33">
        <f t="shared" si="44"/>
        <v>0.79478192428776973</v>
      </c>
      <c r="X269" s="72">
        <f t="shared" si="49"/>
        <v>2.7687641365520259E-2</v>
      </c>
      <c r="Y269" s="8">
        <f t="shared" si="45"/>
        <v>2.2005636883477845E-2</v>
      </c>
    </row>
    <row r="270" spans="1:25">
      <c r="N270" s="110" t="s">
        <v>255</v>
      </c>
      <c r="T270" s="33">
        <f t="shared" si="46"/>
        <v>0.56963559175309897</v>
      </c>
      <c r="U270" s="31">
        <f t="shared" si="48"/>
        <v>0.10870217827423195</v>
      </c>
      <c r="V270" s="8">
        <f t="shared" si="41"/>
        <v>6.1920629646092976E-2</v>
      </c>
      <c r="W270" s="33">
        <f t="shared" si="44"/>
        <v>0.72487657636939373</v>
      </c>
      <c r="X270" s="72">
        <f t="shared" si="49"/>
        <v>0.11730091461639336</v>
      </c>
      <c r="Y270" s="8">
        <f t="shared" si="45"/>
        <v>8.5028685392129794E-2</v>
      </c>
    </row>
    <row r="271" spans="1:25">
      <c r="A271" t="s">
        <v>5</v>
      </c>
      <c r="B271" t="s">
        <v>6</v>
      </c>
      <c r="C271" t="s">
        <v>7</v>
      </c>
      <c r="D271" t="s">
        <v>8</v>
      </c>
      <c r="E271" t="s">
        <v>9</v>
      </c>
      <c r="F271" t="s">
        <v>10</v>
      </c>
      <c r="G271" t="s">
        <v>11</v>
      </c>
      <c r="H271" t="s">
        <v>12</v>
      </c>
      <c r="I271" t="s">
        <v>13</v>
      </c>
      <c r="J271" t="s">
        <v>14</v>
      </c>
      <c r="K271" t="s">
        <v>15</v>
      </c>
      <c r="L271" t="s">
        <v>16</v>
      </c>
      <c r="N271" s="110" t="s">
        <v>256</v>
      </c>
      <c r="T271" s="33">
        <f t="shared" si="46"/>
        <v>0.93404403155092097</v>
      </c>
      <c r="U271" s="31">
        <f t="shared" si="48"/>
        <v>1.1773881333845623E-2</v>
      </c>
      <c r="V271" s="8">
        <f t="shared" si="41"/>
        <v>1.0997323588067301E-2</v>
      </c>
      <c r="W271" s="33">
        <f t="shared" si="44"/>
        <v>0.83736302709712118</v>
      </c>
      <c r="X271" s="72">
        <f t="shared" si="49"/>
        <v>9.6476004100607329E-3</v>
      </c>
      <c r="Y271" s="8">
        <f t="shared" si="45"/>
        <v>8.0785438835918825E-3</v>
      </c>
    </row>
    <row r="272" spans="1:25">
      <c r="A272" t="s">
        <v>17</v>
      </c>
      <c r="N272" s="110" t="s">
        <v>257</v>
      </c>
      <c r="T272" s="33">
        <f t="shared" si="46"/>
        <v>0.88217446005166511</v>
      </c>
      <c r="U272" s="31">
        <f t="shared" si="48"/>
        <v>1.6687919236771806E-2</v>
      </c>
      <c r="V272" s="8">
        <f t="shared" si="41"/>
        <v>1.4721656142084963E-2</v>
      </c>
      <c r="W272" s="33">
        <f t="shared" si="44"/>
        <v>0.39845881780827463</v>
      </c>
      <c r="X272" s="72">
        <f t="shared" si="49"/>
        <v>4.7602720879244415E-2</v>
      </c>
      <c r="Y272" s="8">
        <f t="shared" si="45"/>
        <v>1.8967723886001001E-2</v>
      </c>
    </row>
    <row r="273" spans="1:25">
      <c r="A273" t="s">
        <v>28</v>
      </c>
      <c r="B273">
        <v>32080002</v>
      </c>
      <c r="C273">
        <v>33681734</v>
      </c>
      <c r="D273">
        <v>37611572</v>
      </c>
      <c r="E273">
        <v>47674542</v>
      </c>
      <c r="F273">
        <v>60248602</v>
      </c>
      <c r="G273">
        <v>65919579</v>
      </c>
      <c r="H273">
        <v>76978511</v>
      </c>
      <c r="I273">
        <v>94659727</v>
      </c>
      <c r="J273">
        <v>108784724</v>
      </c>
      <c r="K273">
        <v>77272443</v>
      </c>
      <c r="L273">
        <v>87432095</v>
      </c>
      <c r="N273" s="110" t="s">
        <v>258</v>
      </c>
      <c r="T273" s="33">
        <f t="shared" si="46"/>
        <v>0.96886326402404777</v>
      </c>
      <c r="U273" s="31">
        <f t="shared" si="48"/>
        <v>1.9557921956925163E-2</v>
      </c>
      <c r="V273" s="8">
        <f t="shared" si="41"/>
        <v>1.8948952104714104E-2</v>
      </c>
      <c r="W273" s="33">
        <f t="shared" si="44"/>
        <v>0.48666041942114885</v>
      </c>
      <c r="X273" s="72">
        <f t="shared" si="49"/>
        <v>6.6301455556751571E-2</v>
      </c>
      <c r="Y273" s="8">
        <f t="shared" si="45"/>
        <v>3.2266294169481381E-2</v>
      </c>
    </row>
    <row r="274" spans="1:25">
      <c r="A274" t="s">
        <v>29</v>
      </c>
      <c r="B274">
        <v>18903</v>
      </c>
      <c r="C274">
        <v>11770</v>
      </c>
      <c r="D274">
        <v>14442</v>
      </c>
      <c r="E274">
        <v>15761</v>
      </c>
      <c r="F274">
        <v>68298</v>
      </c>
      <c r="G274">
        <v>118018</v>
      </c>
      <c r="H274">
        <v>144519</v>
      </c>
      <c r="I274">
        <v>135724</v>
      </c>
      <c r="J274">
        <v>92510</v>
      </c>
      <c r="K274">
        <v>178297</v>
      </c>
      <c r="L274">
        <v>205765</v>
      </c>
      <c r="N274" s="110" t="s">
        <v>259</v>
      </c>
      <c r="T274" s="33">
        <f t="shared" si="46"/>
        <v>0.91608429134589586</v>
      </c>
      <c r="U274" s="31">
        <f t="shared" si="48"/>
        <v>4.7103859775726037E-3</v>
      </c>
      <c r="V274" s="8">
        <f t="shared" si="41"/>
        <v>4.3151106002302436E-3</v>
      </c>
      <c r="W274" s="33">
        <f t="shared" si="44"/>
        <v>0.68722246487775829</v>
      </c>
      <c r="X274" s="72">
        <f t="shared" si="49"/>
        <v>8.5173834557691168E-3</v>
      </c>
      <c r="Y274" s="8">
        <f t="shared" si="45"/>
        <v>5.8533372527826916E-3</v>
      </c>
    </row>
    <row r="275" spans="1:25">
      <c r="A275" t="s">
        <v>30</v>
      </c>
      <c r="B275">
        <v>5803</v>
      </c>
      <c r="C275">
        <v>1393</v>
      </c>
      <c r="D275">
        <v>8006</v>
      </c>
      <c r="E275">
        <v>7223</v>
      </c>
      <c r="F275">
        <v>20970</v>
      </c>
      <c r="G275">
        <v>26822</v>
      </c>
      <c r="H275">
        <v>32879</v>
      </c>
      <c r="I275">
        <v>31755</v>
      </c>
      <c r="J275">
        <v>42153</v>
      </c>
      <c r="K275">
        <v>51183</v>
      </c>
      <c r="L275">
        <v>50010</v>
      </c>
      <c r="N275" s="110" t="s">
        <v>260</v>
      </c>
      <c r="T275" s="33">
        <f t="shared" si="46"/>
        <v>0.69891062115045977</v>
      </c>
      <c r="U275" s="31">
        <f t="shared" si="48"/>
        <v>1.6645008146474061E-2</v>
      </c>
      <c r="V275" s="8">
        <f t="shared" si="41"/>
        <v>1.163337298270665E-2</v>
      </c>
      <c r="W275" s="33">
        <f t="shared" si="44"/>
        <v>0.61843756505794889</v>
      </c>
      <c r="X275" s="72">
        <f t="shared" si="49"/>
        <v>3.4483740827088022E-2</v>
      </c>
      <c r="Y275" s="8">
        <f t="shared" si="45"/>
        <v>2.1326040711193695E-2</v>
      </c>
    </row>
    <row r="276" spans="1:25">
      <c r="A276" t="s">
        <v>31</v>
      </c>
      <c r="B276">
        <v>42975</v>
      </c>
      <c r="C276">
        <v>66337</v>
      </c>
      <c r="D276">
        <v>72071</v>
      </c>
      <c r="E276">
        <v>61763</v>
      </c>
      <c r="F276">
        <v>166568</v>
      </c>
      <c r="G276">
        <v>230324</v>
      </c>
      <c r="H276">
        <v>196688</v>
      </c>
      <c r="I276">
        <v>210773</v>
      </c>
      <c r="J276">
        <v>301096</v>
      </c>
      <c r="K276">
        <v>295288</v>
      </c>
      <c r="L276">
        <v>318541</v>
      </c>
      <c r="N276" s="110" t="s">
        <v>261</v>
      </c>
      <c r="T276" s="33">
        <f t="shared" si="46"/>
        <v>0.91282048863930421</v>
      </c>
      <c r="U276" s="31">
        <f t="shared" si="48"/>
        <v>4.4963175339702018E-2</v>
      </c>
      <c r="V276" s="8">
        <f t="shared" si="41"/>
        <v>4.1043307684361506E-2</v>
      </c>
      <c r="W276" s="33">
        <f t="shared" si="44"/>
        <v>0.63401354296081402</v>
      </c>
      <c r="X276" s="72">
        <f t="shared" si="49"/>
        <v>7.7550546531832298E-2</v>
      </c>
      <c r="Y276" s="8">
        <f t="shared" si="45"/>
        <v>4.9168096765194465E-2</v>
      </c>
    </row>
    <row r="277" spans="1:25">
      <c r="A277" t="s">
        <v>32</v>
      </c>
      <c r="B277">
        <v>179</v>
      </c>
      <c r="C277">
        <v>229</v>
      </c>
      <c r="D277">
        <v>475</v>
      </c>
      <c r="E277">
        <v>554</v>
      </c>
      <c r="F277">
        <v>1615</v>
      </c>
      <c r="G277">
        <v>5306</v>
      </c>
      <c r="H277">
        <v>6289</v>
      </c>
      <c r="I277">
        <v>9091</v>
      </c>
      <c r="J277">
        <v>13331</v>
      </c>
      <c r="K277">
        <v>13307</v>
      </c>
      <c r="L277">
        <v>8412</v>
      </c>
      <c r="N277" s="110" t="s">
        <v>262</v>
      </c>
      <c r="T277" s="33">
        <f t="shared" si="46"/>
        <v>0.66273944584334388</v>
      </c>
      <c r="U277" s="31">
        <f t="shared" si="48"/>
        <v>7.9031899097830247E-3</v>
      </c>
      <c r="V277" s="8">
        <f t="shared" ref="V277:V298" si="50">(T277*U277)</f>
        <v>5.2377557012043083E-3</v>
      </c>
      <c r="W277" s="33">
        <f t="shared" si="44"/>
        <v>0.99438604964514699</v>
      </c>
      <c r="X277" s="72">
        <f t="shared" si="49"/>
        <v>1.882827228365197E-2</v>
      </c>
      <c r="Y277" s="8">
        <f t="shared" si="45"/>
        <v>1.8722571297783892E-2</v>
      </c>
    </row>
    <row r="278" spans="1:25">
      <c r="A278" t="s">
        <v>33</v>
      </c>
      <c r="B278">
        <v>1924</v>
      </c>
      <c r="C278">
        <v>2841</v>
      </c>
      <c r="D278">
        <v>4617</v>
      </c>
      <c r="E278">
        <v>6307</v>
      </c>
      <c r="F278">
        <v>12906</v>
      </c>
      <c r="G278">
        <v>42953</v>
      </c>
      <c r="H278">
        <v>57558</v>
      </c>
      <c r="I278">
        <v>79454</v>
      </c>
      <c r="J278">
        <v>113008</v>
      </c>
      <c r="K278">
        <v>112326</v>
      </c>
      <c r="L278">
        <v>107589</v>
      </c>
      <c r="N278" s="110" t="s">
        <v>263</v>
      </c>
      <c r="T278" s="33">
        <f t="shared" si="46"/>
        <v>0.76709870186023621</v>
      </c>
      <c r="U278" s="31">
        <f t="shared" si="48"/>
        <v>1.2854388170280171E-2</v>
      </c>
      <c r="V278" s="8">
        <f t="shared" si="50"/>
        <v>9.8605844786294958E-3</v>
      </c>
      <c r="W278" s="33">
        <f t="shared" si="44"/>
        <v>0.84257562567110789</v>
      </c>
      <c r="X278" s="72">
        <f t="shared" si="49"/>
        <v>1.9805857172677795E-2</v>
      </c>
      <c r="Y278" s="8">
        <f t="shared" si="45"/>
        <v>1.6687932499221594E-2</v>
      </c>
    </row>
    <row r="279" spans="1:25">
      <c r="A279" t="s">
        <v>34</v>
      </c>
      <c r="B279">
        <v>16577</v>
      </c>
      <c r="C279">
        <v>13901</v>
      </c>
      <c r="D279">
        <v>16856</v>
      </c>
      <c r="E279">
        <v>28074</v>
      </c>
      <c r="F279">
        <v>68943</v>
      </c>
      <c r="G279">
        <v>99868</v>
      </c>
      <c r="H279">
        <v>108856</v>
      </c>
      <c r="I279">
        <v>181688</v>
      </c>
      <c r="J279">
        <v>199577</v>
      </c>
      <c r="K279">
        <v>191080</v>
      </c>
      <c r="L279">
        <v>228350</v>
      </c>
      <c r="N279" s="110" t="s">
        <v>264</v>
      </c>
      <c r="T279" s="33">
        <f t="shared" si="46"/>
        <v>0.98407069813095605</v>
      </c>
      <c r="U279" s="31">
        <f t="shared" si="48"/>
        <v>5.664759848057755E-2</v>
      </c>
      <c r="V279" s="8">
        <f t="shared" si="50"/>
        <v>5.5745241784224034E-2</v>
      </c>
      <c r="W279" s="33">
        <f t="shared" si="44"/>
        <v>0.69419700069238066</v>
      </c>
      <c r="X279" s="72">
        <f t="shared" si="49"/>
        <v>8.0663411900670071E-2</v>
      </c>
      <c r="Y279" s="8">
        <f t="shared" si="45"/>
        <v>5.599629860705925E-2</v>
      </c>
    </row>
    <row r="280" spans="1:25">
      <c r="A280" t="s">
        <v>35</v>
      </c>
      <c r="B280">
        <v>899</v>
      </c>
      <c r="C280">
        <v>1164</v>
      </c>
      <c r="D280">
        <v>1293</v>
      </c>
      <c r="E280">
        <v>4306</v>
      </c>
      <c r="F280">
        <v>14091</v>
      </c>
      <c r="G280">
        <v>12707</v>
      </c>
      <c r="H280">
        <v>16748</v>
      </c>
      <c r="I280">
        <v>21407</v>
      </c>
      <c r="J280">
        <v>18072</v>
      </c>
      <c r="K280">
        <v>18148</v>
      </c>
      <c r="L280">
        <v>27296</v>
      </c>
      <c r="N280" s="110" t="s">
        <v>265</v>
      </c>
      <c r="T280" s="33">
        <f t="shared" si="46"/>
        <v>0.76065794635787665</v>
      </c>
      <c r="U280" s="31">
        <f t="shared" si="48"/>
        <v>5.5003226933760981E-3</v>
      </c>
      <c r="V280" s="8">
        <f t="shared" si="50"/>
        <v>4.1838641642490872E-3</v>
      </c>
      <c r="W280" s="33">
        <f t="shared" si="44"/>
        <v>0.20758487275623505</v>
      </c>
      <c r="X280" s="72">
        <f t="shared" si="49"/>
        <v>1.1130551399241163E-2</v>
      </c>
      <c r="Y280" s="8">
        <f t="shared" si="45"/>
        <v>2.3105340959182108E-3</v>
      </c>
    </row>
    <row r="281" spans="1:25">
      <c r="A281" t="s">
        <v>36</v>
      </c>
      <c r="B281">
        <v>22034</v>
      </c>
      <c r="C281">
        <v>26454</v>
      </c>
      <c r="D281">
        <v>27881</v>
      </c>
      <c r="E281">
        <v>34702</v>
      </c>
      <c r="F281">
        <v>63800</v>
      </c>
      <c r="G281">
        <v>78951</v>
      </c>
      <c r="H281">
        <v>113542</v>
      </c>
      <c r="I281">
        <v>156635</v>
      </c>
      <c r="J281">
        <v>170319</v>
      </c>
      <c r="K281">
        <v>120028</v>
      </c>
      <c r="L281">
        <v>156199</v>
      </c>
      <c r="N281" s="110" t="s">
        <v>266</v>
      </c>
      <c r="T281" s="33">
        <f t="shared" si="46"/>
        <v>0.93201005075026377</v>
      </c>
      <c r="U281" s="31">
        <f t="shared" si="48"/>
        <v>2.9300247446897205E-2</v>
      </c>
      <c r="V281" s="8">
        <f t="shared" si="50"/>
        <v>2.7308125109977949E-2</v>
      </c>
      <c r="W281" s="33">
        <f t="shared" si="44"/>
        <v>0.82332831088616643</v>
      </c>
      <c r="X281" s="72">
        <f t="shared" si="49"/>
        <v>2.2705978774330764E-2</v>
      </c>
      <c r="Y281" s="8">
        <f t="shared" si="45"/>
        <v>1.8694475151286895E-2</v>
      </c>
    </row>
    <row r="282" spans="1:25">
      <c r="A282" t="s">
        <v>37</v>
      </c>
      <c r="B282">
        <v>4339</v>
      </c>
      <c r="C282">
        <v>10486</v>
      </c>
      <c r="D282">
        <v>11579</v>
      </c>
      <c r="E282">
        <v>16141</v>
      </c>
      <c r="F282">
        <v>21434</v>
      </c>
      <c r="G282">
        <v>28159</v>
      </c>
      <c r="H282">
        <v>28518</v>
      </c>
      <c r="I282">
        <v>37329</v>
      </c>
      <c r="J282">
        <v>38068</v>
      </c>
      <c r="K282">
        <v>38721</v>
      </c>
      <c r="L282">
        <v>28004</v>
      </c>
      <c r="N282" s="110" t="s">
        <v>267</v>
      </c>
      <c r="T282" s="33">
        <f t="shared" si="46"/>
        <v>0.34105075281786151</v>
      </c>
      <c r="U282" s="31">
        <f t="shared" si="48"/>
        <v>3.5346858327948739E-2</v>
      </c>
      <c r="V282" s="8">
        <f t="shared" si="50"/>
        <v>1.2055072642493215E-2</v>
      </c>
      <c r="W282" s="33">
        <f t="shared" si="44"/>
        <v>0.9976235150407271</v>
      </c>
      <c r="X282" s="72">
        <f t="shared" si="49"/>
        <v>1.4390222628865391E-2</v>
      </c>
      <c r="Y282" s="8">
        <f t="shared" si="45"/>
        <v>1.4356024481227305E-2</v>
      </c>
    </row>
    <row r="283" spans="1:25">
      <c r="A283" t="s">
        <v>38</v>
      </c>
      <c r="B283">
        <v>10163</v>
      </c>
      <c r="C283">
        <v>13215</v>
      </c>
      <c r="D283">
        <v>14264</v>
      </c>
      <c r="E283">
        <v>16014</v>
      </c>
      <c r="F283">
        <v>19081</v>
      </c>
      <c r="G283">
        <v>19601</v>
      </c>
      <c r="H283">
        <v>20976</v>
      </c>
      <c r="I283">
        <v>24968</v>
      </c>
      <c r="J283">
        <v>32642</v>
      </c>
      <c r="K283">
        <v>25342</v>
      </c>
      <c r="L283">
        <v>26017</v>
      </c>
      <c r="N283" s="110" t="s">
        <v>268</v>
      </c>
      <c r="T283" s="33">
        <f t="shared" si="46"/>
        <v>0.45728358466630697</v>
      </c>
      <c r="U283" s="31">
        <f t="shared" si="48"/>
        <v>0.20719446382202475</v>
      </c>
      <c r="V283" s="8">
        <f t="shared" si="50"/>
        <v>9.4746627139548928E-2</v>
      </c>
      <c r="W283" s="33">
        <f t="shared" si="44"/>
        <v>0.63896042696158728</v>
      </c>
      <c r="X283" s="72">
        <f t="shared" si="49"/>
        <v>8.5444936451608333E-2</v>
      </c>
      <c r="Y283" s="8">
        <f t="shared" si="45"/>
        <v>5.4595933076825351E-2</v>
      </c>
    </row>
    <row r="284" spans="1:25">
      <c r="A284" t="s">
        <v>39</v>
      </c>
      <c r="B284">
        <v>457</v>
      </c>
      <c r="C284">
        <v>405</v>
      </c>
      <c r="D284">
        <v>1012</v>
      </c>
      <c r="E284">
        <v>923</v>
      </c>
      <c r="F284">
        <v>920</v>
      </c>
      <c r="G284">
        <v>951</v>
      </c>
      <c r="H284">
        <v>1043</v>
      </c>
      <c r="I284">
        <v>1554</v>
      </c>
      <c r="J284">
        <v>1210</v>
      </c>
      <c r="K284">
        <v>972</v>
      </c>
      <c r="L284">
        <v>1244</v>
      </c>
      <c r="N284" s="110" t="s">
        <v>269</v>
      </c>
      <c r="T284" s="33">
        <f t="shared" si="46"/>
        <v>0.33651876742873071</v>
      </c>
      <c r="U284" s="31">
        <f t="shared" si="48"/>
        <v>1.1155685732161329E-3</v>
      </c>
      <c r="V284" s="8">
        <f t="shared" si="50"/>
        <v>3.7540976124092077E-4</v>
      </c>
      <c r="W284" s="33">
        <f t="shared" si="44"/>
        <v>0.66136639072119352</v>
      </c>
      <c r="X284" s="72">
        <f t="shared" si="49"/>
        <v>1.0862541683868354E-2</v>
      </c>
      <c r="Y284" s="8">
        <f t="shared" si="45"/>
        <v>7.1841199875185297E-3</v>
      </c>
    </row>
    <row r="285" spans="1:25">
      <c r="A285" t="s">
        <v>40</v>
      </c>
      <c r="B285">
        <v>1145</v>
      </c>
      <c r="C285">
        <v>1293</v>
      </c>
      <c r="D285">
        <v>1494</v>
      </c>
      <c r="E285">
        <v>2100</v>
      </c>
      <c r="F285">
        <v>2698</v>
      </c>
      <c r="G285">
        <v>2783</v>
      </c>
      <c r="H285">
        <v>4576</v>
      </c>
      <c r="I285">
        <v>4592</v>
      </c>
      <c r="J285">
        <v>3529</v>
      </c>
      <c r="K285">
        <v>4281</v>
      </c>
      <c r="L285">
        <v>4999</v>
      </c>
      <c r="N285" s="110" t="s">
        <v>270</v>
      </c>
      <c r="T285" s="33">
        <f t="shared" si="46"/>
        <v>0.42951820825986753</v>
      </c>
      <c r="U285" s="31">
        <f t="shared" si="48"/>
        <v>3.4065195620602059E-3</v>
      </c>
      <c r="V285" s="8">
        <f t="shared" si="50"/>
        <v>1.4631621786982882E-3</v>
      </c>
      <c r="W285" s="33">
        <f t="shared" si="44"/>
        <v>0.20253791376411492</v>
      </c>
      <c r="X285" s="72">
        <f t="shared" si="49"/>
        <v>1.2196264653617301E-2</v>
      </c>
      <c r="Y285" s="8">
        <f t="shared" si="45"/>
        <v>2.4702059986586641E-3</v>
      </c>
    </row>
    <row r="286" spans="1:25">
      <c r="A286" t="s">
        <v>41</v>
      </c>
      <c r="B286">
        <v>10462</v>
      </c>
      <c r="C286">
        <v>11771</v>
      </c>
      <c r="D286">
        <v>13958</v>
      </c>
      <c r="E286">
        <v>17680</v>
      </c>
      <c r="F286">
        <v>21212</v>
      </c>
      <c r="G286">
        <v>25549</v>
      </c>
      <c r="H286">
        <v>26237</v>
      </c>
      <c r="I286">
        <v>29388</v>
      </c>
      <c r="J286">
        <v>36300</v>
      </c>
      <c r="K286">
        <v>32291</v>
      </c>
      <c r="L286">
        <v>34311</v>
      </c>
      <c r="N286" s="110" t="s">
        <v>271</v>
      </c>
      <c r="T286" s="33">
        <f t="shared" si="46"/>
        <v>0.16850241956571158</v>
      </c>
      <c r="U286" s="31">
        <f t="shared" si="48"/>
        <v>2.0493709045470807E-4</v>
      </c>
      <c r="V286" s="8">
        <f t="shared" si="50"/>
        <v>3.4532395600375403E-5</v>
      </c>
      <c r="W286" s="33">
        <f t="shared" si="44"/>
        <v>0.88792042550058381</v>
      </c>
      <c r="X286" s="72">
        <f t="shared" si="49"/>
        <v>3.6417544663291073E-4</v>
      </c>
      <c r="Y286" s="8">
        <f t="shared" si="45"/>
        <v>3.2335881753115924E-4</v>
      </c>
    </row>
    <row r="287" spans="1:25">
      <c r="A287" t="s">
        <v>42</v>
      </c>
      <c r="B287">
        <v>71</v>
      </c>
      <c r="C287" t="s">
        <v>18</v>
      </c>
      <c r="D287">
        <v>121</v>
      </c>
      <c r="E287">
        <v>1355</v>
      </c>
      <c r="F287">
        <v>9799</v>
      </c>
      <c r="G287">
        <v>3320</v>
      </c>
      <c r="H287">
        <v>2994</v>
      </c>
      <c r="I287">
        <v>24065</v>
      </c>
      <c r="J287">
        <v>8026</v>
      </c>
      <c r="K287">
        <v>10001</v>
      </c>
      <c r="L287">
        <v>18044</v>
      </c>
      <c r="N287" s="110" t="s">
        <v>272</v>
      </c>
      <c r="T287" s="33">
        <f t="shared" si="46"/>
        <v>0.88673982129428308</v>
      </c>
      <c r="U287" s="31">
        <f t="shared" si="48"/>
        <v>1.6524828721077498E-2</v>
      </c>
      <c r="V287" s="8">
        <f t="shared" si="50"/>
        <v>1.4653223667046897E-2</v>
      </c>
      <c r="W287" s="33">
        <f t="shared" si="44"/>
        <v>0.99587339254996177</v>
      </c>
      <c r="X287" s="72">
        <f t="shared" si="49"/>
        <v>1.2039087210382866E-2</v>
      </c>
      <c r="Y287" s="8">
        <f t="shared" si="45"/>
        <v>1.198940662340884E-2</v>
      </c>
    </row>
    <row r="288" spans="1:25">
      <c r="A288" t="s">
        <v>43</v>
      </c>
      <c r="B288">
        <v>12069</v>
      </c>
      <c r="C288">
        <v>13688</v>
      </c>
      <c r="D288">
        <v>14558</v>
      </c>
      <c r="E288">
        <v>14407</v>
      </c>
      <c r="F288">
        <v>20816</v>
      </c>
      <c r="G288">
        <v>20726</v>
      </c>
      <c r="H288">
        <v>21981</v>
      </c>
      <c r="I288">
        <v>27211</v>
      </c>
      <c r="J288">
        <v>46707</v>
      </c>
      <c r="K288">
        <v>29014</v>
      </c>
      <c r="L288">
        <v>18658</v>
      </c>
      <c r="N288" s="110" t="s">
        <v>273</v>
      </c>
      <c r="T288" s="33">
        <f t="shared" si="46"/>
        <v>0.59915996391762782</v>
      </c>
      <c r="U288" s="31">
        <f t="shared" si="48"/>
        <v>2.559616837622616E-3</v>
      </c>
      <c r="V288" s="8">
        <f t="shared" si="50"/>
        <v>1.5336199320729192E-3</v>
      </c>
      <c r="W288" s="33">
        <f t="shared" si="44"/>
        <v>0.39133958184306183</v>
      </c>
      <c r="X288" s="72">
        <f t="shared" si="49"/>
        <v>3.4019117618733245E-3</v>
      </c>
      <c r="Y288" s="8">
        <f t="shared" si="45"/>
        <v>1.3313027263585006E-3</v>
      </c>
    </row>
    <row r="289" spans="1:25">
      <c r="A289" t="s">
        <v>44</v>
      </c>
      <c r="B289">
        <v>8913</v>
      </c>
      <c r="C289">
        <v>8393</v>
      </c>
      <c r="D289">
        <v>55</v>
      </c>
      <c r="E289">
        <v>9015</v>
      </c>
      <c r="F289">
        <v>15957</v>
      </c>
      <c r="G289">
        <v>6763</v>
      </c>
      <c r="H289">
        <v>2874</v>
      </c>
      <c r="I289">
        <v>20770</v>
      </c>
      <c r="J289">
        <v>29868</v>
      </c>
      <c r="K289">
        <v>6895</v>
      </c>
      <c r="L289">
        <v>4680</v>
      </c>
      <c r="N289" s="110" t="s">
        <v>274</v>
      </c>
      <c r="T289" s="33">
        <f t="shared" si="46"/>
        <v>0.4265541362115709</v>
      </c>
      <c r="U289" s="31">
        <f t="shared" si="48"/>
        <v>1.0495191445771537E-3</v>
      </c>
      <c r="V289" s="8">
        <f t="shared" si="50"/>
        <v>4.4767673215261456E-4</v>
      </c>
      <c r="W289" s="33">
        <f t="shared" si="44"/>
        <v>0.75981882219922214</v>
      </c>
      <c r="X289" s="72">
        <f t="shared" si="49"/>
        <v>1.7602697995144081E-3</v>
      </c>
      <c r="Y289" s="8">
        <f t="shared" si="45"/>
        <v>1.3374861258198985E-3</v>
      </c>
    </row>
    <row r="290" spans="1:25">
      <c r="A290" t="s">
        <v>45</v>
      </c>
      <c r="B290">
        <v>10978</v>
      </c>
      <c r="C290">
        <v>13628</v>
      </c>
      <c r="D290">
        <v>13114</v>
      </c>
      <c r="E290">
        <v>13118</v>
      </c>
      <c r="F290">
        <v>42502</v>
      </c>
      <c r="G290">
        <v>21864</v>
      </c>
      <c r="H290">
        <v>22846</v>
      </c>
      <c r="I290">
        <v>35595</v>
      </c>
      <c r="J290">
        <v>70035</v>
      </c>
      <c r="K290">
        <v>52228</v>
      </c>
      <c r="L290">
        <v>61869</v>
      </c>
      <c r="N290" s="110" t="s">
        <v>275</v>
      </c>
      <c r="T290" s="33">
        <f t="shared" si="46"/>
        <v>0.83746852126357141</v>
      </c>
      <c r="U290" s="31">
        <f t="shared" si="48"/>
        <v>3.1003049751461273E-2</v>
      </c>
      <c r="V290" s="8">
        <f t="shared" si="50"/>
        <v>2.5964078230017208E-2</v>
      </c>
      <c r="W290" s="33">
        <f t="shared" si="44"/>
        <v>0.48051539323885795</v>
      </c>
      <c r="X290" s="72">
        <f t="shared" si="49"/>
        <v>2.886944155262193E-2</v>
      </c>
      <c r="Y290" s="8">
        <f t="shared" si="45"/>
        <v>1.3872211060244352E-2</v>
      </c>
    </row>
    <row r="291" spans="1:25">
      <c r="A291" t="s">
        <v>46</v>
      </c>
      <c r="B291">
        <v>310</v>
      </c>
      <c r="C291">
        <v>919</v>
      </c>
      <c r="D291">
        <v>568</v>
      </c>
      <c r="E291">
        <v>873</v>
      </c>
      <c r="F291">
        <v>1691</v>
      </c>
      <c r="G291">
        <v>578</v>
      </c>
      <c r="H291">
        <v>543</v>
      </c>
      <c r="I291">
        <v>1627</v>
      </c>
      <c r="J291">
        <v>2467</v>
      </c>
      <c r="K291">
        <v>1881</v>
      </c>
      <c r="L291">
        <v>1031</v>
      </c>
      <c r="N291" s="110" t="s">
        <v>276</v>
      </c>
      <c r="T291" s="33">
        <f t="shared" si="46"/>
        <v>0.9487050112655363</v>
      </c>
      <c r="U291" s="31">
        <f t="shared" si="48"/>
        <v>0.18853715405326996</v>
      </c>
      <c r="V291" s="8">
        <f t="shared" si="50"/>
        <v>0.17886614286007962</v>
      </c>
      <c r="W291" s="33">
        <f t="shared" si="44"/>
        <v>0.62648865231629414</v>
      </c>
      <c r="X291" s="72">
        <f t="shared" si="49"/>
        <v>0.1256306926599611</v>
      </c>
      <c r="Y291" s="8">
        <f t="shared" si="45"/>
        <v>7.8706203334101582E-2</v>
      </c>
    </row>
    <row r="292" spans="1:25">
      <c r="A292" t="s">
        <v>47</v>
      </c>
      <c r="B292">
        <v>124</v>
      </c>
      <c r="C292">
        <v>16</v>
      </c>
      <c r="D292">
        <v>49</v>
      </c>
      <c r="E292">
        <v>583</v>
      </c>
      <c r="F292">
        <v>3986</v>
      </c>
      <c r="G292">
        <v>4893</v>
      </c>
      <c r="H292">
        <v>4333</v>
      </c>
      <c r="I292">
        <v>8751</v>
      </c>
      <c r="J292">
        <v>14304</v>
      </c>
      <c r="K292">
        <v>9548</v>
      </c>
      <c r="L292">
        <v>11568</v>
      </c>
      <c r="N292" s="110" t="s">
        <v>277</v>
      </c>
      <c r="T292" s="33">
        <f t="shared" si="46"/>
        <v>0.862887454494359</v>
      </c>
      <c r="U292" s="31">
        <f t="shared" si="48"/>
        <v>5.2460084226558373E-2</v>
      </c>
      <c r="V292" s="8">
        <f t="shared" si="50"/>
        <v>4.5267148540814629E-2</v>
      </c>
      <c r="W292" s="33">
        <f t="shared" si="44"/>
        <v>0.8808914324749515</v>
      </c>
      <c r="X292" s="72">
        <f t="shared" si="49"/>
        <v>3.4147211122913079E-2</v>
      </c>
      <c r="Y292" s="8">
        <f t="shared" si="45"/>
        <v>3.0079985721087499E-2</v>
      </c>
    </row>
    <row r="293" spans="1:25">
      <c r="A293" t="s">
        <v>48</v>
      </c>
      <c r="B293">
        <v>64</v>
      </c>
      <c r="C293">
        <v>32</v>
      </c>
      <c r="D293">
        <v>62</v>
      </c>
      <c r="E293">
        <v>113</v>
      </c>
      <c r="F293">
        <v>2080</v>
      </c>
      <c r="G293">
        <v>864</v>
      </c>
      <c r="H293">
        <v>1692</v>
      </c>
      <c r="I293">
        <v>2900</v>
      </c>
      <c r="J293">
        <v>1642</v>
      </c>
      <c r="K293">
        <v>2018</v>
      </c>
      <c r="L293">
        <v>2486</v>
      </c>
      <c r="N293" s="110" t="s">
        <v>278</v>
      </c>
      <c r="T293" s="33">
        <f t="shared" si="46"/>
        <v>0.78006874933865611</v>
      </c>
      <c r="U293" s="31">
        <f t="shared" si="48"/>
        <v>5.2641792058918564E-3</v>
      </c>
      <c r="V293" s="8">
        <f t="shared" si="50"/>
        <v>4.1064216894346204E-3</v>
      </c>
      <c r="W293" s="33">
        <f t="shared" si="44"/>
        <v>0.40141889371047756</v>
      </c>
      <c r="X293" s="72">
        <f t="shared" si="49"/>
        <v>1.5701854732901362E-2</v>
      </c>
      <c r="Y293" s="8">
        <f t="shared" si="45"/>
        <v>6.3030211560838913E-3</v>
      </c>
    </row>
    <row r="294" spans="1:25">
      <c r="A294" t="s">
        <v>49</v>
      </c>
      <c r="B294">
        <v>31721</v>
      </c>
      <c r="C294">
        <v>40716</v>
      </c>
      <c r="D294">
        <v>58109</v>
      </c>
      <c r="E294">
        <v>82665</v>
      </c>
      <c r="F294">
        <v>127263</v>
      </c>
      <c r="G294">
        <v>163430</v>
      </c>
      <c r="H294">
        <v>174085</v>
      </c>
      <c r="I294">
        <v>199842</v>
      </c>
      <c r="J294">
        <v>254459</v>
      </c>
      <c r="K294">
        <v>213406</v>
      </c>
      <c r="L294">
        <v>201110</v>
      </c>
      <c r="N294" s="110" t="s">
        <v>279</v>
      </c>
      <c r="T294" s="33">
        <f t="shared" si="46"/>
        <v>0.57324231838368722</v>
      </c>
      <c r="U294" s="31">
        <f t="shared" si="48"/>
        <v>8.5015063624000343E-4</v>
      </c>
      <c r="V294" s="8">
        <f t="shared" si="50"/>
        <v>4.873423216935863E-4</v>
      </c>
      <c r="W294" s="33">
        <f t="shared" si="44"/>
        <v>0.32530662275381622</v>
      </c>
      <c r="X294" s="72">
        <f t="shared" si="49"/>
        <v>1.6514539712559363E-3</v>
      </c>
      <c r="Y294" s="8">
        <f t="shared" si="45"/>
        <v>5.3722891402264658E-4</v>
      </c>
    </row>
    <row r="295" spans="1:25">
      <c r="A295" t="s">
        <v>50</v>
      </c>
      <c r="B295">
        <v>21553</v>
      </c>
      <c r="C295">
        <v>26910</v>
      </c>
      <c r="D295">
        <v>36278</v>
      </c>
      <c r="E295">
        <v>62188</v>
      </c>
      <c r="F295">
        <v>84454</v>
      </c>
      <c r="G295">
        <v>101655</v>
      </c>
      <c r="H295">
        <v>114020</v>
      </c>
      <c r="I295">
        <v>141678</v>
      </c>
      <c r="J295">
        <v>158892</v>
      </c>
      <c r="K295">
        <v>125415</v>
      </c>
      <c r="L295">
        <v>156858</v>
      </c>
      <c r="N295" s="110" t="s">
        <v>280</v>
      </c>
      <c r="T295" s="33">
        <f t="shared" si="46"/>
        <v>0.89974149705374085</v>
      </c>
      <c r="U295" s="31">
        <f t="shared" si="48"/>
        <v>6.0011741815593489E-3</v>
      </c>
      <c r="V295" s="8">
        <f t="shared" si="50"/>
        <v>5.3995054421964667E-3</v>
      </c>
      <c r="W295" s="33">
        <f t="shared" si="44"/>
        <v>0.14193736880488947</v>
      </c>
      <c r="X295" s="72">
        <f t="shared" si="49"/>
        <v>4.1255268689428057E-3</v>
      </c>
      <c r="Y295" s="8">
        <f t="shared" si="45"/>
        <v>5.8556642871161594E-4</v>
      </c>
    </row>
    <row r="296" spans="1:25">
      <c r="A296" t="s">
        <v>51</v>
      </c>
      <c r="B296">
        <v>22138</v>
      </c>
      <c r="C296">
        <v>29082</v>
      </c>
      <c r="D296">
        <v>33309</v>
      </c>
      <c r="E296">
        <v>40720</v>
      </c>
      <c r="F296">
        <v>55738</v>
      </c>
      <c r="G296">
        <v>59175</v>
      </c>
      <c r="H296">
        <v>80223</v>
      </c>
      <c r="I296">
        <v>92363</v>
      </c>
      <c r="J296">
        <v>110437</v>
      </c>
      <c r="K296">
        <v>92677</v>
      </c>
      <c r="L296">
        <v>98509</v>
      </c>
      <c r="N296" s="110" t="s">
        <v>281</v>
      </c>
      <c r="T296" s="33">
        <f t="shared" si="46"/>
        <v>0.3751580237691195</v>
      </c>
      <c r="U296" s="31">
        <f t="shared" si="48"/>
        <v>3.9992642515349279E-2</v>
      </c>
      <c r="V296" s="8">
        <f t="shared" si="50"/>
        <v>1.5003560731363304E-2</v>
      </c>
      <c r="W296" s="33">
        <f t="shared" si="44"/>
        <v>0.22779412698573007</v>
      </c>
      <c r="X296" s="72">
        <f t="shared" si="49"/>
        <v>5.7681156054900713E-2</v>
      </c>
      <c r="Y296" s="8">
        <f t="shared" si="45"/>
        <v>1.3139428587053767E-2</v>
      </c>
    </row>
    <row r="297" spans="1:25">
      <c r="A297" t="s">
        <v>52</v>
      </c>
      <c r="B297">
        <v>55368</v>
      </c>
      <c r="C297">
        <v>57819</v>
      </c>
      <c r="D297">
        <v>97315</v>
      </c>
      <c r="E297">
        <v>139189</v>
      </c>
      <c r="F297">
        <v>183463</v>
      </c>
      <c r="G297">
        <v>213388</v>
      </c>
      <c r="H297">
        <v>192870</v>
      </c>
      <c r="I297">
        <v>261935</v>
      </c>
      <c r="J297">
        <v>287852</v>
      </c>
      <c r="K297">
        <v>202442</v>
      </c>
      <c r="L297">
        <v>204295</v>
      </c>
      <c r="N297" s="110" t="s">
        <v>282</v>
      </c>
      <c r="T297" s="33">
        <f t="shared" si="46"/>
        <v>0.75053251467363635</v>
      </c>
      <c r="U297" s="31">
        <f t="shared" si="48"/>
        <v>2.1554037218749211E-2</v>
      </c>
      <c r="V297" s="8">
        <f t="shared" si="50"/>
        <v>1.6177005755156997E-2</v>
      </c>
      <c r="W297" s="33">
        <f t="shared" si="44"/>
        <v>0.72967760389117997</v>
      </c>
      <c r="X297" s="72">
        <f t="shared" si="49"/>
        <v>2.2130150776818791E-2</v>
      </c>
      <c r="Y297" s="8">
        <f t="shared" si="45"/>
        <v>1.6147875392579669E-2</v>
      </c>
    </row>
    <row r="298" spans="1:25">
      <c r="A298" t="s">
        <v>53</v>
      </c>
      <c r="B298">
        <v>20534</v>
      </c>
      <c r="C298">
        <v>20136</v>
      </c>
      <c r="D298">
        <v>26104</v>
      </c>
      <c r="E298">
        <v>36525</v>
      </c>
      <c r="F298">
        <v>53063</v>
      </c>
      <c r="G298">
        <v>50258</v>
      </c>
      <c r="H298">
        <v>51618</v>
      </c>
      <c r="I298">
        <v>63069</v>
      </c>
      <c r="J298">
        <v>85475</v>
      </c>
      <c r="K298">
        <v>53285</v>
      </c>
      <c r="L298">
        <v>56530</v>
      </c>
      <c r="N298" s="110" t="s">
        <v>283</v>
      </c>
      <c r="T298" s="13">
        <f>(2*MIN(L263,L528)/(L263+L528))</f>
        <v>0.30484817702598871</v>
      </c>
      <c r="U298" s="5">
        <f>(L263+L528)/(AK44+AK45)</f>
        <v>1</v>
      </c>
      <c r="V298" s="6">
        <f t="shared" si="50"/>
        <v>0.30484817702598871</v>
      </c>
      <c r="W298" s="33">
        <f t="shared" si="44"/>
        <v>0.31863588372095775</v>
      </c>
      <c r="X298" s="5">
        <f>(B528+B263)/(AK52+AK53)</f>
        <v>1</v>
      </c>
      <c r="Y298" s="8">
        <f t="shared" si="45"/>
        <v>0.31863588372095775</v>
      </c>
    </row>
    <row r="299" spans="1:25">
      <c r="A299" t="s">
        <v>54</v>
      </c>
      <c r="B299">
        <v>30675</v>
      </c>
      <c r="C299">
        <v>15613</v>
      </c>
      <c r="D299">
        <v>16818</v>
      </c>
      <c r="E299">
        <v>34523</v>
      </c>
      <c r="F299">
        <v>26665</v>
      </c>
      <c r="G299">
        <v>40766</v>
      </c>
      <c r="H299">
        <v>45154</v>
      </c>
      <c r="I299">
        <v>69908</v>
      </c>
      <c r="J299">
        <v>59450</v>
      </c>
      <c r="K299">
        <v>52652</v>
      </c>
      <c r="L299">
        <v>44103</v>
      </c>
    </row>
    <row r="300" spans="1:25">
      <c r="A300" t="s">
        <v>55</v>
      </c>
      <c r="B300">
        <v>5120</v>
      </c>
      <c r="C300">
        <v>10510</v>
      </c>
      <c r="D300">
        <v>11137</v>
      </c>
      <c r="E300">
        <v>24908</v>
      </c>
      <c r="F300">
        <v>39644</v>
      </c>
      <c r="G300">
        <v>57989</v>
      </c>
      <c r="H300">
        <v>81118</v>
      </c>
      <c r="I300">
        <v>81282</v>
      </c>
      <c r="J300">
        <v>209467</v>
      </c>
      <c r="K300">
        <v>152166</v>
      </c>
      <c r="L300">
        <v>165674</v>
      </c>
    </row>
    <row r="301" spans="1:25">
      <c r="A301" t="s">
        <v>56</v>
      </c>
      <c r="B301">
        <v>15568</v>
      </c>
      <c r="C301">
        <v>19382</v>
      </c>
      <c r="D301">
        <v>13584</v>
      </c>
      <c r="E301">
        <v>16740</v>
      </c>
      <c r="F301">
        <v>23794</v>
      </c>
      <c r="G301">
        <v>28984</v>
      </c>
      <c r="H301">
        <v>30549</v>
      </c>
      <c r="I301">
        <v>45197</v>
      </c>
      <c r="J301">
        <v>48157</v>
      </c>
      <c r="K301">
        <v>55913</v>
      </c>
      <c r="L301">
        <v>43977</v>
      </c>
    </row>
    <row r="302" spans="1:25">
      <c r="A302" t="s">
        <v>57</v>
      </c>
      <c r="B302">
        <v>73676</v>
      </c>
      <c r="C302">
        <v>58963</v>
      </c>
      <c r="D302">
        <v>52680</v>
      </c>
      <c r="E302">
        <v>69718</v>
      </c>
      <c r="F302">
        <v>90367</v>
      </c>
      <c r="G302">
        <v>106147</v>
      </c>
      <c r="H302">
        <v>127917</v>
      </c>
      <c r="I302">
        <v>166001</v>
      </c>
      <c r="J302">
        <v>177753</v>
      </c>
      <c r="K302">
        <v>155325</v>
      </c>
      <c r="L302">
        <v>156520</v>
      </c>
    </row>
    <row r="303" spans="1:25">
      <c r="A303" t="s">
        <v>58</v>
      </c>
      <c r="B303">
        <v>10638</v>
      </c>
      <c r="C303">
        <v>11916</v>
      </c>
      <c r="D303">
        <v>19640</v>
      </c>
      <c r="E303">
        <v>30529</v>
      </c>
      <c r="F303">
        <v>21710</v>
      </c>
      <c r="G303">
        <v>12736</v>
      </c>
      <c r="H303">
        <v>13337</v>
      </c>
      <c r="I303">
        <v>14935</v>
      </c>
      <c r="J303">
        <v>17406</v>
      </c>
      <c r="K303">
        <v>20463</v>
      </c>
      <c r="L303">
        <v>33149</v>
      </c>
    </row>
    <row r="304" spans="1:25">
      <c r="A304" t="s">
        <v>59</v>
      </c>
      <c r="B304">
        <v>32549</v>
      </c>
      <c r="C304">
        <v>38903</v>
      </c>
      <c r="D304">
        <v>44117</v>
      </c>
      <c r="E304">
        <v>63784</v>
      </c>
      <c r="F304">
        <v>103076</v>
      </c>
      <c r="G304">
        <v>125205</v>
      </c>
      <c r="H304">
        <v>155604</v>
      </c>
      <c r="I304">
        <v>181143</v>
      </c>
      <c r="J304">
        <v>216243</v>
      </c>
      <c r="K304">
        <v>181476</v>
      </c>
      <c r="L304">
        <v>176164</v>
      </c>
    </row>
    <row r="305" spans="1:12">
      <c r="A305" t="s">
        <v>60</v>
      </c>
      <c r="B305">
        <v>5693</v>
      </c>
      <c r="C305">
        <v>6669</v>
      </c>
      <c r="D305">
        <v>6986</v>
      </c>
      <c r="E305">
        <v>9735</v>
      </c>
      <c r="F305">
        <v>11733</v>
      </c>
      <c r="G305">
        <v>12470</v>
      </c>
      <c r="H305">
        <v>15275</v>
      </c>
      <c r="I305">
        <v>17592</v>
      </c>
      <c r="J305">
        <v>19615</v>
      </c>
      <c r="K305">
        <v>14549</v>
      </c>
      <c r="L305">
        <v>17507</v>
      </c>
    </row>
    <row r="306" spans="1:12">
      <c r="A306" t="s">
        <v>61</v>
      </c>
      <c r="B306">
        <v>10323</v>
      </c>
      <c r="C306">
        <v>7140</v>
      </c>
      <c r="D306">
        <v>6399</v>
      </c>
      <c r="E306">
        <v>9429</v>
      </c>
      <c r="F306">
        <v>14213</v>
      </c>
      <c r="G306">
        <v>12404</v>
      </c>
      <c r="H306">
        <v>14315</v>
      </c>
      <c r="I306">
        <v>19351</v>
      </c>
      <c r="J306">
        <v>26993</v>
      </c>
      <c r="K306">
        <v>20182</v>
      </c>
      <c r="L306">
        <v>20967</v>
      </c>
    </row>
    <row r="307" spans="1:12">
      <c r="A307" t="s">
        <v>62</v>
      </c>
      <c r="B307">
        <v>219746</v>
      </c>
      <c r="C307">
        <v>256398</v>
      </c>
      <c r="D307">
        <v>273357</v>
      </c>
      <c r="E307">
        <v>299721</v>
      </c>
      <c r="F307">
        <v>344278</v>
      </c>
      <c r="G307">
        <v>283924</v>
      </c>
      <c r="H307">
        <v>327646</v>
      </c>
      <c r="I307">
        <v>456321</v>
      </c>
      <c r="J307">
        <v>580709</v>
      </c>
      <c r="K307">
        <v>435699</v>
      </c>
      <c r="L307">
        <v>461016</v>
      </c>
    </row>
    <row r="308" spans="1:12">
      <c r="A308" t="s">
        <v>63</v>
      </c>
      <c r="B308">
        <v>14393</v>
      </c>
      <c r="C308">
        <v>11917</v>
      </c>
      <c r="D308">
        <v>16311</v>
      </c>
      <c r="E308">
        <v>25905</v>
      </c>
      <c r="F308">
        <v>43550</v>
      </c>
      <c r="G308">
        <v>45291</v>
      </c>
      <c r="H308">
        <v>52710</v>
      </c>
      <c r="I308">
        <v>71113</v>
      </c>
      <c r="J308">
        <v>109891</v>
      </c>
      <c r="K308">
        <v>77549</v>
      </c>
      <c r="L308">
        <v>68112</v>
      </c>
    </row>
    <row r="309" spans="1:12">
      <c r="A309" t="s">
        <v>64</v>
      </c>
      <c r="B309">
        <v>61960</v>
      </c>
      <c r="C309">
        <v>71460</v>
      </c>
      <c r="D309">
        <v>94171</v>
      </c>
      <c r="E309">
        <v>131217</v>
      </c>
      <c r="F309">
        <v>184031</v>
      </c>
      <c r="G309">
        <v>213187</v>
      </c>
      <c r="H309">
        <v>252590</v>
      </c>
      <c r="I309">
        <v>293040</v>
      </c>
      <c r="J309">
        <v>371894</v>
      </c>
      <c r="K309">
        <v>355037</v>
      </c>
      <c r="L309">
        <v>339895</v>
      </c>
    </row>
    <row r="310" spans="1:12">
      <c r="A310" t="s">
        <v>65</v>
      </c>
      <c r="B310">
        <v>9273</v>
      </c>
      <c r="C310">
        <v>12018</v>
      </c>
      <c r="D310">
        <v>24383</v>
      </c>
      <c r="E310">
        <v>35018</v>
      </c>
      <c r="F310">
        <v>50849</v>
      </c>
      <c r="G310">
        <v>77822</v>
      </c>
      <c r="H310">
        <v>88576</v>
      </c>
      <c r="I310">
        <v>125151</v>
      </c>
      <c r="J310">
        <v>137936</v>
      </c>
      <c r="K310">
        <v>101551</v>
      </c>
      <c r="L310">
        <v>97385</v>
      </c>
    </row>
    <row r="311" spans="1:12">
      <c r="A311" t="s">
        <v>66</v>
      </c>
      <c r="B311">
        <v>19474</v>
      </c>
      <c r="C311">
        <v>21572</v>
      </c>
      <c r="D311">
        <v>26675</v>
      </c>
      <c r="E311">
        <v>42819</v>
      </c>
      <c r="F311">
        <v>102703</v>
      </c>
      <c r="G311">
        <v>101364</v>
      </c>
      <c r="H311">
        <v>114139</v>
      </c>
      <c r="I311">
        <v>135617</v>
      </c>
      <c r="J311">
        <v>154352</v>
      </c>
      <c r="K311">
        <v>119689</v>
      </c>
      <c r="L311">
        <v>115867</v>
      </c>
    </row>
    <row r="312" spans="1:12">
      <c r="A312" t="s">
        <v>67</v>
      </c>
      <c r="B312">
        <v>29973</v>
      </c>
      <c r="C312">
        <v>32537</v>
      </c>
      <c r="D312">
        <v>26118</v>
      </c>
      <c r="E312">
        <v>28367</v>
      </c>
      <c r="F312">
        <v>22060</v>
      </c>
      <c r="G312">
        <v>12398</v>
      </c>
      <c r="H312">
        <v>13040</v>
      </c>
      <c r="I312">
        <v>36895</v>
      </c>
      <c r="J312">
        <v>36977</v>
      </c>
      <c r="K312">
        <v>33086</v>
      </c>
      <c r="L312">
        <v>40388</v>
      </c>
    </row>
    <row r="313" spans="1:12">
      <c r="A313" t="s">
        <v>68</v>
      </c>
      <c r="B313">
        <v>9091</v>
      </c>
      <c r="C313">
        <v>10050</v>
      </c>
      <c r="D313">
        <v>9509</v>
      </c>
      <c r="E313">
        <v>11385</v>
      </c>
      <c r="F313">
        <v>41066</v>
      </c>
      <c r="G313">
        <v>93405</v>
      </c>
      <c r="H313">
        <v>122433</v>
      </c>
      <c r="I313">
        <v>143059</v>
      </c>
      <c r="J313">
        <v>177444</v>
      </c>
      <c r="K313">
        <v>203670</v>
      </c>
      <c r="L313">
        <v>120534</v>
      </c>
    </row>
    <row r="314" spans="1:12">
      <c r="A314" t="s">
        <v>69</v>
      </c>
      <c r="B314">
        <v>2779</v>
      </c>
      <c r="C314">
        <v>3376</v>
      </c>
      <c r="D314">
        <v>870</v>
      </c>
      <c r="E314">
        <v>788</v>
      </c>
      <c r="F314">
        <v>912</v>
      </c>
      <c r="G314">
        <v>127</v>
      </c>
      <c r="H314">
        <v>283</v>
      </c>
      <c r="I314">
        <v>334</v>
      </c>
      <c r="J314">
        <v>510</v>
      </c>
      <c r="K314">
        <v>341</v>
      </c>
      <c r="L314">
        <v>137</v>
      </c>
    </row>
    <row r="315" spans="1:12">
      <c r="A315" t="s">
        <v>70</v>
      </c>
      <c r="B315">
        <v>797</v>
      </c>
      <c r="C315">
        <v>35</v>
      </c>
      <c r="D315">
        <v>366</v>
      </c>
      <c r="E315">
        <v>349</v>
      </c>
      <c r="F315">
        <v>326</v>
      </c>
      <c r="G315">
        <v>781</v>
      </c>
      <c r="H315">
        <v>485</v>
      </c>
      <c r="I315">
        <v>943</v>
      </c>
      <c r="J315">
        <v>1469</v>
      </c>
      <c r="K315" t="s">
        <v>18</v>
      </c>
      <c r="L315">
        <v>502</v>
      </c>
    </row>
    <row r="316" spans="1:12">
      <c r="A316" t="s">
        <v>71</v>
      </c>
      <c r="B316">
        <v>16021</v>
      </c>
      <c r="C316">
        <v>25910</v>
      </c>
      <c r="D316">
        <v>28300</v>
      </c>
      <c r="E316">
        <v>31342</v>
      </c>
      <c r="F316">
        <v>32823</v>
      </c>
      <c r="G316">
        <v>34701</v>
      </c>
      <c r="H316">
        <v>43346</v>
      </c>
      <c r="I316">
        <v>51694</v>
      </c>
      <c r="J316">
        <v>99325</v>
      </c>
      <c r="K316">
        <v>45981</v>
      </c>
      <c r="L316">
        <v>84327</v>
      </c>
    </row>
    <row r="317" spans="1:12">
      <c r="A317" t="s">
        <v>72</v>
      </c>
      <c r="B317">
        <v>2971</v>
      </c>
      <c r="C317">
        <v>4194</v>
      </c>
      <c r="D317">
        <v>5241</v>
      </c>
      <c r="E317">
        <v>8539</v>
      </c>
      <c r="F317">
        <v>6813</v>
      </c>
      <c r="G317">
        <v>6399</v>
      </c>
      <c r="H317">
        <v>15951</v>
      </c>
      <c r="I317">
        <v>14261</v>
      </c>
      <c r="J317">
        <v>19113</v>
      </c>
      <c r="K317">
        <v>15646</v>
      </c>
      <c r="L317">
        <v>15019</v>
      </c>
    </row>
    <row r="318" spans="1:12">
      <c r="A318" t="s">
        <v>73</v>
      </c>
      <c r="B318">
        <v>16023</v>
      </c>
      <c r="C318">
        <v>12148</v>
      </c>
      <c r="D318">
        <v>11437</v>
      </c>
      <c r="E318">
        <v>14979</v>
      </c>
      <c r="F318">
        <v>23567</v>
      </c>
      <c r="G318">
        <v>21662</v>
      </c>
      <c r="H318">
        <v>22390</v>
      </c>
      <c r="I318">
        <v>36580</v>
      </c>
      <c r="J318">
        <v>38955</v>
      </c>
      <c r="K318">
        <v>30158</v>
      </c>
      <c r="L318">
        <v>40142</v>
      </c>
    </row>
    <row r="319" spans="1:12">
      <c r="A319" t="s">
        <v>74</v>
      </c>
      <c r="B319">
        <v>35918</v>
      </c>
      <c r="C319">
        <v>35754</v>
      </c>
      <c r="D319">
        <v>33329</v>
      </c>
      <c r="E319">
        <v>40962</v>
      </c>
      <c r="F319">
        <v>74184</v>
      </c>
      <c r="G319">
        <v>101644</v>
      </c>
      <c r="H319">
        <v>118465</v>
      </c>
      <c r="I319">
        <v>172528</v>
      </c>
      <c r="J319">
        <v>259278</v>
      </c>
      <c r="K319">
        <v>127278</v>
      </c>
      <c r="L319">
        <v>275156</v>
      </c>
    </row>
    <row r="320" spans="1:12">
      <c r="A320" t="s">
        <v>75</v>
      </c>
      <c r="B320">
        <v>342</v>
      </c>
      <c r="C320">
        <v>428</v>
      </c>
      <c r="D320">
        <v>304</v>
      </c>
      <c r="E320">
        <v>951</v>
      </c>
      <c r="F320">
        <v>1490</v>
      </c>
      <c r="G320">
        <v>3776</v>
      </c>
      <c r="H320">
        <v>4986</v>
      </c>
      <c r="I320">
        <v>7293</v>
      </c>
      <c r="J320">
        <v>4589</v>
      </c>
      <c r="K320">
        <v>2731</v>
      </c>
      <c r="L320">
        <v>7557</v>
      </c>
    </row>
    <row r="321" spans="1:12">
      <c r="A321" t="s">
        <v>76</v>
      </c>
      <c r="B321">
        <v>597</v>
      </c>
      <c r="C321">
        <v>604</v>
      </c>
      <c r="D321">
        <v>895</v>
      </c>
      <c r="E321">
        <v>2707</v>
      </c>
      <c r="F321">
        <v>7165</v>
      </c>
      <c r="G321">
        <v>10605</v>
      </c>
      <c r="H321">
        <v>12038</v>
      </c>
      <c r="I321">
        <v>16204</v>
      </c>
      <c r="J321">
        <v>14238</v>
      </c>
      <c r="K321">
        <v>6276</v>
      </c>
      <c r="L321">
        <v>14881</v>
      </c>
    </row>
    <row r="322" spans="1:12">
      <c r="A322" t="s">
        <v>77</v>
      </c>
      <c r="B322">
        <v>19252</v>
      </c>
      <c r="C322">
        <v>16761</v>
      </c>
      <c r="D322">
        <v>18600</v>
      </c>
      <c r="E322">
        <v>23110</v>
      </c>
      <c r="F322">
        <v>23661</v>
      </c>
      <c r="G322">
        <v>16023</v>
      </c>
      <c r="H322">
        <v>13717</v>
      </c>
      <c r="I322">
        <v>22459</v>
      </c>
      <c r="J322">
        <v>22994</v>
      </c>
      <c r="K322">
        <v>14137</v>
      </c>
      <c r="L322">
        <v>18010</v>
      </c>
    </row>
    <row r="323" spans="1:12">
      <c r="A323" t="s">
        <v>78</v>
      </c>
      <c r="B323">
        <v>128222</v>
      </c>
      <c r="C323">
        <v>129240</v>
      </c>
      <c r="D323">
        <v>161450</v>
      </c>
      <c r="E323">
        <v>196378</v>
      </c>
      <c r="F323">
        <v>219848</v>
      </c>
      <c r="G323">
        <v>181312</v>
      </c>
      <c r="H323">
        <v>192381</v>
      </c>
      <c r="I323">
        <v>223484</v>
      </c>
      <c r="J323">
        <v>189579</v>
      </c>
      <c r="K323">
        <v>127170</v>
      </c>
      <c r="L323">
        <v>125028</v>
      </c>
    </row>
    <row r="324" spans="1:12">
      <c r="A324" t="s">
        <v>79</v>
      </c>
      <c r="B324">
        <v>111449</v>
      </c>
      <c r="C324">
        <v>61505</v>
      </c>
      <c r="D324">
        <v>80135</v>
      </c>
      <c r="E324">
        <v>102993</v>
      </c>
      <c r="F324">
        <v>131813</v>
      </c>
      <c r="G324">
        <v>141309</v>
      </c>
      <c r="H324">
        <v>100447</v>
      </c>
      <c r="I324">
        <v>67536</v>
      </c>
      <c r="J324">
        <v>78741</v>
      </c>
      <c r="K324">
        <v>66572</v>
      </c>
      <c r="L324">
        <v>137991</v>
      </c>
    </row>
    <row r="325" spans="1:12">
      <c r="A325" t="s">
        <v>80</v>
      </c>
      <c r="B325">
        <v>0</v>
      </c>
      <c r="C325" t="s">
        <v>18</v>
      </c>
      <c r="D325" t="s">
        <v>18</v>
      </c>
      <c r="E325" t="s">
        <v>18</v>
      </c>
      <c r="F325" t="s">
        <v>18</v>
      </c>
      <c r="G325">
        <v>103</v>
      </c>
      <c r="H325" t="s">
        <v>18</v>
      </c>
      <c r="I325" t="s">
        <v>18</v>
      </c>
      <c r="J325" t="s">
        <v>18</v>
      </c>
      <c r="K325" t="s">
        <v>18</v>
      </c>
      <c r="L325">
        <v>51</v>
      </c>
    </row>
    <row r="326" spans="1:12">
      <c r="A326" t="s">
        <v>81</v>
      </c>
      <c r="B326">
        <v>27736</v>
      </c>
      <c r="C326">
        <v>27015</v>
      </c>
      <c r="D326">
        <v>23736</v>
      </c>
      <c r="E326">
        <v>28025</v>
      </c>
      <c r="F326">
        <v>25367</v>
      </c>
      <c r="G326">
        <v>18716</v>
      </c>
      <c r="H326">
        <v>15312</v>
      </c>
      <c r="I326">
        <v>14172</v>
      </c>
      <c r="J326">
        <v>15306</v>
      </c>
      <c r="K326">
        <v>9085</v>
      </c>
      <c r="L326">
        <v>6035</v>
      </c>
    </row>
    <row r="327" spans="1:12">
      <c r="A327" t="s">
        <v>82</v>
      </c>
      <c r="B327">
        <v>7981</v>
      </c>
      <c r="C327">
        <v>5926</v>
      </c>
      <c r="D327">
        <v>12003</v>
      </c>
      <c r="E327">
        <v>8136</v>
      </c>
      <c r="F327">
        <v>12074</v>
      </c>
      <c r="G327">
        <v>3377</v>
      </c>
      <c r="H327">
        <v>3372</v>
      </c>
      <c r="I327">
        <v>4513</v>
      </c>
      <c r="J327">
        <v>4011</v>
      </c>
      <c r="K327">
        <v>1215</v>
      </c>
      <c r="L327">
        <v>4022</v>
      </c>
    </row>
    <row r="328" spans="1:12">
      <c r="A328" t="s">
        <v>83</v>
      </c>
      <c r="B328">
        <v>15077</v>
      </c>
      <c r="C328">
        <v>14862</v>
      </c>
      <c r="D328">
        <v>11327</v>
      </c>
      <c r="E328">
        <v>11999</v>
      </c>
      <c r="F328">
        <v>11832</v>
      </c>
      <c r="G328">
        <v>8379</v>
      </c>
      <c r="H328">
        <v>7186</v>
      </c>
      <c r="I328">
        <v>10061</v>
      </c>
      <c r="J328">
        <v>6841</v>
      </c>
      <c r="K328">
        <v>4557</v>
      </c>
      <c r="L328">
        <v>11160</v>
      </c>
    </row>
    <row r="329" spans="1:12">
      <c r="A329" t="s">
        <v>84</v>
      </c>
      <c r="B329">
        <v>9986</v>
      </c>
      <c r="C329">
        <v>11892</v>
      </c>
      <c r="D329">
        <v>13728</v>
      </c>
      <c r="E329">
        <v>21703</v>
      </c>
      <c r="F329">
        <v>19088</v>
      </c>
      <c r="G329">
        <v>13088</v>
      </c>
      <c r="H329">
        <v>7545</v>
      </c>
      <c r="I329">
        <v>17249</v>
      </c>
      <c r="J329">
        <v>17540</v>
      </c>
      <c r="K329">
        <v>10112</v>
      </c>
      <c r="L329">
        <v>21466</v>
      </c>
    </row>
    <row r="330" spans="1:12">
      <c r="A330" t="s">
        <v>85</v>
      </c>
      <c r="B330">
        <v>10718</v>
      </c>
      <c r="C330">
        <v>13926</v>
      </c>
      <c r="D330">
        <v>17918</v>
      </c>
      <c r="E330">
        <v>35434</v>
      </c>
      <c r="F330">
        <v>30264</v>
      </c>
      <c r="G330">
        <v>15256</v>
      </c>
      <c r="H330">
        <v>26383</v>
      </c>
      <c r="I330">
        <v>6183</v>
      </c>
      <c r="J330">
        <v>17154</v>
      </c>
      <c r="K330">
        <v>1050</v>
      </c>
      <c r="L330">
        <v>4412</v>
      </c>
    </row>
    <row r="331" spans="1:12">
      <c r="A331" t="s">
        <v>86</v>
      </c>
      <c r="B331">
        <v>13846</v>
      </c>
      <c r="C331">
        <v>13924</v>
      </c>
      <c r="D331">
        <v>15819</v>
      </c>
      <c r="E331">
        <v>17579</v>
      </c>
      <c r="F331">
        <v>17643</v>
      </c>
      <c r="G331">
        <v>15533</v>
      </c>
      <c r="H331">
        <v>21271</v>
      </c>
      <c r="I331">
        <v>33038</v>
      </c>
      <c r="J331">
        <v>39745</v>
      </c>
      <c r="K331">
        <v>41536</v>
      </c>
      <c r="L331">
        <v>56323</v>
      </c>
    </row>
    <row r="332" spans="1:12">
      <c r="A332" t="s">
        <v>87</v>
      </c>
      <c r="B332">
        <v>1076</v>
      </c>
      <c r="C332">
        <v>1074</v>
      </c>
      <c r="D332">
        <v>1137</v>
      </c>
      <c r="E332">
        <v>2195</v>
      </c>
      <c r="F332">
        <v>1310</v>
      </c>
      <c r="G332">
        <v>2135</v>
      </c>
      <c r="H332">
        <v>1874</v>
      </c>
      <c r="I332">
        <v>1479</v>
      </c>
      <c r="J332">
        <v>2543</v>
      </c>
      <c r="K332">
        <v>4103</v>
      </c>
      <c r="L332">
        <v>9073</v>
      </c>
    </row>
    <row r="333" spans="1:12">
      <c r="A333" t="s">
        <v>88</v>
      </c>
      <c r="B333">
        <v>12637</v>
      </c>
      <c r="C333">
        <v>12774</v>
      </c>
      <c r="D333">
        <v>16643</v>
      </c>
      <c r="E333">
        <v>23634</v>
      </c>
      <c r="F333">
        <v>29529</v>
      </c>
      <c r="G333">
        <v>30073</v>
      </c>
      <c r="H333">
        <v>33925</v>
      </c>
      <c r="I333">
        <v>40324</v>
      </c>
      <c r="J333">
        <v>42408</v>
      </c>
      <c r="K333">
        <v>31187</v>
      </c>
      <c r="L333">
        <v>22637</v>
      </c>
    </row>
    <row r="334" spans="1:12">
      <c r="A334" t="s">
        <v>89</v>
      </c>
      <c r="B334">
        <v>576</v>
      </c>
      <c r="C334">
        <v>574</v>
      </c>
      <c r="D334">
        <v>609</v>
      </c>
      <c r="E334">
        <v>756</v>
      </c>
      <c r="F334">
        <v>540</v>
      </c>
      <c r="G334">
        <v>225</v>
      </c>
      <c r="H334">
        <v>158</v>
      </c>
      <c r="I334">
        <v>636</v>
      </c>
      <c r="J334">
        <v>987</v>
      </c>
      <c r="K334">
        <v>1077</v>
      </c>
      <c r="L334">
        <v>1054</v>
      </c>
    </row>
    <row r="335" spans="1:12">
      <c r="A335" t="s">
        <v>90</v>
      </c>
      <c r="B335">
        <v>1441</v>
      </c>
      <c r="C335">
        <v>1248</v>
      </c>
      <c r="D335">
        <v>702</v>
      </c>
      <c r="E335">
        <v>1398</v>
      </c>
      <c r="F335">
        <v>1293</v>
      </c>
      <c r="G335">
        <v>410</v>
      </c>
      <c r="H335">
        <v>196</v>
      </c>
      <c r="I335">
        <v>150</v>
      </c>
      <c r="J335">
        <v>296</v>
      </c>
      <c r="K335">
        <v>593</v>
      </c>
      <c r="L335">
        <v>2321</v>
      </c>
    </row>
    <row r="336" spans="1:12">
      <c r="A336" t="s">
        <v>91</v>
      </c>
      <c r="B336">
        <v>38476</v>
      </c>
      <c r="C336">
        <v>37830</v>
      </c>
      <c r="D336">
        <v>39647</v>
      </c>
      <c r="E336">
        <v>48159</v>
      </c>
      <c r="F336">
        <v>50915</v>
      </c>
      <c r="G336">
        <v>45037</v>
      </c>
      <c r="H336">
        <v>49118</v>
      </c>
      <c r="I336">
        <v>57050</v>
      </c>
      <c r="J336">
        <v>62250</v>
      </c>
      <c r="K336">
        <v>49028</v>
      </c>
      <c r="L336">
        <v>69618</v>
      </c>
    </row>
    <row r="337" spans="1:12">
      <c r="A337" t="s">
        <v>92</v>
      </c>
      <c r="B337">
        <v>55262</v>
      </c>
      <c r="C337">
        <v>20908</v>
      </c>
      <c r="D337">
        <v>19023</v>
      </c>
      <c r="E337">
        <v>67508</v>
      </c>
      <c r="F337">
        <v>73690</v>
      </c>
      <c r="G337">
        <v>78808</v>
      </c>
      <c r="H337">
        <v>66814</v>
      </c>
      <c r="I337">
        <v>75061</v>
      </c>
      <c r="J337" t="s">
        <v>18</v>
      </c>
      <c r="K337">
        <v>113635</v>
      </c>
      <c r="L337">
        <v>256948</v>
      </c>
    </row>
    <row r="338" spans="1:12">
      <c r="A338" t="s">
        <v>93</v>
      </c>
      <c r="B338">
        <v>3112</v>
      </c>
      <c r="C338">
        <v>7779</v>
      </c>
      <c r="D338">
        <v>12427</v>
      </c>
      <c r="E338">
        <v>15557</v>
      </c>
      <c r="F338">
        <v>14424</v>
      </c>
      <c r="G338">
        <v>11228</v>
      </c>
      <c r="H338">
        <v>22508</v>
      </c>
      <c r="I338">
        <v>27036</v>
      </c>
      <c r="J338">
        <v>78006</v>
      </c>
      <c r="K338">
        <v>10272</v>
      </c>
      <c r="L338">
        <v>15872</v>
      </c>
    </row>
    <row r="339" spans="1:12">
      <c r="A339" t="s">
        <v>94</v>
      </c>
      <c r="B339">
        <v>0</v>
      </c>
      <c r="C339" t="s">
        <v>18</v>
      </c>
      <c r="D339" t="s">
        <v>18</v>
      </c>
      <c r="E339" t="s">
        <v>18</v>
      </c>
      <c r="F339" t="s">
        <v>18</v>
      </c>
      <c r="G339" t="s">
        <v>18</v>
      </c>
      <c r="H339" t="s">
        <v>18</v>
      </c>
      <c r="I339" t="s">
        <v>18</v>
      </c>
      <c r="J339" t="s">
        <v>18</v>
      </c>
      <c r="K339" t="s">
        <v>18</v>
      </c>
      <c r="L339">
        <v>27</v>
      </c>
    </row>
    <row r="340" spans="1:12">
      <c r="A340" t="s">
        <v>95</v>
      </c>
      <c r="B340">
        <v>0</v>
      </c>
      <c r="C340" t="s">
        <v>18</v>
      </c>
      <c r="D340" t="s">
        <v>18</v>
      </c>
      <c r="E340" t="s">
        <v>18</v>
      </c>
      <c r="F340">
        <v>290</v>
      </c>
      <c r="G340">
        <v>30</v>
      </c>
      <c r="H340" t="s">
        <v>18</v>
      </c>
      <c r="I340" t="s">
        <v>18</v>
      </c>
      <c r="J340" t="s">
        <v>18</v>
      </c>
      <c r="K340" t="s">
        <v>18</v>
      </c>
      <c r="L340">
        <v>0</v>
      </c>
    </row>
    <row r="341" spans="1:12">
      <c r="A341" t="s">
        <v>96</v>
      </c>
      <c r="B341">
        <v>3818</v>
      </c>
      <c r="C341">
        <v>6799</v>
      </c>
      <c r="D341">
        <v>8258</v>
      </c>
      <c r="E341">
        <v>14271</v>
      </c>
      <c r="F341">
        <v>15693</v>
      </c>
      <c r="G341">
        <v>22847</v>
      </c>
      <c r="H341">
        <v>17055</v>
      </c>
      <c r="I341">
        <v>25717</v>
      </c>
      <c r="J341">
        <v>31617</v>
      </c>
      <c r="K341">
        <v>20915</v>
      </c>
      <c r="L341">
        <v>31576</v>
      </c>
    </row>
    <row r="342" spans="1:12">
      <c r="A342" t="s">
        <v>97</v>
      </c>
      <c r="B342">
        <v>0</v>
      </c>
      <c r="C342" t="s">
        <v>18</v>
      </c>
      <c r="D342" t="s">
        <v>18</v>
      </c>
      <c r="E342" t="s">
        <v>18</v>
      </c>
      <c r="F342" t="s">
        <v>18</v>
      </c>
      <c r="G342" t="s">
        <v>18</v>
      </c>
      <c r="H342" t="s">
        <v>18</v>
      </c>
      <c r="I342" t="s">
        <v>18</v>
      </c>
      <c r="J342" t="s">
        <v>18</v>
      </c>
      <c r="K342" t="s">
        <v>18</v>
      </c>
      <c r="L342">
        <v>0</v>
      </c>
    </row>
    <row r="343" spans="1:12">
      <c r="A343" t="s">
        <v>98</v>
      </c>
      <c r="B343">
        <v>494</v>
      </c>
      <c r="C343">
        <v>282</v>
      </c>
      <c r="D343">
        <v>3641</v>
      </c>
      <c r="E343">
        <v>968</v>
      </c>
      <c r="F343">
        <v>1044</v>
      </c>
      <c r="G343">
        <v>5744</v>
      </c>
      <c r="H343">
        <v>1172</v>
      </c>
      <c r="I343">
        <v>3809</v>
      </c>
      <c r="J343">
        <v>6380</v>
      </c>
      <c r="K343">
        <v>2181</v>
      </c>
      <c r="L343">
        <v>5715</v>
      </c>
    </row>
    <row r="344" spans="1:12">
      <c r="A344" t="s">
        <v>99</v>
      </c>
      <c r="B344">
        <v>20116</v>
      </c>
      <c r="C344">
        <v>14959</v>
      </c>
      <c r="D344">
        <v>21826</v>
      </c>
      <c r="E344">
        <v>17064</v>
      </c>
      <c r="F344">
        <v>17759</v>
      </c>
      <c r="G344">
        <v>29662</v>
      </c>
      <c r="H344">
        <v>131400</v>
      </c>
      <c r="I344">
        <v>117547</v>
      </c>
      <c r="J344">
        <v>186941</v>
      </c>
      <c r="K344">
        <v>86922</v>
      </c>
      <c r="L344">
        <v>104116</v>
      </c>
    </row>
    <row r="345" spans="1:12">
      <c r="A345" t="s">
        <v>100</v>
      </c>
      <c r="B345">
        <v>0</v>
      </c>
      <c r="C345" t="s">
        <v>18</v>
      </c>
      <c r="D345" t="s">
        <v>18</v>
      </c>
      <c r="E345" t="s">
        <v>18</v>
      </c>
      <c r="F345" t="s">
        <v>18</v>
      </c>
      <c r="G345" t="s">
        <v>18</v>
      </c>
      <c r="H345">
        <v>1510</v>
      </c>
      <c r="I345" t="s">
        <v>18</v>
      </c>
      <c r="J345" t="s">
        <v>18</v>
      </c>
      <c r="K345" t="s">
        <v>18</v>
      </c>
      <c r="L345">
        <v>0</v>
      </c>
    </row>
    <row r="346" spans="1:12">
      <c r="A346" t="s">
        <v>101</v>
      </c>
      <c r="B346">
        <v>18897</v>
      </c>
      <c r="C346">
        <v>16835</v>
      </c>
      <c r="D346">
        <v>16985</v>
      </c>
      <c r="E346">
        <v>21701</v>
      </c>
      <c r="F346">
        <v>27573</v>
      </c>
      <c r="G346">
        <v>27329</v>
      </c>
      <c r="H346">
        <v>34489</v>
      </c>
      <c r="I346">
        <v>34478</v>
      </c>
      <c r="J346">
        <v>36068</v>
      </c>
      <c r="K346">
        <v>29579</v>
      </c>
      <c r="L346">
        <v>26964</v>
      </c>
    </row>
    <row r="347" spans="1:12">
      <c r="A347" t="s">
        <v>102</v>
      </c>
      <c r="B347">
        <v>49696</v>
      </c>
      <c r="C347">
        <v>52208</v>
      </c>
      <c r="D347">
        <v>61607</v>
      </c>
      <c r="E347">
        <v>85406</v>
      </c>
      <c r="F347">
        <v>112130</v>
      </c>
      <c r="G347">
        <v>116772</v>
      </c>
      <c r="H347">
        <v>107565</v>
      </c>
      <c r="I347">
        <v>124173</v>
      </c>
      <c r="J347">
        <v>136927</v>
      </c>
      <c r="K347">
        <v>126596</v>
      </c>
      <c r="L347">
        <v>128417</v>
      </c>
    </row>
    <row r="348" spans="1:12">
      <c r="A348" t="s">
        <v>103</v>
      </c>
      <c r="B348">
        <v>15458</v>
      </c>
      <c r="C348">
        <v>11164</v>
      </c>
      <c r="D348">
        <v>13383</v>
      </c>
      <c r="E348">
        <v>68280</v>
      </c>
      <c r="F348">
        <v>105046</v>
      </c>
      <c r="G348">
        <v>136784</v>
      </c>
      <c r="H348">
        <v>168570</v>
      </c>
      <c r="I348">
        <v>218460</v>
      </c>
      <c r="J348">
        <v>350947</v>
      </c>
      <c r="K348">
        <v>180819</v>
      </c>
      <c r="L348">
        <v>320267</v>
      </c>
    </row>
    <row r="349" spans="1:12">
      <c r="A349" t="s">
        <v>104</v>
      </c>
      <c r="B349">
        <v>8814</v>
      </c>
      <c r="C349">
        <v>10934</v>
      </c>
      <c r="D349">
        <v>13365</v>
      </c>
      <c r="E349">
        <v>19351</v>
      </c>
      <c r="F349">
        <v>24866</v>
      </c>
      <c r="G349">
        <v>34776</v>
      </c>
      <c r="H349">
        <v>35934</v>
      </c>
      <c r="I349">
        <v>36626</v>
      </c>
      <c r="J349">
        <v>66143</v>
      </c>
      <c r="K349">
        <v>43379</v>
      </c>
      <c r="L349">
        <v>31598</v>
      </c>
    </row>
    <row r="350" spans="1:12">
      <c r="A350" t="s">
        <v>105</v>
      </c>
      <c r="B350">
        <v>2262</v>
      </c>
      <c r="C350">
        <v>19508</v>
      </c>
      <c r="D350">
        <v>38819</v>
      </c>
      <c r="E350">
        <v>29243</v>
      </c>
      <c r="F350">
        <v>48040</v>
      </c>
      <c r="G350">
        <v>50422</v>
      </c>
      <c r="H350">
        <v>11738</v>
      </c>
      <c r="I350">
        <v>8968</v>
      </c>
      <c r="J350">
        <v>9350</v>
      </c>
      <c r="K350">
        <v>2737</v>
      </c>
      <c r="L350">
        <v>4224</v>
      </c>
    </row>
    <row r="351" spans="1:12">
      <c r="A351" t="s">
        <v>106</v>
      </c>
      <c r="B351">
        <v>0</v>
      </c>
      <c r="C351" t="s">
        <v>18</v>
      </c>
      <c r="D351">
        <v>834651</v>
      </c>
      <c r="E351" t="s">
        <v>18</v>
      </c>
      <c r="F351">
        <v>1200546</v>
      </c>
      <c r="G351">
        <v>2189615</v>
      </c>
      <c r="H351" t="s">
        <v>18</v>
      </c>
      <c r="I351">
        <v>2978209</v>
      </c>
      <c r="J351" t="s">
        <v>18</v>
      </c>
      <c r="K351" t="s">
        <v>18</v>
      </c>
      <c r="L351">
        <v>2949571</v>
      </c>
    </row>
    <row r="352" spans="1:12">
      <c r="A352" t="s">
        <v>107</v>
      </c>
      <c r="B352">
        <v>293553</v>
      </c>
      <c r="C352">
        <v>322752</v>
      </c>
      <c r="D352">
        <v>454205</v>
      </c>
      <c r="E352">
        <v>524316</v>
      </c>
      <c r="F352">
        <v>776948</v>
      </c>
      <c r="G352">
        <v>1208813</v>
      </c>
      <c r="H352">
        <v>1371720</v>
      </c>
      <c r="I352">
        <v>1640880</v>
      </c>
      <c r="J352">
        <v>2148393</v>
      </c>
      <c r="K352">
        <v>1255563</v>
      </c>
      <c r="L352">
        <v>1795103</v>
      </c>
    </row>
    <row r="353" spans="1:12">
      <c r="A353" t="s">
        <v>108</v>
      </c>
      <c r="B353">
        <v>12809</v>
      </c>
      <c r="C353">
        <v>17309</v>
      </c>
      <c r="D353">
        <v>17558</v>
      </c>
      <c r="E353">
        <v>29659</v>
      </c>
      <c r="F353">
        <v>40478</v>
      </c>
      <c r="G353">
        <v>45806</v>
      </c>
      <c r="H353">
        <v>52969</v>
      </c>
      <c r="I353">
        <v>57980</v>
      </c>
      <c r="J353">
        <v>84267</v>
      </c>
      <c r="K353">
        <v>55376</v>
      </c>
      <c r="L353">
        <v>60742</v>
      </c>
    </row>
    <row r="354" spans="1:12">
      <c r="A354" t="s">
        <v>109</v>
      </c>
      <c r="B354">
        <v>23156</v>
      </c>
      <c r="C354">
        <v>16944</v>
      </c>
      <c r="D354">
        <v>24006</v>
      </c>
      <c r="E354">
        <v>31769</v>
      </c>
      <c r="F354">
        <v>46129</v>
      </c>
      <c r="G354">
        <v>68344</v>
      </c>
      <c r="H354">
        <v>74110</v>
      </c>
      <c r="I354">
        <v>81683</v>
      </c>
      <c r="J354">
        <v>118253</v>
      </c>
      <c r="K354">
        <v>68434</v>
      </c>
      <c r="L354">
        <v>121494</v>
      </c>
    </row>
    <row r="355" spans="1:12">
      <c r="A355" t="s">
        <v>110</v>
      </c>
      <c r="B355">
        <v>1008097</v>
      </c>
      <c r="C355">
        <v>1250863</v>
      </c>
      <c r="D355">
        <v>1199755</v>
      </c>
      <c r="E355">
        <v>1689965</v>
      </c>
      <c r="F355">
        <v>1758986</v>
      </c>
      <c r="G355">
        <v>2438088</v>
      </c>
      <c r="H355">
        <v>3303291</v>
      </c>
      <c r="I355">
        <v>3071359</v>
      </c>
      <c r="J355">
        <v>5161971</v>
      </c>
      <c r="K355">
        <v>2862589</v>
      </c>
      <c r="L355">
        <v>3084893</v>
      </c>
    </row>
    <row r="356" spans="1:12">
      <c r="A356" t="s">
        <v>111</v>
      </c>
      <c r="B356">
        <v>8780</v>
      </c>
      <c r="C356">
        <v>6337</v>
      </c>
      <c r="D356">
        <v>3540</v>
      </c>
      <c r="E356">
        <v>3496</v>
      </c>
      <c r="F356">
        <v>7248</v>
      </c>
      <c r="G356">
        <v>10217</v>
      </c>
      <c r="H356">
        <v>5640</v>
      </c>
      <c r="I356">
        <v>4987</v>
      </c>
      <c r="J356">
        <v>10298</v>
      </c>
      <c r="K356">
        <v>4781</v>
      </c>
      <c r="L356">
        <v>24449</v>
      </c>
    </row>
    <row r="357" spans="1:12">
      <c r="A357" t="s">
        <v>112</v>
      </c>
      <c r="B357">
        <v>135399</v>
      </c>
      <c r="C357">
        <v>152344</v>
      </c>
      <c r="D357">
        <v>172291</v>
      </c>
      <c r="E357">
        <v>256865</v>
      </c>
      <c r="F357">
        <v>346994</v>
      </c>
      <c r="G357">
        <v>454219</v>
      </c>
      <c r="H357">
        <v>692505</v>
      </c>
      <c r="I357">
        <v>843753</v>
      </c>
      <c r="J357">
        <v>1327947</v>
      </c>
      <c r="K357">
        <v>1329237</v>
      </c>
      <c r="L357">
        <v>906173</v>
      </c>
    </row>
    <row r="358" spans="1:12">
      <c r="A358" t="s">
        <v>113</v>
      </c>
      <c r="B358">
        <v>1284</v>
      </c>
      <c r="C358">
        <v>1651</v>
      </c>
      <c r="D358">
        <v>4219</v>
      </c>
      <c r="E358">
        <v>7022</v>
      </c>
      <c r="F358">
        <v>14138</v>
      </c>
      <c r="G358">
        <v>19687</v>
      </c>
      <c r="H358">
        <v>13875</v>
      </c>
      <c r="I358">
        <v>12659</v>
      </c>
      <c r="J358">
        <v>24843</v>
      </c>
      <c r="K358">
        <v>26990</v>
      </c>
      <c r="L358">
        <v>34277</v>
      </c>
    </row>
    <row r="359" spans="1:12">
      <c r="A359" t="s">
        <v>114</v>
      </c>
      <c r="B359">
        <v>12738</v>
      </c>
      <c r="C359">
        <v>21217</v>
      </c>
      <c r="D359">
        <v>21355</v>
      </c>
      <c r="E359">
        <v>27515</v>
      </c>
      <c r="F359">
        <v>27011</v>
      </c>
      <c r="G359">
        <v>44978</v>
      </c>
      <c r="H359">
        <v>30830</v>
      </c>
      <c r="I359">
        <v>60400</v>
      </c>
      <c r="J359">
        <v>104999</v>
      </c>
      <c r="K359">
        <v>52693</v>
      </c>
      <c r="L359">
        <v>123360</v>
      </c>
    </row>
    <row r="360" spans="1:12">
      <c r="A360" t="s">
        <v>115</v>
      </c>
      <c r="B360">
        <v>12688</v>
      </c>
      <c r="C360">
        <v>11391</v>
      </c>
      <c r="D360">
        <v>16916</v>
      </c>
      <c r="E360">
        <v>20749</v>
      </c>
      <c r="F360">
        <v>20501</v>
      </c>
      <c r="G360">
        <v>16698</v>
      </c>
      <c r="H360">
        <v>15518</v>
      </c>
      <c r="I360">
        <v>18857</v>
      </c>
      <c r="J360">
        <v>28004</v>
      </c>
      <c r="K360">
        <v>24187</v>
      </c>
      <c r="L360">
        <v>23874</v>
      </c>
    </row>
    <row r="361" spans="1:12">
      <c r="A361" t="s">
        <v>116</v>
      </c>
      <c r="B361">
        <v>21025</v>
      </c>
      <c r="C361">
        <v>18150</v>
      </c>
      <c r="D361">
        <v>21380</v>
      </c>
      <c r="E361">
        <v>24857</v>
      </c>
      <c r="F361">
        <v>26070</v>
      </c>
      <c r="G361">
        <v>22897</v>
      </c>
      <c r="H361">
        <v>26394</v>
      </c>
      <c r="I361">
        <v>34663</v>
      </c>
      <c r="J361">
        <v>70713</v>
      </c>
      <c r="K361">
        <v>39217</v>
      </c>
      <c r="L361">
        <v>65882</v>
      </c>
    </row>
    <row r="362" spans="1:12">
      <c r="A362" t="s">
        <v>117</v>
      </c>
      <c r="B362">
        <v>156346</v>
      </c>
      <c r="C362">
        <v>94468</v>
      </c>
      <c r="D362">
        <v>103388</v>
      </c>
      <c r="E362">
        <v>131473</v>
      </c>
      <c r="F362">
        <v>165472</v>
      </c>
      <c r="G362">
        <v>141019</v>
      </c>
      <c r="H362">
        <v>201641</v>
      </c>
      <c r="I362">
        <v>235890</v>
      </c>
      <c r="J362">
        <v>265465</v>
      </c>
      <c r="K362">
        <v>149699</v>
      </c>
      <c r="L362">
        <v>216716</v>
      </c>
    </row>
    <row r="363" spans="1:12">
      <c r="A363" t="s">
        <v>118</v>
      </c>
      <c r="B363">
        <v>33403</v>
      </c>
      <c r="C363">
        <v>32788</v>
      </c>
      <c r="D363">
        <v>35864</v>
      </c>
      <c r="E363">
        <v>50417</v>
      </c>
      <c r="F363">
        <v>58216</v>
      </c>
      <c r="G363">
        <v>57782</v>
      </c>
      <c r="H363">
        <v>74014</v>
      </c>
      <c r="I363">
        <v>129701</v>
      </c>
      <c r="J363">
        <v>188409</v>
      </c>
      <c r="K363">
        <v>94070</v>
      </c>
      <c r="L363">
        <v>111372</v>
      </c>
    </row>
    <row r="364" spans="1:12">
      <c r="A364" t="s">
        <v>119</v>
      </c>
      <c r="B364">
        <v>43686</v>
      </c>
      <c r="C364">
        <v>47719</v>
      </c>
      <c r="D364">
        <v>49164</v>
      </c>
      <c r="E364">
        <v>62202</v>
      </c>
      <c r="F364">
        <v>77424</v>
      </c>
      <c r="G364">
        <v>75935</v>
      </c>
      <c r="H364">
        <v>101990</v>
      </c>
      <c r="I364">
        <v>100906</v>
      </c>
      <c r="J364">
        <v>107466</v>
      </c>
      <c r="K364">
        <v>90915</v>
      </c>
      <c r="L364">
        <v>82958</v>
      </c>
    </row>
    <row r="365" spans="1:12">
      <c r="A365" t="s">
        <v>120</v>
      </c>
      <c r="B365">
        <v>86526</v>
      </c>
      <c r="C365">
        <v>85288</v>
      </c>
      <c r="D365">
        <v>91047</v>
      </c>
      <c r="E365">
        <v>122615</v>
      </c>
      <c r="F365">
        <v>145488</v>
      </c>
      <c r="G365">
        <v>171664</v>
      </c>
      <c r="H365">
        <v>213018</v>
      </c>
      <c r="I365">
        <v>292250</v>
      </c>
      <c r="J365">
        <v>311014</v>
      </c>
      <c r="K365">
        <v>216520</v>
      </c>
      <c r="L365">
        <v>289488</v>
      </c>
    </row>
    <row r="366" spans="1:12">
      <c r="A366" t="s">
        <v>121</v>
      </c>
      <c r="B366">
        <v>69719</v>
      </c>
      <c r="C366">
        <v>85016</v>
      </c>
      <c r="D366">
        <v>83150</v>
      </c>
      <c r="E366">
        <v>145425</v>
      </c>
      <c r="F366">
        <v>202454</v>
      </c>
      <c r="G366">
        <v>221003</v>
      </c>
      <c r="H366">
        <v>256965</v>
      </c>
      <c r="I366">
        <v>290926</v>
      </c>
      <c r="J366">
        <v>320495</v>
      </c>
      <c r="K366">
        <v>216349</v>
      </c>
      <c r="L366">
        <v>318283</v>
      </c>
    </row>
    <row r="367" spans="1:12">
      <c r="A367" t="s">
        <v>122</v>
      </c>
      <c r="B367">
        <v>34240</v>
      </c>
      <c r="C367">
        <v>34662</v>
      </c>
      <c r="D367">
        <v>34394</v>
      </c>
      <c r="E367">
        <v>49156</v>
      </c>
      <c r="F367">
        <v>52852</v>
      </c>
      <c r="G367">
        <v>52264</v>
      </c>
      <c r="H367">
        <v>55654</v>
      </c>
      <c r="I367">
        <v>56925</v>
      </c>
      <c r="J367">
        <v>63523</v>
      </c>
      <c r="K367">
        <v>54114</v>
      </c>
      <c r="L367">
        <v>62263</v>
      </c>
    </row>
    <row r="368" spans="1:12">
      <c r="A368" t="s">
        <v>123</v>
      </c>
      <c r="B368">
        <v>44954</v>
      </c>
      <c r="C368">
        <v>50343</v>
      </c>
      <c r="D368">
        <v>57774</v>
      </c>
      <c r="E368">
        <v>68908</v>
      </c>
      <c r="F368">
        <v>108961</v>
      </c>
      <c r="G368">
        <v>115674</v>
      </c>
      <c r="H368">
        <v>120760</v>
      </c>
      <c r="I368">
        <v>129055</v>
      </c>
      <c r="J368">
        <v>167295</v>
      </c>
      <c r="K368">
        <v>107772</v>
      </c>
      <c r="L368">
        <v>164411</v>
      </c>
    </row>
    <row r="369" spans="1:12">
      <c r="A369" t="s">
        <v>124</v>
      </c>
      <c r="B369">
        <v>48869</v>
      </c>
      <c r="C369">
        <v>50617</v>
      </c>
      <c r="D369">
        <v>52960</v>
      </c>
      <c r="E369">
        <v>59024</v>
      </c>
      <c r="F369">
        <v>68981</v>
      </c>
      <c r="G369">
        <v>74141</v>
      </c>
      <c r="H369">
        <v>77304</v>
      </c>
      <c r="I369">
        <v>83704</v>
      </c>
      <c r="J369">
        <v>109921</v>
      </c>
      <c r="K369">
        <v>70299</v>
      </c>
      <c r="L369">
        <v>83437</v>
      </c>
    </row>
    <row r="370" spans="1:12">
      <c r="A370" t="s">
        <v>125</v>
      </c>
      <c r="B370">
        <v>9800</v>
      </c>
      <c r="C370">
        <v>12277</v>
      </c>
      <c r="D370">
        <v>12014</v>
      </c>
      <c r="E370">
        <v>15741</v>
      </c>
      <c r="F370">
        <v>21410</v>
      </c>
      <c r="G370">
        <v>22641</v>
      </c>
      <c r="H370">
        <v>43816</v>
      </c>
      <c r="I370">
        <v>75552</v>
      </c>
      <c r="J370">
        <v>67214</v>
      </c>
      <c r="K370">
        <v>49822</v>
      </c>
      <c r="L370">
        <v>60919</v>
      </c>
    </row>
    <row r="371" spans="1:12">
      <c r="A371" t="s">
        <v>126</v>
      </c>
      <c r="B371">
        <v>4456</v>
      </c>
      <c r="C371">
        <v>4766</v>
      </c>
      <c r="D371">
        <v>6151</v>
      </c>
      <c r="E371">
        <v>6068</v>
      </c>
      <c r="F371">
        <v>6833</v>
      </c>
      <c r="G371">
        <v>6351</v>
      </c>
      <c r="H371">
        <v>5236</v>
      </c>
      <c r="I371">
        <v>6221</v>
      </c>
      <c r="J371">
        <v>6980</v>
      </c>
      <c r="K371">
        <v>5015</v>
      </c>
      <c r="L371">
        <v>5754</v>
      </c>
    </row>
    <row r="372" spans="1:12">
      <c r="A372" t="s">
        <v>127</v>
      </c>
      <c r="B372">
        <v>27794</v>
      </c>
      <c r="C372">
        <v>27207</v>
      </c>
      <c r="D372">
        <v>29486</v>
      </c>
      <c r="E372">
        <v>34706</v>
      </c>
      <c r="F372">
        <v>47502</v>
      </c>
      <c r="G372">
        <v>37659</v>
      </c>
      <c r="H372">
        <v>44217</v>
      </c>
      <c r="I372">
        <v>58846</v>
      </c>
      <c r="J372">
        <v>57139</v>
      </c>
      <c r="K372">
        <v>46630</v>
      </c>
      <c r="L372">
        <v>47238</v>
      </c>
    </row>
    <row r="373" spans="1:12">
      <c r="A373" t="s">
        <v>128</v>
      </c>
      <c r="B373">
        <v>3243</v>
      </c>
      <c r="C373">
        <v>2778</v>
      </c>
      <c r="D373">
        <v>3079</v>
      </c>
      <c r="E373">
        <v>3054</v>
      </c>
      <c r="F373">
        <v>2969</v>
      </c>
      <c r="G373">
        <v>2808</v>
      </c>
      <c r="H373">
        <v>3355</v>
      </c>
      <c r="I373">
        <v>3116</v>
      </c>
      <c r="J373">
        <v>3132</v>
      </c>
      <c r="K373">
        <v>2321</v>
      </c>
      <c r="L373">
        <v>4457</v>
      </c>
    </row>
    <row r="374" spans="1:12">
      <c r="A374" t="s">
        <v>129</v>
      </c>
      <c r="B374">
        <v>185984</v>
      </c>
      <c r="C374">
        <v>188425</v>
      </c>
      <c r="D374">
        <v>213331</v>
      </c>
      <c r="E374">
        <v>276016</v>
      </c>
      <c r="F374">
        <v>320260</v>
      </c>
      <c r="G374">
        <v>308180</v>
      </c>
      <c r="H374">
        <v>343194</v>
      </c>
      <c r="I374">
        <v>380912</v>
      </c>
      <c r="J374">
        <v>430362</v>
      </c>
      <c r="K374">
        <v>327780</v>
      </c>
      <c r="L374">
        <v>330276</v>
      </c>
    </row>
    <row r="375" spans="1:12">
      <c r="A375" t="s">
        <v>130</v>
      </c>
      <c r="B375">
        <v>112994</v>
      </c>
      <c r="C375">
        <v>132331</v>
      </c>
      <c r="D375">
        <v>153814</v>
      </c>
      <c r="E375">
        <v>242845</v>
      </c>
      <c r="F375">
        <v>266339</v>
      </c>
      <c r="G375">
        <v>286277</v>
      </c>
      <c r="H375">
        <v>307802</v>
      </c>
      <c r="I375">
        <v>336966</v>
      </c>
      <c r="J375">
        <v>530474</v>
      </c>
      <c r="K375">
        <v>518365</v>
      </c>
      <c r="L375">
        <v>626096</v>
      </c>
    </row>
    <row r="376" spans="1:12">
      <c r="A376" t="s">
        <v>131</v>
      </c>
      <c r="B376">
        <v>471355</v>
      </c>
      <c r="C376">
        <v>532482</v>
      </c>
      <c r="D376">
        <v>661484</v>
      </c>
      <c r="E376">
        <v>945264</v>
      </c>
      <c r="F376">
        <v>1259357</v>
      </c>
      <c r="G376">
        <v>1403431</v>
      </c>
      <c r="H376">
        <v>1757895</v>
      </c>
      <c r="I376">
        <v>1897137</v>
      </c>
      <c r="J376">
        <v>2686436</v>
      </c>
      <c r="K376">
        <v>2304762</v>
      </c>
      <c r="L376">
        <v>2403207</v>
      </c>
    </row>
    <row r="377" spans="1:12">
      <c r="A377" t="s">
        <v>132</v>
      </c>
      <c r="B377">
        <v>48259</v>
      </c>
      <c r="C377">
        <v>42807</v>
      </c>
      <c r="D377">
        <v>53455</v>
      </c>
      <c r="E377">
        <v>66236</v>
      </c>
      <c r="F377">
        <v>70579</v>
      </c>
      <c r="G377">
        <v>58060</v>
      </c>
      <c r="H377">
        <v>87224</v>
      </c>
      <c r="I377">
        <v>104093</v>
      </c>
      <c r="J377">
        <v>135545</v>
      </c>
      <c r="K377">
        <v>94155</v>
      </c>
      <c r="L377">
        <v>103333</v>
      </c>
    </row>
    <row r="378" spans="1:12">
      <c r="A378" t="s">
        <v>133</v>
      </c>
      <c r="B378">
        <v>132356</v>
      </c>
      <c r="C378">
        <v>146779</v>
      </c>
      <c r="D378">
        <v>179478</v>
      </c>
      <c r="E378">
        <v>216783</v>
      </c>
      <c r="F378">
        <v>302939</v>
      </c>
      <c r="G378">
        <v>333413</v>
      </c>
      <c r="H378">
        <v>350453</v>
      </c>
      <c r="I378">
        <v>422993</v>
      </c>
      <c r="J378">
        <v>447534</v>
      </c>
      <c r="K378">
        <v>363324</v>
      </c>
      <c r="L378">
        <v>371285</v>
      </c>
    </row>
    <row r="379" spans="1:12">
      <c r="A379" t="s">
        <v>134</v>
      </c>
      <c r="B379">
        <v>109783</v>
      </c>
      <c r="C379">
        <v>124529</v>
      </c>
      <c r="D379">
        <v>138081</v>
      </c>
      <c r="E379">
        <v>178728</v>
      </c>
      <c r="F379">
        <v>208802</v>
      </c>
      <c r="G379">
        <v>209586</v>
      </c>
      <c r="H379">
        <v>268676</v>
      </c>
      <c r="I379">
        <v>349272</v>
      </c>
      <c r="J379">
        <v>389949</v>
      </c>
      <c r="K379">
        <v>314309</v>
      </c>
      <c r="L379">
        <v>299027</v>
      </c>
    </row>
    <row r="380" spans="1:12">
      <c r="A380" t="s">
        <v>135</v>
      </c>
      <c r="B380">
        <v>58235</v>
      </c>
      <c r="C380">
        <v>84765</v>
      </c>
      <c r="D380">
        <v>112173</v>
      </c>
      <c r="E380">
        <v>117703</v>
      </c>
      <c r="F380">
        <v>158022</v>
      </c>
      <c r="G380">
        <v>168620</v>
      </c>
      <c r="H380">
        <v>194612</v>
      </c>
      <c r="I380">
        <v>300029</v>
      </c>
      <c r="J380">
        <v>537575</v>
      </c>
      <c r="K380">
        <v>226824</v>
      </c>
      <c r="L380">
        <v>297090</v>
      </c>
    </row>
    <row r="381" spans="1:12">
      <c r="A381" t="s">
        <v>136</v>
      </c>
      <c r="B381">
        <v>80291</v>
      </c>
      <c r="C381">
        <v>79587</v>
      </c>
      <c r="D381">
        <v>90424</v>
      </c>
      <c r="E381">
        <v>106975</v>
      </c>
      <c r="F381">
        <v>147348</v>
      </c>
      <c r="G381">
        <v>181852</v>
      </c>
      <c r="H381">
        <v>191382</v>
      </c>
      <c r="I381">
        <v>212695</v>
      </c>
      <c r="J381">
        <v>234480</v>
      </c>
      <c r="K381">
        <v>167825</v>
      </c>
      <c r="L381">
        <v>198846</v>
      </c>
    </row>
    <row r="382" spans="1:12">
      <c r="A382" t="s">
        <v>137</v>
      </c>
      <c r="B382">
        <v>69200</v>
      </c>
      <c r="C382">
        <v>65920</v>
      </c>
      <c r="D382">
        <v>66223</v>
      </c>
      <c r="E382">
        <v>91385</v>
      </c>
      <c r="F382">
        <v>108445</v>
      </c>
      <c r="G382">
        <v>109398</v>
      </c>
      <c r="H382">
        <v>156689</v>
      </c>
      <c r="I382">
        <v>174576</v>
      </c>
      <c r="J382">
        <v>176370</v>
      </c>
      <c r="K382">
        <v>149891</v>
      </c>
      <c r="L382">
        <v>154888</v>
      </c>
    </row>
    <row r="383" spans="1:12">
      <c r="A383" t="s">
        <v>138</v>
      </c>
      <c r="B383">
        <v>45041</v>
      </c>
      <c r="C383">
        <v>42848</v>
      </c>
      <c r="D383">
        <v>49230</v>
      </c>
      <c r="E383">
        <v>59558</v>
      </c>
      <c r="F383">
        <v>77797</v>
      </c>
      <c r="G383">
        <v>77184</v>
      </c>
      <c r="H383">
        <v>84521</v>
      </c>
      <c r="I383">
        <v>76354</v>
      </c>
      <c r="J383">
        <v>79469</v>
      </c>
      <c r="K383">
        <v>61482</v>
      </c>
      <c r="L383">
        <v>66133</v>
      </c>
    </row>
    <row r="384" spans="1:12">
      <c r="A384" t="s">
        <v>139</v>
      </c>
      <c r="B384">
        <v>112512</v>
      </c>
      <c r="C384">
        <v>124866</v>
      </c>
      <c r="D384">
        <v>117344</v>
      </c>
      <c r="E384">
        <v>167734</v>
      </c>
      <c r="F384">
        <v>205416</v>
      </c>
      <c r="G384">
        <v>218747</v>
      </c>
      <c r="H384">
        <v>251574</v>
      </c>
      <c r="I384">
        <v>274002</v>
      </c>
      <c r="J384">
        <v>291219</v>
      </c>
      <c r="K384">
        <v>238784</v>
      </c>
      <c r="L384">
        <v>329554</v>
      </c>
    </row>
    <row r="385" spans="1:12">
      <c r="A385" t="s">
        <v>140</v>
      </c>
      <c r="B385">
        <v>133928</v>
      </c>
      <c r="C385">
        <v>138039</v>
      </c>
      <c r="D385">
        <v>159564</v>
      </c>
      <c r="E385">
        <v>204523</v>
      </c>
      <c r="F385">
        <v>267461</v>
      </c>
      <c r="G385">
        <v>344564</v>
      </c>
      <c r="H385">
        <v>371795</v>
      </c>
      <c r="I385">
        <v>462401</v>
      </c>
      <c r="J385">
        <v>491752</v>
      </c>
      <c r="K385">
        <v>369190</v>
      </c>
      <c r="L385">
        <v>441903</v>
      </c>
    </row>
    <row r="386" spans="1:12">
      <c r="A386" t="s">
        <v>141</v>
      </c>
      <c r="B386">
        <v>490</v>
      </c>
      <c r="C386">
        <v>467</v>
      </c>
      <c r="D386">
        <v>727</v>
      </c>
      <c r="E386">
        <v>692</v>
      </c>
      <c r="F386">
        <v>954</v>
      </c>
      <c r="G386">
        <v>1133</v>
      </c>
      <c r="H386">
        <v>647</v>
      </c>
      <c r="I386">
        <v>1313</v>
      </c>
      <c r="J386">
        <v>1446</v>
      </c>
      <c r="K386">
        <v>2061</v>
      </c>
      <c r="L386">
        <v>1990</v>
      </c>
    </row>
    <row r="387" spans="1:12">
      <c r="A387" t="s">
        <v>142</v>
      </c>
      <c r="B387">
        <v>83859</v>
      </c>
      <c r="C387">
        <v>93079</v>
      </c>
      <c r="D387">
        <v>103284</v>
      </c>
      <c r="E387">
        <v>134257</v>
      </c>
      <c r="F387">
        <v>152023</v>
      </c>
      <c r="G387">
        <v>152430</v>
      </c>
      <c r="H387">
        <v>165265</v>
      </c>
      <c r="I387">
        <v>196140</v>
      </c>
      <c r="J387">
        <v>198907</v>
      </c>
      <c r="K387">
        <v>160009</v>
      </c>
      <c r="L387">
        <v>178393</v>
      </c>
    </row>
    <row r="388" spans="1:12">
      <c r="A388" t="s">
        <v>143</v>
      </c>
      <c r="B388">
        <v>214379</v>
      </c>
      <c r="C388">
        <v>234380</v>
      </c>
      <c r="D388">
        <v>257631</v>
      </c>
      <c r="E388">
        <v>346750</v>
      </c>
      <c r="F388">
        <v>410185</v>
      </c>
      <c r="G388">
        <v>432965</v>
      </c>
      <c r="H388">
        <v>521990</v>
      </c>
      <c r="I388">
        <v>643865</v>
      </c>
      <c r="J388">
        <v>672265</v>
      </c>
      <c r="K388">
        <v>512532</v>
      </c>
      <c r="L388">
        <v>558051</v>
      </c>
    </row>
    <row r="389" spans="1:12">
      <c r="A389" t="s">
        <v>144</v>
      </c>
      <c r="B389">
        <v>22628</v>
      </c>
      <c r="C389">
        <v>26379</v>
      </c>
      <c r="D389">
        <v>36870</v>
      </c>
      <c r="E389">
        <v>52567</v>
      </c>
      <c r="F389">
        <v>65512</v>
      </c>
      <c r="G389">
        <v>63713</v>
      </c>
      <c r="H389">
        <v>75012</v>
      </c>
      <c r="I389">
        <v>77853</v>
      </c>
      <c r="J389">
        <v>73704</v>
      </c>
      <c r="K389">
        <v>58575</v>
      </c>
      <c r="L389">
        <v>52053</v>
      </c>
    </row>
    <row r="390" spans="1:12">
      <c r="A390" t="s">
        <v>145</v>
      </c>
      <c r="B390">
        <v>128465</v>
      </c>
      <c r="C390">
        <v>141628</v>
      </c>
      <c r="D390">
        <v>173476</v>
      </c>
      <c r="E390">
        <v>215286</v>
      </c>
      <c r="F390">
        <v>200547</v>
      </c>
      <c r="G390">
        <v>263548</v>
      </c>
      <c r="H390">
        <v>224260</v>
      </c>
      <c r="I390">
        <v>281201</v>
      </c>
      <c r="J390">
        <v>367455</v>
      </c>
      <c r="K390">
        <v>294252</v>
      </c>
      <c r="L390">
        <v>270452</v>
      </c>
    </row>
    <row r="391" spans="1:12">
      <c r="A391" t="s">
        <v>146</v>
      </c>
      <c r="B391">
        <v>54074</v>
      </c>
      <c r="C391">
        <v>64334</v>
      </c>
      <c r="D391">
        <v>67599</v>
      </c>
      <c r="E391">
        <v>75101</v>
      </c>
      <c r="F391">
        <v>91274</v>
      </c>
      <c r="G391">
        <v>90723</v>
      </c>
      <c r="H391">
        <v>92330</v>
      </c>
      <c r="I391">
        <v>108617</v>
      </c>
      <c r="J391">
        <v>123390</v>
      </c>
      <c r="K391">
        <v>101252</v>
      </c>
      <c r="L391">
        <v>103328</v>
      </c>
    </row>
    <row r="392" spans="1:12">
      <c r="A392" t="s">
        <v>147</v>
      </c>
      <c r="B392">
        <v>1171</v>
      </c>
      <c r="C392">
        <v>1837</v>
      </c>
      <c r="D392">
        <v>4442</v>
      </c>
      <c r="E392">
        <v>8630</v>
      </c>
      <c r="F392">
        <v>14323</v>
      </c>
      <c r="G392">
        <v>868</v>
      </c>
      <c r="H392">
        <v>1068</v>
      </c>
      <c r="I392">
        <v>1745</v>
      </c>
      <c r="J392">
        <v>2618</v>
      </c>
      <c r="K392">
        <v>2495</v>
      </c>
      <c r="L392">
        <v>825</v>
      </c>
    </row>
    <row r="393" spans="1:12">
      <c r="A393" t="s">
        <v>148</v>
      </c>
      <c r="B393">
        <v>37176</v>
      </c>
      <c r="C393">
        <v>37369</v>
      </c>
      <c r="D393">
        <v>42138</v>
      </c>
      <c r="E393">
        <v>52612</v>
      </c>
      <c r="F393">
        <v>59792</v>
      </c>
      <c r="G393">
        <v>54518</v>
      </c>
      <c r="H393">
        <v>55882</v>
      </c>
      <c r="I393">
        <v>61826</v>
      </c>
      <c r="J393">
        <v>60046</v>
      </c>
      <c r="K393">
        <v>45982</v>
      </c>
      <c r="L393">
        <v>52230</v>
      </c>
    </row>
    <row r="394" spans="1:12">
      <c r="A394" t="s">
        <v>149</v>
      </c>
      <c r="B394">
        <v>176150</v>
      </c>
      <c r="C394">
        <v>174059</v>
      </c>
      <c r="D394">
        <v>181108</v>
      </c>
      <c r="E394">
        <v>243834</v>
      </c>
      <c r="F394">
        <v>280922</v>
      </c>
      <c r="G394">
        <v>264641</v>
      </c>
      <c r="H394">
        <v>297851</v>
      </c>
      <c r="I394">
        <v>310779</v>
      </c>
      <c r="J394">
        <v>375382</v>
      </c>
      <c r="K394">
        <v>296211</v>
      </c>
      <c r="L394">
        <v>318310</v>
      </c>
    </row>
    <row r="395" spans="1:12">
      <c r="A395" t="s">
        <v>150</v>
      </c>
      <c r="B395">
        <v>250177</v>
      </c>
      <c r="C395">
        <v>282295</v>
      </c>
      <c r="D395">
        <v>279828</v>
      </c>
      <c r="E395">
        <v>281973</v>
      </c>
      <c r="F395">
        <v>263461</v>
      </c>
      <c r="G395">
        <v>238046</v>
      </c>
      <c r="H395">
        <v>248903</v>
      </c>
      <c r="I395">
        <v>280173</v>
      </c>
      <c r="J395">
        <v>275645</v>
      </c>
      <c r="K395">
        <v>200972</v>
      </c>
      <c r="L395">
        <v>233460</v>
      </c>
    </row>
    <row r="396" spans="1:12">
      <c r="A396" t="s">
        <v>151</v>
      </c>
      <c r="B396">
        <v>9644</v>
      </c>
      <c r="C396">
        <v>7686</v>
      </c>
      <c r="D396">
        <v>34218</v>
      </c>
      <c r="E396">
        <v>46818</v>
      </c>
      <c r="F396">
        <v>78043</v>
      </c>
      <c r="G396">
        <v>52662</v>
      </c>
      <c r="H396">
        <v>58719</v>
      </c>
      <c r="I396">
        <v>73779</v>
      </c>
      <c r="J396">
        <v>58365</v>
      </c>
      <c r="K396">
        <v>40886</v>
      </c>
      <c r="L396">
        <v>57063</v>
      </c>
    </row>
    <row r="397" spans="1:12">
      <c r="A397" t="s">
        <v>152</v>
      </c>
      <c r="B397">
        <v>6260</v>
      </c>
      <c r="C397">
        <v>6414</v>
      </c>
      <c r="D397">
        <v>7715</v>
      </c>
      <c r="E397">
        <v>7616</v>
      </c>
      <c r="F397">
        <v>4634</v>
      </c>
      <c r="G397">
        <v>2455</v>
      </c>
      <c r="H397">
        <v>2378</v>
      </c>
      <c r="I397">
        <v>1323</v>
      </c>
      <c r="J397">
        <v>1345</v>
      </c>
      <c r="K397">
        <v>1181</v>
      </c>
      <c r="L397">
        <v>1526</v>
      </c>
    </row>
    <row r="398" spans="1:12">
      <c r="A398" t="s">
        <v>153</v>
      </c>
      <c r="B398">
        <v>85652</v>
      </c>
      <c r="C398">
        <v>93087</v>
      </c>
      <c r="D398">
        <v>102057</v>
      </c>
      <c r="E398">
        <v>128380</v>
      </c>
      <c r="F398">
        <v>142599</v>
      </c>
      <c r="G398">
        <v>146716</v>
      </c>
      <c r="H398">
        <v>168427</v>
      </c>
      <c r="I398">
        <v>302840</v>
      </c>
      <c r="J398">
        <v>267915</v>
      </c>
      <c r="K398">
        <v>190415</v>
      </c>
      <c r="L398">
        <v>215188</v>
      </c>
    </row>
    <row r="399" spans="1:12">
      <c r="A399" t="s">
        <v>154</v>
      </c>
      <c r="B399">
        <v>89334</v>
      </c>
      <c r="C399">
        <v>93073</v>
      </c>
      <c r="D399">
        <v>121730</v>
      </c>
      <c r="E399">
        <v>179541</v>
      </c>
      <c r="F399">
        <v>220551</v>
      </c>
      <c r="G399">
        <v>266958</v>
      </c>
      <c r="H399">
        <v>254116</v>
      </c>
      <c r="I399">
        <v>351172</v>
      </c>
      <c r="J399">
        <v>449870</v>
      </c>
      <c r="K399">
        <v>359788</v>
      </c>
      <c r="L399">
        <v>408318</v>
      </c>
    </row>
    <row r="400" spans="1:12">
      <c r="A400" t="s">
        <v>155</v>
      </c>
      <c r="B400">
        <v>129955</v>
      </c>
      <c r="C400">
        <v>131698</v>
      </c>
      <c r="D400">
        <v>155810</v>
      </c>
      <c r="E400">
        <v>186666</v>
      </c>
      <c r="F400">
        <v>212264</v>
      </c>
      <c r="G400">
        <v>219852</v>
      </c>
      <c r="H400">
        <v>230608</v>
      </c>
      <c r="I400">
        <v>291757</v>
      </c>
      <c r="J400">
        <v>317335</v>
      </c>
      <c r="K400">
        <v>219382</v>
      </c>
      <c r="L400">
        <v>248487</v>
      </c>
    </row>
    <row r="401" spans="1:12">
      <c r="A401" t="s">
        <v>156</v>
      </c>
      <c r="B401">
        <v>8113</v>
      </c>
      <c r="C401">
        <v>7982</v>
      </c>
      <c r="D401">
        <v>7833</v>
      </c>
      <c r="E401">
        <v>8538</v>
      </c>
      <c r="F401">
        <v>9712</v>
      </c>
      <c r="G401">
        <v>8356</v>
      </c>
      <c r="H401">
        <v>7929</v>
      </c>
      <c r="I401">
        <v>8812</v>
      </c>
      <c r="J401">
        <v>8602</v>
      </c>
      <c r="K401">
        <v>7210</v>
      </c>
      <c r="L401">
        <v>7427</v>
      </c>
    </row>
    <row r="402" spans="1:12">
      <c r="A402" t="s">
        <v>157</v>
      </c>
      <c r="B402">
        <v>83658</v>
      </c>
      <c r="C402">
        <v>93377</v>
      </c>
      <c r="D402">
        <v>128962</v>
      </c>
      <c r="E402">
        <v>161696</v>
      </c>
      <c r="F402">
        <v>193926</v>
      </c>
      <c r="G402">
        <v>176407</v>
      </c>
      <c r="H402">
        <v>211269</v>
      </c>
      <c r="I402">
        <v>264934</v>
      </c>
      <c r="J402">
        <v>265268</v>
      </c>
      <c r="K402">
        <v>189660</v>
      </c>
      <c r="L402">
        <v>172304</v>
      </c>
    </row>
    <row r="403" spans="1:12">
      <c r="A403" t="s">
        <v>158</v>
      </c>
      <c r="B403">
        <v>46998</v>
      </c>
      <c r="C403">
        <v>48858</v>
      </c>
      <c r="D403">
        <v>69694</v>
      </c>
      <c r="E403">
        <v>100333</v>
      </c>
      <c r="F403">
        <v>118641</v>
      </c>
      <c r="G403">
        <v>116200</v>
      </c>
      <c r="H403">
        <v>124175</v>
      </c>
      <c r="I403">
        <v>166294</v>
      </c>
      <c r="J403">
        <v>167222</v>
      </c>
      <c r="K403">
        <v>115883</v>
      </c>
      <c r="L403">
        <v>104681</v>
      </c>
    </row>
    <row r="404" spans="1:12">
      <c r="A404" t="s">
        <v>159</v>
      </c>
      <c r="B404">
        <v>360980</v>
      </c>
      <c r="C404">
        <v>398070</v>
      </c>
      <c r="D404">
        <v>473777</v>
      </c>
      <c r="E404">
        <v>591445</v>
      </c>
      <c r="F404">
        <v>709960</v>
      </c>
      <c r="G404">
        <v>667881</v>
      </c>
      <c r="H404">
        <v>719465</v>
      </c>
      <c r="I404">
        <v>827003</v>
      </c>
      <c r="J404">
        <v>971588</v>
      </c>
      <c r="K404">
        <v>774797</v>
      </c>
      <c r="L404">
        <v>815568</v>
      </c>
    </row>
    <row r="405" spans="1:12">
      <c r="A405" t="s">
        <v>160</v>
      </c>
      <c r="B405">
        <v>268313</v>
      </c>
      <c r="C405">
        <v>272117</v>
      </c>
      <c r="D405">
        <v>251541</v>
      </c>
      <c r="E405">
        <v>332214</v>
      </c>
      <c r="F405">
        <v>386635</v>
      </c>
      <c r="G405">
        <v>367790</v>
      </c>
      <c r="H405">
        <v>387710</v>
      </c>
      <c r="I405">
        <v>464631</v>
      </c>
      <c r="J405">
        <v>544182</v>
      </c>
      <c r="K405">
        <v>463526</v>
      </c>
      <c r="L405">
        <v>462866</v>
      </c>
    </row>
    <row r="406" spans="1:12">
      <c r="A406" t="s">
        <v>161</v>
      </c>
      <c r="B406">
        <v>159353</v>
      </c>
      <c r="C406">
        <v>158850</v>
      </c>
      <c r="D406">
        <v>160021</v>
      </c>
      <c r="E406">
        <v>181755</v>
      </c>
      <c r="F406">
        <v>210735</v>
      </c>
      <c r="G406">
        <v>174945</v>
      </c>
      <c r="H406">
        <v>183663</v>
      </c>
      <c r="I406">
        <v>188526</v>
      </c>
      <c r="J406">
        <v>195887</v>
      </c>
      <c r="K406">
        <v>154075</v>
      </c>
      <c r="L406">
        <v>168217</v>
      </c>
    </row>
    <row r="407" spans="1:12">
      <c r="A407" t="s">
        <v>162</v>
      </c>
      <c r="B407">
        <v>120064</v>
      </c>
      <c r="C407">
        <v>138476</v>
      </c>
      <c r="D407">
        <v>165421</v>
      </c>
      <c r="E407">
        <v>173717</v>
      </c>
      <c r="F407">
        <v>189750</v>
      </c>
      <c r="G407">
        <v>137113</v>
      </c>
      <c r="H407">
        <v>125401</v>
      </c>
      <c r="I407">
        <v>109161</v>
      </c>
      <c r="J407">
        <v>89393</v>
      </c>
      <c r="K407">
        <v>76926</v>
      </c>
      <c r="L407">
        <v>75664</v>
      </c>
    </row>
    <row r="408" spans="1:12">
      <c r="A408" t="s">
        <v>163</v>
      </c>
      <c r="B408">
        <v>235442</v>
      </c>
      <c r="C408">
        <v>205144</v>
      </c>
      <c r="D408">
        <v>193778</v>
      </c>
      <c r="E408">
        <v>198560</v>
      </c>
      <c r="F408">
        <v>205972</v>
      </c>
      <c r="G408">
        <v>161236</v>
      </c>
      <c r="H408">
        <v>144742</v>
      </c>
      <c r="I408">
        <v>153366</v>
      </c>
      <c r="J408">
        <v>132025</v>
      </c>
      <c r="K408">
        <v>116016</v>
      </c>
      <c r="L408">
        <v>113967</v>
      </c>
    </row>
    <row r="409" spans="1:12">
      <c r="A409" t="s">
        <v>164</v>
      </c>
      <c r="B409">
        <v>101609</v>
      </c>
      <c r="C409">
        <v>105502</v>
      </c>
      <c r="D409">
        <v>103627</v>
      </c>
      <c r="E409">
        <v>108339</v>
      </c>
      <c r="F409">
        <v>121095</v>
      </c>
      <c r="G409">
        <v>107820</v>
      </c>
      <c r="H409">
        <v>92717</v>
      </c>
      <c r="I409">
        <v>91102</v>
      </c>
      <c r="J409">
        <v>69509</v>
      </c>
      <c r="K409">
        <v>61762</v>
      </c>
      <c r="L409">
        <v>57735</v>
      </c>
    </row>
    <row r="410" spans="1:12">
      <c r="A410" t="s">
        <v>165</v>
      </c>
      <c r="B410">
        <v>129549</v>
      </c>
      <c r="C410">
        <v>127015</v>
      </c>
      <c r="D410">
        <v>118456</v>
      </c>
      <c r="E410">
        <v>128497</v>
      </c>
      <c r="F410">
        <v>146934</v>
      </c>
      <c r="G410">
        <v>138087</v>
      </c>
      <c r="H410">
        <v>148969</v>
      </c>
      <c r="I410">
        <v>168762</v>
      </c>
      <c r="J410">
        <v>160263</v>
      </c>
      <c r="K410">
        <v>112398</v>
      </c>
      <c r="L410">
        <v>122322</v>
      </c>
    </row>
    <row r="411" spans="1:12">
      <c r="A411" t="s">
        <v>166</v>
      </c>
      <c r="B411">
        <v>75401</v>
      </c>
      <c r="C411">
        <v>76416</v>
      </c>
      <c r="D411">
        <v>82404</v>
      </c>
      <c r="E411">
        <v>103556</v>
      </c>
      <c r="F411">
        <v>104500</v>
      </c>
      <c r="G411">
        <v>96672</v>
      </c>
      <c r="H411">
        <v>98488</v>
      </c>
      <c r="I411">
        <v>98909</v>
      </c>
      <c r="J411">
        <v>91497</v>
      </c>
      <c r="K411">
        <v>58942</v>
      </c>
      <c r="L411">
        <v>63537</v>
      </c>
    </row>
    <row r="412" spans="1:12">
      <c r="A412" t="s">
        <v>167</v>
      </c>
      <c r="B412">
        <v>180235</v>
      </c>
      <c r="C412">
        <v>173720</v>
      </c>
      <c r="D412">
        <v>198644</v>
      </c>
      <c r="E412">
        <v>240302</v>
      </c>
      <c r="F412">
        <v>287667</v>
      </c>
      <c r="G412">
        <v>249005</v>
      </c>
      <c r="H412">
        <v>222496</v>
      </c>
      <c r="I412">
        <v>298775</v>
      </c>
      <c r="J412">
        <v>314981</v>
      </c>
      <c r="K412">
        <v>223294</v>
      </c>
      <c r="L412">
        <v>242053</v>
      </c>
    </row>
    <row r="413" spans="1:12">
      <c r="A413" t="s">
        <v>168</v>
      </c>
      <c r="B413">
        <v>41440</v>
      </c>
      <c r="C413">
        <v>42396</v>
      </c>
      <c r="D413">
        <v>50311</v>
      </c>
      <c r="E413">
        <v>66279</v>
      </c>
      <c r="F413">
        <v>74686</v>
      </c>
      <c r="G413">
        <v>77465</v>
      </c>
      <c r="H413">
        <v>89298</v>
      </c>
      <c r="I413">
        <v>99369</v>
      </c>
      <c r="J413">
        <v>115090</v>
      </c>
      <c r="K413">
        <v>93429</v>
      </c>
      <c r="L413">
        <v>98048</v>
      </c>
    </row>
    <row r="414" spans="1:12">
      <c r="A414" t="s">
        <v>169</v>
      </c>
      <c r="B414">
        <v>38082</v>
      </c>
      <c r="C414">
        <v>39007</v>
      </c>
      <c r="D414">
        <v>43619</v>
      </c>
      <c r="E414">
        <v>51738</v>
      </c>
      <c r="F414">
        <v>53369</v>
      </c>
      <c r="G414">
        <v>49771</v>
      </c>
      <c r="H414">
        <v>51902</v>
      </c>
      <c r="I414">
        <v>76919</v>
      </c>
      <c r="J414">
        <v>74980</v>
      </c>
      <c r="K414">
        <v>52698</v>
      </c>
      <c r="L414">
        <v>46448</v>
      </c>
    </row>
    <row r="415" spans="1:12">
      <c r="A415" t="s">
        <v>170</v>
      </c>
      <c r="B415">
        <v>64831</v>
      </c>
      <c r="C415">
        <v>61003</v>
      </c>
      <c r="D415">
        <v>83358</v>
      </c>
      <c r="E415">
        <v>104629</v>
      </c>
      <c r="F415">
        <v>119233</v>
      </c>
      <c r="G415">
        <v>125212</v>
      </c>
      <c r="H415">
        <v>138116</v>
      </c>
      <c r="I415">
        <v>142032</v>
      </c>
      <c r="J415">
        <v>146689</v>
      </c>
      <c r="K415">
        <v>122522</v>
      </c>
      <c r="L415">
        <v>139020</v>
      </c>
    </row>
    <row r="416" spans="1:12">
      <c r="A416" t="s">
        <v>171</v>
      </c>
      <c r="B416">
        <v>94377</v>
      </c>
      <c r="C416">
        <v>111428</v>
      </c>
      <c r="D416">
        <v>126789</v>
      </c>
      <c r="E416">
        <v>177839</v>
      </c>
      <c r="F416">
        <v>215335</v>
      </c>
      <c r="G416">
        <v>155521</v>
      </c>
      <c r="H416">
        <v>134099</v>
      </c>
      <c r="I416">
        <v>166527</v>
      </c>
      <c r="J416">
        <v>164676</v>
      </c>
      <c r="K416">
        <v>107134</v>
      </c>
      <c r="L416">
        <v>93850</v>
      </c>
    </row>
    <row r="417" spans="1:12">
      <c r="A417" t="s">
        <v>172</v>
      </c>
      <c r="B417">
        <v>102754</v>
      </c>
      <c r="C417">
        <v>112177</v>
      </c>
      <c r="D417">
        <v>135786</v>
      </c>
      <c r="E417">
        <v>184511</v>
      </c>
      <c r="F417">
        <v>222651</v>
      </c>
      <c r="G417">
        <v>214036</v>
      </c>
      <c r="H417">
        <v>245689</v>
      </c>
      <c r="I417">
        <v>322762</v>
      </c>
      <c r="J417">
        <v>329384</v>
      </c>
      <c r="K417">
        <v>222771</v>
      </c>
      <c r="L417">
        <v>276653</v>
      </c>
    </row>
    <row r="418" spans="1:12">
      <c r="A418" t="s">
        <v>173</v>
      </c>
      <c r="B418">
        <v>106708</v>
      </c>
      <c r="C418">
        <v>117059</v>
      </c>
      <c r="D418">
        <v>127652</v>
      </c>
      <c r="E418">
        <v>221046</v>
      </c>
      <c r="F418">
        <v>220912</v>
      </c>
      <c r="G418">
        <v>292512</v>
      </c>
      <c r="H418">
        <v>243299</v>
      </c>
      <c r="I418">
        <v>347019</v>
      </c>
      <c r="J418">
        <v>350561</v>
      </c>
      <c r="K418">
        <v>266638</v>
      </c>
      <c r="L418">
        <v>291566</v>
      </c>
    </row>
    <row r="419" spans="1:12">
      <c r="A419" t="s">
        <v>174</v>
      </c>
      <c r="B419">
        <v>65523</v>
      </c>
      <c r="C419">
        <v>67399</v>
      </c>
      <c r="D419">
        <v>82678</v>
      </c>
      <c r="E419">
        <v>98057</v>
      </c>
      <c r="F419">
        <v>107972</v>
      </c>
      <c r="G419">
        <v>102204</v>
      </c>
      <c r="H419">
        <v>108732</v>
      </c>
      <c r="I419">
        <v>115454</v>
      </c>
      <c r="J419">
        <v>141595</v>
      </c>
      <c r="K419">
        <v>107566</v>
      </c>
      <c r="L419">
        <v>108543</v>
      </c>
    </row>
    <row r="420" spans="1:12">
      <c r="A420" t="s">
        <v>175</v>
      </c>
      <c r="B420">
        <v>8091</v>
      </c>
      <c r="C420">
        <v>7754</v>
      </c>
      <c r="D420">
        <v>9764</v>
      </c>
      <c r="E420">
        <v>14647</v>
      </c>
      <c r="F420">
        <v>18247</v>
      </c>
      <c r="G420">
        <v>18599</v>
      </c>
      <c r="H420">
        <v>18812</v>
      </c>
      <c r="I420">
        <v>20450</v>
      </c>
      <c r="J420">
        <v>22692</v>
      </c>
      <c r="K420">
        <v>21177</v>
      </c>
      <c r="L420">
        <v>23274</v>
      </c>
    </row>
    <row r="421" spans="1:12">
      <c r="A421" t="s">
        <v>176</v>
      </c>
      <c r="B421">
        <v>267</v>
      </c>
      <c r="C421">
        <v>290</v>
      </c>
      <c r="D421">
        <v>885</v>
      </c>
      <c r="E421">
        <v>2167</v>
      </c>
      <c r="F421">
        <v>3715</v>
      </c>
      <c r="G421">
        <v>2662</v>
      </c>
      <c r="H421">
        <v>835</v>
      </c>
      <c r="I421">
        <v>437</v>
      </c>
      <c r="J421">
        <v>701</v>
      </c>
      <c r="K421">
        <v>519</v>
      </c>
      <c r="L421">
        <v>854</v>
      </c>
    </row>
    <row r="422" spans="1:12">
      <c r="A422" t="s">
        <v>177</v>
      </c>
      <c r="B422">
        <v>16652</v>
      </c>
      <c r="C422">
        <v>17978</v>
      </c>
      <c r="D422">
        <v>20120</v>
      </c>
      <c r="E422">
        <v>24912</v>
      </c>
      <c r="F422">
        <v>34195</v>
      </c>
      <c r="G422">
        <v>38282</v>
      </c>
      <c r="H422">
        <v>49212</v>
      </c>
      <c r="I422">
        <v>68703</v>
      </c>
      <c r="J422">
        <v>134007</v>
      </c>
      <c r="K422">
        <v>39680</v>
      </c>
      <c r="L422">
        <v>42184</v>
      </c>
    </row>
    <row r="423" spans="1:12">
      <c r="A423" t="s">
        <v>178</v>
      </c>
      <c r="B423">
        <v>49727</v>
      </c>
      <c r="C423">
        <v>45292</v>
      </c>
      <c r="D423">
        <v>28582</v>
      </c>
      <c r="E423">
        <v>33311</v>
      </c>
      <c r="F423">
        <v>46631</v>
      </c>
      <c r="G423">
        <v>56278</v>
      </c>
      <c r="H423">
        <v>188900</v>
      </c>
      <c r="I423">
        <v>97934</v>
      </c>
      <c r="J423">
        <v>259406</v>
      </c>
      <c r="K423">
        <v>51931</v>
      </c>
      <c r="L423">
        <v>34288</v>
      </c>
    </row>
    <row r="424" spans="1:12">
      <c r="A424" t="s">
        <v>179</v>
      </c>
      <c r="B424">
        <v>90504</v>
      </c>
      <c r="C424">
        <v>81211</v>
      </c>
      <c r="D424">
        <v>79790</v>
      </c>
      <c r="E424">
        <v>101776</v>
      </c>
      <c r="F424">
        <v>160397</v>
      </c>
      <c r="G424">
        <v>195611</v>
      </c>
      <c r="H424">
        <v>242657</v>
      </c>
      <c r="I424">
        <v>396335</v>
      </c>
      <c r="J424">
        <v>498251</v>
      </c>
      <c r="K424">
        <v>200491</v>
      </c>
      <c r="L424">
        <v>298335</v>
      </c>
    </row>
    <row r="425" spans="1:12">
      <c r="A425" t="s">
        <v>180</v>
      </c>
      <c r="B425">
        <v>131942</v>
      </c>
      <c r="C425">
        <v>134095</v>
      </c>
      <c r="D425">
        <v>136957</v>
      </c>
      <c r="E425">
        <v>181743</v>
      </c>
      <c r="F425">
        <v>217307</v>
      </c>
      <c r="G425">
        <v>247326</v>
      </c>
      <c r="H425">
        <v>306443</v>
      </c>
      <c r="I425">
        <v>442488</v>
      </c>
      <c r="J425">
        <v>534772</v>
      </c>
      <c r="K425">
        <v>280752</v>
      </c>
      <c r="L425">
        <v>358579</v>
      </c>
    </row>
    <row r="426" spans="1:12">
      <c r="A426" t="s">
        <v>181</v>
      </c>
      <c r="B426">
        <v>78676</v>
      </c>
      <c r="C426">
        <v>77676</v>
      </c>
      <c r="D426">
        <v>98791</v>
      </c>
      <c r="E426">
        <v>127330</v>
      </c>
      <c r="F426">
        <v>204372</v>
      </c>
      <c r="G426">
        <v>217729</v>
      </c>
      <c r="H426">
        <v>316914</v>
      </c>
      <c r="I426">
        <v>409779</v>
      </c>
      <c r="J426">
        <v>413616</v>
      </c>
      <c r="K426">
        <v>218111</v>
      </c>
      <c r="L426">
        <v>284596</v>
      </c>
    </row>
    <row r="427" spans="1:12">
      <c r="A427" t="s">
        <v>182</v>
      </c>
      <c r="B427">
        <v>154349</v>
      </c>
      <c r="C427">
        <v>168883</v>
      </c>
      <c r="D427">
        <v>190408</v>
      </c>
      <c r="E427">
        <v>252008</v>
      </c>
      <c r="F427">
        <v>432363</v>
      </c>
      <c r="G427">
        <v>404590</v>
      </c>
      <c r="H427">
        <v>521527</v>
      </c>
      <c r="I427">
        <v>699016</v>
      </c>
      <c r="J427">
        <v>918275</v>
      </c>
      <c r="K427">
        <v>355511</v>
      </c>
      <c r="L427">
        <v>450532</v>
      </c>
    </row>
    <row r="428" spans="1:12">
      <c r="A428" t="s">
        <v>183</v>
      </c>
      <c r="B428">
        <v>6901</v>
      </c>
      <c r="C428">
        <v>7325</v>
      </c>
      <c r="D428">
        <v>9478</v>
      </c>
      <c r="E428">
        <v>10934</v>
      </c>
      <c r="F428">
        <v>8924</v>
      </c>
      <c r="G428">
        <v>10618</v>
      </c>
      <c r="H428">
        <v>12090</v>
      </c>
      <c r="I428">
        <v>19101</v>
      </c>
      <c r="J428">
        <v>26957</v>
      </c>
      <c r="K428">
        <v>16217</v>
      </c>
      <c r="L428">
        <v>26551</v>
      </c>
    </row>
    <row r="429" spans="1:12">
      <c r="A429" t="s">
        <v>184</v>
      </c>
      <c r="B429">
        <v>29232</v>
      </c>
      <c r="C429">
        <v>28625</v>
      </c>
      <c r="D429">
        <v>29733</v>
      </c>
      <c r="E429">
        <v>35686</v>
      </c>
      <c r="F429">
        <v>60088</v>
      </c>
      <c r="G429">
        <v>60998</v>
      </c>
      <c r="H429">
        <v>66961</v>
      </c>
      <c r="I429">
        <v>84597</v>
      </c>
      <c r="J429">
        <v>81655</v>
      </c>
      <c r="K429">
        <v>47577</v>
      </c>
      <c r="L429">
        <v>50035</v>
      </c>
    </row>
    <row r="430" spans="1:12">
      <c r="A430" t="s">
        <v>185</v>
      </c>
      <c r="B430">
        <v>131888</v>
      </c>
      <c r="C430">
        <v>142584</v>
      </c>
      <c r="D430">
        <v>167257</v>
      </c>
      <c r="E430">
        <v>205536</v>
      </c>
      <c r="F430">
        <v>269665</v>
      </c>
      <c r="G430">
        <v>282034</v>
      </c>
      <c r="H430">
        <v>340942</v>
      </c>
      <c r="I430">
        <v>493844</v>
      </c>
      <c r="J430">
        <v>620658</v>
      </c>
      <c r="K430">
        <v>306395</v>
      </c>
      <c r="L430">
        <v>324576</v>
      </c>
    </row>
    <row r="431" spans="1:12">
      <c r="A431" t="s">
        <v>186</v>
      </c>
      <c r="B431">
        <v>3179</v>
      </c>
      <c r="C431">
        <v>3097</v>
      </c>
      <c r="D431">
        <v>3176</v>
      </c>
      <c r="E431">
        <v>3678</v>
      </c>
      <c r="F431">
        <v>4560</v>
      </c>
      <c r="G431">
        <v>3482</v>
      </c>
      <c r="H431">
        <v>6180</v>
      </c>
      <c r="I431">
        <v>7409</v>
      </c>
      <c r="J431">
        <v>4886</v>
      </c>
      <c r="K431">
        <v>8173</v>
      </c>
      <c r="L431">
        <v>17886</v>
      </c>
    </row>
    <row r="432" spans="1:12">
      <c r="A432" t="s">
        <v>187</v>
      </c>
      <c r="B432">
        <v>162187</v>
      </c>
      <c r="C432">
        <v>151666</v>
      </c>
      <c r="D432">
        <v>156118</v>
      </c>
      <c r="E432">
        <v>189611</v>
      </c>
      <c r="F432">
        <v>270564</v>
      </c>
      <c r="G432">
        <v>258702</v>
      </c>
      <c r="H432">
        <v>469149</v>
      </c>
      <c r="I432">
        <v>591481</v>
      </c>
      <c r="J432">
        <v>650344</v>
      </c>
      <c r="K432">
        <v>391551</v>
      </c>
      <c r="L432">
        <v>574054</v>
      </c>
    </row>
    <row r="433" spans="1:12">
      <c r="A433" t="s">
        <v>188</v>
      </c>
      <c r="B433">
        <v>11737</v>
      </c>
      <c r="C433">
        <v>8842</v>
      </c>
      <c r="D433">
        <v>9987</v>
      </c>
      <c r="E433">
        <v>13229</v>
      </c>
      <c r="F433">
        <v>14089</v>
      </c>
      <c r="G433">
        <v>16684</v>
      </c>
      <c r="H433">
        <v>16102</v>
      </c>
      <c r="I433">
        <v>37785</v>
      </c>
      <c r="J433">
        <v>21156</v>
      </c>
      <c r="K433">
        <v>21298</v>
      </c>
      <c r="L433">
        <v>20232</v>
      </c>
    </row>
    <row r="434" spans="1:12">
      <c r="A434" t="s">
        <v>189</v>
      </c>
      <c r="B434">
        <v>492441</v>
      </c>
      <c r="C434">
        <v>500932</v>
      </c>
      <c r="D434">
        <v>538568</v>
      </c>
      <c r="E434">
        <v>649134</v>
      </c>
      <c r="F434">
        <v>1011063</v>
      </c>
      <c r="G434">
        <v>708798</v>
      </c>
      <c r="H434">
        <v>1066334</v>
      </c>
      <c r="I434">
        <v>1362050</v>
      </c>
      <c r="J434">
        <v>1231740</v>
      </c>
      <c r="K434">
        <v>782442</v>
      </c>
      <c r="L434">
        <v>1216080</v>
      </c>
    </row>
    <row r="435" spans="1:12">
      <c r="A435" t="s">
        <v>190</v>
      </c>
      <c r="B435">
        <v>8449</v>
      </c>
      <c r="C435">
        <v>7407</v>
      </c>
      <c r="D435">
        <v>6482</v>
      </c>
      <c r="E435">
        <v>7378</v>
      </c>
      <c r="F435">
        <v>5523</v>
      </c>
      <c r="G435">
        <v>5457</v>
      </c>
      <c r="H435">
        <v>6114</v>
      </c>
      <c r="I435">
        <v>16703</v>
      </c>
      <c r="J435">
        <v>9372</v>
      </c>
      <c r="K435">
        <v>5860</v>
      </c>
      <c r="L435">
        <v>14076</v>
      </c>
    </row>
    <row r="436" spans="1:12">
      <c r="A436" t="s">
        <v>191</v>
      </c>
      <c r="B436">
        <v>35714</v>
      </c>
      <c r="C436">
        <v>30220</v>
      </c>
      <c r="D436">
        <v>26684</v>
      </c>
      <c r="E436">
        <v>23224</v>
      </c>
      <c r="F436">
        <v>28232</v>
      </c>
      <c r="G436">
        <v>33575</v>
      </c>
      <c r="H436">
        <v>74259</v>
      </c>
      <c r="I436">
        <v>86870</v>
      </c>
      <c r="J436">
        <v>55803</v>
      </c>
      <c r="K436">
        <v>27954</v>
      </c>
      <c r="L436">
        <v>39095</v>
      </c>
    </row>
    <row r="437" spans="1:12">
      <c r="A437" t="s">
        <v>192</v>
      </c>
      <c r="B437">
        <v>6747</v>
      </c>
      <c r="C437">
        <v>4940</v>
      </c>
      <c r="D437">
        <v>4639</v>
      </c>
      <c r="E437">
        <v>4139</v>
      </c>
      <c r="F437">
        <v>10144</v>
      </c>
      <c r="G437">
        <v>10900</v>
      </c>
      <c r="H437">
        <v>13963</v>
      </c>
      <c r="I437">
        <v>18573</v>
      </c>
      <c r="J437">
        <v>25348</v>
      </c>
      <c r="K437">
        <v>14657</v>
      </c>
      <c r="L437">
        <v>26353</v>
      </c>
    </row>
    <row r="438" spans="1:12">
      <c r="A438" t="s">
        <v>193</v>
      </c>
      <c r="B438">
        <v>6760</v>
      </c>
      <c r="C438">
        <v>7784</v>
      </c>
      <c r="D438">
        <v>4386</v>
      </c>
      <c r="E438">
        <v>6583</v>
      </c>
      <c r="F438">
        <v>8237</v>
      </c>
      <c r="G438">
        <v>8103</v>
      </c>
      <c r="H438">
        <v>8592</v>
      </c>
      <c r="I438">
        <v>11150</v>
      </c>
      <c r="J438">
        <v>15273</v>
      </c>
      <c r="K438">
        <v>9841</v>
      </c>
      <c r="L438">
        <v>31184</v>
      </c>
    </row>
    <row r="439" spans="1:12">
      <c r="A439" t="s">
        <v>194</v>
      </c>
      <c r="B439">
        <v>97552</v>
      </c>
      <c r="C439">
        <v>104891</v>
      </c>
      <c r="D439">
        <v>128935</v>
      </c>
      <c r="E439">
        <v>183006</v>
      </c>
      <c r="F439">
        <v>236892</v>
      </c>
      <c r="G439">
        <v>203839</v>
      </c>
      <c r="H439">
        <v>216655</v>
      </c>
      <c r="I439">
        <v>260499</v>
      </c>
      <c r="J439">
        <v>300903</v>
      </c>
      <c r="K439">
        <v>190756</v>
      </c>
      <c r="L439">
        <v>246925</v>
      </c>
    </row>
    <row r="440" spans="1:12">
      <c r="A440" t="s">
        <v>195</v>
      </c>
      <c r="B440">
        <v>53986</v>
      </c>
      <c r="C440">
        <v>59554</v>
      </c>
      <c r="D440">
        <v>81265</v>
      </c>
      <c r="E440">
        <v>102012</v>
      </c>
      <c r="F440">
        <v>112783</v>
      </c>
      <c r="G440">
        <v>133227</v>
      </c>
      <c r="H440">
        <v>116581</v>
      </c>
      <c r="I440">
        <v>166332</v>
      </c>
      <c r="J440">
        <v>170749</v>
      </c>
      <c r="K440">
        <v>152329</v>
      </c>
      <c r="L440">
        <v>127156</v>
      </c>
    </row>
    <row r="441" spans="1:12">
      <c r="A441" t="s">
        <v>196</v>
      </c>
      <c r="B441">
        <v>34480</v>
      </c>
      <c r="C441">
        <v>38178</v>
      </c>
      <c r="D441">
        <v>47169</v>
      </c>
      <c r="E441">
        <v>62185</v>
      </c>
      <c r="F441">
        <v>93514</v>
      </c>
      <c r="G441">
        <v>138276</v>
      </c>
      <c r="H441">
        <v>151170</v>
      </c>
      <c r="I441">
        <v>152227</v>
      </c>
      <c r="J441">
        <v>122316</v>
      </c>
      <c r="K441">
        <v>46914</v>
      </c>
      <c r="L441">
        <v>81232</v>
      </c>
    </row>
    <row r="442" spans="1:12">
      <c r="A442" t="s">
        <v>197</v>
      </c>
      <c r="B442">
        <v>148430</v>
      </c>
      <c r="C442">
        <v>152994</v>
      </c>
      <c r="D442">
        <v>169622</v>
      </c>
      <c r="E442">
        <v>216393</v>
      </c>
      <c r="F442">
        <v>265718</v>
      </c>
      <c r="G442">
        <v>282157</v>
      </c>
      <c r="H442">
        <v>379448</v>
      </c>
      <c r="I442">
        <v>427693</v>
      </c>
      <c r="J442">
        <v>446720</v>
      </c>
      <c r="K442">
        <v>304700</v>
      </c>
      <c r="L442">
        <v>378692</v>
      </c>
    </row>
    <row r="443" spans="1:12">
      <c r="A443" t="s">
        <v>198</v>
      </c>
      <c r="B443">
        <v>106724</v>
      </c>
      <c r="C443">
        <v>113476</v>
      </c>
      <c r="D443">
        <v>136431</v>
      </c>
      <c r="E443">
        <v>166755</v>
      </c>
      <c r="F443">
        <v>201307</v>
      </c>
      <c r="G443">
        <v>180599</v>
      </c>
      <c r="H443">
        <v>189037</v>
      </c>
      <c r="I443">
        <v>230663</v>
      </c>
      <c r="J443">
        <v>254049</v>
      </c>
      <c r="K443">
        <v>254576</v>
      </c>
      <c r="L443">
        <v>206877</v>
      </c>
    </row>
    <row r="444" spans="1:12">
      <c r="A444" t="s">
        <v>199</v>
      </c>
      <c r="B444">
        <v>18698</v>
      </c>
      <c r="C444">
        <v>19314</v>
      </c>
      <c r="D444">
        <v>22810</v>
      </c>
      <c r="E444">
        <v>27854</v>
      </c>
      <c r="F444">
        <v>33728</v>
      </c>
      <c r="G444">
        <v>32629</v>
      </c>
      <c r="H444">
        <v>27511</v>
      </c>
      <c r="I444">
        <v>32460</v>
      </c>
      <c r="J444">
        <v>53747</v>
      </c>
      <c r="K444">
        <v>44575</v>
      </c>
      <c r="L444">
        <v>32364</v>
      </c>
    </row>
    <row r="445" spans="1:12">
      <c r="A445" t="s">
        <v>200</v>
      </c>
      <c r="B445">
        <v>53698</v>
      </c>
      <c r="C445">
        <v>56598</v>
      </c>
      <c r="D445">
        <v>72235</v>
      </c>
      <c r="E445">
        <v>103266</v>
      </c>
      <c r="F445">
        <v>124571</v>
      </c>
      <c r="G445">
        <v>116018</v>
      </c>
      <c r="H445">
        <v>132232</v>
      </c>
      <c r="I445">
        <v>156971</v>
      </c>
      <c r="J445">
        <v>156807</v>
      </c>
      <c r="K445">
        <v>126069</v>
      </c>
      <c r="L445">
        <v>115489</v>
      </c>
    </row>
    <row r="446" spans="1:12">
      <c r="A446" t="s">
        <v>201</v>
      </c>
      <c r="B446">
        <v>514770</v>
      </c>
      <c r="C446">
        <v>534718</v>
      </c>
      <c r="D446">
        <v>645093</v>
      </c>
      <c r="E446">
        <v>828100</v>
      </c>
      <c r="F446">
        <v>1021033</v>
      </c>
      <c r="G446">
        <v>1076475</v>
      </c>
      <c r="H446">
        <v>1282443</v>
      </c>
      <c r="I446">
        <v>1583062</v>
      </c>
      <c r="J446">
        <v>1663369</v>
      </c>
      <c r="K446">
        <v>1110578</v>
      </c>
      <c r="L446">
        <v>1202728</v>
      </c>
    </row>
    <row r="447" spans="1:12">
      <c r="A447" t="s">
        <v>202</v>
      </c>
      <c r="B447">
        <v>12738</v>
      </c>
      <c r="C447">
        <v>6547</v>
      </c>
      <c r="D447">
        <v>4819</v>
      </c>
      <c r="E447">
        <v>13447</v>
      </c>
      <c r="F447">
        <v>15130</v>
      </c>
      <c r="G447">
        <v>7094</v>
      </c>
      <c r="H447">
        <v>11439</v>
      </c>
      <c r="I447">
        <v>20985</v>
      </c>
      <c r="J447">
        <v>13997</v>
      </c>
      <c r="K447">
        <v>11728</v>
      </c>
      <c r="L447">
        <v>7128</v>
      </c>
    </row>
    <row r="448" spans="1:12">
      <c r="A448" t="s">
        <v>203</v>
      </c>
      <c r="B448">
        <v>20361</v>
      </c>
      <c r="C448">
        <v>14234</v>
      </c>
      <c r="D448">
        <v>9116</v>
      </c>
      <c r="E448">
        <v>15192</v>
      </c>
      <c r="F448">
        <v>10947</v>
      </c>
      <c r="G448">
        <v>15709</v>
      </c>
      <c r="H448">
        <v>12811</v>
      </c>
      <c r="I448" t="s">
        <v>18</v>
      </c>
      <c r="J448">
        <v>17413</v>
      </c>
      <c r="K448">
        <v>29297</v>
      </c>
      <c r="L448">
        <v>41020</v>
      </c>
    </row>
    <row r="449" spans="1:12">
      <c r="A449" t="s">
        <v>204</v>
      </c>
      <c r="B449">
        <v>1306016</v>
      </c>
      <c r="C449">
        <v>1418694</v>
      </c>
      <c r="D449">
        <v>1549718</v>
      </c>
      <c r="E449">
        <v>2036001</v>
      </c>
      <c r="F449">
        <v>2873467</v>
      </c>
      <c r="G449">
        <v>3604201</v>
      </c>
      <c r="H449">
        <v>3860319</v>
      </c>
      <c r="I449">
        <v>4336954</v>
      </c>
      <c r="J449">
        <v>4161047</v>
      </c>
      <c r="K449">
        <v>2012735</v>
      </c>
      <c r="L449">
        <v>2059680</v>
      </c>
    </row>
    <row r="450" spans="1:12">
      <c r="A450" t="s">
        <v>205</v>
      </c>
      <c r="B450">
        <v>75351</v>
      </c>
      <c r="C450">
        <v>105675</v>
      </c>
      <c r="D450">
        <v>69160</v>
      </c>
      <c r="E450">
        <v>122488</v>
      </c>
      <c r="F450">
        <v>225273</v>
      </c>
      <c r="G450">
        <v>350996</v>
      </c>
      <c r="H450">
        <v>302465</v>
      </c>
      <c r="I450">
        <v>327540</v>
      </c>
      <c r="J450">
        <v>496868</v>
      </c>
      <c r="K450">
        <v>505766</v>
      </c>
      <c r="L450">
        <v>437260</v>
      </c>
    </row>
    <row r="451" spans="1:12">
      <c r="A451" t="s">
        <v>206</v>
      </c>
      <c r="B451">
        <v>286891</v>
      </c>
      <c r="C451">
        <v>277243</v>
      </c>
      <c r="D451">
        <v>311412</v>
      </c>
      <c r="E451">
        <v>355178</v>
      </c>
      <c r="F451">
        <v>459492</v>
      </c>
      <c r="G451">
        <v>477721</v>
      </c>
      <c r="H451">
        <v>536390</v>
      </c>
      <c r="I451">
        <v>730268</v>
      </c>
      <c r="J451">
        <v>771026</v>
      </c>
      <c r="K451">
        <v>579634</v>
      </c>
      <c r="L451">
        <v>619111</v>
      </c>
    </row>
    <row r="452" spans="1:12">
      <c r="A452" t="s">
        <v>207</v>
      </c>
      <c r="B452">
        <v>15030</v>
      </c>
      <c r="C452">
        <v>16004</v>
      </c>
      <c r="D452">
        <v>21036</v>
      </c>
      <c r="E452">
        <v>26846</v>
      </c>
      <c r="F452">
        <v>84919</v>
      </c>
      <c r="G452">
        <v>38443</v>
      </c>
      <c r="H452">
        <v>32535</v>
      </c>
      <c r="I452">
        <v>63216</v>
      </c>
      <c r="J452">
        <v>73182</v>
      </c>
      <c r="K452">
        <v>39961</v>
      </c>
      <c r="L452">
        <v>213779</v>
      </c>
    </row>
    <row r="453" spans="1:12">
      <c r="A453" t="s">
        <v>208</v>
      </c>
      <c r="B453">
        <v>85629</v>
      </c>
      <c r="C453">
        <v>122827</v>
      </c>
      <c r="D453">
        <v>197016</v>
      </c>
      <c r="E453">
        <v>240980</v>
      </c>
      <c r="F453">
        <v>188032</v>
      </c>
      <c r="G453">
        <v>179291</v>
      </c>
      <c r="H453">
        <v>190079</v>
      </c>
      <c r="I453">
        <v>293994</v>
      </c>
      <c r="J453">
        <v>382619</v>
      </c>
      <c r="K453">
        <v>327090</v>
      </c>
      <c r="L453">
        <v>181438</v>
      </c>
    </row>
    <row r="454" spans="1:12">
      <c r="A454" t="s">
        <v>209</v>
      </c>
      <c r="B454">
        <v>48518</v>
      </c>
      <c r="C454">
        <v>70190</v>
      </c>
      <c r="D454">
        <v>96190</v>
      </c>
      <c r="E454">
        <v>163997</v>
      </c>
      <c r="F454">
        <v>88415</v>
      </c>
      <c r="G454">
        <v>94888</v>
      </c>
      <c r="H454">
        <v>113511</v>
      </c>
      <c r="I454">
        <v>205512</v>
      </c>
      <c r="J454">
        <v>257139</v>
      </c>
      <c r="K454">
        <v>175994</v>
      </c>
      <c r="L454">
        <v>66548</v>
      </c>
    </row>
    <row r="455" spans="1:12">
      <c r="A455" t="s">
        <v>210</v>
      </c>
      <c r="B455">
        <v>91298</v>
      </c>
      <c r="C455">
        <v>96304</v>
      </c>
      <c r="D455">
        <v>133222</v>
      </c>
      <c r="E455">
        <v>148274</v>
      </c>
      <c r="F455">
        <v>172363</v>
      </c>
      <c r="G455">
        <v>200906</v>
      </c>
      <c r="H455">
        <v>221163</v>
      </c>
      <c r="I455">
        <v>204650</v>
      </c>
      <c r="J455">
        <v>265177</v>
      </c>
      <c r="K455">
        <v>132506</v>
      </c>
      <c r="L455">
        <v>108627</v>
      </c>
    </row>
    <row r="456" spans="1:12">
      <c r="A456" t="s">
        <v>211</v>
      </c>
      <c r="B456">
        <v>48530</v>
      </c>
      <c r="C456">
        <v>52446</v>
      </c>
      <c r="D456">
        <v>50322</v>
      </c>
      <c r="E456">
        <v>59601</v>
      </c>
      <c r="F456">
        <v>58594</v>
      </c>
      <c r="G456">
        <v>37654</v>
      </c>
      <c r="H456">
        <v>43916</v>
      </c>
      <c r="I456">
        <v>45098</v>
      </c>
      <c r="J456">
        <v>37134</v>
      </c>
      <c r="K456">
        <v>26602</v>
      </c>
      <c r="L456">
        <v>26371</v>
      </c>
    </row>
    <row r="457" spans="1:12">
      <c r="A457" t="s">
        <v>212</v>
      </c>
      <c r="B457">
        <v>32463</v>
      </c>
      <c r="C457">
        <v>33698</v>
      </c>
      <c r="D457">
        <v>31984</v>
      </c>
      <c r="E457">
        <v>37353</v>
      </c>
      <c r="F457">
        <v>33868</v>
      </c>
      <c r="G457">
        <v>34250</v>
      </c>
      <c r="H457">
        <v>23259</v>
      </c>
      <c r="I457">
        <v>38903</v>
      </c>
      <c r="J457">
        <v>105938</v>
      </c>
      <c r="K457">
        <v>44728</v>
      </c>
      <c r="L457">
        <v>41265</v>
      </c>
    </row>
    <row r="458" spans="1:12">
      <c r="A458" t="s">
        <v>213</v>
      </c>
      <c r="B458">
        <v>68878</v>
      </c>
      <c r="C458">
        <v>63018</v>
      </c>
      <c r="D458">
        <v>59247</v>
      </c>
      <c r="E458">
        <v>68547</v>
      </c>
      <c r="F458">
        <v>82229</v>
      </c>
      <c r="G458">
        <v>62126</v>
      </c>
      <c r="H458">
        <v>60685</v>
      </c>
      <c r="I458">
        <v>47950</v>
      </c>
      <c r="J458">
        <v>92422</v>
      </c>
      <c r="K458">
        <v>45425</v>
      </c>
      <c r="L458">
        <v>53718</v>
      </c>
    </row>
    <row r="459" spans="1:12">
      <c r="A459" t="s">
        <v>214</v>
      </c>
      <c r="B459">
        <v>27596</v>
      </c>
      <c r="C459">
        <v>36725</v>
      </c>
      <c r="D459">
        <v>38526</v>
      </c>
      <c r="E459">
        <v>40123</v>
      </c>
      <c r="F459">
        <v>63307</v>
      </c>
      <c r="G459">
        <v>48298</v>
      </c>
      <c r="H459">
        <v>45989</v>
      </c>
      <c r="I459">
        <v>58530</v>
      </c>
      <c r="J459">
        <v>60436</v>
      </c>
      <c r="K459">
        <v>69119</v>
      </c>
      <c r="L459">
        <v>59332</v>
      </c>
    </row>
    <row r="460" spans="1:12">
      <c r="A460" t="s">
        <v>215</v>
      </c>
      <c r="B460">
        <v>442947</v>
      </c>
      <c r="C460">
        <v>468164</v>
      </c>
      <c r="D460">
        <v>434853</v>
      </c>
      <c r="E460">
        <v>671191</v>
      </c>
      <c r="F460">
        <v>705063</v>
      </c>
      <c r="G460">
        <v>721171</v>
      </c>
      <c r="H460">
        <v>697579</v>
      </c>
      <c r="I460">
        <v>745105</v>
      </c>
      <c r="J460">
        <v>782793</v>
      </c>
      <c r="K460">
        <v>488724</v>
      </c>
      <c r="L460">
        <v>680540</v>
      </c>
    </row>
    <row r="461" spans="1:12">
      <c r="A461" t="s">
        <v>216</v>
      </c>
      <c r="B461">
        <v>120604</v>
      </c>
      <c r="C461">
        <v>126324</v>
      </c>
      <c r="D461">
        <v>194583</v>
      </c>
      <c r="E461">
        <v>197222</v>
      </c>
      <c r="F461">
        <v>174599</v>
      </c>
      <c r="G461">
        <v>171694</v>
      </c>
      <c r="H461">
        <v>124127</v>
      </c>
      <c r="I461">
        <v>208394</v>
      </c>
      <c r="J461">
        <v>235447</v>
      </c>
      <c r="K461">
        <v>108952</v>
      </c>
      <c r="L461">
        <v>99316</v>
      </c>
    </row>
    <row r="462" spans="1:12">
      <c r="A462" t="s">
        <v>217</v>
      </c>
      <c r="B462">
        <v>37378</v>
      </c>
      <c r="C462">
        <v>46238</v>
      </c>
      <c r="D462">
        <v>51017</v>
      </c>
      <c r="E462">
        <v>85939</v>
      </c>
      <c r="F462">
        <v>107576</v>
      </c>
      <c r="G462">
        <v>129646</v>
      </c>
      <c r="H462">
        <v>74459</v>
      </c>
      <c r="I462">
        <v>118060</v>
      </c>
      <c r="J462">
        <v>73650</v>
      </c>
      <c r="K462">
        <v>38687</v>
      </c>
      <c r="L462">
        <v>42498</v>
      </c>
    </row>
    <row r="463" spans="1:12">
      <c r="A463" t="s">
        <v>218</v>
      </c>
      <c r="B463">
        <v>47278</v>
      </c>
      <c r="C463">
        <v>46103</v>
      </c>
      <c r="D463">
        <v>49197</v>
      </c>
      <c r="E463">
        <v>63814</v>
      </c>
      <c r="F463">
        <v>88194</v>
      </c>
      <c r="G463">
        <v>53564</v>
      </c>
      <c r="H463">
        <v>61823</v>
      </c>
      <c r="I463">
        <v>97484</v>
      </c>
      <c r="J463">
        <v>149315</v>
      </c>
      <c r="K463">
        <v>85954</v>
      </c>
      <c r="L463">
        <v>98302</v>
      </c>
    </row>
    <row r="464" spans="1:12">
      <c r="A464" t="s">
        <v>219</v>
      </c>
      <c r="B464">
        <v>50923</v>
      </c>
      <c r="C464">
        <v>51753</v>
      </c>
      <c r="D464">
        <v>85358</v>
      </c>
      <c r="E464">
        <v>88542</v>
      </c>
      <c r="F464">
        <v>126546</v>
      </c>
      <c r="G464">
        <v>115605</v>
      </c>
      <c r="H464">
        <v>84151</v>
      </c>
      <c r="I464">
        <v>163888</v>
      </c>
      <c r="J464">
        <v>119104</v>
      </c>
      <c r="K464">
        <v>91087</v>
      </c>
      <c r="L464">
        <v>77024</v>
      </c>
    </row>
    <row r="465" spans="1:12">
      <c r="A465" t="s">
        <v>220</v>
      </c>
      <c r="B465">
        <v>263313</v>
      </c>
      <c r="C465">
        <v>220318</v>
      </c>
      <c r="D465">
        <v>250271</v>
      </c>
      <c r="E465">
        <v>506042</v>
      </c>
      <c r="F465">
        <v>474838</v>
      </c>
      <c r="G465">
        <v>382756</v>
      </c>
      <c r="H465">
        <v>342767</v>
      </c>
      <c r="I465">
        <v>479897</v>
      </c>
      <c r="J465">
        <v>716587</v>
      </c>
      <c r="K465">
        <v>373024</v>
      </c>
      <c r="L465">
        <v>470611</v>
      </c>
    </row>
    <row r="466" spans="1:12">
      <c r="A466" t="s">
        <v>221</v>
      </c>
      <c r="B466">
        <v>200050</v>
      </c>
      <c r="C466">
        <v>259553</v>
      </c>
      <c r="D466">
        <v>302251</v>
      </c>
      <c r="E466">
        <v>417070</v>
      </c>
      <c r="F466">
        <v>374818</v>
      </c>
      <c r="G466">
        <v>323939</v>
      </c>
      <c r="H466">
        <v>358971</v>
      </c>
      <c r="I466">
        <v>432741</v>
      </c>
      <c r="J466">
        <v>654635</v>
      </c>
      <c r="K466">
        <v>564195</v>
      </c>
      <c r="L466">
        <v>715366</v>
      </c>
    </row>
    <row r="467" spans="1:12">
      <c r="A467" t="s">
        <v>222</v>
      </c>
      <c r="B467">
        <v>352284</v>
      </c>
      <c r="C467">
        <v>427571</v>
      </c>
      <c r="D467">
        <v>448532</v>
      </c>
      <c r="E467">
        <v>564211</v>
      </c>
      <c r="F467">
        <v>663645</v>
      </c>
      <c r="G467">
        <v>663553</v>
      </c>
      <c r="H467">
        <v>787229</v>
      </c>
      <c r="I467">
        <v>944412</v>
      </c>
      <c r="J467">
        <v>1118292</v>
      </c>
      <c r="K467">
        <v>848399</v>
      </c>
      <c r="L467">
        <v>1124433</v>
      </c>
    </row>
    <row r="468" spans="1:12">
      <c r="A468" t="s">
        <v>223</v>
      </c>
      <c r="B468">
        <v>120538</v>
      </c>
      <c r="C468">
        <v>115675</v>
      </c>
      <c r="D468">
        <v>131160</v>
      </c>
      <c r="E468">
        <v>175815</v>
      </c>
      <c r="F468">
        <v>200841</v>
      </c>
      <c r="G468">
        <v>195331</v>
      </c>
      <c r="H468">
        <v>201734</v>
      </c>
      <c r="I468">
        <v>265621</v>
      </c>
      <c r="J468">
        <v>332974</v>
      </c>
      <c r="K468">
        <v>176484</v>
      </c>
      <c r="L468">
        <v>179427</v>
      </c>
    </row>
    <row r="469" spans="1:12">
      <c r="A469" t="s">
        <v>224</v>
      </c>
      <c r="B469">
        <v>111666</v>
      </c>
      <c r="C469">
        <v>140753</v>
      </c>
      <c r="D469">
        <v>169264</v>
      </c>
      <c r="E469">
        <v>215387</v>
      </c>
      <c r="F469">
        <v>284468</v>
      </c>
      <c r="G469">
        <v>240551</v>
      </c>
      <c r="H469">
        <v>314612</v>
      </c>
      <c r="I469">
        <v>308150</v>
      </c>
      <c r="J469">
        <v>347026</v>
      </c>
      <c r="K469">
        <v>238786</v>
      </c>
      <c r="L469">
        <v>255905</v>
      </c>
    </row>
    <row r="470" spans="1:12">
      <c r="A470" t="s">
        <v>225</v>
      </c>
      <c r="B470">
        <v>79331</v>
      </c>
      <c r="C470">
        <v>88708</v>
      </c>
      <c r="D470">
        <v>98417</v>
      </c>
      <c r="E470">
        <v>114203</v>
      </c>
      <c r="F470">
        <v>133484</v>
      </c>
      <c r="G470">
        <v>125304</v>
      </c>
      <c r="H470">
        <v>144123</v>
      </c>
      <c r="I470">
        <v>181573</v>
      </c>
      <c r="J470">
        <v>236223</v>
      </c>
      <c r="K470">
        <v>143548</v>
      </c>
      <c r="L470">
        <v>184284</v>
      </c>
    </row>
    <row r="471" spans="1:12">
      <c r="A471" t="s">
        <v>226</v>
      </c>
      <c r="B471">
        <v>173898</v>
      </c>
      <c r="C471">
        <v>170048</v>
      </c>
      <c r="D471">
        <v>205249</v>
      </c>
      <c r="E471">
        <v>262013</v>
      </c>
      <c r="F471">
        <v>267675</v>
      </c>
      <c r="G471">
        <v>286424</v>
      </c>
      <c r="H471">
        <v>394412</v>
      </c>
      <c r="I471">
        <v>492960</v>
      </c>
      <c r="J471">
        <v>529195</v>
      </c>
      <c r="K471">
        <v>315989</v>
      </c>
      <c r="L471">
        <v>348393</v>
      </c>
    </row>
    <row r="472" spans="1:12">
      <c r="A472" t="s">
        <v>227</v>
      </c>
      <c r="B472">
        <v>330804</v>
      </c>
      <c r="C472">
        <v>334350</v>
      </c>
      <c r="D472">
        <v>389224</v>
      </c>
      <c r="E472">
        <v>513115</v>
      </c>
      <c r="F472">
        <v>595429</v>
      </c>
      <c r="G472">
        <v>641673</v>
      </c>
      <c r="H472">
        <v>858421</v>
      </c>
      <c r="I472">
        <v>858954</v>
      </c>
      <c r="J472">
        <v>971674</v>
      </c>
      <c r="K472">
        <v>754796</v>
      </c>
      <c r="L472">
        <v>875112</v>
      </c>
    </row>
    <row r="473" spans="1:12">
      <c r="A473" t="s">
        <v>228</v>
      </c>
      <c r="B473">
        <v>72247</v>
      </c>
      <c r="C473">
        <v>89017</v>
      </c>
      <c r="D473">
        <v>89187</v>
      </c>
      <c r="E473">
        <v>141279</v>
      </c>
      <c r="F473">
        <v>143683</v>
      </c>
      <c r="G473">
        <v>129937</v>
      </c>
      <c r="H473">
        <v>138824</v>
      </c>
      <c r="I473">
        <v>190765</v>
      </c>
      <c r="J473">
        <v>218872</v>
      </c>
      <c r="K473">
        <v>168235</v>
      </c>
      <c r="L473">
        <v>190904</v>
      </c>
    </row>
    <row r="474" spans="1:12">
      <c r="A474" t="s">
        <v>229</v>
      </c>
      <c r="B474">
        <v>37763</v>
      </c>
      <c r="C474">
        <v>36348</v>
      </c>
      <c r="D474">
        <v>42956</v>
      </c>
      <c r="E474">
        <v>61057</v>
      </c>
      <c r="F474">
        <v>61954</v>
      </c>
      <c r="G474">
        <v>64269</v>
      </c>
      <c r="H474">
        <v>59346</v>
      </c>
      <c r="I474">
        <v>186102</v>
      </c>
      <c r="J474">
        <v>159989</v>
      </c>
      <c r="K474">
        <v>118479</v>
      </c>
      <c r="L474">
        <v>143139</v>
      </c>
    </row>
    <row r="475" spans="1:12">
      <c r="A475" t="s">
        <v>230</v>
      </c>
      <c r="B475">
        <v>422890</v>
      </c>
      <c r="C475">
        <v>628990</v>
      </c>
      <c r="D475">
        <v>970898</v>
      </c>
      <c r="E475">
        <v>1031544</v>
      </c>
      <c r="F475">
        <v>1310856</v>
      </c>
      <c r="G475">
        <v>1749760</v>
      </c>
      <c r="H475">
        <v>2026844</v>
      </c>
      <c r="I475">
        <v>2166123</v>
      </c>
      <c r="J475">
        <v>1734130</v>
      </c>
      <c r="K475">
        <v>1168545</v>
      </c>
      <c r="L475">
        <v>1271998</v>
      </c>
    </row>
    <row r="476" spans="1:12">
      <c r="A476" t="s">
        <v>231</v>
      </c>
      <c r="B476">
        <v>1785270</v>
      </c>
      <c r="C476">
        <v>1333522</v>
      </c>
      <c r="D476">
        <v>1112052</v>
      </c>
      <c r="E476">
        <v>947027</v>
      </c>
      <c r="F476">
        <v>963177</v>
      </c>
      <c r="G476">
        <v>974073</v>
      </c>
      <c r="H476">
        <v>1315468</v>
      </c>
      <c r="I476">
        <v>1856912</v>
      </c>
      <c r="J476">
        <v>1583073</v>
      </c>
      <c r="K476">
        <v>1288396</v>
      </c>
      <c r="L476">
        <v>1135634</v>
      </c>
    </row>
    <row r="477" spans="1:12">
      <c r="A477" t="s">
        <v>232</v>
      </c>
      <c r="B477">
        <v>335564</v>
      </c>
      <c r="C477">
        <v>112655</v>
      </c>
      <c r="D477">
        <v>122935</v>
      </c>
      <c r="E477">
        <v>137862</v>
      </c>
      <c r="F477">
        <v>209319</v>
      </c>
      <c r="G477">
        <v>255329</v>
      </c>
      <c r="H477">
        <v>362604</v>
      </c>
      <c r="I477">
        <v>428778</v>
      </c>
      <c r="J477">
        <v>774400</v>
      </c>
      <c r="K477">
        <v>567150</v>
      </c>
      <c r="L477">
        <v>938830</v>
      </c>
    </row>
    <row r="478" spans="1:12">
      <c r="A478" t="s">
        <v>233</v>
      </c>
      <c r="B478">
        <v>47614</v>
      </c>
      <c r="C478">
        <v>42260</v>
      </c>
      <c r="D478">
        <v>73071</v>
      </c>
      <c r="E478">
        <v>54887</v>
      </c>
      <c r="F478">
        <v>68487</v>
      </c>
      <c r="G478">
        <v>95463</v>
      </c>
      <c r="H478">
        <v>82756</v>
      </c>
      <c r="I478">
        <v>146886</v>
      </c>
      <c r="J478">
        <v>130542</v>
      </c>
      <c r="K478">
        <v>76165</v>
      </c>
      <c r="L478">
        <v>72707</v>
      </c>
    </row>
    <row r="479" spans="1:12">
      <c r="A479" t="s">
        <v>234</v>
      </c>
      <c r="B479">
        <v>56834</v>
      </c>
      <c r="C479">
        <v>108654</v>
      </c>
      <c r="D479">
        <v>121508</v>
      </c>
      <c r="E479">
        <v>181424</v>
      </c>
      <c r="F479">
        <v>211778</v>
      </c>
      <c r="G479">
        <v>182732</v>
      </c>
      <c r="H479">
        <v>159966</v>
      </c>
      <c r="I479">
        <v>243234</v>
      </c>
      <c r="J479">
        <v>267804</v>
      </c>
      <c r="K479">
        <v>330849</v>
      </c>
      <c r="L479">
        <v>632109</v>
      </c>
    </row>
    <row r="480" spans="1:12">
      <c r="A480" t="s">
        <v>235</v>
      </c>
      <c r="B480">
        <v>1626973</v>
      </c>
      <c r="C480">
        <v>1732421</v>
      </c>
      <c r="D480">
        <v>2020150</v>
      </c>
      <c r="E480">
        <v>2928953</v>
      </c>
      <c r="F480">
        <v>4506723</v>
      </c>
      <c r="G480">
        <v>4140484</v>
      </c>
      <c r="H480">
        <v>5445595</v>
      </c>
      <c r="I480">
        <v>8236238</v>
      </c>
      <c r="J480">
        <v>9156515</v>
      </c>
      <c r="K480">
        <v>7857424</v>
      </c>
      <c r="L480">
        <v>9329118</v>
      </c>
    </row>
    <row r="481" spans="1:12">
      <c r="A481" t="s">
        <v>236</v>
      </c>
      <c r="B481">
        <v>245000</v>
      </c>
      <c r="C481">
        <v>290846</v>
      </c>
      <c r="D481">
        <v>319162</v>
      </c>
      <c r="E481">
        <v>403324</v>
      </c>
      <c r="F481">
        <v>534335</v>
      </c>
      <c r="G481">
        <v>505620</v>
      </c>
      <c r="H481">
        <v>603616</v>
      </c>
      <c r="I481">
        <v>816557</v>
      </c>
      <c r="J481">
        <v>932471</v>
      </c>
      <c r="K481">
        <v>846657</v>
      </c>
      <c r="L481">
        <v>975103</v>
      </c>
    </row>
    <row r="482" spans="1:12">
      <c r="A482" t="s">
        <v>237</v>
      </c>
      <c r="B482">
        <v>1312875</v>
      </c>
      <c r="C482">
        <v>1397960</v>
      </c>
      <c r="D482">
        <v>1525343</v>
      </c>
      <c r="E482">
        <v>1740678</v>
      </c>
      <c r="F482">
        <v>2214395</v>
      </c>
      <c r="G482">
        <v>2090999</v>
      </c>
      <c r="H482">
        <v>2246872</v>
      </c>
      <c r="I482">
        <v>2784625</v>
      </c>
      <c r="J482">
        <v>2970080</v>
      </c>
      <c r="K482">
        <v>2197443</v>
      </c>
      <c r="L482">
        <v>2578814</v>
      </c>
    </row>
    <row r="483" spans="1:12">
      <c r="A483" t="s">
        <v>238</v>
      </c>
      <c r="B483">
        <v>600246</v>
      </c>
      <c r="C483">
        <v>583552</v>
      </c>
      <c r="D483">
        <v>621529</v>
      </c>
      <c r="E483">
        <v>721110</v>
      </c>
      <c r="F483">
        <v>826421</v>
      </c>
      <c r="G483">
        <v>910682</v>
      </c>
      <c r="H483">
        <v>1406009</v>
      </c>
      <c r="I483">
        <v>1778951</v>
      </c>
      <c r="J483">
        <v>2158294</v>
      </c>
      <c r="K483">
        <v>1552251</v>
      </c>
      <c r="L483">
        <v>1708695</v>
      </c>
    </row>
    <row r="484" spans="1:12">
      <c r="A484" t="s">
        <v>239</v>
      </c>
      <c r="B484">
        <v>33542</v>
      </c>
      <c r="C484">
        <v>33814</v>
      </c>
      <c r="D484">
        <v>46489</v>
      </c>
      <c r="E484">
        <v>60825</v>
      </c>
      <c r="F484">
        <v>66954</v>
      </c>
      <c r="G484">
        <v>18369</v>
      </c>
      <c r="H484">
        <v>28984</v>
      </c>
      <c r="I484">
        <v>25290</v>
      </c>
      <c r="J484">
        <v>24280</v>
      </c>
      <c r="K484">
        <v>59914</v>
      </c>
      <c r="L484">
        <v>30443</v>
      </c>
    </row>
    <row r="485" spans="1:12">
      <c r="A485" t="s">
        <v>240</v>
      </c>
      <c r="B485">
        <v>207142</v>
      </c>
      <c r="C485">
        <v>213891</v>
      </c>
      <c r="D485">
        <v>287435</v>
      </c>
      <c r="E485">
        <v>380146</v>
      </c>
      <c r="F485">
        <v>476202</v>
      </c>
      <c r="G485">
        <v>517574</v>
      </c>
      <c r="H485">
        <v>606634</v>
      </c>
      <c r="I485">
        <v>710062</v>
      </c>
      <c r="J485">
        <v>713073</v>
      </c>
      <c r="K485">
        <v>661486</v>
      </c>
      <c r="L485">
        <v>752597</v>
      </c>
    </row>
    <row r="486" spans="1:12">
      <c r="A486" t="s">
        <v>241</v>
      </c>
      <c r="B486">
        <v>1665620</v>
      </c>
      <c r="C486">
        <v>2372006</v>
      </c>
      <c r="D486">
        <v>2548360</v>
      </c>
      <c r="E486">
        <v>3241720</v>
      </c>
      <c r="F486">
        <v>4620556</v>
      </c>
      <c r="G486">
        <v>4145496</v>
      </c>
      <c r="H486">
        <v>4120146</v>
      </c>
      <c r="I486">
        <v>4193116</v>
      </c>
      <c r="J486">
        <v>4605757</v>
      </c>
      <c r="K486">
        <v>3711898</v>
      </c>
      <c r="L486">
        <v>4316173</v>
      </c>
    </row>
    <row r="487" spans="1:12">
      <c r="A487" t="s">
        <v>242</v>
      </c>
      <c r="B487">
        <v>1037205</v>
      </c>
      <c r="C487">
        <v>997560</v>
      </c>
      <c r="D487">
        <v>1019873</v>
      </c>
      <c r="E487">
        <v>1221338</v>
      </c>
      <c r="F487">
        <v>2021209</v>
      </c>
      <c r="G487">
        <v>2285960</v>
      </c>
      <c r="H487">
        <v>2470480</v>
      </c>
      <c r="I487">
        <v>2505220</v>
      </c>
      <c r="J487">
        <v>2673060</v>
      </c>
      <c r="K487">
        <v>1877638</v>
      </c>
      <c r="L487">
        <v>2106212</v>
      </c>
    </row>
    <row r="488" spans="1:12">
      <c r="A488" t="s">
        <v>243</v>
      </c>
      <c r="B488">
        <v>745696</v>
      </c>
      <c r="C488">
        <v>880001</v>
      </c>
      <c r="D488">
        <v>1198899</v>
      </c>
      <c r="E488">
        <v>1720343</v>
      </c>
      <c r="F488">
        <v>2435607</v>
      </c>
      <c r="G488">
        <v>2429516</v>
      </c>
      <c r="H488">
        <v>2683429</v>
      </c>
      <c r="I488">
        <v>3411895</v>
      </c>
      <c r="J488">
        <v>3277693</v>
      </c>
      <c r="K488">
        <v>1049531</v>
      </c>
      <c r="L488">
        <v>1498758</v>
      </c>
    </row>
    <row r="489" spans="1:12">
      <c r="A489" t="s">
        <v>244</v>
      </c>
      <c r="B489">
        <v>343611</v>
      </c>
      <c r="C489">
        <v>369736</v>
      </c>
      <c r="D489">
        <v>463073</v>
      </c>
      <c r="E489">
        <v>539169</v>
      </c>
      <c r="F489">
        <v>590355</v>
      </c>
      <c r="G489">
        <v>560773</v>
      </c>
      <c r="H489">
        <v>558490</v>
      </c>
      <c r="I489">
        <v>676526</v>
      </c>
      <c r="J489">
        <v>746814</v>
      </c>
      <c r="K489">
        <v>230736</v>
      </c>
      <c r="L489">
        <v>269402</v>
      </c>
    </row>
    <row r="490" spans="1:12">
      <c r="A490" t="s">
        <v>245</v>
      </c>
      <c r="B490">
        <v>89161</v>
      </c>
      <c r="C490">
        <v>100761</v>
      </c>
      <c r="D490">
        <v>138525</v>
      </c>
      <c r="E490">
        <v>180699</v>
      </c>
      <c r="F490">
        <v>289463</v>
      </c>
      <c r="G490">
        <v>248990</v>
      </c>
      <c r="H490">
        <v>317477</v>
      </c>
      <c r="I490">
        <v>324981</v>
      </c>
      <c r="J490">
        <v>477665</v>
      </c>
      <c r="K490">
        <v>108869</v>
      </c>
      <c r="L490">
        <v>117274</v>
      </c>
    </row>
    <row r="491" spans="1:12">
      <c r="A491" t="s">
        <v>246</v>
      </c>
      <c r="B491">
        <v>1075855</v>
      </c>
      <c r="C491">
        <v>968129</v>
      </c>
      <c r="D491">
        <v>1056391</v>
      </c>
      <c r="E491">
        <v>1213870</v>
      </c>
      <c r="F491">
        <v>1277282</v>
      </c>
      <c r="G491">
        <v>1330874</v>
      </c>
      <c r="H491">
        <v>1664528</v>
      </c>
      <c r="I491">
        <v>3172335</v>
      </c>
      <c r="J491">
        <v>3395025</v>
      </c>
      <c r="K491">
        <v>2227585</v>
      </c>
      <c r="L491">
        <v>2607955</v>
      </c>
    </row>
    <row r="492" spans="1:12">
      <c r="A492" t="s">
        <v>247</v>
      </c>
      <c r="B492">
        <v>40394</v>
      </c>
      <c r="C492">
        <v>42970</v>
      </c>
      <c r="D492">
        <v>63418</v>
      </c>
      <c r="E492">
        <v>93394</v>
      </c>
      <c r="F492">
        <v>128952</v>
      </c>
      <c r="G492">
        <v>127652</v>
      </c>
      <c r="H492">
        <v>129394</v>
      </c>
      <c r="I492">
        <v>153531</v>
      </c>
      <c r="J492">
        <v>173573</v>
      </c>
      <c r="K492">
        <v>115739</v>
      </c>
      <c r="L492">
        <v>93488</v>
      </c>
    </row>
    <row r="493" spans="1:12">
      <c r="A493" t="s">
        <v>248</v>
      </c>
      <c r="B493">
        <v>67294</v>
      </c>
      <c r="C493">
        <v>98178</v>
      </c>
      <c r="D493">
        <v>118908</v>
      </c>
      <c r="E493">
        <v>160993</v>
      </c>
      <c r="F493">
        <v>234855</v>
      </c>
      <c r="G493">
        <v>205128</v>
      </c>
      <c r="H493">
        <v>270790</v>
      </c>
      <c r="I493">
        <v>406698</v>
      </c>
      <c r="J493">
        <v>432030</v>
      </c>
      <c r="K493">
        <v>139200</v>
      </c>
      <c r="L493">
        <v>200035</v>
      </c>
    </row>
    <row r="494" spans="1:12">
      <c r="A494" t="s">
        <v>249</v>
      </c>
      <c r="B494">
        <v>55132</v>
      </c>
      <c r="C494">
        <v>58012</v>
      </c>
      <c r="D494">
        <v>38306</v>
      </c>
      <c r="E494">
        <v>48048</v>
      </c>
      <c r="F494">
        <v>61828</v>
      </c>
      <c r="G494">
        <v>39363</v>
      </c>
      <c r="H494">
        <v>50174</v>
      </c>
      <c r="I494">
        <v>66136</v>
      </c>
      <c r="J494">
        <v>84841</v>
      </c>
      <c r="K494">
        <v>78937</v>
      </c>
      <c r="L494">
        <v>134968</v>
      </c>
    </row>
    <row r="495" spans="1:12">
      <c r="A495" t="s">
        <v>250</v>
      </c>
      <c r="B495">
        <v>6437</v>
      </c>
      <c r="C495">
        <v>6116</v>
      </c>
      <c r="D495">
        <v>19006</v>
      </c>
      <c r="E495">
        <v>45555</v>
      </c>
      <c r="F495">
        <v>11883</v>
      </c>
      <c r="G495">
        <v>17340</v>
      </c>
      <c r="H495">
        <v>29749</v>
      </c>
      <c r="I495">
        <v>22000</v>
      </c>
      <c r="J495">
        <v>23434</v>
      </c>
      <c r="K495">
        <v>18788</v>
      </c>
      <c r="L495">
        <v>21147</v>
      </c>
    </row>
    <row r="496" spans="1:12">
      <c r="A496" t="s">
        <v>251</v>
      </c>
      <c r="B496">
        <v>5441</v>
      </c>
      <c r="C496">
        <v>5994</v>
      </c>
      <c r="D496">
        <v>7392</v>
      </c>
      <c r="E496">
        <v>7287</v>
      </c>
      <c r="F496">
        <v>4945</v>
      </c>
      <c r="G496">
        <v>4915</v>
      </c>
      <c r="H496">
        <v>7075</v>
      </c>
      <c r="I496">
        <v>13696</v>
      </c>
      <c r="J496">
        <v>22871</v>
      </c>
      <c r="K496">
        <v>5152</v>
      </c>
      <c r="L496">
        <v>4296</v>
      </c>
    </row>
    <row r="497" spans="1:12">
      <c r="A497" t="s">
        <v>252</v>
      </c>
      <c r="B497">
        <v>10403</v>
      </c>
      <c r="C497">
        <v>10891</v>
      </c>
      <c r="D497">
        <v>15809</v>
      </c>
      <c r="E497">
        <v>21614</v>
      </c>
      <c r="F497">
        <v>24577</v>
      </c>
      <c r="G497">
        <v>24360</v>
      </c>
      <c r="H497">
        <v>24699</v>
      </c>
      <c r="I497">
        <v>23796</v>
      </c>
      <c r="J497">
        <v>28708</v>
      </c>
      <c r="K497">
        <v>13561</v>
      </c>
      <c r="L497">
        <v>14313</v>
      </c>
    </row>
    <row r="498" spans="1:12">
      <c r="A498" t="s">
        <v>253</v>
      </c>
      <c r="B498">
        <v>67693</v>
      </c>
      <c r="C498">
        <v>68028</v>
      </c>
      <c r="D498">
        <v>85143</v>
      </c>
      <c r="E498">
        <v>115151</v>
      </c>
      <c r="F498">
        <v>135645</v>
      </c>
      <c r="G498">
        <v>134164</v>
      </c>
      <c r="H498">
        <v>141493</v>
      </c>
      <c r="I498">
        <v>141878</v>
      </c>
      <c r="J498">
        <v>153034</v>
      </c>
      <c r="K498">
        <v>112082</v>
      </c>
      <c r="L498">
        <v>93840</v>
      </c>
    </row>
    <row r="499" spans="1:12">
      <c r="A499" t="s">
        <v>254</v>
      </c>
      <c r="B499">
        <v>68938</v>
      </c>
      <c r="C499">
        <v>69313</v>
      </c>
      <c r="D499">
        <v>87238</v>
      </c>
      <c r="E499">
        <v>103816</v>
      </c>
      <c r="F499">
        <v>128669</v>
      </c>
      <c r="G499">
        <v>138757</v>
      </c>
      <c r="H499">
        <v>163209</v>
      </c>
      <c r="I499">
        <v>182384</v>
      </c>
      <c r="J499">
        <v>190760</v>
      </c>
      <c r="K499">
        <v>137372</v>
      </c>
      <c r="L499">
        <v>166371</v>
      </c>
    </row>
    <row r="500" spans="1:12">
      <c r="A500" t="s">
        <v>255</v>
      </c>
      <c r="B500">
        <v>266373</v>
      </c>
      <c r="C500">
        <v>263787</v>
      </c>
      <c r="D500">
        <v>342125</v>
      </c>
      <c r="E500">
        <v>426308</v>
      </c>
      <c r="F500">
        <v>531498</v>
      </c>
      <c r="G500">
        <v>530876</v>
      </c>
      <c r="H500">
        <v>541349</v>
      </c>
      <c r="I500">
        <v>647370</v>
      </c>
      <c r="J500">
        <v>678950</v>
      </c>
      <c r="K500">
        <v>442549</v>
      </c>
      <c r="L500">
        <v>398072</v>
      </c>
    </row>
    <row r="501" spans="1:12">
      <c r="A501" t="s">
        <v>256</v>
      </c>
      <c r="B501">
        <v>25308</v>
      </c>
      <c r="C501">
        <v>28540</v>
      </c>
      <c r="D501">
        <v>31371</v>
      </c>
      <c r="E501">
        <v>39014</v>
      </c>
      <c r="F501">
        <v>50670</v>
      </c>
      <c r="G501">
        <v>57233</v>
      </c>
      <c r="H501">
        <v>63539</v>
      </c>
      <c r="I501">
        <v>76297</v>
      </c>
      <c r="J501">
        <v>109984</v>
      </c>
      <c r="K501">
        <v>76364</v>
      </c>
      <c r="L501">
        <v>70699</v>
      </c>
    </row>
    <row r="502" spans="1:12">
      <c r="A502" t="s">
        <v>257</v>
      </c>
      <c r="B502">
        <v>59421</v>
      </c>
      <c r="C502">
        <v>62300</v>
      </c>
      <c r="D502">
        <v>82661</v>
      </c>
      <c r="E502">
        <v>101966</v>
      </c>
      <c r="F502">
        <v>115046</v>
      </c>
      <c r="G502">
        <v>128690</v>
      </c>
      <c r="H502">
        <v>133475</v>
      </c>
      <c r="I502">
        <v>141663</v>
      </c>
      <c r="J502">
        <v>146666</v>
      </c>
      <c r="K502">
        <v>117596</v>
      </c>
      <c r="L502">
        <v>119923</v>
      </c>
    </row>
    <row r="503" spans="1:12">
      <c r="A503" t="s">
        <v>258</v>
      </c>
      <c r="B503">
        <v>101082</v>
      </c>
      <c r="C503">
        <v>123087</v>
      </c>
      <c r="D503">
        <v>126091</v>
      </c>
      <c r="E503">
        <v>137406</v>
      </c>
      <c r="F503">
        <v>166022</v>
      </c>
      <c r="G503">
        <v>177349</v>
      </c>
      <c r="H503">
        <v>197220</v>
      </c>
      <c r="I503">
        <v>228796</v>
      </c>
      <c r="J503">
        <v>168175</v>
      </c>
      <c r="K503">
        <v>134262</v>
      </c>
      <c r="L503">
        <v>121818</v>
      </c>
    </row>
    <row r="504" spans="1:12">
      <c r="A504" t="s">
        <v>259</v>
      </c>
      <c r="B504">
        <v>18337</v>
      </c>
      <c r="C504">
        <v>19204</v>
      </c>
      <c r="D504">
        <v>19652</v>
      </c>
      <c r="E504">
        <v>28869</v>
      </c>
      <c r="F504">
        <v>28742</v>
      </c>
      <c r="G504">
        <v>26938</v>
      </c>
      <c r="H504">
        <v>24249</v>
      </c>
      <c r="I504">
        <v>32581</v>
      </c>
      <c r="J504">
        <v>37459</v>
      </c>
      <c r="K504">
        <v>26586</v>
      </c>
      <c r="L504">
        <v>32823</v>
      </c>
    </row>
    <row r="505" spans="1:12">
      <c r="A505" t="s">
        <v>260</v>
      </c>
      <c r="B505">
        <v>66809</v>
      </c>
      <c r="C505">
        <v>65944</v>
      </c>
      <c r="D505">
        <v>60297</v>
      </c>
      <c r="E505">
        <v>83168</v>
      </c>
      <c r="F505">
        <v>72150</v>
      </c>
      <c r="G505">
        <v>71142</v>
      </c>
      <c r="H505">
        <v>62547</v>
      </c>
      <c r="I505">
        <v>78885</v>
      </c>
      <c r="J505">
        <v>83776</v>
      </c>
      <c r="K505">
        <v>67696</v>
      </c>
      <c r="L505">
        <v>74788</v>
      </c>
    </row>
    <row r="506" spans="1:12">
      <c r="A506" t="s">
        <v>261</v>
      </c>
      <c r="B506">
        <v>154031</v>
      </c>
      <c r="C506">
        <v>210534</v>
      </c>
      <c r="D506">
        <v>219125</v>
      </c>
      <c r="E506">
        <v>345405</v>
      </c>
      <c r="F506">
        <v>353029</v>
      </c>
      <c r="G506">
        <v>309578</v>
      </c>
      <c r="H506">
        <v>310381</v>
      </c>
      <c r="I506">
        <v>329043</v>
      </c>
      <c r="J506">
        <v>349639</v>
      </c>
      <c r="K506">
        <v>277349</v>
      </c>
      <c r="L506">
        <v>263857</v>
      </c>
    </row>
    <row r="507" spans="1:12">
      <c r="A507" t="s">
        <v>262</v>
      </c>
      <c r="B507">
        <v>58653</v>
      </c>
      <c r="C507">
        <v>60072</v>
      </c>
      <c r="D507">
        <v>61098</v>
      </c>
      <c r="E507">
        <v>72996</v>
      </c>
      <c r="F507">
        <v>78593</v>
      </c>
      <c r="G507">
        <v>72320</v>
      </c>
      <c r="H507">
        <v>71693</v>
      </c>
      <c r="I507">
        <v>86701</v>
      </c>
      <c r="J507">
        <v>93986</v>
      </c>
      <c r="K507">
        <v>75015</v>
      </c>
      <c r="L507">
        <v>67943</v>
      </c>
    </row>
    <row r="508" spans="1:12">
      <c r="A508" t="s">
        <v>263</v>
      </c>
      <c r="B508">
        <v>52279</v>
      </c>
      <c r="C508">
        <v>63537</v>
      </c>
      <c r="D508">
        <v>63428</v>
      </c>
      <c r="E508">
        <v>69268</v>
      </c>
      <c r="F508">
        <v>73137</v>
      </c>
      <c r="G508">
        <v>69989</v>
      </c>
      <c r="H508">
        <v>74228</v>
      </c>
      <c r="I508">
        <v>87270</v>
      </c>
      <c r="J508">
        <v>102643</v>
      </c>
      <c r="K508">
        <v>104177</v>
      </c>
      <c r="L508">
        <v>101884</v>
      </c>
    </row>
    <row r="509" spans="1:12">
      <c r="A509" t="s">
        <v>264</v>
      </c>
      <c r="B509">
        <v>175422</v>
      </c>
      <c r="C509">
        <v>190285</v>
      </c>
      <c r="D509">
        <v>210011</v>
      </c>
      <c r="E509">
        <v>272991</v>
      </c>
      <c r="F509">
        <v>280328</v>
      </c>
      <c r="G509">
        <v>279014</v>
      </c>
      <c r="H509">
        <v>316715</v>
      </c>
      <c r="I509">
        <v>376916</v>
      </c>
      <c r="J509">
        <v>452030</v>
      </c>
      <c r="K509">
        <v>366526</v>
      </c>
      <c r="L509">
        <v>358372</v>
      </c>
    </row>
    <row r="510" spans="1:12">
      <c r="A510" t="s">
        <v>265</v>
      </c>
      <c r="B510">
        <v>62500</v>
      </c>
      <c r="C510">
        <v>71460</v>
      </c>
      <c r="D510">
        <v>31323</v>
      </c>
      <c r="E510">
        <v>28414</v>
      </c>
      <c r="F510">
        <v>34753</v>
      </c>
      <c r="G510">
        <v>10099</v>
      </c>
      <c r="H510">
        <v>7906</v>
      </c>
      <c r="I510">
        <v>11317</v>
      </c>
      <c r="J510">
        <v>23095</v>
      </c>
      <c r="K510">
        <v>23317</v>
      </c>
      <c r="L510">
        <v>26897</v>
      </c>
    </row>
    <row r="511" spans="1:12">
      <c r="A511" t="s">
        <v>266</v>
      </c>
      <c r="B511">
        <v>83699</v>
      </c>
      <c r="C511">
        <v>79831</v>
      </c>
      <c r="D511">
        <v>109064</v>
      </c>
      <c r="E511">
        <v>135245</v>
      </c>
      <c r="F511">
        <v>161593</v>
      </c>
      <c r="G511">
        <v>145519</v>
      </c>
      <c r="H511">
        <v>152107</v>
      </c>
      <c r="I511">
        <v>203665</v>
      </c>
      <c r="J511">
        <v>223797</v>
      </c>
      <c r="K511">
        <v>180769</v>
      </c>
      <c r="L511">
        <v>175557</v>
      </c>
    </row>
    <row r="512" spans="1:12">
      <c r="A512" t="s">
        <v>267</v>
      </c>
      <c r="B512">
        <v>45188</v>
      </c>
      <c r="C512">
        <v>48182</v>
      </c>
      <c r="D512">
        <v>61946</v>
      </c>
      <c r="E512">
        <v>126423</v>
      </c>
      <c r="F512">
        <v>115312</v>
      </c>
      <c r="G512">
        <v>82676</v>
      </c>
      <c r="H512">
        <v>110987</v>
      </c>
      <c r="I512">
        <v>123519</v>
      </c>
      <c r="J512">
        <v>107639</v>
      </c>
      <c r="K512">
        <v>85139</v>
      </c>
      <c r="L512">
        <v>77499</v>
      </c>
    </row>
    <row r="513" spans="1:12">
      <c r="A513" t="s">
        <v>268</v>
      </c>
      <c r="B513">
        <v>364319</v>
      </c>
      <c r="C513">
        <v>344587</v>
      </c>
      <c r="D513">
        <v>370658</v>
      </c>
      <c r="E513">
        <v>536324</v>
      </c>
      <c r="F513">
        <v>567049</v>
      </c>
      <c r="G513">
        <v>520417</v>
      </c>
      <c r="H513">
        <v>512708</v>
      </c>
      <c r="I513">
        <v>757141</v>
      </c>
      <c r="J513">
        <v>810007</v>
      </c>
      <c r="K513">
        <v>554849</v>
      </c>
      <c r="L513">
        <v>609102</v>
      </c>
    </row>
    <row r="514" spans="1:12">
      <c r="A514" t="s">
        <v>269</v>
      </c>
      <c r="B514">
        <v>22506</v>
      </c>
      <c r="C514">
        <v>25109</v>
      </c>
      <c r="D514">
        <v>41650</v>
      </c>
      <c r="E514">
        <v>46009</v>
      </c>
      <c r="F514">
        <v>25945</v>
      </c>
      <c r="G514">
        <v>15337</v>
      </c>
      <c r="H514">
        <v>12090</v>
      </c>
      <c r="I514">
        <v>15163</v>
      </c>
      <c r="J514">
        <v>11487</v>
      </c>
      <c r="K514">
        <v>9372</v>
      </c>
      <c r="L514">
        <v>11930</v>
      </c>
    </row>
    <row r="515" spans="1:12">
      <c r="A515" t="s">
        <v>270</v>
      </c>
      <c r="B515">
        <v>68677</v>
      </c>
      <c r="C515">
        <v>70321</v>
      </c>
      <c r="D515">
        <v>80915</v>
      </c>
      <c r="E515">
        <v>85774</v>
      </c>
      <c r="F515">
        <v>72398</v>
      </c>
      <c r="G515">
        <v>58650</v>
      </c>
      <c r="H515">
        <v>50663</v>
      </c>
      <c r="I515">
        <v>60518</v>
      </c>
      <c r="J515">
        <v>51573</v>
      </c>
      <c r="K515">
        <v>37982</v>
      </c>
      <c r="L515">
        <v>34393</v>
      </c>
    </row>
    <row r="516" spans="1:12">
      <c r="A516" t="s">
        <v>271</v>
      </c>
      <c r="B516">
        <v>1013</v>
      </c>
      <c r="C516">
        <v>1210</v>
      </c>
      <c r="D516">
        <v>1334</v>
      </c>
      <c r="E516">
        <v>1232</v>
      </c>
      <c r="F516">
        <v>1133</v>
      </c>
      <c r="G516">
        <v>918</v>
      </c>
      <c r="H516">
        <v>711</v>
      </c>
      <c r="I516">
        <v>504</v>
      </c>
      <c r="J516">
        <v>393</v>
      </c>
      <c r="K516">
        <v>265</v>
      </c>
      <c r="L516">
        <v>222</v>
      </c>
    </row>
    <row r="517" spans="1:12">
      <c r="A517" t="s">
        <v>272</v>
      </c>
      <c r="B517">
        <v>37871</v>
      </c>
      <c r="C517">
        <v>39369</v>
      </c>
      <c r="D517">
        <v>36064</v>
      </c>
      <c r="E517">
        <v>49190</v>
      </c>
      <c r="F517">
        <v>67719</v>
      </c>
      <c r="G517">
        <v>58905</v>
      </c>
      <c r="H517">
        <v>54844</v>
      </c>
      <c r="I517">
        <v>68365</v>
      </c>
      <c r="J517">
        <v>97218</v>
      </c>
      <c r="K517">
        <v>121583</v>
      </c>
      <c r="L517">
        <v>118266</v>
      </c>
    </row>
    <row r="518" spans="1:12">
      <c r="A518" t="s">
        <v>273</v>
      </c>
      <c r="B518">
        <v>17144</v>
      </c>
      <c r="C518">
        <v>17690</v>
      </c>
      <c r="D518">
        <v>16174</v>
      </c>
      <c r="E518">
        <v>19907</v>
      </c>
      <c r="F518">
        <v>23507</v>
      </c>
      <c r="G518">
        <v>25139</v>
      </c>
      <c r="H518">
        <v>29425</v>
      </c>
      <c r="I518">
        <v>35465</v>
      </c>
      <c r="J518">
        <v>38837</v>
      </c>
      <c r="K518">
        <v>24894</v>
      </c>
      <c r="L518">
        <v>23051</v>
      </c>
    </row>
    <row r="519" spans="1:12">
      <c r="A519" t="s">
        <v>274</v>
      </c>
      <c r="B519">
        <v>4190</v>
      </c>
      <c r="C519">
        <v>4613</v>
      </c>
      <c r="D519">
        <v>5015</v>
      </c>
      <c r="E519">
        <v>5979</v>
      </c>
      <c r="F519">
        <v>5486</v>
      </c>
      <c r="G519">
        <v>2128</v>
      </c>
      <c r="H519">
        <v>2151</v>
      </c>
      <c r="I519">
        <v>2969</v>
      </c>
      <c r="J519">
        <v>1674</v>
      </c>
      <c r="K519">
        <v>2845</v>
      </c>
      <c r="L519">
        <v>2878</v>
      </c>
    </row>
    <row r="520" spans="1:12">
      <c r="A520" t="s">
        <v>275</v>
      </c>
      <c r="B520">
        <v>137423</v>
      </c>
      <c r="C520">
        <v>147428</v>
      </c>
      <c r="D520">
        <v>174322</v>
      </c>
      <c r="E520">
        <v>222140</v>
      </c>
      <c r="F520">
        <v>271371</v>
      </c>
      <c r="G520">
        <v>264817</v>
      </c>
      <c r="H520">
        <v>256793</v>
      </c>
      <c r="I520">
        <v>285855</v>
      </c>
      <c r="J520">
        <v>304696</v>
      </c>
      <c r="K520">
        <v>237951</v>
      </c>
      <c r="L520">
        <v>231705</v>
      </c>
    </row>
    <row r="521" spans="1:12">
      <c r="A521" t="s">
        <v>276</v>
      </c>
      <c r="B521">
        <v>540571</v>
      </c>
      <c r="C521">
        <v>541910</v>
      </c>
      <c r="D521">
        <v>621634</v>
      </c>
      <c r="E521">
        <v>800582</v>
      </c>
      <c r="F521">
        <v>943610</v>
      </c>
      <c r="G521">
        <v>901897</v>
      </c>
      <c r="H521">
        <v>986813</v>
      </c>
      <c r="I521">
        <v>1324790</v>
      </c>
      <c r="J521">
        <v>1483775</v>
      </c>
      <c r="K521">
        <v>999973</v>
      </c>
      <c r="L521">
        <v>1149885</v>
      </c>
    </row>
    <row r="522" spans="1:12">
      <c r="A522" t="s">
        <v>277</v>
      </c>
      <c r="B522">
        <v>119716</v>
      </c>
      <c r="C522">
        <v>118683</v>
      </c>
      <c r="D522">
        <v>146353</v>
      </c>
      <c r="E522">
        <v>177753</v>
      </c>
      <c r="F522">
        <v>241836</v>
      </c>
      <c r="G522">
        <v>263283</v>
      </c>
      <c r="H522">
        <v>280879</v>
      </c>
      <c r="I522">
        <v>330948</v>
      </c>
      <c r="J522">
        <v>329743</v>
      </c>
      <c r="K522">
        <v>264534</v>
      </c>
      <c r="L522">
        <v>291011</v>
      </c>
    </row>
    <row r="523" spans="1:12">
      <c r="A523" t="s">
        <v>278</v>
      </c>
      <c r="B523">
        <v>78634</v>
      </c>
      <c r="C523">
        <v>49909</v>
      </c>
      <c r="D523">
        <v>90205</v>
      </c>
      <c r="E523">
        <v>64368</v>
      </c>
      <c r="F523">
        <v>74021</v>
      </c>
      <c r="G523">
        <v>62563</v>
      </c>
      <c r="H523">
        <v>67530</v>
      </c>
      <c r="I523">
        <v>60077</v>
      </c>
      <c r="J523">
        <v>58074</v>
      </c>
      <c r="K523">
        <v>46174</v>
      </c>
      <c r="L523">
        <v>41285</v>
      </c>
    </row>
    <row r="524" spans="1:12">
      <c r="A524" t="s">
        <v>279</v>
      </c>
      <c r="B524">
        <v>1683</v>
      </c>
      <c r="C524">
        <v>3594</v>
      </c>
      <c r="D524">
        <v>2969</v>
      </c>
      <c r="E524">
        <v>3226</v>
      </c>
      <c r="F524">
        <v>3458</v>
      </c>
      <c r="G524">
        <v>1825</v>
      </c>
      <c r="H524">
        <v>2176</v>
      </c>
      <c r="I524">
        <v>3743</v>
      </c>
      <c r="J524">
        <v>4922</v>
      </c>
      <c r="K524">
        <v>2636</v>
      </c>
      <c r="L524">
        <v>3133</v>
      </c>
    </row>
    <row r="525" spans="1:12">
      <c r="A525" t="s">
        <v>280</v>
      </c>
      <c r="B525">
        <v>24014</v>
      </c>
      <c r="C525">
        <v>18045</v>
      </c>
      <c r="D525">
        <v>25252</v>
      </c>
      <c r="E525">
        <v>33753</v>
      </c>
      <c r="F525">
        <v>56252</v>
      </c>
      <c r="G525">
        <v>42781</v>
      </c>
      <c r="H525">
        <v>39259</v>
      </c>
      <c r="I525">
        <v>47013</v>
      </c>
      <c r="J525">
        <v>50668</v>
      </c>
      <c r="K525">
        <v>43978</v>
      </c>
      <c r="L525">
        <v>42448</v>
      </c>
    </row>
    <row r="526" spans="1:12">
      <c r="A526" t="s">
        <v>281</v>
      </c>
      <c r="B526">
        <v>320238</v>
      </c>
      <c r="C526">
        <v>277508</v>
      </c>
      <c r="D526">
        <v>211821</v>
      </c>
      <c r="E526">
        <v>186928</v>
      </c>
      <c r="F526">
        <v>178749</v>
      </c>
      <c r="G526">
        <v>153335</v>
      </c>
      <c r="H526">
        <v>185560</v>
      </c>
      <c r="I526">
        <v>350717</v>
      </c>
      <c r="J526">
        <v>437404</v>
      </c>
      <c r="K526">
        <v>442703</v>
      </c>
      <c r="L526">
        <v>417751</v>
      </c>
    </row>
    <row r="527" spans="1:12">
      <c r="A527" t="s">
        <v>282</v>
      </c>
      <c r="B527">
        <v>88069</v>
      </c>
      <c r="C527">
        <v>91749</v>
      </c>
      <c r="D527">
        <v>108367</v>
      </c>
      <c r="E527">
        <v>146083</v>
      </c>
      <c r="F527">
        <v>165924</v>
      </c>
      <c r="G527">
        <v>152304</v>
      </c>
      <c r="H527">
        <v>157305</v>
      </c>
      <c r="I527">
        <v>176014</v>
      </c>
      <c r="J527">
        <v>193225</v>
      </c>
      <c r="K527">
        <v>156530</v>
      </c>
      <c r="L527">
        <v>173133</v>
      </c>
    </row>
    <row r="528" spans="1:12">
      <c r="A528" t="s">
        <v>283</v>
      </c>
      <c r="B528">
        <v>1617</v>
      </c>
      <c r="C528">
        <v>1189</v>
      </c>
      <c r="D528">
        <v>493</v>
      </c>
      <c r="E528">
        <v>479</v>
      </c>
      <c r="F528">
        <v>1415</v>
      </c>
      <c r="G528">
        <v>1242</v>
      </c>
      <c r="H528">
        <v>5092</v>
      </c>
      <c r="I528">
        <v>3537</v>
      </c>
      <c r="J528">
        <v>5985</v>
      </c>
      <c r="K528">
        <v>10031</v>
      </c>
      <c r="L528">
        <v>15843</v>
      </c>
    </row>
  </sheetData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AK528"/>
  <sheetViews>
    <sheetView topLeftCell="R19" workbookViewId="0">
      <selection activeCell="AB37" sqref="AB37"/>
    </sheetView>
  </sheetViews>
  <sheetFormatPr defaultRowHeight="12.75"/>
  <sheetData>
    <row r="1" spans="1:26">
      <c r="A1" t="s">
        <v>26</v>
      </c>
    </row>
    <row r="2" spans="1:26">
      <c r="A2" t="s">
        <v>0</v>
      </c>
      <c r="N2" s="1"/>
    </row>
    <row r="3" spans="1:26">
      <c r="O3" s="2" t="s">
        <v>288</v>
      </c>
    </row>
    <row r="4" spans="1:26">
      <c r="A4" t="s">
        <v>1</v>
      </c>
      <c r="B4" t="s">
        <v>295</v>
      </c>
      <c r="C4" t="s">
        <v>3</v>
      </c>
      <c r="D4" t="s">
        <v>4</v>
      </c>
      <c r="F4" s="2" t="s">
        <v>296</v>
      </c>
      <c r="O4" s="3" t="s">
        <v>289</v>
      </c>
      <c r="P4" s="1" t="s">
        <v>286</v>
      </c>
    </row>
    <row r="5" spans="1:26">
      <c r="N5" s="4" t="s">
        <v>20</v>
      </c>
      <c r="O5" s="6"/>
      <c r="P5" s="5">
        <v>2000</v>
      </c>
      <c r="Q5" s="5">
        <v>2001</v>
      </c>
      <c r="R5" s="5">
        <v>2002</v>
      </c>
      <c r="S5" s="5">
        <v>2003</v>
      </c>
      <c r="T5" s="5">
        <v>2004</v>
      </c>
      <c r="U5" s="5">
        <v>2005</v>
      </c>
      <c r="V5" s="5">
        <v>2006</v>
      </c>
      <c r="W5" s="5">
        <v>2007</v>
      </c>
      <c r="X5" s="5">
        <v>2008</v>
      </c>
      <c r="Y5" s="5">
        <v>2009</v>
      </c>
      <c r="Z5" s="5">
        <v>2010</v>
      </c>
    </row>
    <row r="6" spans="1:26">
      <c r="A6" t="s">
        <v>5</v>
      </c>
      <c r="B6" t="s">
        <v>6</v>
      </c>
      <c r="C6" t="s">
        <v>7</v>
      </c>
      <c r="D6" t="s">
        <v>8</v>
      </c>
      <c r="E6" t="s">
        <v>9</v>
      </c>
      <c r="F6" t="s">
        <v>10</v>
      </c>
      <c r="G6" t="s">
        <v>11</v>
      </c>
      <c r="H6" t="s">
        <v>12</v>
      </c>
      <c r="I6" t="s">
        <v>13</v>
      </c>
      <c r="J6" t="s">
        <v>14</v>
      </c>
      <c r="K6" t="s">
        <v>15</v>
      </c>
      <c r="L6" t="s">
        <v>16</v>
      </c>
      <c r="O6" s="7"/>
    </row>
    <row r="7" spans="1:26">
      <c r="A7" t="s">
        <v>17</v>
      </c>
      <c r="O7" s="7" t="s">
        <v>21</v>
      </c>
      <c r="P7">
        <f>SUM(B9:B96)</f>
        <v>1503467.2840000005</v>
      </c>
      <c r="Q7">
        <f t="shared" ref="Q7:Z7" si="0">SUM(C9:C96)</f>
        <v>1890850.9250000005</v>
      </c>
      <c r="R7">
        <f t="shared" si="0"/>
        <v>1935121.3089999997</v>
      </c>
      <c r="S7">
        <f t="shared" si="0"/>
        <v>2628217.4890000005</v>
      </c>
      <c r="T7">
        <f t="shared" si="0"/>
        <v>3899564.68</v>
      </c>
      <c r="U7">
        <f t="shared" si="0"/>
        <v>5262338.5969999991</v>
      </c>
      <c r="V7">
        <f t="shared" si="0"/>
        <v>5876529.7000000011</v>
      </c>
      <c r="W7">
        <f t="shared" si="0"/>
        <v>5984696.8640000001</v>
      </c>
      <c r="X7">
        <f t="shared" si="0"/>
        <v>10394773.545999998</v>
      </c>
      <c r="Y7">
        <f t="shared" si="0"/>
        <v>7126196.2639999995</v>
      </c>
      <c r="Z7">
        <f t="shared" si="0"/>
        <v>9216163.2579999957</v>
      </c>
    </row>
    <row r="8" spans="1:26">
      <c r="A8" t="s">
        <v>28</v>
      </c>
      <c r="B8">
        <v>3809411.1669999999</v>
      </c>
      <c r="C8">
        <v>4583049.51</v>
      </c>
      <c r="D8">
        <v>5475632.4890000001</v>
      </c>
      <c r="E8">
        <v>7162432.9630000014</v>
      </c>
      <c r="F8">
        <v>9302608.6079999991</v>
      </c>
      <c r="G8">
        <v>12070443.66</v>
      </c>
      <c r="H8">
        <v>14135189.839</v>
      </c>
      <c r="I8">
        <v>17162395.776000001</v>
      </c>
      <c r="J8">
        <v>23769895.309</v>
      </c>
      <c r="K8">
        <v>16496339.325999999</v>
      </c>
      <c r="L8">
        <v>20813922.631999999</v>
      </c>
      <c r="O8" s="7"/>
    </row>
    <row r="9" spans="1:26">
      <c r="A9" t="s">
        <v>29</v>
      </c>
      <c r="B9">
        <v>10720.079</v>
      </c>
      <c r="C9">
        <v>12242.624</v>
      </c>
      <c r="D9">
        <v>12186.039000000001</v>
      </c>
      <c r="E9">
        <v>11931.521000000001</v>
      </c>
      <c r="F9">
        <v>17487.330999999998</v>
      </c>
      <c r="G9">
        <v>29172.034</v>
      </c>
      <c r="H9">
        <v>52596.091999999997</v>
      </c>
      <c r="I9">
        <v>80422.298999999999</v>
      </c>
      <c r="J9">
        <v>123051.258</v>
      </c>
      <c r="K9">
        <v>127204.96</v>
      </c>
      <c r="L9">
        <v>102960.33100000001</v>
      </c>
      <c r="O9" s="7" t="s">
        <v>22</v>
      </c>
      <c r="P9">
        <f>B105+B130+B131+B132+B136+B137+B138+B106+B150+B151+B152+B156+B157+B166+B167+B168+B169+B170+B171+B172+B173</f>
        <v>145826.25099999999</v>
      </c>
      <c r="Q9">
        <f t="shared" ref="Q9:Z9" si="1">C105+C130+C131+C132+C136+C137+C138+C106+C150+C151+C152+C156+C157+C166+C167+C168+C169+C170+C171+C172+C173</f>
        <v>165605.66000000003</v>
      </c>
      <c r="R9">
        <f t="shared" si="1"/>
        <v>241299.68500000006</v>
      </c>
      <c r="S9">
        <f t="shared" si="1"/>
        <v>209580.10800000001</v>
      </c>
      <c r="T9">
        <f t="shared" si="1"/>
        <v>250906.94500000004</v>
      </c>
      <c r="U9" t="e">
        <f t="shared" si="1"/>
        <v>#VALUE!</v>
      </c>
      <c r="V9">
        <f t="shared" si="1"/>
        <v>411987.16100000002</v>
      </c>
      <c r="W9">
        <f t="shared" si="1"/>
        <v>568494.95199999993</v>
      </c>
      <c r="X9">
        <f t="shared" si="1"/>
        <v>671161.78099999996</v>
      </c>
      <c r="Y9" t="e">
        <f t="shared" si="1"/>
        <v>#VALUE!</v>
      </c>
      <c r="Z9">
        <f t="shared" si="1"/>
        <v>570767.60099999991</v>
      </c>
    </row>
    <row r="10" spans="1:26">
      <c r="A10" t="s">
        <v>30</v>
      </c>
      <c r="B10">
        <v>21427.723999999998</v>
      </c>
      <c r="C10">
        <v>4684.7259999999997</v>
      </c>
      <c r="D10">
        <v>4782.5410000000002</v>
      </c>
      <c r="E10">
        <v>7865.9080000000004</v>
      </c>
      <c r="F10">
        <v>20120.825000000001</v>
      </c>
      <c r="G10">
        <v>50573.057000000001</v>
      </c>
      <c r="H10">
        <v>69380.057000000001</v>
      </c>
      <c r="I10">
        <v>99499.197</v>
      </c>
      <c r="J10">
        <v>111194.46799999999</v>
      </c>
      <c r="K10">
        <v>97111.428</v>
      </c>
      <c r="L10">
        <v>101392.80100000001</v>
      </c>
      <c r="O10" s="7"/>
    </row>
    <row r="11" spans="1:26">
      <c r="A11" t="s">
        <v>31</v>
      </c>
      <c r="B11">
        <v>2617.5419999999999</v>
      </c>
      <c r="C11">
        <v>4071.962</v>
      </c>
      <c r="D11">
        <v>13646.312</v>
      </c>
      <c r="E11">
        <v>13457.593000000001</v>
      </c>
      <c r="F11">
        <v>16488.59</v>
      </c>
      <c r="G11">
        <v>33644.078000000001</v>
      </c>
      <c r="H11">
        <v>42471.313000000002</v>
      </c>
      <c r="I11">
        <v>65489.858</v>
      </c>
      <c r="J11">
        <v>74867.422000000006</v>
      </c>
      <c r="K11">
        <v>74366.581999999995</v>
      </c>
      <c r="L11">
        <v>90292.451000000001</v>
      </c>
      <c r="O11" s="7" t="s">
        <v>23</v>
      </c>
      <c r="P11">
        <f>B141+B142+B143+B144+B145+B146+B147+B148+B149+B153+B154+B155+B231+B232+B233+B234+B235+B236+B237+B238+B239+B240+B241+B242+B243+B244+B257+B258</f>
        <v>948914.8629999999</v>
      </c>
      <c r="Q11">
        <f t="shared" ref="Q11:Z11" si="2">C141+C142+C143+C144+C145+C146+C147+C148+C149+C153+C154+C155+C231+C232+C233+C234+C235+C236+C237+C238+C239+C240+C241+C242+C243+C244+C257+C258</f>
        <v>1020763.5079999999</v>
      </c>
      <c r="R11">
        <f t="shared" si="2"/>
        <v>1496385.733</v>
      </c>
      <c r="S11">
        <f t="shared" si="2"/>
        <v>1945487.5500000003</v>
      </c>
      <c r="T11">
        <f t="shared" si="2"/>
        <v>1967176.8159999999</v>
      </c>
      <c r="U11">
        <f t="shared" si="2"/>
        <v>2123716.5649999999</v>
      </c>
      <c r="V11">
        <f t="shared" si="2"/>
        <v>2340349.872</v>
      </c>
      <c r="W11">
        <f t="shared" si="2"/>
        <v>2759824.7450000006</v>
      </c>
      <c r="X11">
        <f t="shared" si="2"/>
        <v>2829503.1470000008</v>
      </c>
      <c r="Y11">
        <f t="shared" si="2"/>
        <v>2335958.929</v>
      </c>
      <c r="Z11">
        <f t="shared" si="2"/>
        <v>2679874.0469999998</v>
      </c>
    </row>
    <row r="12" spans="1:26">
      <c r="A12" t="s">
        <v>32</v>
      </c>
      <c r="B12">
        <v>23.132000000000001</v>
      </c>
      <c r="C12">
        <v>7.2510000000000003</v>
      </c>
      <c r="D12">
        <v>6.5510000000000002</v>
      </c>
      <c r="E12">
        <v>48.685000000000002</v>
      </c>
      <c r="F12">
        <v>141.86199999999999</v>
      </c>
      <c r="G12">
        <v>144.55600000000001</v>
      </c>
      <c r="H12">
        <v>286.55799999999999</v>
      </c>
      <c r="I12">
        <v>902.70399999999995</v>
      </c>
      <c r="J12">
        <v>1064.989</v>
      </c>
      <c r="K12">
        <v>772.28599999999994</v>
      </c>
      <c r="L12">
        <v>519.71500000000003</v>
      </c>
      <c r="O12" s="8"/>
    </row>
    <row r="13" spans="1:26">
      <c r="A13" t="s">
        <v>33</v>
      </c>
      <c r="B13">
        <v>1538.104</v>
      </c>
      <c r="C13">
        <v>738.28300000000002</v>
      </c>
      <c r="D13">
        <v>1631.4659999999999</v>
      </c>
      <c r="E13">
        <v>3070.473</v>
      </c>
      <c r="F13">
        <v>5337.6729999999998</v>
      </c>
      <c r="G13">
        <v>12195.508</v>
      </c>
      <c r="H13">
        <v>16007.797</v>
      </c>
      <c r="I13">
        <v>22417.595000000001</v>
      </c>
      <c r="J13">
        <v>29125.022000000001</v>
      </c>
      <c r="K13">
        <v>24587.213</v>
      </c>
      <c r="L13">
        <v>29904.012999999999</v>
      </c>
      <c r="O13" s="7" t="s">
        <v>24</v>
      </c>
      <c r="P13">
        <f>B97+B98+B99+B100+B101+B102+B103+B104+B110+B111+B115+B116+B117+B118+B119+B120+B121+B122+B123+B124+B125+B126+B127+B128+B129+B182+B183+B184+B185+B186+B187+B188+B189+B190+B191+B192+B193+B194+B195+B196+B197+B198+B199+B200+B201+B202+B203+B204+B205+B206+B207+B208+B209+B210+B211+B215+B216+B217+B218+B219+B220+B221+B222+B230+B245+B246+B247+B248+B249+B250+B251+B252+B254+B256</f>
        <v>845386.51899999985</v>
      </c>
      <c r="Q13">
        <f t="shared" ref="Q13:Z13" si="3">C97+C98+C99+C100+C101+C102+C103+C104+C110+C111+C115+C116+C117+C118+C119+C120+C121+C122+C123+C124+C125+C126+C127+C128+C129+C182+C183+C184+C185+C186+C187+C188+C189+C190+C191+C192+C193+C194+C195+C196+C197+C198+C199+C200+C201+C202+C203+C204+C205+C206+C207+C208+C209+C210+C211+C215+C216+C217+C218+C219+C220+C221+C222+C230+C245+C246+C247+C248+C249+C250+C251+C252+C254+C256</f>
        <v>943419.65799999982</v>
      </c>
      <c r="R13">
        <f t="shared" si="3"/>
        <v>1065121.7149999999</v>
      </c>
      <c r="S13">
        <f t="shared" si="3"/>
        <v>1513018.0730000001</v>
      </c>
      <c r="T13">
        <f t="shared" si="3"/>
        <v>2022528.1369999996</v>
      </c>
      <c r="U13">
        <f t="shared" si="3"/>
        <v>2706233.3179999995</v>
      </c>
      <c r="V13">
        <f t="shared" si="3"/>
        <v>3218563.5249999994</v>
      </c>
      <c r="W13">
        <f t="shared" si="3"/>
        <v>4818173.7649999997</v>
      </c>
      <c r="X13">
        <f t="shared" si="3"/>
        <v>6407530.3200000022</v>
      </c>
      <c r="Y13">
        <f t="shared" si="3"/>
        <v>4072898.068</v>
      </c>
      <c r="Z13">
        <f t="shared" si="3"/>
        <v>5020862.754999998</v>
      </c>
    </row>
    <row r="14" spans="1:26">
      <c r="A14" t="s">
        <v>34</v>
      </c>
      <c r="B14">
        <v>63217.743000000002</v>
      </c>
      <c r="C14">
        <v>65212.584999999999</v>
      </c>
      <c r="D14">
        <v>34853.908000000003</v>
      </c>
      <c r="E14">
        <v>57798.487999999998</v>
      </c>
      <c r="F14">
        <v>103005.56200000001</v>
      </c>
      <c r="G14">
        <v>118759.69</v>
      </c>
      <c r="H14">
        <v>128436.9</v>
      </c>
      <c r="I14">
        <v>255718.64199999999</v>
      </c>
      <c r="J14">
        <v>206919.37899999999</v>
      </c>
      <c r="K14">
        <v>185908.383</v>
      </c>
      <c r="L14">
        <v>263082.15299999999</v>
      </c>
      <c r="O14" s="8"/>
    </row>
    <row r="15" spans="1:26">
      <c r="A15" t="s">
        <v>35</v>
      </c>
      <c r="B15">
        <v>15149.276</v>
      </c>
      <c r="C15">
        <v>12245.401</v>
      </c>
      <c r="D15">
        <v>10808.236999999999</v>
      </c>
      <c r="E15">
        <v>12143.754000000001</v>
      </c>
      <c r="F15">
        <v>18267.494999999999</v>
      </c>
      <c r="G15">
        <v>23839.115000000002</v>
      </c>
      <c r="H15">
        <v>30984.808000000001</v>
      </c>
      <c r="I15">
        <v>27387.884999999998</v>
      </c>
      <c r="J15">
        <v>22360.648000000001</v>
      </c>
      <c r="K15">
        <v>15731.61</v>
      </c>
      <c r="L15">
        <v>12867.258</v>
      </c>
      <c r="O15" s="7" t="s">
        <v>25</v>
      </c>
      <c r="P15">
        <f>B107+B108+B109+B112+B113+B114+B133+B134+B135+B139+B140+B158+B159+B160+B161+B162+B163+B164+B165+B174+B175+B176+B177+B178+B179+B180+B181+B212+B213+B214+B223+B224+B225+B226+B227+B228+B229+B253+B255+B259+B260+B261+B262</f>
        <v>357384.42200000014</v>
      </c>
      <c r="Q15">
        <f t="shared" ref="Q15:Z15" si="4">C107+C108+C109+C112+C113+C114+C133+C134+C135+C139+C140+C158+C159+C160+C161+C162+C163+C164+C165+C174+C175+C176+C177+C178+C179+C180+C181+C212+C213+C214+C223+C224+C225+C226+C227+C228+C229+C253+C255+C259+C260+C261+C262</f>
        <v>551149.27400000009</v>
      </c>
      <c r="R15">
        <f t="shared" si="4"/>
        <v>724996.97300000011</v>
      </c>
      <c r="S15">
        <f t="shared" si="4"/>
        <v>849995.89800000028</v>
      </c>
      <c r="T15">
        <f t="shared" si="4"/>
        <v>1129255.5820000002</v>
      </c>
      <c r="U15">
        <f t="shared" si="4"/>
        <v>1562854.003</v>
      </c>
      <c r="V15">
        <f t="shared" si="4"/>
        <v>2186590.2530000005</v>
      </c>
      <c r="W15">
        <f t="shared" si="4"/>
        <v>2861479.8709999998</v>
      </c>
      <c r="X15">
        <f t="shared" si="4"/>
        <v>3207118.0159999998</v>
      </c>
      <c r="Y15">
        <f t="shared" si="4"/>
        <v>2244223.0629999996</v>
      </c>
      <c r="Z15">
        <f t="shared" si="4"/>
        <v>3002007.4439999997</v>
      </c>
    </row>
    <row r="16" spans="1:26">
      <c r="A16" t="s">
        <v>36</v>
      </c>
      <c r="B16">
        <v>72376.021999999997</v>
      </c>
      <c r="C16">
        <v>86428.191000000006</v>
      </c>
      <c r="D16">
        <v>103524.227</v>
      </c>
      <c r="E16">
        <v>110393.959</v>
      </c>
      <c r="F16">
        <v>158507.52600000001</v>
      </c>
      <c r="G16">
        <v>171673.86199999999</v>
      </c>
      <c r="H16">
        <v>208168.81099999999</v>
      </c>
      <c r="I16">
        <v>257041.78</v>
      </c>
      <c r="J16">
        <v>333850.565</v>
      </c>
      <c r="K16">
        <v>261901.329</v>
      </c>
      <c r="L16">
        <v>274891.85100000002</v>
      </c>
    </row>
    <row r="17" spans="1:26">
      <c r="A17" t="s">
        <v>37</v>
      </c>
      <c r="B17">
        <v>528.87800000000004</v>
      </c>
      <c r="C17">
        <v>303.21899999999999</v>
      </c>
      <c r="D17">
        <v>1847.7929999999999</v>
      </c>
      <c r="E17">
        <v>5491.54</v>
      </c>
      <c r="F17">
        <v>7794.3519999999999</v>
      </c>
      <c r="G17">
        <v>11559.931</v>
      </c>
      <c r="H17">
        <v>16238.507</v>
      </c>
      <c r="I17">
        <v>22854.536</v>
      </c>
      <c r="J17">
        <v>23251.078000000001</v>
      </c>
      <c r="K17">
        <v>18609.766</v>
      </c>
      <c r="L17">
        <v>14759.445</v>
      </c>
      <c r="N17" s="1" t="s">
        <v>290</v>
      </c>
      <c r="P17">
        <f>SUM(P7:P15)+B263</f>
        <v>3801512.4580000001</v>
      </c>
      <c r="Q17">
        <f t="shared" ref="Q17:Z17" si="5">SUM(Q7:Q15)+C263</f>
        <v>4571809.3050000006</v>
      </c>
      <c r="R17">
        <f t="shared" si="5"/>
        <v>5462954.6560000004</v>
      </c>
      <c r="S17">
        <f t="shared" si="5"/>
        <v>7146378.0790000008</v>
      </c>
      <c r="T17">
        <f t="shared" si="5"/>
        <v>9269446.2330000009</v>
      </c>
      <c r="U17" t="e">
        <f t="shared" si="5"/>
        <v>#VALUE!</v>
      </c>
      <c r="V17">
        <f t="shared" si="5"/>
        <v>14034036.806000002</v>
      </c>
      <c r="W17">
        <f t="shared" si="5"/>
        <v>16993197.684</v>
      </c>
      <c r="X17">
        <f t="shared" si="5"/>
        <v>23510177.888999999</v>
      </c>
      <c r="Y17" t="e">
        <f t="shared" si="5"/>
        <v>#VALUE!</v>
      </c>
      <c r="Z17">
        <f t="shared" si="5"/>
        <v>20490832.662999991</v>
      </c>
    </row>
    <row r="18" spans="1:26">
      <c r="A18" t="s">
        <v>38</v>
      </c>
      <c r="B18">
        <v>15868.864</v>
      </c>
      <c r="C18">
        <v>28807.204000000002</v>
      </c>
      <c r="D18">
        <v>35945.682000000001</v>
      </c>
      <c r="E18">
        <v>58593.463000000003</v>
      </c>
      <c r="F18">
        <v>56155.341999999997</v>
      </c>
      <c r="G18">
        <v>87119.192999999999</v>
      </c>
      <c r="H18">
        <v>93372.649000000005</v>
      </c>
      <c r="I18">
        <v>121816.72199999999</v>
      </c>
      <c r="J18">
        <v>116353.48699999999</v>
      </c>
      <c r="K18">
        <v>133149.55600000001</v>
      </c>
      <c r="L18">
        <v>140574.75099999999</v>
      </c>
      <c r="P18">
        <f>B8</f>
        <v>3809411.1669999999</v>
      </c>
      <c r="Q18">
        <f t="shared" ref="Q18:Z18" si="6">C8</f>
        <v>4583049.51</v>
      </c>
      <c r="R18">
        <f t="shared" si="6"/>
        <v>5475632.4890000001</v>
      </c>
      <c r="S18">
        <f t="shared" si="6"/>
        <v>7162432.9630000014</v>
      </c>
      <c r="T18">
        <f t="shared" si="6"/>
        <v>9302608.6079999991</v>
      </c>
      <c r="U18">
        <f t="shared" si="6"/>
        <v>12070443.66</v>
      </c>
      <c r="V18">
        <f t="shared" si="6"/>
        <v>14135189.839</v>
      </c>
      <c r="W18">
        <f t="shared" si="6"/>
        <v>17162395.776000001</v>
      </c>
      <c r="X18">
        <f t="shared" si="6"/>
        <v>23769895.309</v>
      </c>
      <c r="Y18">
        <f t="shared" si="6"/>
        <v>16496339.325999999</v>
      </c>
      <c r="Z18">
        <f t="shared" si="6"/>
        <v>20813922.631999999</v>
      </c>
    </row>
    <row r="19" spans="1:26">
      <c r="A19" t="s">
        <v>39</v>
      </c>
      <c r="B19">
        <v>861.70899999999995</v>
      </c>
      <c r="C19">
        <v>1386.6479999999999</v>
      </c>
      <c r="D19">
        <v>1690.7470000000001</v>
      </c>
      <c r="E19">
        <v>2223.8110000000001</v>
      </c>
      <c r="F19">
        <v>3971.328</v>
      </c>
      <c r="G19">
        <v>4591.3230000000003</v>
      </c>
      <c r="H19">
        <v>5445.9110000000001</v>
      </c>
      <c r="I19">
        <v>6119.2839999999997</v>
      </c>
      <c r="J19">
        <v>7874.8909999999996</v>
      </c>
      <c r="K19">
        <v>8765.5720000000001</v>
      </c>
      <c r="L19">
        <v>30853.325000000001</v>
      </c>
      <c r="P19" s="9">
        <f>P17-P18</f>
        <v>-7898.7089999997988</v>
      </c>
      <c r="Q19" s="9">
        <f t="shared" ref="Q19:Z19" si="7">Q17-Q18</f>
        <v>-11240.204999999143</v>
      </c>
      <c r="R19" s="9">
        <f t="shared" si="7"/>
        <v>-12677.832999999635</v>
      </c>
      <c r="S19" s="9">
        <f t="shared" si="7"/>
        <v>-16054.884000000544</v>
      </c>
      <c r="T19" s="9">
        <f t="shared" si="7"/>
        <v>-33162.374999998137</v>
      </c>
      <c r="U19" s="9" t="e">
        <f t="shared" si="7"/>
        <v>#VALUE!</v>
      </c>
      <c r="V19" s="9">
        <f t="shared" si="7"/>
        <v>-101153.03299999796</v>
      </c>
      <c r="W19" s="9">
        <f t="shared" si="7"/>
        <v>-169198.09200000018</v>
      </c>
      <c r="X19" s="9">
        <f t="shared" si="7"/>
        <v>-259717.42000000179</v>
      </c>
      <c r="Y19" s="9" t="e">
        <f t="shared" si="7"/>
        <v>#VALUE!</v>
      </c>
      <c r="Z19" s="9">
        <f t="shared" si="7"/>
        <v>-323089.96900000796</v>
      </c>
    </row>
    <row r="20" spans="1:26">
      <c r="A20" t="s">
        <v>40</v>
      </c>
      <c r="B20">
        <v>37.484999999999999</v>
      </c>
      <c r="C20">
        <v>134.11699999999999</v>
      </c>
      <c r="D20">
        <v>134.48500000000001</v>
      </c>
      <c r="E20">
        <v>97.096999999999994</v>
      </c>
      <c r="F20">
        <v>254.95599999999999</v>
      </c>
      <c r="G20">
        <v>586.495</v>
      </c>
      <c r="H20">
        <v>602.19399999999996</v>
      </c>
      <c r="I20">
        <v>2295.6480000000001</v>
      </c>
      <c r="J20">
        <v>2431.308</v>
      </c>
      <c r="K20">
        <v>1658.3530000000001</v>
      </c>
      <c r="L20">
        <v>949.66200000000003</v>
      </c>
      <c r="N20" s="1" t="s">
        <v>19</v>
      </c>
    </row>
    <row r="21" spans="1:26">
      <c r="A21" t="s">
        <v>41</v>
      </c>
      <c r="B21">
        <v>16402.362000000001</v>
      </c>
      <c r="C21">
        <v>26230.473000000002</v>
      </c>
      <c r="D21">
        <v>36202.036</v>
      </c>
      <c r="E21">
        <v>47071.434999999998</v>
      </c>
      <c r="F21">
        <v>63197.233999999997</v>
      </c>
      <c r="G21">
        <v>90774.168000000005</v>
      </c>
      <c r="H21">
        <v>106926.876</v>
      </c>
      <c r="I21">
        <v>120393.808</v>
      </c>
      <c r="J21">
        <v>156900.56599999999</v>
      </c>
      <c r="K21">
        <v>181309.21900000001</v>
      </c>
      <c r="L21">
        <v>197377.95600000001</v>
      </c>
      <c r="O21" s="2" t="s">
        <v>287</v>
      </c>
    </row>
    <row r="22" spans="1:26">
      <c r="A22" t="s">
        <v>42</v>
      </c>
      <c r="B22">
        <v>11022.879000000001</v>
      </c>
      <c r="C22">
        <v>43468.408000000003</v>
      </c>
      <c r="D22">
        <v>35685.258000000002</v>
      </c>
      <c r="E22">
        <v>81017.414000000004</v>
      </c>
      <c r="F22">
        <v>64238.934999999998</v>
      </c>
      <c r="G22">
        <v>101354.128</v>
      </c>
      <c r="H22">
        <v>59489.91</v>
      </c>
      <c r="I22">
        <v>120890.63</v>
      </c>
      <c r="J22">
        <v>345397.78899999999</v>
      </c>
      <c r="K22">
        <v>266904.79499999998</v>
      </c>
      <c r="L22">
        <v>265870.95199999999</v>
      </c>
      <c r="P22" s="1" t="s">
        <v>286</v>
      </c>
    </row>
    <row r="23" spans="1:26">
      <c r="A23" t="s">
        <v>43</v>
      </c>
      <c r="B23">
        <v>400.56599999999997</v>
      </c>
      <c r="C23">
        <v>889.06799999999998</v>
      </c>
      <c r="D23">
        <v>578.37099999999998</v>
      </c>
      <c r="E23">
        <v>269.06700000000001</v>
      </c>
      <c r="F23">
        <v>924.67</v>
      </c>
      <c r="G23">
        <v>1289.598</v>
      </c>
      <c r="H23">
        <v>1515.1669999999999</v>
      </c>
      <c r="I23">
        <v>1777.32</v>
      </c>
      <c r="J23">
        <v>3287.7979999999998</v>
      </c>
      <c r="K23">
        <v>2866.7979999999998</v>
      </c>
      <c r="L23">
        <v>2739.2750000000001</v>
      </c>
      <c r="N23" s="4" t="s">
        <v>20</v>
      </c>
      <c r="O23" s="6"/>
      <c r="P23" s="5">
        <v>2000</v>
      </c>
      <c r="Q23" s="5">
        <v>2001</v>
      </c>
      <c r="R23" s="5">
        <v>2002</v>
      </c>
      <c r="S23" s="5">
        <v>2003</v>
      </c>
      <c r="T23" s="5">
        <v>2004</v>
      </c>
      <c r="U23" s="5">
        <v>2005</v>
      </c>
      <c r="V23" s="5">
        <v>2006</v>
      </c>
      <c r="W23" s="5">
        <v>2007</v>
      </c>
      <c r="X23" s="5">
        <v>2008</v>
      </c>
      <c r="Y23" s="5">
        <v>2009</v>
      </c>
      <c r="Z23" s="5">
        <v>2010</v>
      </c>
    </row>
    <row r="24" spans="1:26">
      <c r="A24" t="s">
        <v>44</v>
      </c>
      <c r="B24">
        <v>763.90700000000004</v>
      </c>
      <c r="C24">
        <v>3303.2840000000001</v>
      </c>
      <c r="D24">
        <v>2458.0889999999999</v>
      </c>
      <c r="E24">
        <v>5406.2439999999997</v>
      </c>
      <c r="F24">
        <v>22163.202000000001</v>
      </c>
      <c r="G24">
        <v>41970.517999999996</v>
      </c>
      <c r="H24">
        <v>49335.110999999997</v>
      </c>
      <c r="I24">
        <v>76355.712</v>
      </c>
      <c r="J24">
        <v>74306.876000000004</v>
      </c>
      <c r="K24">
        <v>30248.435000000001</v>
      </c>
      <c r="L24">
        <v>28501.253000000001</v>
      </c>
      <c r="O24" s="7"/>
    </row>
    <row r="25" spans="1:26">
      <c r="A25" t="s">
        <v>45</v>
      </c>
      <c r="B25">
        <v>202.137</v>
      </c>
      <c r="C25">
        <v>218.64500000000001</v>
      </c>
      <c r="D25">
        <v>38.244</v>
      </c>
      <c r="E25">
        <v>162.38200000000001</v>
      </c>
      <c r="F25">
        <v>1162.876</v>
      </c>
      <c r="G25">
        <v>389.63200000000001</v>
      </c>
      <c r="H25">
        <v>2157.739</v>
      </c>
      <c r="I25">
        <v>4687.2879999999996</v>
      </c>
      <c r="J25">
        <v>13079.924000000001</v>
      </c>
      <c r="K25">
        <v>1939.8219999999999</v>
      </c>
      <c r="L25">
        <v>2905.576</v>
      </c>
      <c r="O25" s="7" t="s">
        <v>21</v>
      </c>
      <c r="P25">
        <f>SUM(B274:B361)</f>
        <v>1967126.75</v>
      </c>
      <c r="Q25">
        <f t="shared" ref="Q25:Z25" si="8">SUM(C274:C361)</f>
        <v>2115912.1509999996</v>
      </c>
      <c r="R25">
        <f t="shared" si="8"/>
        <v>2178771.284</v>
      </c>
      <c r="S25">
        <f t="shared" si="8"/>
        <v>2792673.2489999994</v>
      </c>
      <c r="T25">
        <f t="shared" si="8"/>
        <v>3768442.8150000004</v>
      </c>
      <c r="U25">
        <f t="shared" si="8"/>
        <v>5568126.1229999997</v>
      </c>
      <c r="V25">
        <f t="shared" si="8"/>
        <v>6628192.858</v>
      </c>
      <c r="W25">
        <f t="shared" si="8"/>
        <v>6996187.1880000001</v>
      </c>
      <c r="X25">
        <f t="shared" si="8"/>
        <v>13056759.320999999</v>
      </c>
      <c r="Y25">
        <f t="shared" si="8"/>
        <v>8205870.8260000004</v>
      </c>
      <c r="Z25">
        <f t="shared" si="8"/>
        <v>11101673.064000003</v>
      </c>
    </row>
    <row r="26" spans="1:26">
      <c r="A26" t="s">
        <v>46</v>
      </c>
      <c r="B26">
        <v>1560.0509999999999</v>
      </c>
      <c r="C26">
        <v>722.41499999999996</v>
      </c>
      <c r="D26">
        <v>699.24599999999998</v>
      </c>
      <c r="E26">
        <v>1983.828</v>
      </c>
      <c r="F26">
        <v>2058.6860000000001</v>
      </c>
      <c r="G26">
        <v>1983.2249999999999</v>
      </c>
      <c r="H26">
        <v>2291.884</v>
      </c>
      <c r="I26">
        <v>12727.187</v>
      </c>
      <c r="J26">
        <v>32916.06</v>
      </c>
      <c r="K26">
        <v>48608.639999999999</v>
      </c>
      <c r="L26">
        <v>17247.117999999999</v>
      </c>
      <c r="O26" s="7"/>
    </row>
    <row r="27" spans="1:26">
      <c r="A27" t="s">
        <v>47</v>
      </c>
      <c r="B27">
        <v>398.64299999999997</v>
      </c>
      <c r="C27">
        <v>1146.703</v>
      </c>
      <c r="D27">
        <v>724.14800000000002</v>
      </c>
      <c r="E27">
        <v>2193.884</v>
      </c>
      <c r="F27">
        <v>6538.1689999999999</v>
      </c>
      <c r="G27">
        <v>4961.7910000000002</v>
      </c>
      <c r="H27">
        <v>4647.17</v>
      </c>
      <c r="I27">
        <v>4905.0129999999999</v>
      </c>
      <c r="J27">
        <v>4035.7660000000001</v>
      </c>
      <c r="K27">
        <v>4456.8540000000003</v>
      </c>
      <c r="L27">
        <v>5588.3789999999999</v>
      </c>
      <c r="O27" s="7" t="s">
        <v>22</v>
      </c>
      <c r="P27">
        <f>B370+B371+B395+B396+B397+B401+B402+B403+B415+B416+B417+B421+B422+B431+B432+B433+B434+B435+B436+B437+B438</f>
        <v>131041.378</v>
      </c>
      <c r="Q27">
        <f t="shared" ref="Q27:Z27" si="9">C370+C371+C395+C396+C397+C401+C402+C403+C415+C416+C417+C421+C422+C431+C432+C433+C434+C435+C436+C437+C438</f>
        <v>155182.06800000006</v>
      </c>
      <c r="R27">
        <f t="shared" si="9"/>
        <v>300313.61600000004</v>
      </c>
      <c r="S27">
        <f t="shared" si="9"/>
        <v>250118.44000000003</v>
      </c>
      <c r="T27">
        <f t="shared" si="9"/>
        <v>341634.52500000002</v>
      </c>
      <c r="U27">
        <f t="shared" si="9"/>
        <v>427938.61699999991</v>
      </c>
      <c r="V27">
        <f t="shared" si="9"/>
        <v>591135.76399999997</v>
      </c>
      <c r="W27">
        <f t="shared" si="9"/>
        <v>831553.326</v>
      </c>
      <c r="X27">
        <f t="shared" si="9"/>
        <v>793990.31499999994</v>
      </c>
      <c r="Y27">
        <f t="shared" si="9"/>
        <v>397348.69</v>
      </c>
      <c r="Z27">
        <f t="shared" si="9"/>
        <v>452389.60799999995</v>
      </c>
    </row>
    <row r="28" spans="1:26">
      <c r="A28" t="s">
        <v>48</v>
      </c>
      <c r="B28">
        <v>125.389</v>
      </c>
      <c r="C28">
        <v>77.152000000000001</v>
      </c>
      <c r="D28">
        <v>107.401</v>
      </c>
      <c r="E28">
        <v>294.59899999999999</v>
      </c>
      <c r="F28">
        <v>811.92700000000002</v>
      </c>
      <c r="G28">
        <v>818.71100000000001</v>
      </c>
      <c r="H28">
        <v>639.02300000000002</v>
      </c>
      <c r="I28">
        <v>1057.319</v>
      </c>
      <c r="J28">
        <v>1515.4069999999999</v>
      </c>
      <c r="K28">
        <v>1125.297</v>
      </c>
      <c r="L28">
        <v>926.827</v>
      </c>
      <c r="O28" s="7"/>
    </row>
    <row r="29" spans="1:26">
      <c r="A29" t="s">
        <v>49</v>
      </c>
      <c r="B29">
        <v>3677.9810000000002</v>
      </c>
      <c r="C29">
        <v>5219.732</v>
      </c>
      <c r="D29">
        <v>7224.1350000000002</v>
      </c>
      <c r="E29">
        <v>9683.9</v>
      </c>
      <c r="F29">
        <v>17083.186000000002</v>
      </c>
      <c r="G29">
        <v>37204.661</v>
      </c>
      <c r="H29">
        <v>52508.777000000002</v>
      </c>
      <c r="I29">
        <v>75481.467000000004</v>
      </c>
      <c r="J29">
        <v>97275.536999999997</v>
      </c>
      <c r="K29">
        <v>81748.960999999996</v>
      </c>
      <c r="L29">
        <v>86597.290999999997</v>
      </c>
      <c r="O29" s="7" t="s">
        <v>23</v>
      </c>
      <c r="P29">
        <f>B406+B407+B408+B409+B410+B411+B412+B413+B414+B418+B419+B420+B496+B497+B498+B499+B500+B501+B502+B503+B504+B505+B506+B507+B508+B509+B522+B523</f>
        <v>647127.19499999983</v>
      </c>
      <c r="Q29">
        <f t="shared" ref="Q29:Z29" si="10">C406+C407+C408+C409+C410+C411+C412+C413+C414+C418+C419+C420+C496+C497+C498+C499+C500+C501+C502+C503+C504+C505+C506+C507+C508+C509+C522+C523</f>
        <v>701187.19900000014</v>
      </c>
      <c r="R29">
        <f t="shared" si="10"/>
        <v>1084191.466</v>
      </c>
      <c r="S29">
        <f t="shared" si="10"/>
        <v>1372175.7550000004</v>
      </c>
      <c r="T29">
        <f t="shared" si="10"/>
        <v>1400708.9150000003</v>
      </c>
      <c r="U29">
        <f t="shared" si="10"/>
        <v>1345963.8670000006</v>
      </c>
      <c r="V29">
        <f t="shared" si="10"/>
        <v>1646519.1560000002</v>
      </c>
      <c r="W29">
        <f t="shared" si="10"/>
        <v>2011774.6430000002</v>
      </c>
      <c r="X29">
        <f t="shared" si="10"/>
        <v>2127823.4019999998</v>
      </c>
      <c r="Y29">
        <f t="shared" si="10"/>
        <v>1352188.1490000002</v>
      </c>
      <c r="Z29">
        <f t="shared" si="10"/>
        <v>1435072.2589999998</v>
      </c>
    </row>
    <row r="30" spans="1:26">
      <c r="A30" t="s">
        <v>50</v>
      </c>
      <c r="B30">
        <v>25565.575000000001</v>
      </c>
      <c r="C30">
        <v>23248.315999999999</v>
      </c>
      <c r="D30">
        <v>15913.025</v>
      </c>
      <c r="E30">
        <v>37845.360000000001</v>
      </c>
      <c r="F30">
        <v>45299.56</v>
      </c>
      <c r="G30">
        <v>49164.779000000002</v>
      </c>
      <c r="H30">
        <v>106034.774</v>
      </c>
      <c r="I30">
        <v>172639.375</v>
      </c>
      <c r="J30">
        <v>281689.94699999999</v>
      </c>
      <c r="K30">
        <v>180160.58499999999</v>
      </c>
      <c r="L30">
        <v>270550.397</v>
      </c>
      <c r="O30" s="8"/>
    </row>
    <row r="31" spans="1:26">
      <c r="A31" t="s">
        <v>51</v>
      </c>
      <c r="B31">
        <v>5892.192</v>
      </c>
      <c r="C31">
        <v>7179.3339999999998</v>
      </c>
      <c r="D31">
        <v>9412.0049999999992</v>
      </c>
      <c r="E31">
        <v>10019.754000000001</v>
      </c>
      <c r="F31">
        <v>9992.4359999999997</v>
      </c>
      <c r="G31">
        <v>15067.213</v>
      </c>
      <c r="H31">
        <v>18803.82</v>
      </c>
      <c r="I31">
        <v>32075.72</v>
      </c>
      <c r="J31">
        <v>37211.68</v>
      </c>
      <c r="K31">
        <v>28097.511999999999</v>
      </c>
      <c r="L31">
        <v>22645.69</v>
      </c>
      <c r="O31" s="7" t="s">
        <v>24</v>
      </c>
      <c r="P31">
        <f>B362+B363+B364+B365+B366+B367+B368+B369+B375+B376+B380+B381+B382+B383+B384+B385+B386+B387+B388+B389++B390+B391+B392+B393+B394+B447+B448+B449+B450+B451+B452+B453+B454+B455+B456+B457+B458+B459+B460+B461+B462+B463+B464+B465+B466+B467+B468+B469+B470+B471+B472+B473+B474+B475+B476+B480+B481+B482+B483+B484+B485+B486+B487+B495+B510+B511+B512+B513+B514+B515+B516+B517+B519+B521</f>
        <v>1517072.7589999998</v>
      </c>
      <c r="Q31">
        <f t="shared" ref="Q31:Z31" si="11">C362+C363+C364+C365+C366+C367+C368+C369+C375+C376+C380+C381+C382+C383+C384+C385+C386+C387+C388+C389++C390+C391+C392+C393+C394+C447+C448+C449+C450+C451+C452+C453+C454+C455+C456+C457+C458+C459+C460+C461+C462+C463+C464+C465+C466+C467+C468+C469+C470+C471+C472+C473+C474+C475+C476+C480+C481+C482+C483+C484+C485+C486+C487+C495+C510+C511+C512+C513+C514+C515+C516+C517+C519+C521</f>
        <v>1810486.5630000005</v>
      </c>
      <c r="R31">
        <f t="shared" si="11"/>
        <v>2222129.7740000002</v>
      </c>
      <c r="S31">
        <f t="shared" si="11"/>
        <v>3017000.0109999999</v>
      </c>
      <c r="T31">
        <f t="shared" si="11"/>
        <v>3806799.3219999997</v>
      </c>
      <c r="U31">
        <f t="shared" si="11"/>
        <v>4511334.3370000012</v>
      </c>
      <c r="V31">
        <f t="shared" si="11"/>
        <v>5622497.0350000029</v>
      </c>
      <c r="W31">
        <f t="shared" si="11"/>
        <v>7396407.726999999</v>
      </c>
      <c r="X31">
        <f t="shared" si="11"/>
        <v>8107810.5380000016</v>
      </c>
      <c r="Y31">
        <f t="shared" si="11"/>
        <v>5038927.5549999978</v>
      </c>
      <c r="Z31">
        <f t="shared" si="11"/>
        <v>5872336.4419999998</v>
      </c>
    </row>
    <row r="32" spans="1:26">
      <c r="A32" t="s">
        <v>52</v>
      </c>
      <c r="B32">
        <v>10272.73</v>
      </c>
      <c r="C32">
        <v>13541.262000000001</v>
      </c>
      <c r="D32">
        <v>16886.527999999998</v>
      </c>
      <c r="E32">
        <v>26455.4</v>
      </c>
      <c r="F32">
        <v>19542.415000000001</v>
      </c>
      <c r="G32">
        <v>39261.328000000001</v>
      </c>
      <c r="H32">
        <v>146120.34599999999</v>
      </c>
      <c r="I32">
        <v>247719.269</v>
      </c>
      <c r="J32">
        <v>369260.17</v>
      </c>
      <c r="K32">
        <v>244101.28099999999</v>
      </c>
      <c r="L32">
        <v>347209.10100000002</v>
      </c>
      <c r="O32" s="8"/>
    </row>
    <row r="33" spans="1:37">
      <c r="A33" t="s">
        <v>53</v>
      </c>
      <c r="B33">
        <v>6192.79</v>
      </c>
      <c r="C33">
        <v>8047.9709999999995</v>
      </c>
      <c r="D33">
        <v>9483.9860000000008</v>
      </c>
      <c r="E33">
        <v>15617.496999999999</v>
      </c>
      <c r="F33">
        <v>18129.116999999998</v>
      </c>
      <c r="G33">
        <v>22870.766</v>
      </c>
      <c r="H33">
        <v>38233.08</v>
      </c>
      <c r="I33">
        <v>55005.254000000001</v>
      </c>
      <c r="J33">
        <v>54722.074000000001</v>
      </c>
      <c r="K33">
        <v>37485.712</v>
      </c>
      <c r="L33">
        <v>40308.453999999998</v>
      </c>
      <c r="O33" s="7" t="s">
        <v>25</v>
      </c>
      <c r="P33">
        <f>B372+B373+B374+B377+B378+B379+B398+B399+B400+B404+B405+B423+B424+B425+B426+B427+B428+B429+B430+B439+B440+B441+B442+B443+B444+B445+B446+B477+B478+B479+B488+B489+B490+B491+B492+B493+B494+B518+B520+B524+B525+B526+B527</f>
        <v>1048615.1630000002</v>
      </c>
      <c r="Q33">
        <f t="shared" ref="Q33:Z33" si="12">C372+C373+C374+C377+C378+C379+C398+C399+C400+C404+C405+C423+C424+C425+C426+C427+C428+C429+C430+C439+C440+C441+C442+C443+C444+C445+C446+C477+C478+C479+C488+C489+C490+C491+C492+C493+C494+C518+C520+C524+C525+C526+C527</f>
        <v>1439529.8300000003</v>
      </c>
      <c r="R33">
        <f t="shared" si="12"/>
        <v>1771673.5390000001</v>
      </c>
      <c r="S33">
        <f t="shared" si="12"/>
        <v>2217574.5129999993</v>
      </c>
      <c r="T33">
        <f t="shared" si="12"/>
        <v>2919908.912</v>
      </c>
      <c r="U33">
        <f t="shared" si="12"/>
        <v>3611321.1680000005</v>
      </c>
      <c r="V33">
        <f t="shared" si="12"/>
        <v>4771799.9899999984</v>
      </c>
      <c r="W33">
        <f t="shared" si="12"/>
        <v>6907735.7560000019</v>
      </c>
      <c r="X33">
        <f t="shared" si="12"/>
        <v>6695526.3289999999</v>
      </c>
      <c r="Y33">
        <f t="shared" si="12"/>
        <v>2955754.11</v>
      </c>
      <c r="Z33">
        <f t="shared" si="12"/>
        <v>3975925.0749999993</v>
      </c>
    </row>
    <row r="34" spans="1:37">
      <c r="A34" t="s">
        <v>54</v>
      </c>
      <c r="B34">
        <v>3076.201</v>
      </c>
      <c r="C34">
        <v>6076.7920000000004</v>
      </c>
      <c r="D34">
        <v>3582.884</v>
      </c>
      <c r="E34">
        <v>12461.473</v>
      </c>
      <c r="F34">
        <v>4421.7860000000001</v>
      </c>
      <c r="G34">
        <v>10343.082</v>
      </c>
      <c r="H34">
        <v>10312.447</v>
      </c>
      <c r="I34">
        <v>14332.914000000001</v>
      </c>
      <c r="J34">
        <v>9663.0139999999992</v>
      </c>
      <c r="K34">
        <v>6695.2359999999999</v>
      </c>
      <c r="L34">
        <v>5568.9539999999997</v>
      </c>
    </row>
    <row r="35" spans="1:37">
      <c r="A35" t="s">
        <v>55</v>
      </c>
      <c r="B35">
        <v>18309.84</v>
      </c>
      <c r="C35">
        <v>16734.201000000001</v>
      </c>
      <c r="D35">
        <v>8264.8760000000002</v>
      </c>
      <c r="E35">
        <v>15667.272999999999</v>
      </c>
      <c r="F35">
        <v>35866.599000000002</v>
      </c>
      <c r="G35">
        <v>52092.103000000003</v>
      </c>
      <c r="H35">
        <v>44162.298000000003</v>
      </c>
      <c r="I35">
        <v>54051.345000000001</v>
      </c>
      <c r="J35">
        <v>58226.069000000003</v>
      </c>
      <c r="K35">
        <v>46384.131000000001</v>
      </c>
      <c r="L35">
        <v>62524.582999999999</v>
      </c>
    </row>
    <row r="36" spans="1:37">
      <c r="A36" t="s">
        <v>56</v>
      </c>
      <c r="B36">
        <v>2418.7809999999999</v>
      </c>
      <c r="C36">
        <v>2684.723</v>
      </c>
      <c r="D36">
        <v>3268.4949999999999</v>
      </c>
      <c r="E36">
        <v>3906.6640000000002</v>
      </c>
      <c r="F36">
        <v>5165.08</v>
      </c>
      <c r="G36">
        <v>7955.192</v>
      </c>
      <c r="H36">
        <v>14552.886</v>
      </c>
      <c r="I36">
        <v>18314.526999999998</v>
      </c>
      <c r="J36">
        <v>19921.078000000001</v>
      </c>
      <c r="K36">
        <v>18051.7</v>
      </c>
      <c r="L36">
        <v>19857.546999999999</v>
      </c>
      <c r="N36" s="1" t="s">
        <v>290</v>
      </c>
      <c r="P36">
        <f>SUM(P25:P33)+B528</f>
        <v>5311013.044999999</v>
      </c>
      <c r="Q36">
        <f t="shared" ref="Q36:Z36" si="13">SUM(Q25:Q33)+C528</f>
        <v>6222349.9810000006</v>
      </c>
      <c r="R36">
        <f t="shared" si="13"/>
        <v>7557096.6690000007</v>
      </c>
      <c r="S36">
        <f t="shared" si="13"/>
        <v>9649557.4129999988</v>
      </c>
      <c r="T36">
        <f t="shared" si="13"/>
        <v>12237535.547</v>
      </c>
      <c r="U36">
        <f t="shared" si="13"/>
        <v>15464957.828000003</v>
      </c>
      <c r="V36">
        <f t="shared" si="13"/>
        <v>19260624.066</v>
      </c>
      <c r="W36">
        <f t="shared" si="13"/>
        <v>24144979.484000001</v>
      </c>
      <c r="X36">
        <f t="shared" si="13"/>
        <v>30782590.646000002</v>
      </c>
      <c r="Y36">
        <f t="shared" si="13"/>
        <v>17953009.119999997</v>
      </c>
      <c r="Z36">
        <f t="shared" si="13"/>
        <v>22843219.657000002</v>
      </c>
    </row>
    <row r="37" spans="1:37">
      <c r="A37" t="s">
        <v>57</v>
      </c>
      <c r="B37">
        <v>10764.227999999999</v>
      </c>
      <c r="C37">
        <v>15537.411</v>
      </c>
      <c r="D37">
        <v>12663.781999999999</v>
      </c>
      <c r="E37">
        <v>11445.585999999999</v>
      </c>
      <c r="F37">
        <v>18651.002</v>
      </c>
      <c r="G37">
        <v>27516.977999999999</v>
      </c>
      <c r="H37">
        <v>37013.512000000002</v>
      </c>
      <c r="I37">
        <v>45259.294000000002</v>
      </c>
      <c r="J37">
        <v>72070.816999999995</v>
      </c>
      <c r="K37">
        <v>69884.478000000003</v>
      </c>
      <c r="L37">
        <v>63656.928</v>
      </c>
      <c r="P37">
        <f>B273</f>
        <v>5456480.3159999996</v>
      </c>
      <c r="Q37">
        <f t="shared" ref="Q37:Z37" si="14">C273</f>
        <v>6353270.7429999998</v>
      </c>
      <c r="R37">
        <f t="shared" si="14"/>
        <v>7709309.6699999999</v>
      </c>
      <c r="S37">
        <f t="shared" si="14"/>
        <v>9803635.9010000005</v>
      </c>
      <c r="T37">
        <f t="shared" si="14"/>
        <v>12379200.835000001</v>
      </c>
      <c r="U37">
        <f t="shared" si="14"/>
        <v>15704432.297</v>
      </c>
      <c r="V37">
        <f t="shared" si="14"/>
        <v>19388425.405000001</v>
      </c>
      <c r="W37">
        <f t="shared" si="14"/>
        <v>24445067.456999999</v>
      </c>
      <c r="X37">
        <f t="shared" si="14"/>
        <v>31294662.543000001</v>
      </c>
      <c r="Y37">
        <f t="shared" si="14"/>
        <v>18340632.910999998</v>
      </c>
      <c r="Z37">
        <f t="shared" si="14"/>
        <v>23378047.392999999</v>
      </c>
    </row>
    <row r="38" spans="1:37">
      <c r="A38" t="s">
        <v>58</v>
      </c>
      <c r="B38">
        <v>187.41200000000001</v>
      </c>
      <c r="C38">
        <v>177.922</v>
      </c>
      <c r="D38">
        <v>4336.8410000000003</v>
      </c>
      <c r="E38">
        <v>15296.225</v>
      </c>
      <c r="F38">
        <v>6729.7650000000003</v>
      </c>
      <c r="G38">
        <v>662.14599999999996</v>
      </c>
      <c r="H38">
        <v>1640.319</v>
      </c>
      <c r="I38">
        <v>1738.36</v>
      </c>
      <c r="J38">
        <v>883.86699999999996</v>
      </c>
      <c r="K38">
        <v>2318.1999999999998</v>
      </c>
      <c r="L38">
        <v>2558.4520000000002</v>
      </c>
      <c r="P38" s="9">
        <f>P36-P37</f>
        <v>-145467.27100000065</v>
      </c>
      <c r="Q38" s="9">
        <f t="shared" ref="Q38:Z38" si="15">Q36-Q37</f>
        <v>-130920.76199999917</v>
      </c>
      <c r="R38" s="9">
        <f t="shared" si="15"/>
        <v>-152213.00099999923</v>
      </c>
      <c r="S38" s="9">
        <f t="shared" si="15"/>
        <v>-154078.48800000176</v>
      </c>
      <c r="T38" s="9">
        <f t="shared" si="15"/>
        <v>-141665.28800000064</v>
      </c>
      <c r="U38" s="9">
        <f t="shared" si="15"/>
        <v>-239474.46899999678</v>
      </c>
      <c r="V38" s="9">
        <f t="shared" si="15"/>
        <v>-127801.33900000155</v>
      </c>
      <c r="W38" s="9">
        <f t="shared" si="15"/>
        <v>-300087.97299999744</v>
      </c>
      <c r="X38" s="9">
        <f t="shared" si="15"/>
        <v>-512071.89699999988</v>
      </c>
      <c r="Y38" s="9">
        <f t="shared" si="15"/>
        <v>-387623.79100000113</v>
      </c>
      <c r="Z38" s="9">
        <f t="shared" si="15"/>
        <v>-534827.73599999771</v>
      </c>
    </row>
    <row r="39" spans="1:37">
      <c r="A39" t="s">
        <v>59</v>
      </c>
      <c r="B39">
        <v>9395.7739999999994</v>
      </c>
      <c r="C39">
        <v>12631.710999999999</v>
      </c>
      <c r="D39">
        <v>14210.341</v>
      </c>
      <c r="E39">
        <v>16952.7</v>
      </c>
      <c r="F39">
        <v>26154.948</v>
      </c>
      <c r="G39">
        <v>38111.82</v>
      </c>
      <c r="H39">
        <v>58796.790999999997</v>
      </c>
      <c r="I39">
        <v>59382.623</v>
      </c>
      <c r="J39">
        <v>89300.479999999996</v>
      </c>
      <c r="K39">
        <v>75625.485000000001</v>
      </c>
      <c r="L39">
        <v>80043.040999999997</v>
      </c>
    </row>
    <row r="40" spans="1:37">
      <c r="A40" t="s">
        <v>60</v>
      </c>
      <c r="B40">
        <v>1582.261</v>
      </c>
      <c r="C40">
        <v>1731.124</v>
      </c>
      <c r="D40">
        <v>1722.9459999999999</v>
      </c>
      <c r="E40">
        <v>1523.962</v>
      </c>
      <c r="F40">
        <v>1466.326</v>
      </c>
      <c r="G40">
        <v>1668.91</v>
      </c>
      <c r="H40">
        <v>2167.7890000000002</v>
      </c>
      <c r="I40">
        <v>2936.7080000000001</v>
      </c>
      <c r="J40">
        <v>4000.5569999999998</v>
      </c>
      <c r="K40">
        <v>4104.5219999999999</v>
      </c>
      <c r="L40">
        <v>5538.8729999999996</v>
      </c>
    </row>
    <row r="41" spans="1:37">
      <c r="A41" t="s">
        <v>61</v>
      </c>
      <c r="B41">
        <v>377.73</v>
      </c>
      <c r="C41">
        <v>1006.331</v>
      </c>
      <c r="D41">
        <v>1617.248</v>
      </c>
      <c r="E41">
        <v>1788.2059999999999</v>
      </c>
      <c r="F41">
        <v>1073.521</v>
      </c>
      <c r="G41">
        <v>1483.8810000000001</v>
      </c>
      <c r="H41">
        <v>2159.2820000000002</v>
      </c>
      <c r="I41">
        <v>3438.2179999999998</v>
      </c>
      <c r="J41">
        <v>3265.346</v>
      </c>
      <c r="K41">
        <v>3886.6770000000001</v>
      </c>
      <c r="L41">
        <v>6394.4290000000001</v>
      </c>
    </row>
    <row r="42" spans="1:37" ht="13.5" thickBot="1">
      <c r="A42" t="s">
        <v>62</v>
      </c>
      <c r="B42">
        <v>58190.353999999999</v>
      </c>
      <c r="C42">
        <v>84829.739000000001</v>
      </c>
      <c r="D42">
        <v>95294.040999999997</v>
      </c>
      <c r="E42">
        <v>128243.00599999999</v>
      </c>
      <c r="F42">
        <v>134975.427</v>
      </c>
      <c r="G42">
        <v>137937.01699999999</v>
      </c>
      <c r="H42">
        <v>174501.72700000001</v>
      </c>
      <c r="I42">
        <v>229139.46400000001</v>
      </c>
      <c r="J42">
        <v>271819.32900000003</v>
      </c>
      <c r="K42">
        <v>255578.01699999999</v>
      </c>
      <c r="L42">
        <v>268489.27399999998</v>
      </c>
      <c r="N42" s="14" t="s">
        <v>393</v>
      </c>
      <c r="S42" s="1" t="s">
        <v>286</v>
      </c>
      <c r="T42" s="118">
        <v>2010</v>
      </c>
      <c r="U42" s="62"/>
      <c r="V42" s="23"/>
      <c r="W42" s="118">
        <v>2000</v>
      </c>
      <c r="X42" s="62"/>
      <c r="Y42" s="23"/>
      <c r="AA42" s="65">
        <v>2010</v>
      </c>
      <c r="AB42" s="9"/>
      <c r="AC42" s="9"/>
      <c r="AD42" s="9"/>
      <c r="AE42" s="9"/>
      <c r="AF42" s="9"/>
      <c r="AG42" s="9"/>
      <c r="AH42" s="9"/>
      <c r="AI42" s="9"/>
      <c r="AJ42" s="9"/>
      <c r="AK42" s="18"/>
    </row>
    <row r="43" spans="1:37" ht="13.5" thickBot="1">
      <c r="A43" t="s">
        <v>63</v>
      </c>
      <c r="B43">
        <v>1465.0050000000001</v>
      </c>
      <c r="C43">
        <v>2257.31</v>
      </c>
      <c r="D43">
        <v>3162.0160000000001</v>
      </c>
      <c r="E43">
        <v>3396.0219999999999</v>
      </c>
      <c r="F43">
        <v>6958.61</v>
      </c>
      <c r="G43">
        <v>6972.2929999999997</v>
      </c>
      <c r="H43">
        <v>5853.7030000000004</v>
      </c>
      <c r="I43">
        <v>6978.299</v>
      </c>
      <c r="J43">
        <v>12173.475</v>
      </c>
      <c r="K43">
        <v>10631.178</v>
      </c>
      <c r="L43">
        <v>12002.109</v>
      </c>
      <c r="T43" s="117" t="s">
        <v>397</v>
      </c>
      <c r="U43" s="4" t="s">
        <v>398</v>
      </c>
      <c r="V43" s="20" t="s">
        <v>401</v>
      </c>
      <c r="W43" s="117" t="s">
        <v>397</v>
      </c>
      <c r="X43" s="4" t="s">
        <v>398</v>
      </c>
      <c r="Y43" s="20" t="s">
        <v>401</v>
      </c>
      <c r="AA43" s="112" t="s">
        <v>374</v>
      </c>
      <c r="AB43" s="111">
        <v>0</v>
      </c>
      <c r="AC43" s="111">
        <v>1</v>
      </c>
      <c r="AD43" s="111">
        <v>2</v>
      </c>
      <c r="AE43" s="111">
        <v>3</v>
      </c>
      <c r="AF43" s="111">
        <v>4</v>
      </c>
      <c r="AG43" s="111">
        <v>5</v>
      </c>
      <c r="AH43" s="111">
        <v>6</v>
      </c>
      <c r="AI43" s="111">
        <v>7</v>
      </c>
      <c r="AJ43" s="111">
        <v>8</v>
      </c>
      <c r="AK43" s="113">
        <v>9</v>
      </c>
    </row>
    <row r="44" spans="1:37">
      <c r="A44" t="s">
        <v>64</v>
      </c>
      <c r="B44">
        <v>4693.9260000000004</v>
      </c>
      <c r="C44">
        <v>6401.0150000000003</v>
      </c>
      <c r="D44">
        <v>6947.0680000000002</v>
      </c>
      <c r="E44">
        <v>10452.321</v>
      </c>
      <c r="F44">
        <v>18679.056</v>
      </c>
      <c r="G44">
        <v>31687.645</v>
      </c>
      <c r="H44">
        <v>48498.311000000002</v>
      </c>
      <c r="I44">
        <v>77808.178</v>
      </c>
      <c r="J44">
        <v>86997.895999999993</v>
      </c>
      <c r="K44">
        <v>74326.057000000001</v>
      </c>
      <c r="L44">
        <v>108348.41099999999</v>
      </c>
      <c r="N44" s="109" t="s">
        <v>29</v>
      </c>
      <c r="T44" s="33">
        <f>(2*MIN(L9,L274)/(L9+L274))</f>
        <v>0.4695419386153023</v>
      </c>
      <c r="U44" s="31">
        <f t="shared" ref="U44:U79" si="16">(L9+L274)/($AB$44+$AB$45)</f>
        <v>2.5342400749296029E-2</v>
      </c>
      <c r="V44" s="8">
        <f t="shared" ref="V44:V80" si="17">(T44*U44)</f>
        <v>1.1899319976990346E-2</v>
      </c>
      <c r="W44" s="33">
        <f>(2*MIN(B9,B274)/(B9+B274))</f>
        <v>0.23594926252279613</v>
      </c>
      <c r="X44" s="31">
        <f>(B9+B274)/($AB$52+$AB$53)</f>
        <v>1.4914949329121588E-2</v>
      </c>
      <c r="Y44" s="8">
        <f>(W44*X44)</f>
        <v>3.5191712947711118E-3</v>
      </c>
      <c r="AA44" s="57" t="s">
        <v>288</v>
      </c>
      <c r="AB44" s="31">
        <f>SUM(L9:L44)</f>
        <v>2986498.6259999997</v>
      </c>
      <c r="AC44" s="31">
        <f>SUM(L45:L48)</f>
        <v>418205.75800000003</v>
      </c>
      <c r="AD44" s="31">
        <f>SUM(L49:L82)</f>
        <v>915283.83</v>
      </c>
      <c r="AE44" s="31">
        <f>SUM(L83:L92)</f>
        <v>4860108.9530000007</v>
      </c>
      <c r="AF44" s="31">
        <f>SUM(L93:L96)</f>
        <v>36066.091</v>
      </c>
      <c r="AG44" s="31">
        <f>SUM(L97:L129)</f>
        <v>2677659.6239999989</v>
      </c>
      <c r="AH44" s="31">
        <f>SUM(L130:L181)</f>
        <v>2079141.023</v>
      </c>
      <c r="AI44" s="31">
        <f>SUM(L182:L231)</f>
        <v>3684418.7109999997</v>
      </c>
      <c r="AJ44" s="31">
        <f>SUM(L232:L262)</f>
        <v>2832292.4889999991</v>
      </c>
      <c r="AK44" s="8">
        <f>SUM(L263)</f>
        <v>1157.558</v>
      </c>
    </row>
    <row r="45" spans="1:37">
      <c r="A45" t="s">
        <v>65</v>
      </c>
      <c r="B45">
        <v>3370.377</v>
      </c>
      <c r="C45">
        <v>4018.549</v>
      </c>
      <c r="D45">
        <v>6592.616</v>
      </c>
      <c r="E45">
        <v>8556.8389999999999</v>
      </c>
      <c r="F45">
        <v>9741.5959999999995</v>
      </c>
      <c r="G45">
        <v>12287.681</v>
      </c>
      <c r="H45">
        <v>18300.985000000001</v>
      </c>
      <c r="I45">
        <v>34215.413</v>
      </c>
      <c r="J45">
        <v>42943.595000000001</v>
      </c>
      <c r="K45">
        <v>27972.097000000002</v>
      </c>
      <c r="L45">
        <v>41323.728999999999</v>
      </c>
      <c r="N45" s="110" t="s">
        <v>30</v>
      </c>
      <c r="T45" s="33">
        <f>(2*MIN(L10,L275)/(L10+L275))</f>
        <v>0.12419252571775426</v>
      </c>
      <c r="U45" s="31">
        <f t="shared" si="16"/>
        <v>2.0361891371474504E-2</v>
      </c>
      <c r="V45" s="8">
        <f t="shared" si="17"/>
        <v>2.5287947178139658E-3</v>
      </c>
      <c r="W45" s="33">
        <f t="shared" ref="W45:W108" si="18">(2*MIN(B10,B275)/(B10+B275))</f>
        <v>3.3555348907552879E-2</v>
      </c>
      <c r="X45" s="31">
        <f t="shared" ref="X45:X79" si="19">(B10+B275)/($AB$52+$AB$53)</f>
        <v>2.6744173767672873E-2</v>
      </c>
      <c r="Y45" s="8">
        <f t="shared" ref="Y45:Y108" si="20">(W45*X45)</f>
        <v>8.9741008201848626E-4</v>
      </c>
      <c r="AA45" s="57" t="s">
        <v>287</v>
      </c>
      <c r="AB45" s="31">
        <f>SUM(L274:L309)</f>
        <v>2322721.5750000002</v>
      </c>
      <c r="AC45" s="31">
        <f>SUM(L310:L313)</f>
        <v>408253.48100000003</v>
      </c>
      <c r="AD45" s="31">
        <f>SUM(L314:L347)</f>
        <v>759516.59600000002</v>
      </c>
      <c r="AE45" s="31">
        <f>SUM(L348:L357)</f>
        <v>7490693.5309999995</v>
      </c>
      <c r="AF45" s="31">
        <f>SUM(L358:L361)</f>
        <v>120487.88100000002</v>
      </c>
      <c r="AG45" s="31">
        <f>SUM(L362:L394)</f>
        <v>3131293.4090000005</v>
      </c>
      <c r="AH45" s="31">
        <f>SUM(L395:L446)</f>
        <v>2623181.3450000002</v>
      </c>
      <c r="AI45" s="31">
        <f>SUM(L447:L496)</f>
        <v>4544812.3630000018</v>
      </c>
      <c r="AJ45" s="31">
        <f>SUM(L497:L527)</f>
        <v>1436436.267</v>
      </c>
      <c r="AK45" s="8">
        <f>SUM(L528)</f>
        <v>5823.2089999999998</v>
      </c>
    </row>
    <row r="46" spans="1:37">
      <c r="A46" t="s">
        <v>66</v>
      </c>
      <c r="B46">
        <v>1392.499</v>
      </c>
      <c r="C46">
        <v>1507.317</v>
      </c>
      <c r="D46">
        <v>5989.76</v>
      </c>
      <c r="E46">
        <v>4794.6949999999997</v>
      </c>
      <c r="F46">
        <v>7266.6530000000002</v>
      </c>
      <c r="G46">
        <v>10982.206</v>
      </c>
      <c r="H46">
        <v>40077.463000000003</v>
      </c>
      <c r="I46">
        <v>78186.481</v>
      </c>
      <c r="J46">
        <v>120375.208</v>
      </c>
      <c r="K46">
        <v>95634.888999999996</v>
      </c>
      <c r="L46">
        <v>142016.58100000001</v>
      </c>
      <c r="N46" s="110" t="s">
        <v>31</v>
      </c>
      <c r="T46" s="33">
        <f t="shared" ref="T46:T108" si="21">(2*MIN(L11,L276)/(L11+L276))</f>
        <v>0.71247198781417964</v>
      </c>
      <c r="U46" s="31">
        <f t="shared" si="16"/>
        <v>4.7740053982364486E-2</v>
      </c>
      <c r="V46" s="8">
        <f t="shared" si="17"/>
        <v>3.4013451159171468E-2</v>
      </c>
      <c r="W46" s="33">
        <f t="shared" si="18"/>
        <v>0.23222268498435836</v>
      </c>
      <c r="X46" s="31">
        <f t="shared" si="19"/>
        <v>2.7664567524195556E-2</v>
      </c>
      <c r="Y46" s="8">
        <f t="shared" si="20"/>
        <v>6.4243401493997753E-3</v>
      </c>
      <c r="AA46" s="33"/>
      <c r="AB46" s="31"/>
      <c r="AC46" s="31"/>
      <c r="AD46" s="31"/>
      <c r="AE46" s="31"/>
      <c r="AF46" s="31"/>
      <c r="AG46" s="31"/>
      <c r="AH46" s="31"/>
      <c r="AI46" s="31"/>
      <c r="AJ46" s="31"/>
      <c r="AK46" s="8"/>
    </row>
    <row r="47" spans="1:37">
      <c r="A47" t="s">
        <v>67</v>
      </c>
      <c r="B47">
        <v>0.83199999999999996</v>
      </c>
      <c r="C47">
        <v>66.427000000000007</v>
      </c>
      <c r="D47" t="s">
        <v>18</v>
      </c>
      <c r="E47">
        <v>47.6</v>
      </c>
      <c r="F47">
        <v>127.371</v>
      </c>
      <c r="G47">
        <v>1402.7470000000001</v>
      </c>
      <c r="H47">
        <v>9.2100000000000009</v>
      </c>
      <c r="I47" t="s">
        <v>18</v>
      </c>
      <c r="J47">
        <v>151.26300000000001</v>
      </c>
      <c r="K47">
        <v>0.01</v>
      </c>
      <c r="L47">
        <v>1.4999999999999999E-2</v>
      </c>
      <c r="N47" s="110" t="s">
        <v>32</v>
      </c>
      <c r="T47" s="33">
        <f t="shared" si="21"/>
        <v>0.24322572492933231</v>
      </c>
      <c r="U47" s="31">
        <f t="shared" si="16"/>
        <v>8.0492423335447186E-4</v>
      </c>
      <c r="V47" s="8">
        <f t="shared" si="17"/>
        <v>1.9577828017082845E-4</v>
      </c>
      <c r="W47" s="33">
        <f t="shared" si="18"/>
        <v>0.18266095769336529</v>
      </c>
      <c r="X47" s="31">
        <f t="shared" si="19"/>
        <v>3.1240076985062719E-5</v>
      </c>
      <c r="Y47" s="8">
        <f t="shared" si="20"/>
        <v>5.7063423805060165E-6</v>
      </c>
      <c r="AA47" s="67" t="s">
        <v>399</v>
      </c>
      <c r="AB47" s="47">
        <f>SUM(V44:V79)</f>
        <v>0.67014675438209426</v>
      </c>
      <c r="AC47" s="47">
        <f>SUM(V80:V83)</f>
        <v>0.59928927238963325</v>
      </c>
      <c r="AD47" s="47">
        <f>SUM(V84:V117)</f>
        <v>0.44140641865349034</v>
      </c>
      <c r="AE47" s="47">
        <f>SUM(V118:V127)</f>
        <v>0.10940096416815144</v>
      </c>
      <c r="AF47" s="47">
        <f>SUM(V128:V131)</f>
        <v>0.45006499100514669</v>
      </c>
      <c r="AG47" s="47">
        <f>SUM(V132:V164)</f>
        <v>0.48048340830852776</v>
      </c>
      <c r="AH47" s="47">
        <f>SUM(V165:V216)</f>
        <v>0.6806373126990175</v>
      </c>
      <c r="AI47" s="47">
        <f>SUM(V217:V266)</f>
        <v>0.78530263567611669</v>
      </c>
      <c r="AJ47" s="47">
        <f>SUM(V267:V297)</f>
        <v>0.60173206142217583</v>
      </c>
      <c r="AK47" s="114">
        <f>SUM(V298)</f>
        <v>0.33164206741179014</v>
      </c>
    </row>
    <row r="48" spans="1:37">
      <c r="A48" t="s">
        <v>68</v>
      </c>
      <c r="B48">
        <v>23707.466</v>
      </c>
      <c r="C48">
        <v>30029.417000000001</v>
      </c>
      <c r="D48">
        <v>27630.052</v>
      </c>
      <c r="E48">
        <v>29592.241000000002</v>
      </c>
      <c r="F48">
        <v>48385.675000000003</v>
      </c>
      <c r="G48">
        <v>123370.288</v>
      </c>
      <c r="H48">
        <v>171718.889</v>
      </c>
      <c r="I48">
        <v>208799.106</v>
      </c>
      <c r="J48">
        <v>159422.58799999999</v>
      </c>
      <c r="K48">
        <v>189762.36499999999</v>
      </c>
      <c r="L48">
        <v>234865.43299999999</v>
      </c>
      <c r="N48" s="110" t="s">
        <v>33</v>
      </c>
      <c r="T48" s="33">
        <f t="shared" si="21"/>
        <v>0.82943543136157127</v>
      </c>
      <c r="U48" s="31">
        <f t="shared" si="16"/>
        <v>1.3581450245069617E-2</v>
      </c>
      <c r="V48" s="8">
        <f t="shared" si="17"/>
        <v>1.1264936042535036E-2</v>
      </c>
      <c r="W48" s="33">
        <f t="shared" si="18"/>
        <v>0.81213135023653449</v>
      </c>
      <c r="X48" s="31">
        <f t="shared" si="19"/>
        <v>3.1779872430850501E-3</v>
      </c>
      <c r="Y48" s="8">
        <f t="shared" si="20"/>
        <v>2.5809430707611435E-3</v>
      </c>
      <c r="AA48" s="115" t="s">
        <v>400</v>
      </c>
      <c r="AB48" s="5">
        <f>(2*MIN(AB44,AB45)/(AB44+AB45))</f>
        <v>0.87497654535500791</v>
      </c>
      <c r="AC48" s="5">
        <f t="shared" ref="AC48:AK48" si="22">(2*MIN(AC44,AC45)/(AC44+AC45))</f>
        <v>0.98795793363984641</v>
      </c>
      <c r="AD48" s="5">
        <f t="shared" si="22"/>
        <v>0.90699355482490185</v>
      </c>
      <c r="AE48" s="5">
        <f t="shared" si="22"/>
        <v>0.78701103985689813</v>
      </c>
      <c r="AF48" s="5">
        <f t="shared" si="22"/>
        <v>0.46074961291943456</v>
      </c>
      <c r="AG48" s="5">
        <f t="shared" si="22"/>
        <v>0.92190782359179702</v>
      </c>
      <c r="AH48" s="5">
        <f t="shared" si="22"/>
        <v>0.88430390785151702</v>
      </c>
      <c r="AI48" s="5">
        <f t="shared" si="22"/>
        <v>0.89544665300280746</v>
      </c>
      <c r="AJ48" s="5">
        <f t="shared" si="22"/>
        <v>0.6730042357369217</v>
      </c>
      <c r="AK48" s="6">
        <f t="shared" si="22"/>
        <v>0.33164206741179014</v>
      </c>
    </row>
    <row r="49" spans="1:37">
      <c r="A49" t="s">
        <v>69</v>
      </c>
      <c r="B49">
        <v>11650.045</v>
      </c>
      <c r="C49">
        <v>12867.701999999999</v>
      </c>
      <c r="D49">
        <v>17629.727999999999</v>
      </c>
      <c r="E49">
        <v>17629.284</v>
      </c>
      <c r="F49">
        <v>7182.8959999999997</v>
      </c>
      <c r="G49">
        <v>8251.4339999999993</v>
      </c>
      <c r="H49">
        <v>8127.0379999999996</v>
      </c>
      <c r="I49">
        <v>8666.2289999999994</v>
      </c>
      <c r="J49">
        <v>6847.4780000000001</v>
      </c>
      <c r="K49">
        <v>4738.1009999999997</v>
      </c>
      <c r="L49">
        <v>10071.852999999999</v>
      </c>
      <c r="N49" s="110" t="s">
        <v>34</v>
      </c>
      <c r="T49" s="33">
        <f t="shared" si="21"/>
        <v>0.69979243207103659</v>
      </c>
      <c r="U49" s="31">
        <f t="shared" si="16"/>
        <v>7.6221581452541473E-2</v>
      </c>
      <c r="V49" s="8">
        <f t="shared" si="17"/>
        <v>5.3339285860974611E-2</v>
      </c>
      <c r="W49" s="33">
        <f t="shared" si="18"/>
        <v>0.77031244243536012</v>
      </c>
      <c r="X49" s="31">
        <f t="shared" si="19"/>
        <v>0.12617667433642035</v>
      </c>
      <c r="Y49" s="8">
        <f t="shared" si="20"/>
        <v>9.7195462186458984E-2</v>
      </c>
    </row>
    <row r="50" spans="1:37" ht="13.5" thickBot="1">
      <c r="A50" t="s">
        <v>70</v>
      </c>
      <c r="B50">
        <v>3237.0239999999999</v>
      </c>
      <c r="C50">
        <v>1647.8810000000001</v>
      </c>
      <c r="D50">
        <v>1170.8630000000001</v>
      </c>
      <c r="E50">
        <v>2822.8980000000001</v>
      </c>
      <c r="F50">
        <v>5341.4650000000001</v>
      </c>
      <c r="G50">
        <v>5579.692</v>
      </c>
      <c r="H50">
        <v>10754.638000000001</v>
      </c>
      <c r="I50">
        <v>10483.450000000001</v>
      </c>
      <c r="J50">
        <v>14026.375</v>
      </c>
      <c r="K50">
        <v>16154.548000000001</v>
      </c>
      <c r="L50">
        <v>16700.759999999998</v>
      </c>
      <c r="N50" s="110" t="s">
        <v>35</v>
      </c>
      <c r="T50" s="33">
        <f t="shared" si="21"/>
        <v>0.51775940216688243</v>
      </c>
      <c r="U50" s="31">
        <f t="shared" si="16"/>
        <v>3.2701416295993642E-3</v>
      </c>
      <c r="V50" s="8">
        <f t="shared" si="17"/>
        <v>1.6931465751424016E-3</v>
      </c>
      <c r="W50" s="33">
        <f t="shared" si="18"/>
        <v>0.12403286331403142</v>
      </c>
      <c r="X50" s="31">
        <f t="shared" si="19"/>
        <v>1.9819902803072574E-2</v>
      </c>
      <c r="Y50" s="8">
        <f t="shared" si="20"/>
        <v>2.4583192952708889E-3</v>
      </c>
      <c r="AA50" s="65">
        <v>2000</v>
      </c>
      <c r="AB50" s="9"/>
      <c r="AC50" s="9"/>
      <c r="AD50" s="9"/>
      <c r="AE50" s="9"/>
      <c r="AF50" s="9"/>
      <c r="AG50" s="9"/>
      <c r="AH50" s="9"/>
      <c r="AI50" s="9"/>
      <c r="AJ50" s="9"/>
      <c r="AK50" s="18"/>
    </row>
    <row r="51" spans="1:37" ht="13.5" thickBot="1">
      <c r="A51" t="s">
        <v>71</v>
      </c>
      <c r="B51">
        <v>11530.4</v>
      </c>
      <c r="C51">
        <v>19028.859</v>
      </c>
      <c r="D51">
        <v>20856.952000000001</v>
      </c>
      <c r="E51">
        <v>31161.868999999999</v>
      </c>
      <c r="F51">
        <v>32287.93</v>
      </c>
      <c r="G51">
        <v>56540.582000000002</v>
      </c>
      <c r="H51">
        <v>23195.242999999999</v>
      </c>
      <c r="I51">
        <v>89316.998000000007</v>
      </c>
      <c r="J51">
        <v>97091.036999999997</v>
      </c>
      <c r="K51">
        <v>121850.454</v>
      </c>
      <c r="L51">
        <v>165458.682</v>
      </c>
      <c r="N51" s="110" t="s">
        <v>36</v>
      </c>
      <c r="T51" s="33">
        <f t="shared" si="21"/>
        <v>0.16846192423783063</v>
      </c>
      <c r="U51" s="31">
        <f t="shared" si="16"/>
        <v>5.6538615773265806E-2</v>
      </c>
      <c r="V51" s="8">
        <f t="shared" si="17"/>
        <v>9.5246040069077199E-3</v>
      </c>
      <c r="W51" s="33">
        <f t="shared" si="18"/>
        <v>2.2240875062505189E-2</v>
      </c>
      <c r="X51" s="31">
        <f t="shared" si="19"/>
        <v>8.981651108815035E-2</v>
      </c>
      <c r="Y51" s="8">
        <f t="shared" si="20"/>
        <v>1.997597801661664E-3</v>
      </c>
      <c r="AA51" s="112" t="s">
        <v>374</v>
      </c>
      <c r="AB51" s="111">
        <v>0</v>
      </c>
      <c r="AC51" s="111">
        <v>1</v>
      </c>
      <c r="AD51" s="111">
        <v>2</v>
      </c>
      <c r="AE51" s="111">
        <v>3</v>
      </c>
      <c r="AF51" s="111">
        <v>4</v>
      </c>
      <c r="AG51" s="111">
        <v>5</v>
      </c>
      <c r="AH51" s="111">
        <v>6</v>
      </c>
      <c r="AI51" s="111">
        <v>7</v>
      </c>
      <c r="AJ51" s="111">
        <v>8</v>
      </c>
      <c r="AK51" s="113">
        <v>9</v>
      </c>
    </row>
    <row r="52" spans="1:37">
      <c r="A52" t="s">
        <v>72</v>
      </c>
      <c r="B52">
        <v>1387.2560000000001</v>
      </c>
      <c r="C52">
        <v>2387.5079999999998</v>
      </c>
      <c r="D52">
        <v>1019.428</v>
      </c>
      <c r="E52">
        <v>472.60300000000001</v>
      </c>
      <c r="F52">
        <v>890.49699999999996</v>
      </c>
      <c r="G52">
        <v>1133.546</v>
      </c>
      <c r="H52">
        <v>957.65200000000004</v>
      </c>
      <c r="I52">
        <v>1395.35</v>
      </c>
      <c r="J52">
        <v>3884.6439999999998</v>
      </c>
      <c r="K52">
        <v>3406.6660000000002</v>
      </c>
      <c r="L52">
        <v>4301.9369999999999</v>
      </c>
      <c r="N52" s="110" t="s">
        <v>37</v>
      </c>
      <c r="T52" s="33">
        <f t="shared" si="21"/>
        <v>0.71904002499528097</v>
      </c>
      <c r="U52" s="31">
        <f t="shared" si="16"/>
        <v>4.3404396742970953E-3</v>
      </c>
      <c r="V52" s="8">
        <f t="shared" si="17"/>
        <v>3.1209498518970928E-3</v>
      </c>
      <c r="W52" s="33">
        <f t="shared" si="18"/>
        <v>0.56548948577770608</v>
      </c>
      <c r="X52" s="31">
        <f t="shared" si="19"/>
        <v>2.2954394218343724E-3</v>
      </c>
      <c r="Y52" s="8">
        <f t="shared" si="20"/>
        <v>1.2980468582869942E-3</v>
      </c>
      <c r="AA52" s="116" t="s">
        <v>288</v>
      </c>
      <c r="AB52" s="31">
        <f>SUM(B9:B44)</f>
        <v>397305.27199999988</v>
      </c>
      <c r="AC52" s="31">
        <f>SUM(B45:B48)</f>
        <v>28471.173999999999</v>
      </c>
      <c r="AD52" s="31">
        <f>SUM(B49:B82)</f>
        <v>279651.55099999998</v>
      </c>
      <c r="AE52" s="31">
        <f>SUM(B83:B92)</f>
        <v>794449.45700000005</v>
      </c>
      <c r="AF52" s="31">
        <f>SUM(B93:B96)</f>
        <v>3589.8300000000004</v>
      </c>
      <c r="AG52" s="31">
        <f>SUM(B97:B129)</f>
        <v>362407.37399999995</v>
      </c>
      <c r="AH52" s="31">
        <f>SUM(B130:B181)</f>
        <v>514039.32499999995</v>
      </c>
      <c r="AI52" s="31">
        <f>SUM(B182:B231)</f>
        <v>658350.84499999997</v>
      </c>
      <c r="AJ52" s="31">
        <f>SUM(B232:B262)</f>
        <v>762714.51099999994</v>
      </c>
      <c r="AK52" s="8">
        <f>SUM(B263)</f>
        <v>533.11900000000003</v>
      </c>
    </row>
    <row r="53" spans="1:37">
      <c r="A53" t="s">
        <v>73</v>
      </c>
      <c r="B53">
        <v>816.19299999999998</v>
      </c>
      <c r="C53">
        <v>298.53800000000001</v>
      </c>
      <c r="D53">
        <v>1.925</v>
      </c>
      <c r="E53">
        <v>769.53399999999999</v>
      </c>
      <c r="F53" t="s">
        <v>18</v>
      </c>
      <c r="G53">
        <v>592.94500000000005</v>
      </c>
      <c r="H53">
        <v>9.4E-2</v>
      </c>
      <c r="I53">
        <v>16.753</v>
      </c>
      <c r="J53">
        <v>89.707999999999998</v>
      </c>
      <c r="K53">
        <v>94.814999999999998</v>
      </c>
      <c r="L53">
        <v>344.08199999999999</v>
      </c>
      <c r="N53" s="110" t="s">
        <v>38</v>
      </c>
      <c r="T53" s="33">
        <f t="shared" si="21"/>
        <v>0.62910710329433772</v>
      </c>
      <c r="U53" s="31">
        <f t="shared" si="16"/>
        <v>8.4174780303108404E-2</v>
      </c>
      <c r="V53" s="8">
        <f t="shared" si="17"/>
        <v>5.2954952206925802E-2</v>
      </c>
      <c r="W53" s="33">
        <f t="shared" si="18"/>
        <v>0.52049549339010326</v>
      </c>
      <c r="X53" s="31">
        <f t="shared" si="19"/>
        <v>7.4827930307593771E-2</v>
      </c>
      <c r="Y53" s="8">
        <f t="shared" si="20"/>
        <v>3.8947600504811282E-2</v>
      </c>
      <c r="AA53" s="116" t="s">
        <v>287</v>
      </c>
      <c r="AB53" s="31">
        <f>SUM(B274:B309)</f>
        <v>417577.48299999995</v>
      </c>
      <c r="AC53" s="31">
        <f>SUM(B310:B313)</f>
        <v>72798.990000000005</v>
      </c>
      <c r="AD53" s="31">
        <f>SUM(B314:B347)</f>
        <v>263220.62700000004</v>
      </c>
      <c r="AE53" s="31">
        <f>SUM(B348:B357)</f>
        <v>1185324.9739999999</v>
      </c>
      <c r="AF53" s="31">
        <f>SUM(B358:B361)</f>
        <v>28204.675999999999</v>
      </c>
      <c r="AG53" s="31">
        <f>SUM(B362:B394)</f>
        <v>670136.53499999992</v>
      </c>
      <c r="AH53" s="31">
        <f>SUM(B395:B446)</f>
        <v>933899.71800000011</v>
      </c>
      <c r="AI53" s="31">
        <f>SUM(B447:B496)</f>
        <v>1326331.703</v>
      </c>
      <c r="AJ53" s="31">
        <f>SUM(B497:B527)</f>
        <v>413488.53899999993</v>
      </c>
      <c r="AK53" s="8">
        <f>SUM(B528)</f>
        <v>29.8</v>
      </c>
    </row>
    <row r="54" spans="1:37">
      <c r="A54" t="s">
        <v>74</v>
      </c>
      <c r="B54">
        <v>97.313000000000002</v>
      </c>
      <c r="C54">
        <v>90.730999999999995</v>
      </c>
      <c r="D54">
        <v>70.299000000000007</v>
      </c>
      <c r="E54">
        <v>1222.9960000000001</v>
      </c>
      <c r="F54">
        <v>433.27199999999999</v>
      </c>
      <c r="G54">
        <v>1701.3589999999999</v>
      </c>
      <c r="H54">
        <v>950.81799999999998</v>
      </c>
      <c r="I54">
        <v>1213.354</v>
      </c>
      <c r="J54">
        <v>1584.124</v>
      </c>
      <c r="K54">
        <v>1696.7760000000001</v>
      </c>
      <c r="L54">
        <v>1029.634</v>
      </c>
      <c r="N54" s="110" t="s">
        <v>39</v>
      </c>
      <c r="T54" s="33">
        <f t="shared" si="21"/>
        <v>0.15316352190095553</v>
      </c>
      <c r="U54" s="31">
        <f t="shared" si="16"/>
        <v>6.293218162943549E-3</v>
      </c>
      <c r="V54" s="8">
        <f t="shared" si="17"/>
        <v>9.6389145792749543E-4</v>
      </c>
      <c r="W54" s="33">
        <f t="shared" si="18"/>
        <v>0.56512697352974739</v>
      </c>
      <c r="X54" s="31">
        <f t="shared" si="19"/>
        <v>3.7423935913332711E-3</v>
      </c>
      <c r="Y54" s="8">
        <f t="shared" si="20"/>
        <v>2.1149275640272936E-3</v>
      </c>
      <c r="AA54" s="33"/>
      <c r="AB54" s="31"/>
      <c r="AC54" s="31"/>
      <c r="AD54" s="31"/>
      <c r="AE54" s="31"/>
      <c r="AF54" s="31"/>
      <c r="AG54" s="31"/>
      <c r="AH54" s="31"/>
      <c r="AI54" s="31"/>
      <c r="AJ54" s="31"/>
      <c r="AK54" s="8"/>
    </row>
    <row r="55" spans="1:37">
      <c r="A55" t="s">
        <v>75</v>
      </c>
      <c r="B55">
        <v>321.30700000000002</v>
      </c>
      <c r="C55">
        <v>429.577</v>
      </c>
      <c r="D55">
        <v>1090.5340000000001</v>
      </c>
      <c r="E55">
        <v>4186.9780000000001</v>
      </c>
      <c r="F55">
        <v>3175.0349999999999</v>
      </c>
      <c r="G55">
        <v>3494.5929999999998</v>
      </c>
      <c r="H55">
        <v>6999.9480000000003</v>
      </c>
      <c r="I55">
        <v>5234.1049999999996</v>
      </c>
      <c r="J55">
        <v>7943.527</v>
      </c>
      <c r="K55">
        <v>12259.955</v>
      </c>
      <c r="L55">
        <v>13044.540999999999</v>
      </c>
      <c r="N55" s="110" t="s">
        <v>40</v>
      </c>
      <c r="T55" s="33">
        <f t="shared" si="21"/>
        <v>0.29237367386362006</v>
      </c>
      <c r="U55" s="31">
        <f t="shared" si="16"/>
        <v>1.2235734729511554E-3</v>
      </c>
      <c r="V55" s="8">
        <f t="shared" si="17"/>
        <v>3.5774067152879806E-4</v>
      </c>
      <c r="W55" s="33">
        <f t="shared" si="18"/>
        <v>0.1077768385460693</v>
      </c>
      <c r="X55" s="31">
        <f t="shared" si="19"/>
        <v>8.536246419891413E-4</v>
      </c>
      <c r="Y55" s="8">
        <f t="shared" si="20"/>
        <v>9.2000965218609886E-5</v>
      </c>
      <c r="AA55" s="67" t="s">
        <v>399</v>
      </c>
      <c r="AB55" s="47">
        <f>SUM(Y44:Y79)</f>
        <v>0.44519851938700067</v>
      </c>
      <c r="AC55" s="47">
        <f>SUM(Y80:Y83)</f>
        <v>0.56228158176973031</v>
      </c>
      <c r="AD55" s="47">
        <f>SUM(Y84:Y117)</f>
        <v>0.36286771726953382</v>
      </c>
      <c r="AE55" s="47">
        <f>SUM(Y118:Y127)</f>
        <v>0.14880927917186546</v>
      </c>
      <c r="AF55" s="47">
        <f>SUM(Y128:Y131)</f>
        <v>0.2258144850560031</v>
      </c>
      <c r="AG55" s="47">
        <f>SUM(Y132:Y164)</f>
        <v>0.37120114763080747</v>
      </c>
      <c r="AH55" s="47">
        <f>SUM(Y165:Y216)</f>
        <v>0.57036976521393523</v>
      </c>
      <c r="AI55" s="47">
        <f>SUM(Y217:Y266)</f>
        <v>0.50303559176558044</v>
      </c>
      <c r="AJ55" s="47">
        <f>SUM(Y267:Y297)</f>
        <v>0.40012571978962308</v>
      </c>
      <c r="AK55" s="114">
        <f>SUM(Y298)</f>
        <v>0.10587668918618842</v>
      </c>
    </row>
    <row r="56" spans="1:37">
      <c r="A56" t="s">
        <v>76</v>
      </c>
      <c r="B56">
        <v>1120.5260000000001</v>
      </c>
      <c r="C56">
        <v>2412.7280000000001</v>
      </c>
      <c r="D56">
        <v>5650.7240000000002</v>
      </c>
      <c r="E56">
        <v>10460.975</v>
      </c>
      <c r="F56">
        <v>15744.424999999999</v>
      </c>
      <c r="G56">
        <v>22595.224999999999</v>
      </c>
      <c r="H56">
        <v>37403.754000000001</v>
      </c>
      <c r="I56">
        <v>39959.57</v>
      </c>
      <c r="J56">
        <v>48214.612999999998</v>
      </c>
      <c r="K56">
        <v>58288.4</v>
      </c>
      <c r="L56">
        <v>60187.853999999999</v>
      </c>
      <c r="N56" s="110" t="s">
        <v>41</v>
      </c>
      <c r="T56" s="33">
        <f t="shared" si="21"/>
        <v>0.22236701452107835</v>
      </c>
      <c r="U56" s="31">
        <f t="shared" si="16"/>
        <v>4.182691216276415E-2</v>
      </c>
      <c r="V56" s="8">
        <f t="shared" si="17"/>
        <v>9.3009255842692439E-3</v>
      </c>
      <c r="W56" s="33">
        <f t="shared" si="18"/>
        <v>0.5104278420519861</v>
      </c>
      <c r="X56" s="31">
        <f t="shared" si="19"/>
        <v>2.7025871961175573E-2</v>
      </c>
      <c r="Y56" s="8">
        <f t="shared" si="20"/>
        <v>1.3794757504716126E-2</v>
      </c>
      <c r="AA56" s="115" t="s">
        <v>400</v>
      </c>
      <c r="AB56" s="5">
        <f>(2*MIN(AB52,AB53)/(AB52+AB53))</f>
        <v>0.97512254262884712</v>
      </c>
      <c r="AC56" s="5">
        <f t="shared" ref="AC56:AK56" si="23">(2*MIN(AC52,AC53)/(AC52+AC53))</f>
        <v>0.56228158176973031</v>
      </c>
      <c r="AD56" s="5">
        <f t="shared" si="23"/>
        <v>0.96973334669584044</v>
      </c>
      <c r="AE56" s="5">
        <f t="shared" si="23"/>
        <v>0.80256563026598671</v>
      </c>
      <c r="AF56" s="5">
        <f t="shared" si="23"/>
        <v>0.2258144850560031</v>
      </c>
      <c r="AG56" s="5">
        <f t="shared" si="23"/>
        <v>0.7019699033448078</v>
      </c>
      <c r="AH56" s="5">
        <f t="shared" si="23"/>
        <v>0.7100289580353556</v>
      </c>
      <c r="AI56" s="5">
        <f t="shared" si="23"/>
        <v>0.66343188805023945</v>
      </c>
      <c r="AJ56" s="5">
        <f t="shared" si="23"/>
        <v>0.70309040433112291</v>
      </c>
      <c r="AK56" s="5">
        <f t="shared" si="23"/>
        <v>0.10587668918618842</v>
      </c>
    </row>
    <row r="57" spans="1:37">
      <c r="A57" t="s">
        <v>77</v>
      </c>
      <c r="B57">
        <v>40320.944000000003</v>
      </c>
      <c r="C57">
        <v>41786.264000000003</v>
      </c>
      <c r="D57">
        <v>45677.942999999999</v>
      </c>
      <c r="E57">
        <v>50464.148999999998</v>
      </c>
      <c r="F57">
        <v>53453.366999999998</v>
      </c>
      <c r="G57">
        <v>56771.642</v>
      </c>
      <c r="H57">
        <v>52533.851999999999</v>
      </c>
      <c r="I57">
        <v>149782.36799999999</v>
      </c>
      <c r="J57">
        <v>105435.27499999999</v>
      </c>
      <c r="K57">
        <v>40177.317000000003</v>
      </c>
      <c r="L57">
        <v>90774.157000000007</v>
      </c>
      <c r="N57" s="110" t="s">
        <v>42</v>
      </c>
      <c r="T57" s="33">
        <f t="shared" si="21"/>
        <v>0.17033661897248567</v>
      </c>
      <c r="U57" s="31">
        <f t="shared" si="16"/>
        <v>5.4739263770837904E-2</v>
      </c>
      <c r="V57" s="8">
        <f t="shared" si="17"/>
        <v>9.3241011157676051E-3</v>
      </c>
      <c r="W57" s="33">
        <f t="shared" si="18"/>
        <v>3.8101438726572713E-2</v>
      </c>
      <c r="X57" s="31">
        <f t="shared" si="19"/>
        <v>1.3789653703004185E-2</v>
      </c>
      <c r="Y57" s="8">
        <f t="shared" si="20"/>
        <v>5.2540564562567049E-4</v>
      </c>
    </row>
    <row r="58" spans="1:37">
      <c r="A58" t="s">
        <v>78</v>
      </c>
      <c r="B58">
        <v>112865.69899999999</v>
      </c>
      <c r="C58">
        <v>110260.822</v>
      </c>
      <c r="D58">
        <v>142288.478</v>
      </c>
      <c r="E58">
        <v>184756.62400000001</v>
      </c>
      <c r="F58">
        <v>216102.14</v>
      </c>
      <c r="G58">
        <v>239027.56</v>
      </c>
      <c r="H58">
        <v>213502.66200000001</v>
      </c>
      <c r="I58">
        <v>216069.3</v>
      </c>
      <c r="J58">
        <v>157031.89199999999</v>
      </c>
      <c r="K58">
        <v>114771.38400000001</v>
      </c>
      <c r="L58">
        <v>166046.15599999999</v>
      </c>
      <c r="N58" s="110" t="s">
        <v>43</v>
      </c>
      <c r="T58" s="33">
        <f t="shared" si="21"/>
        <v>0.47715561584868565</v>
      </c>
      <c r="U58" s="31">
        <f t="shared" si="16"/>
        <v>2.1625932934251639E-3</v>
      </c>
      <c r="V58" s="8">
        <f t="shared" si="17"/>
        <v>1.0318935347545214E-3</v>
      </c>
      <c r="W58" s="33">
        <f t="shared" si="18"/>
        <v>0.24805374912800715</v>
      </c>
      <c r="X58" s="31">
        <f t="shared" si="19"/>
        <v>3.9633566671809124E-3</v>
      </c>
      <c r="Y58" s="8">
        <f t="shared" si="20"/>
        <v>9.8312548042570861E-4</v>
      </c>
    </row>
    <row r="59" spans="1:37">
      <c r="A59" t="s">
        <v>79</v>
      </c>
      <c r="B59">
        <v>4115.259</v>
      </c>
      <c r="C59">
        <v>2435.7660000000001</v>
      </c>
      <c r="D59">
        <v>1676.97</v>
      </c>
      <c r="E59">
        <v>765.75199999999995</v>
      </c>
      <c r="F59">
        <v>1235.9380000000001</v>
      </c>
      <c r="G59">
        <v>3990.366</v>
      </c>
      <c r="H59">
        <v>10548.666999999999</v>
      </c>
      <c r="I59">
        <v>16217.072</v>
      </c>
      <c r="J59">
        <v>22413.927</v>
      </c>
      <c r="K59">
        <v>14239.941999999999</v>
      </c>
      <c r="L59">
        <v>20381.495999999999</v>
      </c>
      <c r="N59" s="110" t="s">
        <v>44</v>
      </c>
      <c r="T59" s="33">
        <f t="shared" si="21"/>
        <v>8.075614344834979E-2</v>
      </c>
      <c r="U59" s="31">
        <f t="shared" si="16"/>
        <v>5.5941364033847887E-3</v>
      </c>
      <c r="V59" s="8">
        <f t="shared" si="17"/>
        <v>4.5176088186137754E-4</v>
      </c>
      <c r="W59" s="33">
        <f t="shared" si="18"/>
        <v>0.23061148464254491</v>
      </c>
      <c r="X59" s="31">
        <f t="shared" si="19"/>
        <v>8.1300726507582081E-3</v>
      </c>
      <c r="Y59" s="8">
        <f t="shared" si="20"/>
        <v>1.874888124243101E-3</v>
      </c>
    </row>
    <row r="60" spans="1:37">
      <c r="A60" t="s">
        <v>80</v>
      </c>
      <c r="B60">
        <v>0</v>
      </c>
      <c r="C60" t="s">
        <v>18</v>
      </c>
      <c r="D60" t="s">
        <v>18</v>
      </c>
      <c r="E60" t="s">
        <v>18</v>
      </c>
      <c r="F60" t="s">
        <v>18</v>
      </c>
      <c r="G60" t="s">
        <v>18</v>
      </c>
      <c r="H60" t="s">
        <v>18</v>
      </c>
      <c r="I60">
        <v>4.4790000000000001</v>
      </c>
      <c r="J60" t="s">
        <v>18</v>
      </c>
      <c r="K60" t="s">
        <v>18</v>
      </c>
      <c r="L60">
        <v>0</v>
      </c>
      <c r="N60" s="110" t="s">
        <v>45</v>
      </c>
      <c r="T60" s="33">
        <f t="shared" si="21"/>
        <v>0.48526477887377256</v>
      </c>
      <c r="U60" s="31">
        <f t="shared" si="16"/>
        <v>2.2555513892123838E-3</v>
      </c>
      <c r="V60" s="8">
        <f t="shared" si="17"/>
        <v>1.0945396461245779E-3</v>
      </c>
      <c r="W60" s="33">
        <f t="shared" si="18"/>
        <v>9.8959887458016441E-2</v>
      </c>
      <c r="X60" s="31">
        <f t="shared" si="19"/>
        <v>5.0132745783778437E-3</v>
      </c>
      <c r="Y60" s="8">
        <f t="shared" si="20"/>
        <v>4.961130880724062E-4</v>
      </c>
    </row>
    <row r="61" spans="1:37">
      <c r="A61" t="s">
        <v>81</v>
      </c>
      <c r="B61">
        <v>1840.2650000000001</v>
      </c>
      <c r="C61">
        <v>1565.7360000000001</v>
      </c>
      <c r="D61">
        <v>1425.759</v>
      </c>
      <c r="E61">
        <v>408.95499999999998</v>
      </c>
      <c r="F61">
        <v>632.447</v>
      </c>
      <c r="G61">
        <v>802.94399999999996</v>
      </c>
      <c r="H61">
        <v>1562.808</v>
      </c>
      <c r="I61">
        <v>1276.039</v>
      </c>
      <c r="J61">
        <v>601.10699999999997</v>
      </c>
      <c r="K61">
        <v>144.72200000000001</v>
      </c>
      <c r="L61">
        <v>0.84</v>
      </c>
      <c r="N61" s="110" t="s">
        <v>46</v>
      </c>
      <c r="T61" s="33">
        <f t="shared" si="21"/>
        <v>0.51880820312018594</v>
      </c>
      <c r="U61" s="31">
        <f t="shared" si="16"/>
        <v>4.3863622374550673E-3</v>
      </c>
      <c r="V61" s="8">
        <f t="shared" si="17"/>
        <v>2.2756807106483019E-3</v>
      </c>
      <c r="W61" s="33">
        <f t="shared" si="18"/>
        <v>0.84012026667439899</v>
      </c>
      <c r="X61" s="31">
        <f t="shared" si="19"/>
        <v>3.301115385611517E-3</v>
      </c>
      <c r="Y61" s="8">
        <f t="shared" si="20"/>
        <v>2.7733339380829089E-3</v>
      </c>
    </row>
    <row r="62" spans="1:37">
      <c r="A62" t="s">
        <v>82</v>
      </c>
      <c r="B62">
        <v>10448.896000000001</v>
      </c>
      <c r="C62">
        <v>9605.625</v>
      </c>
      <c r="D62">
        <v>13543.999</v>
      </c>
      <c r="E62">
        <v>17562.258000000002</v>
      </c>
      <c r="F62">
        <v>24249.544999999998</v>
      </c>
      <c r="G62">
        <v>16223.618</v>
      </c>
      <c r="H62">
        <v>15194.599</v>
      </c>
      <c r="I62">
        <v>13945.093999999999</v>
      </c>
      <c r="J62">
        <v>9848.74</v>
      </c>
      <c r="K62">
        <v>6244.982</v>
      </c>
      <c r="L62">
        <v>10602.816999999999</v>
      </c>
      <c r="N62" s="110" t="s">
        <v>47</v>
      </c>
      <c r="T62" s="33">
        <f t="shared" si="21"/>
        <v>0.86020513454378311</v>
      </c>
      <c r="U62" s="31">
        <f t="shared" si="16"/>
        <v>2.4472767201391883E-3</v>
      </c>
      <c r="V62" s="8">
        <f t="shared" si="17"/>
        <v>2.1051600003131987E-3</v>
      </c>
      <c r="W62" s="33">
        <f t="shared" si="18"/>
        <v>0.86141525156267196</v>
      </c>
      <c r="X62" s="31">
        <f t="shared" si="19"/>
        <v>8.5931748549519869E-4</v>
      </c>
      <c r="Y62" s="8">
        <f t="shared" si="20"/>
        <v>7.4022918794004928E-4</v>
      </c>
    </row>
    <row r="63" spans="1:37">
      <c r="A63" t="s">
        <v>83</v>
      </c>
      <c r="B63">
        <v>1097.04</v>
      </c>
      <c r="C63">
        <v>1472.558</v>
      </c>
      <c r="D63">
        <v>1479.704</v>
      </c>
      <c r="E63">
        <v>1208.7670000000001</v>
      </c>
      <c r="F63">
        <v>1377.8720000000001</v>
      </c>
      <c r="G63">
        <v>625.15700000000004</v>
      </c>
      <c r="H63">
        <v>337.87</v>
      </c>
      <c r="I63">
        <v>1647.2180000000001</v>
      </c>
      <c r="J63">
        <v>2711.4079999999999</v>
      </c>
      <c r="K63">
        <v>1509.251</v>
      </c>
      <c r="L63">
        <v>2061.5839999999998</v>
      </c>
      <c r="N63" s="110" t="s">
        <v>48</v>
      </c>
      <c r="T63" s="33">
        <f t="shared" si="21"/>
        <v>0.4741268707719633</v>
      </c>
      <c r="U63" s="31">
        <f t="shared" si="16"/>
        <v>7.3638234090641372E-4</v>
      </c>
      <c r="V63" s="8">
        <f t="shared" si="17"/>
        <v>3.4913865498569104E-4</v>
      </c>
      <c r="W63" s="33">
        <f t="shared" si="18"/>
        <v>0.41670973155756436</v>
      </c>
      <c r="X63" s="31">
        <f t="shared" si="19"/>
        <v>7.3851728522589732E-4</v>
      </c>
      <c r="Y63" s="8">
        <f t="shared" si="20"/>
        <v>3.0774733967710484E-4</v>
      </c>
    </row>
    <row r="64" spans="1:37">
      <c r="A64" t="s">
        <v>84</v>
      </c>
      <c r="B64">
        <v>211.76599999999999</v>
      </c>
      <c r="C64">
        <v>660.03300000000002</v>
      </c>
      <c r="D64">
        <v>1419.077</v>
      </c>
      <c r="E64">
        <v>582.09400000000005</v>
      </c>
      <c r="F64">
        <v>405.71</v>
      </c>
      <c r="G64">
        <v>1807.1890000000001</v>
      </c>
      <c r="H64">
        <v>282.435</v>
      </c>
      <c r="I64">
        <v>368.291</v>
      </c>
      <c r="J64">
        <v>381.69400000000002</v>
      </c>
      <c r="K64">
        <v>286.80900000000003</v>
      </c>
      <c r="L64">
        <v>788.04700000000003</v>
      </c>
      <c r="N64" s="110" t="s">
        <v>49</v>
      </c>
      <c r="T64" s="33">
        <f t="shared" si="21"/>
        <v>0.85917676845532476</v>
      </c>
      <c r="U64" s="31">
        <f t="shared" si="16"/>
        <v>2.8594677796826985E-2</v>
      </c>
      <c r="V64" s="8">
        <f t="shared" si="17"/>
        <v>2.4567882864499034E-2</v>
      </c>
      <c r="W64" s="33">
        <f t="shared" si="18"/>
        <v>0.27192508018707628</v>
      </c>
      <c r="X64" s="31">
        <f t="shared" si="19"/>
        <v>3.3196713065795587E-2</v>
      </c>
      <c r="Y64" s="8">
        <f t="shared" si="20"/>
        <v>9.0270188623638274E-3</v>
      </c>
    </row>
    <row r="65" spans="1:25">
      <c r="A65" t="s">
        <v>85</v>
      </c>
      <c r="B65">
        <v>117.23</v>
      </c>
      <c r="C65">
        <v>831.28899999999999</v>
      </c>
      <c r="D65">
        <v>420.95</v>
      </c>
      <c r="E65">
        <v>2064.6439999999998</v>
      </c>
      <c r="F65">
        <v>893.99599999999998</v>
      </c>
      <c r="G65">
        <v>320.80399999999997</v>
      </c>
      <c r="H65">
        <v>728.63699999999994</v>
      </c>
      <c r="I65">
        <v>566.02200000000005</v>
      </c>
      <c r="J65">
        <v>921.60400000000004</v>
      </c>
      <c r="K65">
        <v>770.23699999999997</v>
      </c>
      <c r="L65">
        <v>5874.5540000000001</v>
      </c>
      <c r="N65" s="110" t="s">
        <v>50</v>
      </c>
      <c r="T65" s="33">
        <f t="shared" si="21"/>
        <v>0.96729126633228513</v>
      </c>
      <c r="U65" s="31">
        <f t="shared" si="16"/>
        <v>0.10536349460409206</v>
      </c>
      <c r="V65" s="8">
        <f t="shared" si="17"/>
        <v>0.10191718812078709</v>
      </c>
      <c r="W65" s="33">
        <f t="shared" si="18"/>
        <v>0.9819321632068595</v>
      </c>
      <c r="X65" s="31">
        <f t="shared" si="19"/>
        <v>6.3901190300683211E-2</v>
      </c>
      <c r="Y65" s="8">
        <f t="shared" si="20"/>
        <v>6.2746634023443049E-2</v>
      </c>
    </row>
    <row r="66" spans="1:25">
      <c r="A66" t="s">
        <v>86</v>
      </c>
      <c r="B66">
        <v>5187.5309999999999</v>
      </c>
      <c r="C66">
        <v>8352.0830000000005</v>
      </c>
      <c r="D66">
        <v>7490.9549999999999</v>
      </c>
      <c r="E66">
        <v>9079.9590000000007</v>
      </c>
      <c r="F66">
        <v>11934.050999999999</v>
      </c>
      <c r="G66">
        <v>16878.742999999999</v>
      </c>
      <c r="H66">
        <v>17102.100999999999</v>
      </c>
      <c r="I66">
        <v>23088.082999999999</v>
      </c>
      <c r="J66">
        <v>29047.21</v>
      </c>
      <c r="K66">
        <v>32462.076000000001</v>
      </c>
      <c r="L66">
        <v>49584.65</v>
      </c>
      <c r="N66" s="110" t="s">
        <v>51</v>
      </c>
      <c r="T66" s="33">
        <f t="shared" si="21"/>
        <v>0.68319519252801209</v>
      </c>
      <c r="U66" s="31">
        <f t="shared" si="16"/>
        <v>1.2486479650535785E-2</v>
      </c>
      <c r="V66" s="8">
        <f t="shared" si="17"/>
        <v>8.5307028688448999E-3</v>
      </c>
      <c r="W66" s="33">
        <f t="shared" si="18"/>
        <v>0.66153562879764316</v>
      </c>
      <c r="X66" s="31">
        <f t="shared" si="19"/>
        <v>2.1860420889628474E-2</v>
      </c>
      <c r="Y66" s="8">
        <f t="shared" si="20"/>
        <v>1.4461447279001506E-2</v>
      </c>
    </row>
    <row r="67" spans="1:25">
      <c r="A67" t="s">
        <v>87</v>
      </c>
      <c r="B67">
        <v>0.95699999999999996</v>
      </c>
      <c r="C67">
        <v>74.323999999999998</v>
      </c>
      <c r="D67">
        <v>109.273</v>
      </c>
      <c r="E67">
        <v>162.72200000000001</v>
      </c>
      <c r="F67">
        <v>270.81099999999998</v>
      </c>
      <c r="G67">
        <v>292.53399999999999</v>
      </c>
      <c r="H67">
        <v>981.67600000000004</v>
      </c>
      <c r="I67">
        <v>1238.43</v>
      </c>
      <c r="J67">
        <v>1497.9559999999999</v>
      </c>
      <c r="K67">
        <v>142.25</v>
      </c>
      <c r="L67">
        <v>186.65199999999999</v>
      </c>
      <c r="N67" s="110" t="s">
        <v>52</v>
      </c>
      <c r="T67" s="33">
        <f t="shared" si="21"/>
        <v>0.87871581226764195</v>
      </c>
      <c r="U67" s="31">
        <f t="shared" si="16"/>
        <v>0.14884762735046336</v>
      </c>
      <c r="V67" s="8">
        <f t="shared" si="17"/>
        <v>0.1307947637713737</v>
      </c>
      <c r="W67" s="33">
        <f t="shared" si="18"/>
        <v>0.29608930770148445</v>
      </c>
      <c r="X67" s="31">
        <f t="shared" si="19"/>
        <v>8.5152620514100844E-2</v>
      </c>
      <c r="Y67" s="8">
        <f t="shared" si="20"/>
        <v>2.5212780456987341E-2</v>
      </c>
    </row>
    <row r="68" spans="1:25">
      <c r="A68" t="s">
        <v>88</v>
      </c>
      <c r="B68">
        <v>1730.3430000000001</v>
      </c>
      <c r="C68">
        <v>3309.9609999999998</v>
      </c>
      <c r="D68">
        <v>3449.7930000000001</v>
      </c>
      <c r="E68">
        <v>3436.5329999999999</v>
      </c>
      <c r="F68">
        <v>5472.1940000000004</v>
      </c>
      <c r="G68">
        <v>11117.471</v>
      </c>
      <c r="H68">
        <v>12351.593999999999</v>
      </c>
      <c r="I68">
        <v>15645.82</v>
      </c>
      <c r="J68">
        <v>17644.406999999999</v>
      </c>
      <c r="K68">
        <v>3372.2429999999999</v>
      </c>
      <c r="L68">
        <v>2085.7130000000002</v>
      </c>
      <c r="N68" s="110" t="s">
        <v>53</v>
      </c>
      <c r="T68" s="33">
        <f t="shared" si="21"/>
        <v>0.97407373961741128</v>
      </c>
      <c r="U68" s="31">
        <f t="shared" si="16"/>
        <v>1.4800597644301777E-2</v>
      </c>
      <c r="V68" s="8">
        <f t="shared" si="17"/>
        <v>1.441687349595768E-2</v>
      </c>
      <c r="W68" s="33">
        <f t="shared" si="18"/>
        <v>0.87129644246307947</v>
      </c>
      <c r="X68" s="31">
        <f t="shared" si="19"/>
        <v>1.7444369650453581E-2</v>
      </c>
      <c r="Y68" s="8">
        <f t="shared" si="20"/>
        <v>1.5199217217451119E-2</v>
      </c>
    </row>
    <row r="69" spans="1:25">
      <c r="A69" t="s">
        <v>89</v>
      </c>
      <c r="B69">
        <v>17.724</v>
      </c>
      <c r="C69">
        <v>138.68100000000001</v>
      </c>
      <c r="D69">
        <v>100.306</v>
      </c>
      <c r="E69">
        <v>793.58199999999999</v>
      </c>
      <c r="F69">
        <v>387.745</v>
      </c>
      <c r="G69">
        <v>132.511</v>
      </c>
      <c r="H69">
        <v>0.79</v>
      </c>
      <c r="I69">
        <v>5.056</v>
      </c>
      <c r="J69">
        <v>60.994999999999997</v>
      </c>
      <c r="K69">
        <v>442.83199999999999</v>
      </c>
      <c r="L69">
        <v>86.399000000000001</v>
      </c>
      <c r="N69" s="110" t="s">
        <v>54</v>
      </c>
      <c r="T69" s="33">
        <f t="shared" si="21"/>
        <v>0.5134214869358551</v>
      </c>
      <c r="U69" s="31">
        <f t="shared" si="16"/>
        <v>4.0860045691670493E-3</v>
      </c>
      <c r="V69" s="8">
        <f t="shared" si="17"/>
        <v>2.0978425415284444E-3</v>
      </c>
      <c r="W69" s="33">
        <f t="shared" si="18"/>
        <v>0.62930587862370635</v>
      </c>
      <c r="X69" s="31">
        <f t="shared" si="19"/>
        <v>1.1997417959838899E-2</v>
      </c>
      <c r="Y69" s="8">
        <f t="shared" si="20"/>
        <v>7.5500456504322532E-3</v>
      </c>
    </row>
    <row r="70" spans="1:25">
      <c r="A70" t="s">
        <v>90</v>
      </c>
      <c r="B70">
        <v>30.954999999999998</v>
      </c>
      <c r="C70">
        <v>2.56</v>
      </c>
      <c r="D70">
        <v>0.48499999999999999</v>
      </c>
      <c r="E70">
        <v>1.3560000000000001</v>
      </c>
      <c r="F70">
        <v>9.2210000000000001</v>
      </c>
      <c r="G70">
        <v>18.407</v>
      </c>
      <c r="H70">
        <v>19.68</v>
      </c>
      <c r="I70">
        <v>47.179000000000002</v>
      </c>
      <c r="J70">
        <v>42.061</v>
      </c>
      <c r="K70">
        <v>46.097000000000001</v>
      </c>
      <c r="L70">
        <v>9.6769999999999996</v>
      </c>
      <c r="N70" s="110" t="s">
        <v>55</v>
      </c>
      <c r="T70" s="33">
        <f t="shared" si="21"/>
        <v>0.80481271534063747</v>
      </c>
      <c r="U70" s="31">
        <f t="shared" si="16"/>
        <v>1.9706708714076936E-2</v>
      </c>
      <c r="V70" s="8">
        <f t="shared" si="17"/>
        <v>1.586020975060326E-2</v>
      </c>
      <c r="W70" s="33">
        <f t="shared" si="18"/>
        <v>0.20509141884547946</v>
      </c>
      <c r="X70" s="31">
        <f t="shared" si="19"/>
        <v>2.5036699911510585E-2</v>
      </c>
      <c r="Y70" s="8">
        <f t="shared" si="20"/>
        <v>5.1348123080601962E-3</v>
      </c>
    </row>
    <row r="71" spans="1:25">
      <c r="A71" t="s">
        <v>91</v>
      </c>
      <c r="B71">
        <v>812.92</v>
      </c>
      <c r="C71">
        <v>674.20899999999995</v>
      </c>
      <c r="D71">
        <v>1041.5360000000001</v>
      </c>
      <c r="E71">
        <v>1538.481</v>
      </c>
      <c r="F71">
        <v>2017.3679999999999</v>
      </c>
      <c r="G71">
        <v>3092.6439999999998</v>
      </c>
      <c r="H71">
        <v>8547</v>
      </c>
      <c r="I71">
        <v>12233.114</v>
      </c>
      <c r="J71">
        <v>15036.304</v>
      </c>
      <c r="K71">
        <v>7055.7740000000003</v>
      </c>
      <c r="L71">
        <v>10935.098</v>
      </c>
      <c r="N71" s="110" t="s">
        <v>56</v>
      </c>
      <c r="T71" s="33">
        <f t="shared" si="21"/>
        <v>0.80130831153590898</v>
      </c>
      <c r="U71" s="31">
        <f t="shared" si="16"/>
        <v>9.3352340124571911E-3</v>
      </c>
      <c r="V71" s="8">
        <f t="shared" si="17"/>
        <v>7.4804006043146607E-3</v>
      </c>
      <c r="W71" s="33">
        <f t="shared" si="18"/>
        <v>0.47144185585982779</v>
      </c>
      <c r="X71" s="31">
        <f t="shared" si="19"/>
        <v>1.2592248316753251E-2</v>
      </c>
      <c r="Y71" s="8">
        <f t="shared" si="20"/>
        <v>5.9365129158979449E-3</v>
      </c>
    </row>
    <row r="72" spans="1:25">
      <c r="A72" t="s">
        <v>92</v>
      </c>
      <c r="B72">
        <v>0</v>
      </c>
      <c r="C72" t="s">
        <v>18</v>
      </c>
      <c r="D72" t="s">
        <v>18</v>
      </c>
      <c r="E72" t="s">
        <v>18</v>
      </c>
      <c r="F72" t="s">
        <v>18</v>
      </c>
      <c r="G72" t="s">
        <v>18</v>
      </c>
      <c r="H72">
        <v>4.3860000000000001</v>
      </c>
      <c r="I72">
        <v>44.598999999999997</v>
      </c>
      <c r="J72">
        <v>21.689</v>
      </c>
      <c r="K72" t="s">
        <v>18</v>
      </c>
      <c r="L72">
        <v>0</v>
      </c>
      <c r="N72" s="110" t="s">
        <v>57</v>
      </c>
      <c r="T72" s="33">
        <f t="shared" si="21"/>
        <v>0.68909445760756072</v>
      </c>
      <c r="U72" s="31">
        <f t="shared" si="16"/>
        <v>3.4798952954560272E-2</v>
      </c>
      <c r="V72" s="8">
        <f t="shared" si="17"/>
        <v>2.3979765611533733E-2</v>
      </c>
      <c r="W72" s="33">
        <f t="shared" si="18"/>
        <v>0.40646598003918216</v>
      </c>
      <c r="X72" s="31">
        <f t="shared" si="19"/>
        <v>6.4997036291435564E-2</v>
      </c>
      <c r="Y72" s="8">
        <f t="shared" si="20"/>
        <v>2.6419084055840647E-2</v>
      </c>
    </row>
    <row r="73" spans="1:25">
      <c r="A73" t="s">
        <v>93</v>
      </c>
      <c r="B73">
        <v>27894.294000000002</v>
      </c>
      <c r="C73">
        <v>34646.879000000001</v>
      </c>
      <c r="D73">
        <v>53276.17</v>
      </c>
      <c r="E73">
        <v>64181.184000000001</v>
      </c>
      <c r="F73">
        <v>118922.503</v>
      </c>
      <c r="G73">
        <v>108006.857</v>
      </c>
      <c r="H73">
        <v>132185.15299999999</v>
      </c>
      <c r="I73">
        <v>173277.13800000001</v>
      </c>
      <c r="J73">
        <v>225767.30100000001</v>
      </c>
      <c r="K73">
        <v>98798.52</v>
      </c>
      <c r="L73">
        <v>169137.75899999999</v>
      </c>
      <c r="N73" s="110" t="s">
        <v>58</v>
      </c>
      <c r="T73" s="33">
        <f t="shared" si="21"/>
        <v>0.37969777211844091</v>
      </c>
      <c r="U73" s="31">
        <f t="shared" si="16"/>
        <v>2.5382738876533559E-3</v>
      </c>
      <c r="V73" s="8">
        <f t="shared" si="17"/>
        <v>9.6377694016839307E-4</v>
      </c>
      <c r="W73" s="33">
        <f t="shared" si="18"/>
        <v>0.11980348117419073</v>
      </c>
      <c r="X73" s="31">
        <f t="shared" si="19"/>
        <v>3.8393952759498513E-3</v>
      </c>
      <c r="Y73" s="8">
        <f t="shared" si="20"/>
        <v>4.5997291966253483E-4</v>
      </c>
    </row>
    <row r="74" spans="1:25">
      <c r="A74" t="s">
        <v>94</v>
      </c>
      <c r="B74">
        <v>0</v>
      </c>
      <c r="C74" t="s">
        <v>18</v>
      </c>
      <c r="D74">
        <v>0.99399999999999999</v>
      </c>
      <c r="E74" t="s">
        <v>18</v>
      </c>
      <c r="F74" t="s">
        <v>18</v>
      </c>
      <c r="G74">
        <v>93.177999999999997</v>
      </c>
      <c r="H74" t="s">
        <v>18</v>
      </c>
      <c r="I74" t="s">
        <v>18</v>
      </c>
      <c r="J74" t="s">
        <v>18</v>
      </c>
      <c r="K74" t="s">
        <v>18</v>
      </c>
      <c r="L74">
        <v>0</v>
      </c>
      <c r="N74" s="110" t="s">
        <v>59</v>
      </c>
      <c r="T74" s="33">
        <f t="shared" si="21"/>
        <v>0.94937267994050945</v>
      </c>
      <c r="U74" s="31">
        <f t="shared" si="16"/>
        <v>2.8699487915626581E-2</v>
      </c>
      <c r="V74" s="8">
        <f t="shared" si="17"/>
        <v>2.7246509755378671E-2</v>
      </c>
      <c r="W74" s="33">
        <f t="shared" si="18"/>
        <v>0.80619616373929304</v>
      </c>
      <c r="X74" s="31">
        <f t="shared" si="19"/>
        <v>1.9316767845946135E-2</v>
      </c>
      <c r="Y74" s="8">
        <f t="shared" si="20"/>
        <v>1.55731041332443E-2</v>
      </c>
    </row>
    <row r="75" spans="1:25">
      <c r="A75" t="s">
        <v>95</v>
      </c>
      <c r="B75">
        <v>2.0329999999999999</v>
      </c>
      <c r="C75" t="s">
        <v>18</v>
      </c>
      <c r="D75" t="s">
        <v>18</v>
      </c>
      <c r="E75" t="s">
        <v>18</v>
      </c>
      <c r="F75" t="s">
        <v>18</v>
      </c>
      <c r="G75" t="s">
        <v>18</v>
      </c>
      <c r="H75" t="s">
        <v>18</v>
      </c>
      <c r="I75" t="s">
        <v>18</v>
      </c>
      <c r="J75" t="s">
        <v>18</v>
      </c>
      <c r="K75" t="s">
        <v>18</v>
      </c>
      <c r="L75">
        <v>0</v>
      </c>
      <c r="N75" s="110" t="s">
        <v>60</v>
      </c>
      <c r="T75" s="33">
        <f t="shared" si="21"/>
        <v>0.49429433470731682</v>
      </c>
      <c r="U75" s="31">
        <f t="shared" si="16"/>
        <v>4.2211912769748771E-3</v>
      </c>
      <c r="V75" s="8">
        <f t="shared" si="17"/>
        <v>2.0865109339246262E-3</v>
      </c>
      <c r="W75" s="33">
        <f t="shared" si="18"/>
        <v>0.36095400238117342</v>
      </c>
      <c r="X75" s="31">
        <f t="shared" si="19"/>
        <v>1.0758733015524425E-2</v>
      </c>
      <c r="Y75" s="8">
        <f t="shared" si="20"/>
        <v>3.8834077425040124E-3</v>
      </c>
    </row>
    <row r="76" spans="1:25">
      <c r="A76" t="s">
        <v>96</v>
      </c>
      <c r="B76">
        <v>0</v>
      </c>
      <c r="C76">
        <v>5.9939999999999998</v>
      </c>
      <c r="D76">
        <v>39.14</v>
      </c>
      <c r="E76">
        <v>12.115</v>
      </c>
      <c r="F76">
        <v>7.0060000000000002</v>
      </c>
      <c r="G76">
        <v>4.8499999999999996</v>
      </c>
      <c r="H76">
        <v>113.788</v>
      </c>
      <c r="I76">
        <v>6.5430000000000001</v>
      </c>
      <c r="J76">
        <v>28.321999999999999</v>
      </c>
      <c r="K76">
        <v>20.707000000000001</v>
      </c>
      <c r="L76">
        <v>42.97</v>
      </c>
      <c r="N76" s="110" t="s">
        <v>61</v>
      </c>
      <c r="T76" s="33">
        <f t="shared" si="21"/>
        <v>0.72185723188581907</v>
      </c>
      <c r="U76" s="31">
        <f t="shared" si="16"/>
        <v>3.3369501224799559E-3</v>
      </c>
      <c r="V76" s="8">
        <f t="shared" si="17"/>
        <v>2.4088015783544259E-3</v>
      </c>
      <c r="W76" s="33">
        <f t="shared" si="18"/>
        <v>0.25248766153966473</v>
      </c>
      <c r="X76" s="31">
        <f t="shared" si="19"/>
        <v>3.6717760704115042E-3</v>
      </c>
      <c r="Y76" s="8">
        <f t="shared" si="20"/>
        <v>9.2707815371550009E-4</v>
      </c>
    </row>
    <row r="77" spans="1:25">
      <c r="A77" t="s">
        <v>97</v>
      </c>
      <c r="B77">
        <v>0</v>
      </c>
      <c r="C77" t="s">
        <v>18</v>
      </c>
      <c r="D77" t="s">
        <v>18</v>
      </c>
      <c r="E77" t="s">
        <v>18</v>
      </c>
      <c r="F77" t="s">
        <v>18</v>
      </c>
      <c r="G77" t="s">
        <v>18</v>
      </c>
      <c r="H77" t="s">
        <v>18</v>
      </c>
      <c r="I77" t="s">
        <v>18</v>
      </c>
      <c r="J77" t="s">
        <v>18</v>
      </c>
      <c r="K77" t="s">
        <v>18</v>
      </c>
      <c r="L77">
        <v>0</v>
      </c>
      <c r="N77" s="110" t="s">
        <v>62</v>
      </c>
      <c r="T77" s="33">
        <f t="shared" si="21"/>
        <v>0.70174084432095929</v>
      </c>
      <c r="U77" s="31">
        <f t="shared" si="16"/>
        <v>7.790490530456716E-2</v>
      </c>
      <c r="V77" s="8">
        <f t="shared" si="17"/>
        <v>5.4669054025171339E-2</v>
      </c>
      <c r="W77" s="33">
        <f t="shared" si="18"/>
        <v>0.58133757890896021</v>
      </c>
      <c r="X77" s="31">
        <f t="shared" si="19"/>
        <v>0.1006715610272057</v>
      </c>
      <c r="Y77" s="8">
        <f t="shared" si="20"/>
        <v>5.85241615525414E-2</v>
      </c>
    </row>
    <row r="78" spans="1:25">
      <c r="A78" t="s">
        <v>98</v>
      </c>
      <c r="B78">
        <v>3.7050000000000001</v>
      </c>
      <c r="C78">
        <v>11.192</v>
      </c>
      <c r="D78">
        <v>17.600999999999999</v>
      </c>
      <c r="E78">
        <v>23.029</v>
      </c>
      <c r="F78">
        <v>55.41</v>
      </c>
      <c r="G78">
        <v>631.44600000000003</v>
      </c>
      <c r="H78">
        <v>1452.835</v>
      </c>
      <c r="I78">
        <v>1705.0239999999999</v>
      </c>
      <c r="J78">
        <v>862.12</v>
      </c>
      <c r="K78">
        <v>345.14100000000002</v>
      </c>
      <c r="L78">
        <v>184.75299999999999</v>
      </c>
      <c r="N78" s="110" t="s">
        <v>63</v>
      </c>
      <c r="T78" s="33">
        <f t="shared" si="21"/>
        <v>0.87967375115697999</v>
      </c>
      <c r="U78" s="31">
        <f t="shared" si="16"/>
        <v>5.1396694744098833E-3</v>
      </c>
      <c r="V78" s="8">
        <f t="shared" si="17"/>
        <v>4.5212323262611657E-3</v>
      </c>
      <c r="W78" s="33">
        <f t="shared" si="18"/>
        <v>0.28877848105008563</v>
      </c>
      <c r="X78" s="31">
        <f t="shared" si="19"/>
        <v>1.2451140900631775E-2</v>
      </c>
      <c r="Y78" s="8">
        <f t="shared" si="20"/>
        <v>3.5956215566250393E-3</v>
      </c>
    </row>
    <row r="79" spans="1:25">
      <c r="A79" t="s">
        <v>99</v>
      </c>
      <c r="B79">
        <v>31092.457999999999</v>
      </c>
      <c r="C79">
        <v>22720.297999999999</v>
      </c>
      <c r="D79">
        <v>21739.524000000001</v>
      </c>
      <c r="E79">
        <v>19357.468000000001</v>
      </c>
      <c r="F79">
        <v>21146.227999999999</v>
      </c>
      <c r="G79">
        <v>19423.691999999999</v>
      </c>
      <c r="H79">
        <v>26036.534</v>
      </c>
      <c r="I79">
        <v>41845.249000000003</v>
      </c>
      <c r="J79">
        <v>31520.771000000001</v>
      </c>
      <c r="K79">
        <v>17816.849999999999</v>
      </c>
      <c r="L79">
        <v>24679.01</v>
      </c>
      <c r="N79" s="110" t="s">
        <v>64</v>
      </c>
      <c r="T79" s="33">
        <f t="shared" si="21"/>
        <v>0.88539666127426175</v>
      </c>
      <c r="U79" s="31">
        <f t="shared" si="16"/>
        <v>4.6098195353415902E-2</v>
      </c>
      <c r="V79" s="8">
        <f t="shared" si="17"/>
        <v>4.0815188256683128E-2</v>
      </c>
      <c r="W79" s="33">
        <f t="shared" si="18"/>
        <v>0.19128983032173774</v>
      </c>
      <c r="X79" s="31">
        <f t="shared" si="19"/>
        <v>6.0225335115847441E-2</v>
      </c>
      <c r="Y79" s="8">
        <f t="shared" si="20"/>
        <v>1.1520494135380251E-2</v>
      </c>
    </row>
    <row r="80" spans="1:25">
      <c r="A80" t="s">
        <v>100</v>
      </c>
      <c r="B80">
        <v>6755.75</v>
      </c>
      <c r="C80">
        <v>6945.0640000000003</v>
      </c>
      <c r="D80">
        <v>7430.3419999999996</v>
      </c>
      <c r="E80">
        <v>9127.0370000000003</v>
      </c>
      <c r="F80">
        <v>14059.668</v>
      </c>
      <c r="G80">
        <v>18296.387999999999</v>
      </c>
      <c r="H80">
        <v>37738.175999999999</v>
      </c>
      <c r="I80">
        <v>77520.243000000002</v>
      </c>
      <c r="J80">
        <v>82471.342000000004</v>
      </c>
      <c r="K80">
        <v>27627.404999999999</v>
      </c>
      <c r="L80">
        <v>50290.612000000001</v>
      </c>
      <c r="N80" s="110" t="s">
        <v>65</v>
      </c>
      <c r="T80" s="33">
        <f t="shared" si="21"/>
        <v>0.8519052465041228</v>
      </c>
      <c r="U80" s="31">
        <f>(L45+L310)/($AC$44+$AC$45)</f>
        <v>0.11738612556063396</v>
      </c>
      <c r="V80" s="8">
        <f t="shared" si="17"/>
        <v>0.10000185623189579</v>
      </c>
      <c r="W80" s="33">
        <f t="shared" si="18"/>
        <v>0.38672306760780939</v>
      </c>
      <c r="X80" s="72">
        <f>(B45+B310)/($AC$52+$AC$53)</f>
        <v>0.17211823612727634</v>
      </c>
      <c r="Y80" s="8">
        <f t="shared" si="20"/>
        <v>6.6562092266385584E-2</v>
      </c>
    </row>
    <row r="81" spans="1:25">
      <c r="A81" t="s">
        <v>101</v>
      </c>
      <c r="B81">
        <v>2950.252</v>
      </c>
      <c r="C81">
        <v>2370.2660000000001</v>
      </c>
      <c r="D81">
        <v>1386.1849999999999</v>
      </c>
      <c r="E81">
        <v>2143.9229999999998</v>
      </c>
      <c r="F81">
        <v>3682.91</v>
      </c>
      <c r="G81">
        <v>4213.5249999999996</v>
      </c>
      <c r="H81">
        <v>3616.2440000000001</v>
      </c>
      <c r="I81">
        <v>4092.81</v>
      </c>
      <c r="J81">
        <v>4823.62</v>
      </c>
      <c r="K81">
        <v>5027.8739999999998</v>
      </c>
      <c r="L81">
        <v>5552.2790000000014</v>
      </c>
      <c r="N81" s="110" t="s">
        <v>66</v>
      </c>
      <c r="T81" s="33">
        <f t="shared" si="21"/>
        <v>0.77601144013311751</v>
      </c>
      <c r="U81" s="31">
        <f>(L46+L311)/($AC$44+$AC$45)</f>
        <v>0.44287328730558234</v>
      </c>
      <c r="V81" s="8">
        <f>(T81*U81)</f>
        <v>0.34367473747849286</v>
      </c>
      <c r="W81" s="33">
        <f t="shared" si="18"/>
        <v>0.11193133415654836</v>
      </c>
      <c r="X81" s="72">
        <f>(B46+B311)/($AC$52+$AC$53)</f>
        <v>0.2456923837903531</v>
      </c>
      <c r="Y81" s="8">
        <f t="shared" si="20"/>
        <v>2.7500676309756941E-2</v>
      </c>
    </row>
    <row r="82" spans="1:25">
      <c r="A82" t="s">
        <v>102</v>
      </c>
      <c r="B82">
        <v>1995.4659999999999</v>
      </c>
      <c r="C82">
        <v>1794.9469999999999</v>
      </c>
      <c r="D82">
        <v>1796.364</v>
      </c>
      <c r="E82">
        <v>3698.9229999999998</v>
      </c>
      <c r="F82">
        <v>6149.5379999999996</v>
      </c>
      <c r="G82">
        <v>10883.731</v>
      </c>
      <c r="H82">
        <v>17445.755000000001</v>
      </c>
      <c r="I82">
        <v>21991.152999999998</v>
      </c>
      <c r="J82">
        <v>38564.025000000001</v>
      </c>
      <c r="K82">
        <v>24289.951000000001</v>
      </c>
      <c r="L82">
        <v>34839.264000000003</v>
      </c>
      <c r="N82" s="110" t="s">
        <v>67</v>
      </c>
      <c r="T82" s="33">
        <f t="shared" si="21"/>
        <v>4.6686441487065872E-7</v>
      </c>
      <c r="U82" s="31">
        <f>(L47+L312)/($AC$44+$AC$45)</f>
        <v>7.7751547768709739E-2</v>
      </c>
      <c r="V82" s="8">
        <f>(T82*U82)</f>
        <v>3.6299430854326746E-8</v>
      </c>
      <c r="W82" s="33">
        <f t="shared" si="18"/>
        <v>3.2353115591421367E-4</v>
      </c>
      <c r="X82" s="72">
        <f>(B47+B312)/($AC$52+$AC$53)</f>
        <v>5.078736714596413E-2</v>
      </c>
      <c r="Y82" s="8">
        <f t="shared" si="20"/>
        <v>1.6431295598573335E-5</v>
      </c>
    </row>
    <row r="83" spans="1:25">
      <c r="A83" t="s">
        <v>103</v>
      </c>
      <c r="B83">
        <v>0</v>
      </c>
      <c r="C83" t="s">
        <v>18</v>
      </c>
      <c r="D83">
        <v>0.11</v>
      </c>
      <c r="E83">
        <v>4.6109999999999998</v>
      </c>
      <c r="F83">
        <v>8.1760000000000002</v>
      </c>
      <c r="G83">
        <v>116.23699999999999</v>
      </c>
      <c r="H83">
        <v>48.387999999999998</v>
      </c>
      <c r="I83">
        <v>479.37700000000001</v>
      </c>
      <c r="J83">
        <v>925.08100000000002</v>
      </c>
      <c r="K83">
        <v>1224.903</v>
      </c>
      <c r="L83">
        <v>3990.922</v>
      </c>
      <c r="N83" s="110" t="s">
        <v>68</v>
      </c>
      <c r="T83" s="33">
        <f t="shared" si="21"/>
        <v>0.42988219381657844</v>
      </c>
      <c r="U83" s="31">
        <f>(L48+L313)/($AC$44+$AC$45)</f>
        <v>0.36198903936507382</v>
      </c>
      <c r="V83" s="8">
        <f>(T83*U83)</f>
        <v>0.1556126423798137</v>
      </c>
      <c r="W83" s="33">
        <f t="shared" si="18"/>
        <v>0.88107001949580421</v>
      </c>
      <c r="X83" s="72">
        <f>(B48+B313)/($AC$52+$AC$53)</f>
        <v>0.53140201293640643</v>
      </c>
      <c r="Y83" s="8">
        <f t="shared" si="20"/>
        <v>0.46820238189798924</v>
      </c>
    </row>
    <row r="84" spans="1:25">
      <c r="A84" t="s">
        <v>104</v>
      </c>
      <c r="B84">
        <v>10741.444</v>
      </c>
      <c r="C84">
        <v>12215.985000000001</v>
      </c>
      <c r="D84">
        <v>15249.201999999999</v>
      </c>
      <c r="E84">
        <v>21100.491000000002</v>
      </c>
      <c r="F84">
        <v>26469.884999999998</v>
      </c>
      <c r="G84">
        <v>30208.008999999998</v>
      </c>
      <c r="H84">
        <v>32303.61</v>
      </c>
      <c r="I84">
        <v>38678.521000000001</v>
      </c>
      <c r="J84">
        <v>44088.432999999997</v>
      </c>
      <c r="K84">
        <v>44410.224000000002</v>
      </c>
      <c r="L84">
        <v>46351.095999999998</v>
      </c>
      <c r="N84" s="110" t="s">
        <v>69</v>
      </c>
      <c r="T84" s="33">
        <f t="shared" si="21"/>
        <v>0.68800423408784617</v>
      </c>
      <c r="U84" s="31">
        <f t="shared" ref="U84:U117" si="24">(L49+L314)/($AD$44+$AD$45)</f>
        <v>9.1673513820804339E-3</v>
      </c>
      <c r="V84" s="8">
        <f>(T84*U84)</f>
        <v>6.3071765662424065E-3</v>
      </c>
      <c r="W84" s="33">
        <f t="shared" si="18"/>
        <v>0.86596664621556207</v>
      </c>
      <c r="X84" s="72">
        <f>(B49+B314)/($AD$52+$AD$53)</f>
        <v>4.956314412561403E-2</v>
      </c>
      <c r="Y84" s="8">
        <f t="shared" si="20"/>
        <v>4.2920029694356515E-2</v>
      </c>
    </row>
    <row r="85" spans="1:25">
      <c r="A85" t="s">
        <v>105</v>
      </c>
      <c r="B85">
        <v>5.1849999999999996</v>
      </c>
      <c r="C85">
        <v>2.1440000000000001</v>
      </c>
      <c r="D85" t="s">
        <v>18</v>
      </c>
      <c r="E85">
        <v>26.568000000000001</v>
      </c>
      <c r="F85">
        <v>4.843</v>
      </c>
      <c r="G85">
        <v>73.754000000000005</v>
      </c>
      <c r="H85">
        <v>162.321</v>
      </c>
      <c r="I85">
        <v>74.647000000000006</v>
      </c>
      <c r="J85">
        <v>1.909</v>
      </c>
      <c r="K85">
        <v>2.2069999999999999</v>
      </c>
      <c r="L85">
        <v>1.841</v>
      </c>
      <c r="N85" s="110" t="s">
        <v>70</v>
      </c>
      <c r="T85" s="33">
        <f t="shared" si="21"/>
        <v>0.93786632205919152</v>
      </c>
      <c r="U85" s="31">
        <f t="shared" si="24"/>
        <v>1.877690410857347E-2</v>
      </c>
      <c r="V85" s="8">
        <f t="shared" ref="V85:V148" si="25">(T85*U85)</f>
        <v>1.7610225995965921E-2</v>
      </c>
      <c r="W85" s="33">
        <f t="shared" si="18"/>
        <v>0.62784096171255588</v>
      </c>
      <c r="X85" s="72">
        <f t="shared" ref="X85:X117" si="26">(B50+B315)/($AD$52+$AD$53)</f>
        <v>1.8994535763444481E-2</v>
      </c>
      <c r="Y85" s="8">
        <f t="shared" si="20"/>
        <v>1.192554760100452E-2</v>
      </c>
    </row>
    <row r="86" spans="1:25">
      <c r="A86" t="s">
        <v>106</v>
      </c>
      <c r="B86">
        <v>60396.962</v>
      </c>
      <c r="C86">
        <v>60499.586000000003</v>
      </c>
      <c r="D86">
        <v>20992.26</v>
      </c>
      <c r="E86">
        <v>55671.853999999999</v>
      </c>
      <c r="F86">
        <v>52527.184999999998</v>
      </c>
      <c r="G86">
        <v>58699</v>
      </c>
      <c r="H86">
        <v>55227.978999999999</v>
      </c>
      <c r="I86">
        <v>83272.112999999998</v>
      </c>
      <c r="J86">
        <v>92090.069000000003</v>
      </c>
      <c r="K86">
        <v>51147.881999999998</v>
      </c>
      <c r="L86">
        <v>64586.127999999997</v>
      </c>
      <c r="N86" s="110" t="s">
        <v>71</v>
      </c>
      <c r="T86" s="33">
        <f t="shared" si="21"/>
        <v>0.46054947740211499</v>
      </c>
      <c r="U86" s="31">
        <f t="shared" si="24"/>
        <v>0.12834848837087651</v>
      </c>
      <c r="V86" s="8">
        <f t="shared" si="25"/>
        <v>5.9110829244558606E-2</v>
      </c>
      <c r="W86" s="33">
        <f t="shared" si="18"/>
        <v>0.69560092248246697</v>
      </c>
      <c r="X86" s="72">
        <f t="shared" si="26"/>
        <v>3.2566141195764134E-2</v>
      </c>
      <c r="Y86" s="8">
        <f t="shared" si="20"/>
        <v>2.2653037857467802E-2</v>
      </c>
    </row>
    <row r="87" spans="1:25">
      <c r="A87" t="s">
        <v>107</v>
      </c>
      <c r="B87">
        <v>666179.89300000004</v>
      </c>
      <c r="C87">
        <v>880366.21200000006</v>
      </c>
      <c r="D87">
        <v>847966.21299999999</v>
      </c>
      <c r="E87">
        <v>1154415.7849999999</v>
      </c>
      <c r="F87">
        <v>2042231.5260000001</v>
      </c>
      <c r="G87">
        <v>2917386.6140000001</v>
      </c>
      <c r="H87">
        <v>3056512.15</v>
      </c>
      <c r="I87">
        <v>1989499.361</v>
      </c>
      <c r="J87">
        <v>5423879.0760000004</v>
      </c>
      <c r="K87">
        <v>3210393.13</v>
      </c>
      <c r="L87">
        <v>4518334.5659999996</v>
      </c>
      <c r="N87" s="110" t="s">
        <v>72</v>
      </c>
      <c r="T87" s="33">
        <f t="shared" si="21"/>
        <v>0.60700816855602258</v>
      </c>
      <c r="U87" s="31">
        <f t="shared" si="24"/>
        <v>8.4632358458690774E-3</v>
      </c>
      <c r="V87" s="8">
        <f t="shared" si="25"/>
        <v>5.1372532908586692E-3</v>
      </c>
      <c r="W87" s="33">
        <f t="shared" si="18"/>
        <v>0.53002291247906763</v>
      </c>
      <c r="X87" s="72">
        <f t="shared" si="26"/>
        <v>9.6426050406289189E-3</v>
      </c>
      <c r="Y87" s="8">
        <f t="shared" si="20"/>
        <v>5.1108016075194782E-3</v>
      </c>
    </row>
    <row r="88" spans="1:25">
      <c r="A88" t="s">
        <v>108</v>
      </c>
      <c r="B88">
        <v>3092.5369999999998</v>
      </c>
      <c r="C88">
        <v>2683.1410000000001</v>
      </c>
      <c r="D88">
        <v>5524.9530000000004</v>
      </c>
      <c r="E88">
        <v>5034.3530000000001</v>
      </c>
      <c r="F88">
        <v>9803.6640000000007</v>
      </c>
      <c r="G88">
        <v>18422.810000000001</v>
      </c>
      <c r="H88">
        <v>24407.237000000001</v>
      </c>
      <c r="I88">
        <v>19277.819</v>
      </c>
      <c r="J88">
        <v>49353.046000000002</v>
      </c>
      <c r="K88">
        <v>29955.772000000001</v>
      </c>
      <c r="L88">
        <v>45351.025000000001</v>
      </c>
      <c r="N88" s="110" t="s">
        <v>73</v>
      </c>
      <c r="T88" s="33">
        <f t="shared" si="21"/>
        <v>0.87008481305220786</v>
      </c>
      <c r="U88" s="31">
        <f t="shared" si="24"/>
        <v>4.7224492406476137E-4</v>
      </c>
      <c r="V88" s="8">
        <f t="shared" si="25"/>
        <v>4.1089313646974199E-4</v>
      </c>
      <c r="W88" s="33">
        <f t="shared" si="18"/>
        <v>0.92629049931253948</v>
      </c>
      <c r="X88" s="72">
        <f t="shared" si="26"/>
        <v>3.2462208811150379E-3</v>
      </c>
      <c r="Y88" s="8">
        <f t="shared" si="20"/>
        <v>3.0069435608468405E-3</v>
      </c>
    </row>
    <row r="89" spans="1:25">
      <c r="A89" t="s">
        <v>109</v>
      </c>
      <c r="B89">
        <v>25235.478999999999</v>
      </c>
      <c r="C89">
        <v>11162.264999999999</v>
      </c>
      <c r="D89">
        <v>9758.2340000000004</v>
      </c>
      <c r="E89">
        <v>5052.7839999999997</v>
      </c>
      <c r="F89">
        <v>9702.357</v>
      </c>
      <c r="G89">
        <v>7890.058</v>
      </c>
      <c r="H89">
        <v>19170.136999999999</v>
      </c>
      <c r="I89">
        <v>7979.88</v>
      </c>
      <c r="J89">
        <v>97523.051999999996</v>
      </c>
      <c r="K89">
        <v>28761.272000000001</v>
      </c>
      <c r="L89">
        <v>36911.849000000002</v>
      </c>
      <c r="N89" s="110" t="s">
        <v>74</v>
      </c>
      <c r="T89" s="33">
        <f t="shared" si="21"/>
        <v>0.59289505309448631</v>
      </c>
      <c r="U89" s="31">
        <f t="shared" si="24"/>
        <v>2.0738244068251748E-3</v>
      </c>
      <c r="V89" s="8">
        <f t="shared" si="25"/>
        <v>1.2295602317932536E-3</v>
      </c>
      <c r="W89" s="33">
        <f t="shared" si="18"/>
        <v>0.19088222688412174</v>
      </c>
      <c r="X89" s="72">
        <f t="shared" si="26"/>
        <v>1.8781824549498275E-3</v>
      </c>
      <c r="Y89" s="8">
        <f t="shared" si="20"/>
        <v>3.5851164949550973E-4</v>
      </c>
    </row>
    <row r="90" spans="1:25">
      <c r="A90" t="s">
        <v>110</v>
      </c>
      <c r="B90">
        <v>0</v>
      </c>
      <c r="C90" t="s">
        <v>18</v>
      </c>
      <c r="D90" t="s">
        <v>18</v>
      </c>
      <c r="E90">
        <v>8.6999999999999994E-2</v>
      </c>
      <c r="F90" t="s">
        <v>18</v>
      </c>
      <c r="G90">
        <v>8.6999999999999994E-2</v>
      </c>
      <c r="H90" t="s">
        <v>18</v>
      </c>
      <c r="I90" t="s">
        <v>18</v>
      </c>
      <c r="J90" t="s">
        <v>18</v>
      </c>
      <c r="K90" t="s">
        <v>18</v>
      </c>
      <c r="L90">
        <v>0</v>
      </c>
      <c r="N90" s="110" t="s">
        <v>75</v>
      </c>
      <c r="T90" s="33">
        <f t="shared" si="21"/>
        <v>0.31926354739608426</v>
      </c>
      <c r="U90" s="31">
        <f t="shared" si="24"/>
        <v>9.2682153401840613E-3</v>
      </c>
      <c r="V90" s="8">
        <f t="shared" si="25"/>
        <v>2.959003307537969E-3</v>
      </c>
      <c r="W90" s="33">
        <f t="shared" si="18"/>
        <v>0.27733590681839504</v>
      </c>
      <c r="X90" s="72">
        <f t="shared" si="26"/>
        <v>6.8715070529917625E-4</v>
      </c>
      <c r="Y90" s="8">
        <f t="shared" si="20"/>
        <v>1.9057156397504679E-4</v>
      </c>
    </row>
    <row r="91" spans="1:25">
      <c r="A91" t="s">
        <v>111</v>
      </c>
      <c r="B91">
        <v>3718.433</v>
      </c>
      <c r="C91">
        <v>49333.82</v>
      </c>
      <c r="D91">
        <v>38193.932000000001</v>
      </c>
      <c r="E91">
        <v>53449.561000000002</v>
      </c>
      <c r="F91">
        <v>83663.831999999995</v>
      </c>
      <c r="G91">
        <v>98960.828999999998</v>
      </c>
      <c r="H91">
        <v>91571.46</v>
      </c>
      <c r="I91">
        <v>76414.788</v>
      </c>
      <c r="J91">
        <v>78665.873999999996</v>
      </c>
      <c r="K91">
        <v>32052.002</v>
      </c>
      <c r="L91">
        <v>65550.290999999997</v>
      </c>
      <c r="N91" s="110" t="s">
        <v>76</v>
      </c>
      <c r="T91" s="33">
        <f t="shared" si="21"/>
        <v>0.51325020675426924</v>
      </c>
      <c r="U91" s="31">
        <f t="shared" si="24"/>
        <v>4.8343479463624162E-2</v>
      </c>
      <c r="V91" s="8">
        <f t="shared" si="25"/>
        <v>2.481230082992587E-2</v>
      </c>
      <c r="W91" s="33">
        <f t="shared" si="18"/>
        <v>0.11211947369706832</v>
      </c>
      <c r="X91" s="72">
        <f t="shared" si="26"/>
        <v>2.1866528588245313E-3</v>
      </c>
      <c r="Y91" s="8">
        <f t="shared" si="20"/>
        <v>2.4516636768959628E-4</v>
      </c>
    </row>
    <row r="92" spans="1:25">
      <c r="A92" t="s">
        <v>112</v>
      </c>
      <c r="B92">
        <v>25079.524000000001</v>
      </c>
      <c r="C92">
        <v>44435.300999999999</v>
      </c>
      <c r="D92">
        <v>81755.892000000007</v>
      </c>
      <c r="E92">
        <v>97140.422999999995</v>
      </c>
      <c r="F92">
        <v>107351.977</v>
      </c>
      <c r="G92">
        <v>82687.471000000005</v>
      </c>
      <c r="H92">
        <v>42945.324999999997</v>
      </c>
      <c r="I92">
        <v>71461.235000000001</v>
      </c>
      <c r="J92">
        <v>116209.90700000001</v>
      </c>
      <c r="K92">
        <v>118363.201</v>
      </c>
      <c r="L92">
        <v>79031.235000000001</v>
      </c>
      <c r="N92" s="110" t="s">
        <v>77</v>
      </c>
      <c r="T92" s="33">
        <f t="shared" si="21"/>
        <v>0.34249394447751424</v>
      </c>
      <c r="U92" s="31">
        <f t="shared" si="24"/>
        <v>6.5399440613708087E-2</v>
      </c>
      <c r="V92" s="8">
        <f t="shared" si="25"/>
        <v>2.2398912382411828E-2</v>
      </c>
      <c r="W92" s="33">
        <f t="shared" si="18"/>
        <v>0.21477253537895302</v>
      </c>
      <c r="X92" s="72">
        <f t="shared" si="26"/>
        <v>8.320885436866135E-2</v>
      </c>
      <c r="Y92" s="8">
        <f t="shared" si="20"/>
        <v>1.7870976618735469E-2</v>
      </c>
    </row>
    <row r="93" spans="1:25">
      <c r="A93" t="s">
        <v>113</v>
      </c>
      <c r="B93">
        <v>317.09699999999998</v>
      </c>
      <c r="C93">
        <v>192.93299999999999</v>
      </c>
      <c r="D93">
        <v>229.28399999999999</v>
      </c>
      <c r="E93">
        <v>393.416</v>
      </c>
      <c r="F93">
        <v>660.66899999999998</v>
      </c>
      <c r="G93">
        <v>1018.039</v>
      </c>
      <c r="H93">
        <v>1444.7670000000001</v>
      </c>
      <c r="I93">
        <v>3583.4490000000001</v>
      </c>
      <c r="J93">
        <v>7028.3090000000002</v>
      </c>
      <c r="K93">
        <v>5646.0209999999997</v>
      </c>
      <c r="L93">
        <v>6501.8310000000001</v>
      </c>
      <c r="N93" s="110" t="s">
        <v>78</v>
      </c>
      <c r="T93" s="33">
        <f t="shared" si="21"/>
        <v>0.68211154460543166</v>
      </c>
      <c r="U93" s="31">
        <f t="shared" si="24"/>
        <v>0.15045863082435113</v>
      </c>
      <c r="V93" s="8">
        <f t="shared" si="25"/>
        <v>0.10262956907081655</v>
      </c>
      <c r="W93" s="33">
        <f t="shared" si="18"/>
        <v>0.41964389861109103</v>
      </c>
      <c r="X93" s="72">
        <f t="shared" si="26"/>
        <v>0.26311125673491409</v>
      </c>
      <c r="Y93" s="8">
        <f t="shared" si="20"/>
        <v>0.11041303354470303</v>
      </c>
    </row>
    <row r="94" spans="1:25">
      <c r="A94" t="s">
        <v>114</v>
      </c>
      <c r="B94">
        <v>1812.1410000000001</v>
      </c>
      <c r="C94">
        <v>4693.049</v>
      </c>
      <c r="D94">
        <v>9531.9189999999999</v>
      </c>
      <c r="E94">
        <v>9584.5400000000009</v>
      </c>
      <c r="F94">
        <v>13249.556</v>
      </c>
      <c r="G94">
        <v>16360.731</v>
      </c>
      <c r="H94">
        <v>27222.843000000001</v>
      </c>
      <c r="I94">
        <v>38584.641000000003</v>
      </c>
      <c r="J94">
        <v>74363.607999999993</v>
      </c>
      <c r="K94">
        <v>43546.502</v>
      </c>
      <c r="L94">
        <v>20517.053</v>
      </c>
      <c r="N94" s="110" t="s">
        <v>79</v>
      </c>
      <c r="T94" s="33">
        <f t="shared" si="21"/>
        <v>0.72987544826927286</v>
      </c>
      <c r="U94" s="31">
        <f t="shared" si="24"/>
        <v>3.3346805465883013E-2</v>
      </c>
      <c r="V94" s="8">
        <f t="shared" si="25"/>
        <v>2.4339014587759604E-2</v>
      </c>
      <c r="W94" s="33">
        <f t="shared" si="18"/>
        <v>0.66978546241991355</v>
      </c>
      <c r="X94" s="72">
        <f t="shared" si="26"/>
        <v>2.2635696758804977E-2</v>
      </c>
      <c r="Y94" s="8">
        <f t="shared" si="20"/>
        <v>1.5161060620793131E-2</v>
      </c>
    </row>
    <row r="95" spans="1:25">
      <c r="A95" t="s">
        <v>115</v>
      </c>
      <c r="B95">
        <v>376.56299999999999</v>
      </c>
      <c r="C95">
        <v>161.874</v>
      </c>
      <c r="D95">
        <v>128.70599999999999</v>
      </c>
      <c r="E95">
        <v>222.239</v>
      </c>
      <c r="F95">
        <v>257.322</v>
      </c>
      <c r="G95">
        <v>434.274</v>
      </c>
      <c r="H95">
        <v>765.87199999999996</v>
      </c>
      <c r="I95">
        <v>964.09299999999996</v>
      </c>
      <c r="J95">
        <v>952.32899999999995</v>
      </c>
      <c r="K95">
        <v>1122.5709999999999</v>
      </c>
      <c r="L95">
        <v>800.58299999999997</v>
      </c>
      <c r="N95" s="110" t="s">
        <v>80</v>
      </c>
      <c r="T95" s="33">
        <f t="shared" si="21"/>
        <v>0</v>
      </c>
      <c r="U95" s="31">
        <f t="shared" si="24"/>
        <v>5.342308170633341E-5</v>
      </c>
      <c r="V95" s="8">
        <f t="shared" si="25"/>
        <v>0</v>
      </c>
      <c r="W95" s="33">
        <v>0</v>
      </c>
      <c r="X95" s="72">
        <f t="shared" si="26"/>
        <v>0</v>
      </c>
      <c r="Y95" s="8">
        <f t="shared" si="20"/>
        <v>0</v>
      </c>
    </row>
    <row r="96" spans="1:25">
      <c r="A96" t="s">
        <v>116</v>
      </c>
      <c r="B96">
        <v>1084.029</v>
      </c>
      <c r="C96">
        <v>1031.577</v>
      </c>
      <c r="D96">
        <v>735.17700000000002</v>
      </c>
      <c r="E96">
        <v>762.21600000000001</v>
      </c>
      <c r="F96">
        <v>1773.83</v>
      </c>
      <c r="G96">
        <v>2092.7020000000002</v>
      </c>
      <c r="H96">
        <v>1610.298</v>
      </c>
      <c r="I96">
        <v>3262.3649999999998</v>
      </c>
      <c r="J96">
        <v>8118.8860000000004</v>
      </c>
      <c r="K96">
        <v>5812.5069999999996</v>
      </c>
      <c r="L96">
        <v>8246.6239999999998</v>
      </c>
      <c r="N96" s="110" t="s">
        <v>81</v>
      </c>
      <c r="T96" s="33">
        <f t="shared" si="21"/>
        <v>5.2903388336062477E-3</v>
      </c>
      <c r="U96" s="31">
        <f t="shared" si="24"/>
        <v>1.8961065155592455E-4</v>
      </c>
      <c r="V96" s="8">
        <f t="shared" si="25"/>
        <v>1.0031045931916906E-6</v>
      </c>
      <c r="W96" s="33">
        <f t="shared" si="18"/>
        <v>0.20225141550108594</v>
      </c>
      <c r="X96" s="72">
        <f t="shared" si="26"/>
        <v>3.3521327372205104E-2</v>
      </c>
      <c r="Y96" s="8">
        <f t="shared" si="20"/>
        <v>6.7797359105037794E-3</v>
      </c>
    </row>
    <row r="97" spans="1:25">
      <c r="A97" t="s">
        <v>117</v>
      </c>
      <c r="B97">
        <v>664.14300000000003</v>
      </c>
      <c r="C97">
        <v>409.37900000000002</v>
      </c>
      <c r="D97">
        <v>633.59500000000003</v>
      </c>
      <c r="E97">
        <v>785.37</v>
      </c>
      <c r="F97">
        <v>1574.434</v>
      </c>
      <c r="G97">
        <v>2298.049</v>
      </c>
      <c r="H97">
        <v>1688.5730000000001</v>
      </c>
      <c r="I97">
        <v>2325.3009999999999</v>
      </c>
      <c r="J97">
        <v>2603.2849999999999</v>
      </c>
      <c r="K97">
        <v>2121.8339999999998</v>
      </c>
      <c r="L97">
        <v>2407.7979999999998</v>
      </c>
      <c r="N97" s="110" t="s">
        <v>82</v>
      </c>
      <c r="T97" s="33">
        <f t="shared" si="21"/>
        <v>0.85160326136828246</v>
      </c>
      <c r="U97" s="31">
        <f t="shared" si="24"/>
        <v>1.4867942838700949E-2</v>
      </c>
      <c r="V97" s="8">
        <f t="shared" si="25"/>
        <v>1.2661588611274928E-2</v>
      </c>
      <c r="W97" s="33">
        <f t="shared" si="18"/>
        <v>0.94365623513810182</v>
      </c>
      <c r="X97" s="72">
        <f t="shared" si="26"/>
        <v>4.0793315438611401E-2</v>
      </c>
      <c r="Y97" s="8">
        <f t="shared" si="20"/>
        <v>3.8494866465601039E-2</v>
      </c>
    </row>
    <row r="98" spans="1:25">
      <c r="A98" t="s">
        <v>118</v>
      </c>
      <c r="B98">
        <v>428.25799999999998</v>
      </c>
      <c r="C98">
        <v>907.34400000000005</v>
      </c>
      <c r="D98">
        <v>3994.9690000000001</v>
      </c>
      <c r="E98">
        <v>6750.7809999999999</v>
      </c>
      <c r="F98">
        <v>9645.36</v>
      </c>
      <c r="G98">
        <v>11162.647000000001</v>
      </c>
      <c r="H98">
        <v>12480.668</v>
      </c>
      <c r="I98">
        <v>7820.8779999999997</v>
      </c>
      <c r="J98">
        <v>20332.696</v>
      </c>
      <c r="K98">
        <v>5603.4049999999997</v>
      </c>
      <c r="L98">
        <v>27921.039000000001</v>
      </c>
      <c r="N98" s="110" t="s">
        <v>83</v>
      </c>
      <c r="T98" s="33">
        <f t="shared" si="21"/>
        <v>0.16618586375764985</v>
      </c>
      <c r="U98" s="31">
        <f t="shared" si="24"/>
        <v>1.4814052835689928E-2</v>
      </c>
      <c r="V98" s="8">
        <f t="shared" si="25"/>
        <v>2.4618861662505927E-3</v>
      </c>
      <c r="W98" s="33">
        <f t="shared" si="18"/>
        <v>0.16357038619170361</v>
      </c>
      <c r="X98" s="72">
        <f t="shared" si="26"/>
        <v>2.4708716975361367E-2</v>
      </c>
      <c r="Y98" s="8">
        <f t="shared" si="20"/>
        <v>4.0416143779613617E-3</v>
      </c>
    </row>
    <row r="99" spans="1:25">
      <c r="A99" t="s">
        <v>119</v>
      </c>
      <c r="B99">
        <v>510.43799999999999</v>
      </c>
      <c r="C99">
        <v>476.50099999999998</v>
      </c>
      <c r="D99">
        <v>510.80599999999998</v>
      </c>
      <c r="E99">
        <v>398.74599999999998</v>
      </c>
      <c r="F99">
        <v>905.69100000000003</v>
      </c>
      <c r="G99">
        <v>1274.6769999999999</v>
      </c>
      <c r="H99">
        <v>2944.1869999999999</v>
      </c>
      <c r="I99">
        <v>3105.9969999999998</v>
      </c>
      <c r="J99">
        <v>4116.9359999999997</v>
      </c>
      <c r="K99">
        <v>4487.5190000000002</v>
      </c>
      <c r="L99">
        <v>18143.62</v>
      </c>
      <c r="N99" s="110" t="s">
        <v>84</v>
      </c>
      <c r="T99" s="33">
        <f t="shared" si="21"/>
        <v>4.4002803503799037E-2</v>
      </c>
      <c r="U99" s="31">
        <f t="shared" si="24"/>
        <v>2.138645025637222E-2</v>
      </c>
      <c r="V99" s="8">
        <f t="shared" si="25"/>
        <v>9.4106376827491939E-4</v>
      </c>
      <c r="W99" s="33">
        <f t="shared" si="18"/>
        <v>4.0314895033085225E-2</v>
      </c>
      <c r="X99" s="72">
        <f t="shared" si="26"/>
        <v>1.9351877708494388E-2</v>
      </c>
      <c r="Y99" s="8">
        <f t="shared" si="20"/>
        <v>7.8016891851105305E-4</v>
      </c>
    </row>
    <row r="100" spans="1:25">
      <c r="A100" t="s">
        <v>120</v>
      </c>
      <c r="B100">
        <v>116.708</v>
      </c>
      <c r="C100">
        <v>390.78800000000001</v>
      </c>
      <c r="D100">
        <v>271.053</v>
      </c>
      <c r="E100">
        <v>612.44500000000005</v>
      </c>
      <c r="F100">
        <v>388.73399999999998</v>
      </c>
      <c r="G100">
        <v>354.976</v>
      </c>
      <c r="H100">
        <v>1452.22</v>
      </c>
      <c r="I100">
        <v>1032.7639999999999</v>
      </c>
      <c r="J100">
        <v>2011.2619999999999</v>
      </c>
      <c r="K100">
        <v>5261.8220000000001</v>
      </c>
      <c r="L100">
        <v>8461.0820000000003</v>
      </c>
      <c r="N100" s="110" t="s">
        <v>85</v>
      </c>
      <c r="T100" s="33">
        <f t="shared" si="21"/>
        <v>0.35118937592706095</v>
      </c>
      <c r="U100" s="31">
        <f t="shared" si="24"/>
        <v>1.9975629024589225E-2</v>
      </c>
      <c r="V100" s="8">
        <f t="shared" si="25"/>
        <v>7.0152286908959751E-3</v>
      </c>
      <c r="W100" s="33">
        <f t="shared" si="18"/>
        <v>3.2300985782110658E-2</v>
      </c>
      <c r="X100" s="72">
        <f t="shared" si="26"/>
        <v>1.3370738627169063E-2</v>
      </c>
      <c r="Y100" s="8">
        <f t="shared" si="20"/>
        <v>4.3188803829250568E-4</v>
      </c>
    </row>
    <row r="101" spans="1:25">
      <c r="A101" t="s">
        <v>121</v>
      </c>
      <c r="B101">
        <v>1659.0630000000001</v>
      </c>
      <c r="C101">
        <v>693.02499999999998</v>
      </c>
      <c r="D101">
        <v>326.38600000000002</v>
      </c>
      <c r="E101">
        <v>691.16600000000005</v>
      </c>
      <c r="F101">
        <v>1138.9480000000001</v>
      </c>
      <c r="G101">
        <v>1531.723</v>
      </c>
      <c r="H101">
        <v>1520.7070000000001</v>
      </c>
      <c r="I101">
        <v>1106.26</v>
      </c>
      <c r="J101">
        <v>3258.5410000000002</v>
      </c>
      <c r="K101">
        <v>7012.076</v>
      </c>
      <c r="L101">
        <v>16491.726999999999</v>
      </c>
      <c r="N101" s="110" t="s">
        <v>86</v>
      </c>
      <c r="T101" s="33">
        <f t="shared" si="21"/>
        <v>0.87879758134230046</v>
      </c>
      <c r="U101" s="31">
        <f t="shared" si="24"/>
        <v>5.281170139850442E-2</v>
      </c>
      <c r="V101" s="8">
        <f t="shared" si="25"/>
        <v>4.6410795455577469E-2</v>
      </c>
      <c r="W101" s="33">
        <f t="shared" si="18"/>
        <v>0.51740193072800034</v>
      </c>
      <c r="X101" s="72">
        <f t="shared" si="26"/>
        <v>3.693729355200074E-2</v>
      </c>
      <c r="Y101" s="8">
        <f t="shared" si="20"/>
        <v>1.9111426999672099E-2</v>
      </c>
    </row>
    <row r="102" spans="1:25">
      <c r="A102" t="s">
        <v>122</v>
      </c>
      <c r="B102">
        <v>4879</v>
      </c>
      <c r="C102">
        <v>5176.9849999999997</v>
      </c>
      <c r="D102">
        <v>6572.1790000000001</v>
      </c>
      <c r="E102">
        <v>7910.83</v>
      </c>
      <c r="F102">
        <v>9708.9259999999995</v>
      </c>
      <c r="G102">
        <v>10819.825999999999</v>
      </c>
      <c r="H102">
        <v>12643.174000000001</v>
      </c>
      <c r="I102">
        <v>16851.434000000001</v>
      </c>
      <c r="J102">
        <v>19407.962</v>
      </c>
      <c r="K102">
        <v>17704.225999999999</v>
      </c>
      <c r="L102">
        <v>20623.382000000001</v>
      </c>
      <c r="N102" s="110" t="s">
        <v>87</v>
      </c>
      <c r="T102" s="33">
        <f t="shared" si="21"/>
        <v>1.9954183163391221E-3</v>
      </c>
      <c r="U102" s="31">
        <f t="shared" si="24"/>
        <v>0.11170320301793381</v>
      </c>
      <c r="V102" s="8">
        <f t="shared" si="25"/>
        <v>2.2289461729573263E-4</v>
      </c>
      <c r="W102" s="33">
        <f t="shared" si="18"/>
        <v>3.5447602563257992E-5</v>
      </c>
      <c r="X102" s="72">
        <f t="shared" si="26"/>
        <v>9.9462067109285526E-2</v>
      </c>
      <c r="Y102" s="8">
        <f t="shared" si="20"/>
        <v>3.5256918250100482E-6</v>
      </c>
    </row>
    <row r="103" spans="1:25">
      <c r="A103" t="s">
        <v>123</v>
      </c>
      <c r="B103">
        <v>6529.5550000000003</v>
      </c>
      <c r="C103">
        <v>3880.47</v>
      </c>
      <c r="D103">
        <v>3675.26</v>
      </c>
      <c r="E103">
        <v>4490.6360000000004</v>
      </c>
      <c r="F103">
        <v>4705.5780000000004</v>
      </c>
      <c r="G103">
        <v>11394.216</v>
      </c>
      <c r="H103">
        <v>9786.7340000000004</v>
      </c>
      <c r="I103">
        <v>36932.499000000003</v>
      </c>
      <c r="J103">
        <v>45988.938999999998</v>
      </c>
      <c r="K103">
        <v>5689.0360000000001</v>
      </c>
      <c r="L103">
        <v>8201.1869999999999</v>
      </c>
      <c r="N103" s="110" t="s">
        <v>88</v>
      </c>
      <c r="T103" s="33">
        <f t="shared" si="21"/>
        <v>0.1733012468646625</v>
      </c>
      <c r="U103" s="31">
        <f t="shared" si="24"/>
        <v>1.4372085549015737E-2</v>
      </c>
      <c r="V103" s="8">
        <f t="shared" si="25"/>
        <v>2.4907003456900246E-3</v>
      </c>
      <c r="W103" s="33">
        <f t="shared" si="18"/>
        <v>0.38627499895358086</v>
      </c>
      <c r="X103" s="72">
        <f t="shared" si="26"/>
        <v>1.6503194238110318E-2</v>
      </c>
      <c r="Y103" s="8">
        <f t="shared" si="20"/>
        <v>6.3747713370568048E-3</v>
      </c>
    </row>
    <row r="104" spans="1:25">
      <c r="A104" t="s">
        <v>124</v>
      </c>
      <c r="B104">
        <v>4933.3519999999999</v>
      </c>
      <c r="C104">
        <v>3721.451</v>
      </c>
      <c r="D104">
        <v>4471.0349999999999</v>
      </c>
      <c r="E104">
        <v>10721.314</v>
      </c>
      <c r="F104">
        <v>20396.966</v>
      </c>
      <c r="G104">
        <v>27456.271000000001</v>
      </c>
      <c r="H104">
        <v>37945.938999999998</v>
      </c>
      <c r="I104">
        <v>43292.048999999999</v>
      </c>
      <c r="J104">
        <v>88500.804999999993</v>
      </c>
      <c r="K104">
        <v>36860.904999999999</v>
      </c>
      <c r="L104">
        <v>54438.423000000003</v>
      </c>
      <c r="N104" s="110" t="s">
        <v>89</v>
      </c>
      <c r="T104" s="33">
        <f t="shared" si="21"/>
        <v>7.9427424603058221E-3</v>
      </c>
      <c r="U104" s="31">
        <f t="shared" si="24"/>
        <v>1.2989880861183876E-2</v>
      </c>
      <c r="V104" s="8">
        <f t="shared" si="25"/>
        <v>1.0317527827043914E-4</v>
      </c>
      <c r="W104" s="33">
        <f t="shared" si="18"/>
        <v>3.8214776574324711E-3</v>
      </c>
      <c r="X104" s="72">
        <f t="shared" si="26"/>
        <v>1.7086882282628231E-2</v>
      </c>
      <c r="Y104" s="8">
        <f t="shared" si="20"/>
        <v>6.5297138878242533E-5</v>
      </c>
    </row>
    <row r="105" spans="1:25">
      <c r="A105" t="s">
        <v>125</v>
      </c>
      <c r="B105">
        <v>60.021999999999998</v>
      </c>
      <c r="C105">
        <v>33.317</v>
      </c>
      <c r="D105">
        <v>26.468</v>
      </c>
      <c r="E105">
        <v>34.756</v>
      </c>
      <c r="F105">
        <v>37.043999999999997</v>
      </c>
      <c r="G105">
        <v>63.656999999999996</v>
      </c>
      <c r="H105">
        <v>179.6</v>
      </c>
      <c r="I105">
        <v>168.87700000000001</v>
      </c>
      <c r="J105">
        <v>221.25800000000001</v>
      </c>
      <c r="K105">
        <v>656.327</v>
      </c>
      <c r="L105">
        <v>700.78300000000002</v>
      </c>
      <c r="N105" s="110" t="s">
        <v>90</v>
      </c>
      <c r="T105" s="33">
        <f t="shared" si="21"/>
        <v>0.19544756826627888</v>
      </c>
      <c r="U105" s="31">
        <f t="shared" si="24"/>
        <v>5.9125850735841644E-5</v>
      </c>
      <c r="V105" s="8">
        <f t="shared" si="25"/>
        <v>1.1556003747995225E-5</v>
      </c>
      <c r="W105" s="33">
        <f t="shared" si="18"/>
        <v>0.79421687983476796</v>
      </c>
      <c r="X105" s="72">
        <f t="shared" si="26"/>
        <v>1.4358997045525509E-4</v>
      </c>
      <c r="Y105" s="8">
        <f t="shared" si="20"/>
        <v>1.1404157831053921E-4</v>
      </c>
    </row>
    <row r="106" spans="1:25">
      <c r="A106" t="s">
        <v>126</v>
      </c>
      <c r="B106">
        <v>0.4</v>
      </c>
      <c r="C106">
        <v>50.228999999999999</v>
      </c>
      <c r="D106">
        <v>71.962999999999994</v>
      </c>
      <c r="E106">
        <v>2.661</v>
      </c>
      <c r="F106">
        <v>4.71</v>
      </c>
      <c r="G106">
        <v>8.8320000000000007</v>
      </c>
      <c r="H106">
        <v>52.716000000000001</v>
      </c>
      <c r="I106">
        <v>24.158000000000001</v>
      </c>
      <c r="J106">
        <v>110.366</v>
      </c>
      <c r="K106">
        <v>91.858000000000004</v>
      </c>
      <c r="L106">
        <v>248.25200000000001</v>
      </c>
      <c r="N106" s="110" t="s">
        <v>91</v>
      </c>
      <c r="T106" s="33">
        <f t="shared" si="21"/>
        <v>0.49795302612358383</v>
      </c>
      <c r="U106" s="31">
        <f t="shared" si="24"/>
        <v>2.6224138899281605E-2</v>
      </c>
      <c r="V106" s="8">
        <f t="shared" si="25"/>
        <v>1.3058389322382465E-2</v>
      </c>
      <c r="W106" s="33">
        <f t="shared" si="18"/>
        <v>0.15810894759096436</v>
      </c>
      <c r="X106" s="72">
        <f t="shared" si="26"/>
        <v>1.8941910115717882E-2</v>
      </c>
      <c r="Y106" s="8">
        <f t="shared" si="20"/>
        <v>2.9948854737587962E-3</v>
      </c>
    </row>
    <row r="107" spans="1:25">
      <c r="A107" t="s">
        <v>127</v>
      </c>
      <c r="B107">
        <v>768.05399999999997</v>
      </c>
      <c r="C107">
        <v>178.703</v>
      </c>
      <c r="D107">
        <v>354.19200000000001</v>
      </c>
      <c r="E107">
        <v>620.39499999999998</v>
      </c>
      <c r="F107">
        <v>222.98099999999999</v>
      </c>
      <c r="G107">
        <v>322.452</v>
      </c>
      <c r="H107">
        <v>724.22699999999998</v>
      </c>
      <c r="I107">
        <v>1392.5039999999999</v>
      </c>
      <c r="J107">
        <v>1588.4659999999999</v>
      </c>
      <c r="K107">
        <v>3576.2979999999998</v>
      </c>
      <c r="L107">
        <v>5332.6139999999996</v>
      </c>
      <c r="N107" s="110" t="s">
        <v>92</v>
      </c>
      <c r="T107" s="33">
        <f t="shared" si="21"/>
        <v>0</v>
      </c>
      <c r="U107" s="31">
        <f t="shared" si="24"/>
        <v>4.1198938648944436E-8</v>
      </c>
      <c r="V107" s="8">
        <f t="shared" si="25"/>
        <v>0</v>
      </c>
      <c r="W107" s="33">
        <f t="shared" si="18"/>
        <v>0</v>
      </c>
      <c r="X107" s="72">
        <f t="shared" si="26"/>
        <v>1.0837726150703563E-4</v>
      </c>
      <c r="Y107" s="8">
        <f t="shared" si="20"/>
        <v>0</v>
      </c>
    </row>
    <row r="108" spans="1:25">
      <c r="A108" t="s">
        <v>128</v>
      </c>
      <c r="B108">
        <v>23.550999999999998</v>
      </c>
      <c r="C108">
        <v>35.694000000000003</v>
      </c>
      <c r="D108">
        <v>194.67599999999999</v>
      </c>
      <c r="E108">
        <v>592.89700000000005</v>
      </c>
      <c r="F108">
        <v>725.46500000000003</v>
      </c>
      <c r="G108">
        <v>1144.261</v>
      </c>
      <c r="H108">
        <v>1773.4280000000001</v>
      </c>
      <c r="I108">
        <v>1784.74</v>
      </c>
      <c r="J108">
        <v>1892.9359999999999</v>
      </c>
      <c r="K108">
        <v>1290.203</v>
      </c>
      <c r="L108">
        <v>1909.58</v>
      </c>
      <c r="N108" s="110" t="s">
        <v>93</v>
      </c>
      <c r="T108" s="33">
        <f t="shared" si="21"/>
        <v>0.15291679613702233</v>
      </c>
      <c r="U108" s="31">
        <f t="shared" si="24"/>
        <v>0.10935056867486131</v>
      </c>
      <c r="V108" s="8">
        <f t="shared" si="25"/>
        <v>1.6721538617521226E-2</v>
      </c>
      <c r="W108" s="33">
        <f t="shared" si="18"/>
        <v>0.14024277796556944</v>
      </c>
      <c r="X108" s="72">
        <f t="shared" si="26"/>
        <v>5.5257537990830684E-2</v>
      </c>
      <c r="Y108" s="8">
        <f t="shared" si="20"/>
        <v>7.7494706313720862E-3</v>
      </c>
    </row>
    <row r="109" spans="1:25">
      <c r="A109" t="s">
        <v>129</v>
      </c>
      <c r="B109">
        <v>11377.196</v>
      </c>
      <c r="C109">
        <v>12467.714</v>
      </c>
      <c r="D109">
        <v>13870.882</v>
      </c>
      <c r="E109">
        <v>19407.652999999998</v>
      </c>
      <c r="F109">
        <v>33025.392999999996</v>
      </c>
      <c r="G109">
        <v>58048.877</v>
      </c>
      <c r="H109">
        <v>69725.451000000001</v>
      </c>
      <c r="I109">
        <v>91047.010999999999</v>
      </c>
      <c r="J109">
        <v>90134.107999999993</v>
      </c>
      <c r="K109">
        <v>75333.349000000002</v>
      </c>
      <c r="L109">
        <v>101832.537</v>
      </c>
      <c r="N109" s="110" t="s">
        <v>94</v>
      </c>
      <c r="T109" s="33">
        <v>0</v>
      </c>
      <c r="U109" s="31">
        <f t="shared" si="24"/>
        <v>0</v>
      </c>
      <c r="V109" s="8">
        <f t="shared" si="25"/>
        <v>0</v>
      </c>
      <c r="W109" s="33">
        <v>0</v>
      </c>
      <c r="X109" s="72">
        <f t="shared" si="26"/>
        <v>0</v>
      </c>
      <c r="Y109" s="8">
        <f t="shared" ref="Y109:Y172" si="27">(W109*X109)</f>
        <v>0</v>
      </c>
    </row>
    <row r="110" spans="1:25">
      <c r="A110" t="s">
        <v>130</v>
      </c>
      <c r="B110">
        <v>2335.1120000000001</v>
      </c>
      <c r="C110">
        <v>3230.489</v>
      </c>
      <c r="D110">
        <v>3651.8690000000001</v>
      </c>
      <c r="E110">
        <v>5082.4359999999997</v>
      </c>
      <c r="F110">
        <v>6056.5169999999998</v>
      </c>
      <c r="G110">
        <v>11732.344999999999</v>
      </c>
      <c r="H110">
        <v>11046.718999999999</v>
      </c>
      <c r="I110">
        <v>16724.105</v>
      </c>
      <c r="J110">
        <v>29901.162</v>
      </c>
      <c r="K110">
        <v>33657.603000000003</v>
      </c>
      <c r="L110">
        <v>30497.735000000001</v>
      </c>
      <c r="N110" s="110" t="s">
        <v>95</v>
      </c>
      <c r="T110" s="33">
        <v>0</v>
      </c>
      <c r="U110" s="31">
        <f t="shared" si="24"/>
        <v>0</v>
      </c>
      <c r="V110" s="8">
        <f t="shared" si="25"/>
        <v>0</v>
      </c>
      <c r="W110" s="33">
        <v>0</v>
      </c>
      <c r="X110" s="72">
        <v>0</v>
      </c>
      <c r="Y110" s="8">
        <f t="shared" si="27"/>
        <v>0</v>
      </c>
    </row>
    <row r="111" spans="1:25">
      <c r="A111" t="s">
        <v>131</v>
      </c>
      <c r="B111">
        <v>38352.330999999998</v>
      </c>
      <c r="C111">
        <v>48887.156999999999</v>
      </c>
      <c r="D111">
        <v>55525.178999999996</v>
      </c>
      <c r="E111">
        <v>56577.423000000003</v>
      </c>
      <c r="F111">
        <v>77746.978000000003</v>
      </c>
      <c r="G111">
        <v>75387.12</v>
      </c>
      <c r="H111">
        <v>84098.152000000002</v>
      </c>
      <c r="I111">
        <v>127364.565</v>
      </c>
      <c r="J111">
        <v>173813.59400000001</v>
      </c>
      <c r="K111">
        <v>232402.872</v>
      </c>
      <c r="L111">
        <v>271729.83600000001</v>
      </c>
      <c r="N111" s="110" t="s">
        <v>96</v>
      </c>
      <c r="T111" s="33">
        <f t="shared" ref="T111:T173" si="28">(2*MIN(L76,L341)/(L76+L341))</f>
        <v>5.1548803412753912E-2</v>
      </c>
      <c r="U111" s="31">
        <f t="shared" si="24"/>
        <v>9.9543681391444793E-4</v>
      </c>
      <c r="V111" s="8">
        <f t="shared" si="25"/>
        <v>5.1313576630293971E-5</v>
      </c>
      <c r="W111" s="33">
        <f t="shared" ref="W111:W172" si="29">(2*MIN(B76,B341)/(B76+B341))</f>
        <v>0</v>
      </c>
      <c r="X111" s="72">
        <f t="shared" si="26"/>
        <v>1.4531044912012418E-4</v>
      </c>
      <c r="Y111" s="8">
        <f t="shared" si="27"/>
        <v>0</v>
      </c>
    </row>
    <row r="112" spans="1:25">
      <c r="A112" t="s">
        <v>132</v>
      </c>
      <c r="B112">
        <v>1156.991</v>
      </c>
      <c r="C112">
        <v>1249.1780000000001</v>
      </c>
      <c r="D112">
        <v>1244.181</v>
      </c>
      <c r="E112">
        <v>2644.7350000000001</v>
      </c>
      <c r="F112">
        <v>1546.7180000000001</v>
      </c>
      <c r="G112">
        <v>2900.1729999999998</v>
      </c>
      <c r="H112">
        <v>3592.42</v>
      </c>
      <c r="I112">
        <v>3528.2660000000001</v>
      </c>
      <c r="J112">
        <v>2828.9180000000001</v>
      </c>
      <c r="K112">
        <v>3600.5169999999998</v>
      </c>
      <c r="L112">
        <v>5779.02</v>
      </c>
      <c r="N112" s="110" t="s">
        <v>97</v>
      </c>
      <c r="T112" s="33"/>
      <c r="U112" s="31">
        <f t="shared" si="24"/>
        <v>0</v>
      </c>
      <c r="V112" s="8">
        <f t="shared" si="25"/>
        <v>0</v>
      </c>
      <c r="W112" s="33">
        <v>0</v>
      </c>
      <c r="X112" s="72">
        <f t="shared" si="26"/>
        <v>0</v>
      </c>
      <c r="Y112" s="8">
        <f t="shared" si="27"/>
        <v>0</v>
      </c>
    </row>
    <row r="113" spans="1:25">
      <c r="A113" t="s">
        <v>133</v>
      </c>
      <c r="B113">
        <v>6869.71</v>
      </c>
      <c r="C113">
        <v>11327.716</v>
      </c>
      <c r="D113">
        <v>13360.627</v>
      </c>
      <c r="E113">
        <v>14656.376</v>
      </c>
      <c r="F113">
        <v>18356.471000000001</v>
      </c>
      <c r="G113">
        <v>29464.106</v>
      </c>
      <c r="H113">
        <v>35104.902999999998</v>
      </c>
      <c r="I113">
        <v>41595.29</v>
      </c>
      <c r="J113">
        <v>45193.847000000002</v>
      </c>
      <c r="K113">
        <v>61376.993000000002</v>
      </c>
      <c r="L113">
        <v>69124.184999999998</v>
      </c>
      <c r="N113" s="110" t="s">
        <v>98</v>
      </c>
      <c r="T113" s="33">
        <f t="shared" si="28"/>
        <v>0.97478526053647929</v>
      </c>
      <c r="U113" s="31">
        <f t="shared" si="24"/>
        <v>2.2633383304381842E-4</v>
      </c>
      <c r="V113" s="8">
        <f t="shared" si="25"/>
        <v>2.2062688441183855E-4</v>
      </c>
      <c r="W113" s="33">
        <f t="shared" si="29"/>
        <v>5.688404406402333E-2</v>
      </c>
      <c r="X113" s="72">
        <f t="shared" si="26"/>
        <v>2.3995519623037304E-4</v>
      </c>
      <c r="Y113" s="8">
        <f t="shared" si="27"/>
        <v>1.3649621955759905E-5</v>
      </c>
    </row>
    <row r="114" spans="1:25">
      <c r="A114" t="s">
        <v>134</v>
      </c>
      <c r="B114">
        <v>4914.143</v>
      </c>
      <c r="C114">
        <v>5509.5829999999996</v>
      </c>
      <c r="D114">
        <v>6760.1809999999996</v>
      </c>
      <c r="E114">
        <v>7568.5630000000001</v>
      </c>
      <c r="F114">
        <v>9483.7039999999997</v>
      </c>
      <c r="G114">
        <v>12853.833000000001</v>
      </c>
      <c r="H114">
        <v>14918.880999999999</v>
      </c>
      <c r="I114">
        <v>19395.199000000001</v>
      </c>
      <c r="J114">
        <v>22663.691999999999</v>
      </c>
      <c r="K114">
        <v>24258.305</v>
      </c>
      <c r="L114">
        <v>29795.858</v>
      </c>
      <c r="N114" s="110" t="s">
        <v>99</v>
      </c>
      <c r="T114" s="33">
        <f t="shared" si="28"/>
        <v>0.64088290202305642</v>
      </c>
      <c r="U114" s="31">
        <f t="shared" si="24"/>
        <v>2.1683919729311076E-2</v>
      </c>
      <c r="V114" s="8">
        <f t="shared" si="25"/>
        <v>1.3896853403355891E-2</v>
      </c>
      <c r="W114" s="33">
        <f t="shared" si="29"/>
        <v>0.39062553701962233</v>
      </c>
      <c r="X114" s="72">
        <f t="shared" si="26"/>
        <v>7.1175472912152066E-2</v>
      </c>
      <c r="Y114" s="8">
        <f t="shared" si="27"/>
        <v>2.7802957328934983E-2</v>
      </c>
    </row>
    <row r="115" spans="1:25">
      <c r="A115" t="s">
        <v>135</v>
      </c>
      <c r="B115">
        <v>192566.75399999999</v>
      </c>
      <c r="C115">
        <v>171874.08300000001</v>
      </c>
      <c r="D115">
        <v>219866.11499999999</v>
      </c>
      <c r="E115">
        <v>305677.92700000003</v>
      </c>
      <c r="F115">
        <v>408915.82400000002</v>
      </c>
      <c r="G115">
        <v>523894.96600000001</v>
      </c>
      <c r="H115">
        <v>519501.21100000001</v>
      </c>
      <c r="I115">
        <v>848324.946</v>
      </c>
      <c r="J115">
        <v>1518660.598</v>
      </c>
      <c r="K115">
        <v>724155.79</v>
      </c>
      <c r="L115">
        <v>791736.42299999995</v>
      </c>
      <c r="N115" s="110" t="s">
        <v>100</v>
      </c>
      <c r="T115" s="33">
        <f t="shared" si="28"/>
        <v>0.28447379841925513</v>
      </c>
      <c r="U115" s="31">
        <f t="shared" si="24"/>
        <v>3.5007129261382219E-2</v>
      </c>
      <c r="V115" s="8">
        <f t="shared" si="25"/>
        <v>9.9586110327392532E-3</v>
      </c>
      <c r="W115" s="33">
        <f t="shared" si="29"/>
        <v>2.662328495267013E-3</v>
      </c>
      <c r="X115" s="72">
        <f t="shared" si="26"/>
        <v>1.2461045664417894E-2</v>
      </c>
      <c r="Y115" s="8">
        <f t="shared" si="27"/>
        <v>3.3175396953203231E-5</v>
      </c>
    </row>
    <row r="116" spans="1:25">
      <c r="A116" t="s">
        <v>136</v>
      </c>
      <c r="B116">
        <v>20488.501</v>
      </c>
      <c r="C116">
        <v>8703.4740000000002</v>
      </c>
      <c r="D116">
        <v>3001.7629999999999</v>
      </c>
      <c r="E116">
        <v>3319.69</v>
      </c>
      <c r="F116">
        <v>8640.4359999999997</v>
      </c>
      <c r="G116">
        <v>21379.258999999998</v>
      </c>
      <c r="H116">
        <v>34511.599000000002</v>
      </c>
      <c r="I116">
        <v>32929.411</v>
      </c>
      <c r="J116">
        <v>46508.917000000001</v>
      </c>
      <c r="K116">
        <v>25111.207999999999</v>
      </c>
      <c r="L116">
        <v>30367.95</v>
      </c>
      <c r="N116" s="110" t="s">
        <v>101</v>
      </c>
      <c r="T116" s="33">
        <f t="shared" si="28"/>
        <v>0.3070400887274724</v>
      </c>
      <c r="U116" s="31">
        <f t="shared" si="24"/>
        <v>2.1594498925688717E-2</v>
      </c>
      <c r="V116" s="8">
        <f t="shared" si="25"/>
        <v>6.6303768661687707E-3</v>
      </c>
      <c r="W116" s="33">
        <f t="shared" si="29"/>
        <v>0.40175323754810921</v>
      </c>
      <c r="X116" s="72">
        <f t="shared" si="26"/>
        <v>2.7054040702745311E-2</v>
      </c>
      <c r="Y116" s="8">
        <f t="shared" si="27"/>
        <v>1.0869048441086252E-2</v>
      </c>
    </row>
    <row r="117" spans="1:25">
      <c r="A117" t="s">
        <v>137</v>
      </c>
      <c r="B117">
        <v>356.47199999999998</v>
      </c>
      <c r="C117">
        <v>100.798</v>
      </c>
      <c r="D117">
        <v>109.07</v>
      </c>
      <c r="E117">
        <v>172.42400000000001</v>
      </c>
      <c r="F117">
        <v>521.02800000000002</v>
      </c>
      <c r="G117">
        <v>2616.346</v>
      </c>
      <c r="H117">
        <v>3440.221</v>
      </c>
      <c r="I117">
        <v>16194.802</v>
      </c>
      <c r="J117">
        <v>17841.280999999999</v>
      </c>
      <c r="K117">
        <v>9584.6010000000006</v>
      </c>
      <c r="L117">
        <v>10327.123</v>
      </c>
      <c r="N117" s="110" t="s">
        <v>102</v>
      </c>
      <c r="T117" s="33">
        <f t="shared" si="28"/>
        <v>0.87447237347496065</v>
      </c>
      <c r="U117" s="31">
        <f t="shared" si="24"/>
        <v>4.7576206551550052E-2</v>
      </c>
      <c r="V117" s="8">
        <f t="shared" si="25"/>
        <v>4.1604078264068943E-2</v>
      </c>
      <c r="W117" s="33">
        <f t="shared" si="29"/>
        <v>0.29390580964697632</v>
      </c>
      <c r="X117" s="72">
        <f t="shared" si="26"/>
        <v>2.5013160648656413E-2</v>
      </c>
      <c r="Y117" s="8">
        <f t="shared" si="27"/>
        <v>7.3515132322732506E-3</v>
      </c>
    </row>
    <row r="118" spans="1:25">
      <c r="A118" t="s">
        <v>138</v>
      </c>
      <c r="B118">
        <v>742.52599999999995</v>
      </c>
      <c r="C118">
        <v>591.17700000000002</v>
      </c>
      <c r="D118">
        <v>388.19799999999998</v>
      </c>
      <c r="E118">
        <v>795.20699999999999</v>
      </c>
      <c r="F118">
        <v>251.01599999999999</v>
      </c>
      <c r="G118">
        <v>785.88800000000003</v>
      </c>
      <c r="H118">
        <v>1383.7819999999999</v>
      </c>
      <c r="I118">
        <v>1871.6690000000001</v>
      </c>
      <c r="J118">
        <v>2665.9319999999998</v>
      </c>
      <c r="K118">
        <v>2992.78</v>
      </c>
      <c r="L118">
        <v>5105.9709999999995</v>
      </c>
      <c r="N118" s="110" t="s">
        <v>103</v>
      </c>
      <c r="T118" s="33">
        <f t="shared" si="28"/>
        <v>0.23743187569463642</v>
      </c>
      <c r="U118" s="31">
        <f t="shared" ref="U118:U127" si="30">(L83+L348)/($AE$44+$AE$45)</f>
        <v>2.7218803833637599E-3</v>
      </c>
      <c r="V118" s="8">
        <f t="shared" si="25"/>
        <v>6.4626116483849352E-4</v>
      </c>
      <c r="W118" s="33">
        <f t="shared" si="29"/>
        <v>0</v>
      </c>
      <c r="X118" s="72">
        <f>(B83+B348)/($AE$52+$AE$53)</f>
        <v>2.3140989843403025E-3</v>
      </c>
      <c r="Y118" s="8">
        <f t="shared" si="27"/>
        <v>0</v>
      </c>
    </row>
    <row r="119" spans="1:25">
      <c r="A119" t="s">
        <v>139</v>
      </c>
      <c r="B119">
        <v>855.31600000000003</v>
      </c>
      <c r="C119">
        <v>677.726</v>
      </c>
      <c r="D119">
        <v>3330.299</v>
      </c>
      <c r="E119">
        <v>1575.3989999999999</v>
      </c>
      <c r="F119">
        <v>1905.8979999999999</v>
      </c>
      <c r="G119">
        <v>11578.266</v>
      </c>
      <c r="H119">
        <v>166829.978</v>
      </c>
      <c r="I119">
        <v>620827.73400000005</v>
      </c>
      <c r="J119">
        <v>572185.78500000003</v>
      </c>
      <c r="K119">
        <v>474748.39</v>
      </c>
      <c r="L119">
        <v>639574.50899999996</v>
      </c>
      <c r="N119" s="110" t="s">
        <v>104</v>
      </c>
      <c r="T119" s="33">
        <f t="shared" si="28"/>
        <v>0.27425440384690319</v>
      </c>
      <c r="U119" s="31">
        <f t="shared" si="30"/>
        <v>4.3492868637150161E-3</v>
      </c>
      <c r="V119" s="8">
        <f t="shared" si="25"/>
        <v>1.192811075967329E-3</v>
      </c>
      <c r="W119" s="33">
        <f t="shared" si="29"/>
        <v>2.7800057927880248E-2</v>
      </c>
      <c r="X119" s="72">
        <f t="shared" ref="X119:X127" si="31">(B84+B349)/($AE$52+$AE$53)</f>
        <v>5.5020687354255466E-3</v>
      </c>
      <c r="Y119" s="8">
        <f t="shared" si="27"/>
        <v>1.5295782956800902E-4</v>
      </c>
    </row>
    <row r="120" spans="1:25">
      <c r="A120" t="s">
        <v>140</v>
      </c>
      <c r="B120">
        <v>4744.9679999999998</v>
      </c>
      <c r="C120">
        <v>3618.1770000000001</v>
      </c>
      <c r="D120">
        <v>3040.7170000000001</v>
      </c>
      <c r="E120">
        <v>3874.6669999999999</v>
      </c>
      <c r="F120">
        <v>6071.6540000000014</v>
      </c>
      <c r="G120">
        <v>17415.089</v>
      </c>
      <c r="H120">
        <v>25233.581999999999</v>
      </c>
      <c r="I120">
        <v>35077.228999999999</v>
      </c>
      <c r="J120">
        <v>45839.951000000001</v>
      </c>
      <c r="K120">
        <v>37672.313999999998</v>
      </c>
      <c r="L120">
        <v>50742.087</v>
      </c>
      <c r="N120" s="110" t="s">
        <v>105</v>
      </c>
      <c r="T120" s="33">
        <f t="shared" si="28"/>
        <v>4.6859825361245084E-4</v>
      </c>
      <c r="U120" s="31">
        <f t="shared" si="30"/>
        <v>6.3619161671308938E-4</v>
      </c>
      <c r="V120" s="8">
        <f t="shared" si="25"/>
        <v>2.9811828055463535E-7</v>
      </c>
      <c r="W120" s="33">
        <f t="shared" si="29"/>
        <v>7.974800553083564E-3</v>
      </c>
      <c r="X120" s="72">
        <f t="shared" si="31"/>
        <v>6.5681523088627065E-4</v>
      </c>
      <c r="Y120" s="8">
        <f t="shared" si="27"/>
        <v>5.2379704665455399E-6</v>
      </c>
    </row>
    <row r="121" spans="1:25">
      <c r="A121" t="s">
        <v>141</v>
      </c>
      <c r="B121">
        <v>157.70099999999999</v>
      </c>
      <c r="C121">
        <v>187.05600000000001</v>
      </c>
      <c r="D121">
        <v>244.036</v>
      </c>
      <c r="E121">
        <v>219.31800000000001</v>
      </c>
      <c r="F121">
        <v>1380.8889999999999</v>
      </c>
      <c r="G121">
        <v>2988.502</v>
      </c>
      <c r="H121">
        <v>4867.6000000000004</v>
      </c>
      <c r="I121">
        <v>7226.5619999999999</v>
      </c>
      <c r="J121">
        <v>8006.58</v>
      </c>
      <c r="K121">
        <v>3917.527</v>
      </c>
      <c r="L121">
        <v>3889.4690000000001</v>
      </c>
      <c r="N121" s="110" t="s">
        <v>106</v>
      </c>
      <c r="T121" s="33">
        <f t="shared" si="28"/>
        <v>2.2940660497719468E-2</v>
      </c>
      <c r="U121" s="31">
        <f t="shared" si="30"/>
        <v>0.45589848645821801</v>
      </c>
      <c r="V121" s="8">
        <f t="shared" si="25"/>
        <v>1.0458612399262136E-2</v>
      </c>
      <c r="W121" s="33">
        <f t="shared" si="29"/>
        <v>0.12460814788076892</v>
      </c>
      <c r="X121" s="72">
        <f t="shared" si="31"/>
        <v>0.48964681926433068</v>
      </c>
      <c r="Y121" s="8">
        <f t="shared" si="27"/>
        <v>6.1013983264237848E-2</v>
      </c>
    </row>
    <row r="122" spans="1:25">
      <c r="A122" t="s">
        <v>142</v>
      </c>
      <c r="B122">
        <v>5417.96</v>
      </c>
      <c r="C122">
        <v>4950.5150000000003</v>
      </c>
      <c r="D122">
        <v>6671.8440000000001</v>
      </c>
      <c r="E122">
        <v>8491.5259999999998</v>
      </c>
      <c r="F122">
        <v>9386.0190000000002</v>
      </c>
      <c r="G122">
        <v>12527.66</v>
      </c>
      <c r="H122">
        <v>14846.002</v>
      </c>
      <c r="I122">
        <v>19380</v>
      </c>
      <c r="J122">
        <v>26346.468000000001</v>
      </c>
      <c r="K122">
        <v>18966.338</v>
      </c>
      <c r="L122">
        <v>32043.945</v>
      </c>
      <c r="N122" s="110" t="s">
        <v>107</v>
      </c>
      <c r="T122" s="33">
        <f t="shared" si="28"/>
        <v>0.17841121434045673</v>
      </c>
      <c r="U122" s="31">
        <f t="shared" si="30"/>
        <v>0.4016639556358077</v>
      </c>
      <c r="V122" s="8">
        <f t="shared" si="25"/>
        <v>7.1661354081775791E-2</v>
      </c>
      <c r="W122" s="33">
        <f t="shared" si="29"/>
        <v>0.17607304595082268</v>
      </c>
      <c r="X122" s="72">
        <f t="shared" si="31"/>
        <v>0.36897620838098405</v>
      </c>
      <c r="Y122" s="8">
        <f t="shared" si="27"/>
        <v>6.4966764893025331E-2</v>
      </c>
    </row>
    <row r="123" spans="1:25">
      <c r="A123" t="s">
        <v>143</v>
      </c>
      <c r="B123">
        <v>25754.621999999999</v>
      </c>
      <c r="C123">
        <v>22319.346000000001</v>
      </c>
      <c r="D123">
        <v>25443.629000000001</v>
      </c>
      <c r="E123">
        <v>33175.694000000003</v>
      </c>
      <c r="F123">
        <v>51055.873</v>
      </c>
      <c r="G123">
        <v>71220.544999999998</v>
      </c>
      <c r="H123">
        <v>96995.179000000004</v>
      </c>
      <c r="I123">
        <v>129934.327</v>
      </c>
      <c r="J123">
        <v>151248.245</v>
      </c>
      <c r="K123">
        <v>116286.91499999999</v>
      </c>
      <c r="L123">
        <v>147286.79999999999</v>
      </c>
      <c r="N123" s="110" t="s">
        <v>108</v>
      </c>
      <c r="T123" s="33">
        <f t="shared" si="28"/>
        <v>0.88302855418161319</v>
      </c>
      <c r="U123" s="31">
        <f t="shared" si="30"/>
        <v>6.5747592599910932E-3</v>
      </c>
      <c r="V123" s="8">
        <f t="shared" si="25"/>
        <v>5.8057001634421084E-3</v>
      </c>
      <c r="W123" s="33">
        <f t="shared" si="29"/>
        <v>0.92903489975104858</v>
      </c>
      <c r="X123" s="72">
        <f t="shared" si="31"/>
        <v>3.3627699680095526E-3</v>
      </c>
      <c r="Y123" s="8">
        <f t="shared" si="27"/>
        <v>3.1241306601155917E-3</v>
      </c>
    </row>
    <row r="124" spans="1:25">
      <c r="A124" t="s">
        <v>144</v>
      </c>
      <c r="B124">
        <v>6035.7460000000001</v>
      </c>
      <c r="C124">
        <v>8475.4609999999993</v>
      </c>
      <c r="D124">
        <v>13072.630999999999</v>
      </c>
      <c r="E124">
        <v>19845.091</v>
      </c>
      <c r="F124">
        <v>20831.263999999999</v>
      </c>
      <c r="G124">
        <v>26571.018</v>
      </c>
      <c r="H124">
        <v>36222.6</v>
      </c>
      <c r="I124">
        <v>44059.400999999998</v>
      </c>
      <c r="J124">
        <v>47934.902999999998</v>
      </c>
      <c r="K124">
        <v>26003.621999999999</v>
      </c>
      <c r="L124">
        <v>29272.932000000001</v>
      </c>
      <c r="N124" s="110" t="s">
        <v>109</v>
      </c>
      <c r="T124" s="33">
        <f t="shared" si="28"/>
        <v>0.74765463213659689</v>
      </c>
      <c r="U124" s="31">
        <f t="shared" si="30"/>
        <v>7.9946525035854508E-3</v>
      </c>
      <c r="V124" s="8">
        <f t="shared" si="25"/>
        <v>5.9772389766281032E-3</v>
      </c>
      <c r="W124" s="33">
        <f t="shared" si="29"/>
        <v>0.74050083144832113</v>
      </c>
      <c r="X124" s="72">
        <f t="shared" si="31"/>
        <v>2.0240812979769211E-2</v>
      </c>
      <c r="Y124" s="8">
        <f t="shared" si="27"/>
        <v>1.498833884070907E-2</v>
      </c>
    </row>
    <row r="125" spans="1:25">
      <c r="A125" t="s">
        <v>145</v>
      </c>
      <c r="B125">
        <v>1298.3030000000001</v>
      </c>
      <c r="C125">
        <v>703.46</v>
      </c>
      <c r="D125">
        <v>1087.154</v>
      </c>
      <c r="E125">
        <v>1557.624</v>
      </c>
      <c r="F125">
        <v>4291.5829999999996</v>
      </c>
      <c r="G125">
        <v>10524.862999999999</v>
      </c>
      <c r="H125">
        <v>19234.682000000001</v>
      </c>
      <c r="I125">
        <v>25645.721000000001</v>
      </c>
      <c r="J125">
        <v>34073.836000000003</v>
      </c>
      <c r="K125">
        <v>23543.473999999998</v>
      </c>
      <c r="L125">
        <v>28137.678</v>
      </c>
      <c r="N125" s="110" t="s">
        <v>110</v>
      </c>
      <c r="T125" s="33">
        <f t="shared" si="28"/>
        <v>0</v>
      </c>
      <c r="U125" s="31">
        <f t="shared" si="30"/>
        <v>7.9372288097875138E-2</v>
      </c>
      <c r="V125" s="8">
        <f t="shared" si="25"/>
        <v>0</v>
      </c>
      <c r="W125" s="33">
        <f t="shared" si="29"/>
        <v>0</v>
      </c>
      <c r="X125" s="72">
        <f t="shared" si="31"/>
        <v>9.2475393728327235E-2</v>
      </c>
      <c r="Y125" s="8">
        <f t="shared" si="27"/>
        <v>0</v>
      </c>
    </row>
    <row r="126" spans="1:25">
      <c r="A126" t="s">
        <v>146</v>
      </c>
      <c r="B126">
        <v>10009.26</v>
      </c>
      <c r="C126">
        <v>10296.437</v>
      </c>
      <c r="D126">
        <v>4249.4440000000004</v>
      </c>
      <c r="E126">
        <v>4837.1890000000003</v>
      </c>
      <c r="F126">
        <v>10767.067999999999</v>
      </c>
      <c r="G126">
        <v>14877.904</v>
      </c>
      <c r="H126">
        <v>17462.125</v>
      </c>
      <c r="I126">
        <v>44572.019</v>
      </c>
      <c r="J126">
        <v>80100.823999999993</v>
      </c>
      <c r="K126">
        <v>71674.944000000003</v>
      </c>
      <c r="L126">
        <v>84668.72</v>
      </c>
      <c r="N126" s="110" t="s">
        <v>111</v>
      </c>
      <c r="T126" s="33">
        <f t="shared" si="28"/>
        <v>0.15004585495272438</v>
      </c>
      <c r="U126" s="31">
        <f t="shared" si="30"/>
        <v>5.7378406052404646E-3</v>
      </c>
      <c r="V126" s="8">
        <f t="shared" si="25"/>
        <v>8.6093919919576298E-4</v>
      </c>
      <c r="W126" s="33">
        <f t="shared" si="29"/>
        <v>0.53607305396765403</v>
      </c>
      <c r="X126" s="72">
        <f t="shared" si="31"/>
        <v>2.565989296787721E-3</v>
      </c>
      <c r="Y126" s="8">
        <f t="shared" si="27"/>
        <v>1.3755577187773067E-3</v>
      </c>
    </row>
    <row r="127" spans="1:25">
      <c r="A127" t="s">
        <v>147</v>
      </c>
      <c r="B127">
        <v>128.37700000000001</v>
      </c>
      <c r="C127">
        <v>97.283000000000001</v>
      </c>
      <c r="D127">
        <v>79.421999999999997</v>
      </c>
      <c r="E127">
        <v>102.76300000000001</v>
      </c>
      <c r="F127">
        <v>92.590999999999994</v>
      </c>
      <c r="G127">
        <v>87.584000000000003</v>
      </c>
      <c r="H127">
        <v>57.978000000000002</v>
      </c>
      <c r="I127">
        <v>176.91900000000001</v>
      </c>
      <c r="J127">
        <v>113.86199999999999</v>
      </c>
      <c r="K127">
        <v>52.542999999999999</v>
      </c>
      <c r="L127">
        <v>78.478999999999999</v>
      </c>
      <c r="N127" s="110" t="s">
        <v>112</v>
      </c>
      <c r="T127" s="33">
        <f t="shared" si="28"/>
        <v>0.36512149867877908</v>
      </c>
      <c r="U127" s="31">
        <f t="shared" si="30"/>
        <v>3.5050658575490175E-2</v>
      </c>
      <c r="V127" s="8">
        <f t="shared" si="25"/>
        <v>1.2797748988761173E-2</v>
      </c>
      <c r="W127" s="33">
        <f t="shared" si="29"/>
        <v>0.22317853745972763</v>
      </c>
      <c r="X127" s="72">
        <f t="shared" si="31"/>
        <v>1.4259023431139566E-2</v>
      </c>
      <c r="Y127" s="8">
        <f t="shared" si="27"/>
        <v>3.1823079949657154E-3</v>
      </c>
    </row>
    <row r="128" spans="1:25">
      <c r="A128" t="s">
        <v>148</v>
      </c>
      <c r="B128">
        <v>1356.829</v>
      </c>
      <c r="C128">
        <v>1496.328</v>
      </c>
      <c r="D128">
        <v>1052.0329999999999</v>
      </c>
      <c r="E128">
        <v>2007.164</v>
      </c>
      <c r="F128">
        <v>1996.4659999999999</v>
      </c>
      <c r="G128">
        <v>3773.3960000000002</v>
      </c>
      <c r="H128">
        <v>5994.4059999999999</v>
      </c>
      <c r="I128">
        <v>8204.7150000000001</v>
      </c>
      <c r="J128">
        <v>12927.328</v>
      </c>
      <c r="K128">
        <v>15727.993</v>
      </c>
      <c r="L128">
        <v>20772.952000000001</v>
      </c>
      <c r="N128" s="110" t="s">
        <v>113</v>
      </c>
      <c r="T128" s="33">
        <f t="shared" si="28"/>
        <v>0.93126167165078988</v>
      </c>
      <c r="U128" s="31">
        <f>(L93+L358)/($AF$44+$AF$45)</f>
        <v>7.7719535598879591E-2</v>
      </c>
      <c r="V128" s="8">
        <f t="shared" si="25"/>
        <v>7.2377224641735682E-2</v>
      </c>
      <c r="W128" s="33">
        <f t="shared" si="29"/>
        <v>0.24447309035875664</v>
      </c>
      <c r="X128" s="72">
        <f>(B93+B358)/($AF$52+$AF$53)</f>
        <v>8.1590385458418513E-2</v>
      </c>
      <c r="Y128" s="8">
        <f t="shared" si="27"/>
        <v>1.9946653676581733E-2</v>
      </c>
    </row>
    <row r="129" spans="1:25">
      <c r="A129" t="s">
        <v>149</v>
      </c>
      <c r="B129">
        <v>6916.0119999999997</v>
      </c>
      <c r="C129">
        <v>8943.4050000000007</v>
      </c>
      <c r="D129">
        <v>7269.7669999999998</v>
      </c>
      <c r="E129">
        <v>15369.664000000001</v>
      </c>
      <c r="F129">
        <v>17555.253000000001</v>
      </c>
      <c r="G129">
        <v>39484.678999999996</v>
      </c>
      <c r="H129">
        <v>34477.031000000003</v>
      </c>
      <c r="I129">
        <v>43070.38</v>
      </c>
      <c r="J129">
        <v>105696.77899999999</v>
      </c>
      <c r="K129">
        <v>151073.33600000001</v>
      </c>
      <c r="L129">
        <v>130015.928</v>
      </c>
      <c r="N129" s="110" t="s">
        <v>114</v>
      </c>
      <c r="T129" s="33">
        <f t="shared" si="28"/>
        <v>0.38278909879837236</v>
      </c>
      <c r="U129" s="31">
        <f>(L94+L359)/($AF$44+$AF$45)</f>
        <v>0.68473310277940436</v>
      </c>
      <c r="V129" s="8">
        <f t="shared" si="25"/>
        <v>0.26210836733034149</v>
      </c>
      <c r="W129" s="33">
        <f t="shared" si="29"/>
        <v>0.17810719803743499</v>
      </c>
      <c r="X129" s="72">
        <f>(B94+B359)/($AF$52+$AF$53)</f>
        <v>0.64001246001431822</v>
      </c>
      <c r="Y129" s="8">
        <f t="shared" si="27"/>
        <v>0.11399082596219612</v>
      </c>
    </row>
    <row r="130" spans="1:25">
      <c r="A130" t="s">
        <v>150</v>
      </c>
      <c r="B130">
        <v>26172.394</v>
      </c>
      <c r="C130">
        <v>28120.264999999999</v>
      </c>
      <c r="D130">
        <v>23793.246999999999</v>
      </c>
      <c r="E130">
        <v>16406.212</v>
      </c>
      <c r="F130">
        <v>16338.977000000001</v>
      </c>
      <c r="G130">
        <v>16828.037</v>
      </c>
      <c r="H130">
        <v>15637.531000000001</v>
      </c>
      <c r="I130">
        <v>16440.34</v>
      </c>
      <c r="J130">
        <v>13084.51</v>
      </c>
      <c r="K130">
        <v>10723.726000000001</v>
      </c>
      <c r="L130">
        <v>13021.347</v>
      </c>
      <c r="N130" s="110" t="s">
        <v>115</v>
      </c>
      <c r="T130" s="33">
        <f t="shared" si="28"/>
        <v>0.12335012241288193</v>
      </c>
      <c r="U130" s="31">
        <f>(L95+L360)/($AF$44+$AF$45)</f>
        <v>8.2914919590797734E-2</v>
      </c>
      <c r="V130" s="8">
        <f t="shared" si="25"/>
        <v>1.0227565481379163E-2</v>
      </c>
      <c r="W130" s="33">
        <f t="shared" si="29"/>
        <v>0.28072460305360863</v>
      </c>
      <c r="X130" s="72">
        <f>(B95+B360)/($AF$52+$AF$53)</f>
        <v>8.4379137703853621E-2</v>
      </c>
      <c r="Y130" s="8">
        <f t="shared" si="27"/>
        <v>2.3687299937920091E-2</v>
      </c>
    </row>
    <row r="131" spans="1:25">
      <c r="A131" t="s">
        <v>151</v>
      </c>
      <c r="B131">
        <v>1110.683</v>
      </c>
      <c r="C131">
        <v>524.79899999999998</v>
      </c>
      <c r="D131">
        <v>1361.021</v>
      </c>
      <c r="E131">
        <v>1632.35</v>
      </c>
      <c r="F131">
        <v>1113.4839999999999</v>
      </c>
      <c r="G131">
        <v>803.40200000000004</v>
      </c>
      <c r="H131">
        <v>2927.5889999999999</v>
      </c>
      <c r="I131">
        <v>7856.6279999999997</v>
      </c>
      <c r="J131">
        <v>8239.643</v>
      </c>
      <c r="K131">
        <v>7069.1530000000002</v>
      </c>
      <c r="L131">
        <v>7590.2259999999997</v>
      </c>
      <c r="N131" s="109" t="s">
        <v>116</v>
      </c>
      <c r="T131" s="33">
        <f t="shared" si="28"/>
        <v>0.68130485535904317</v>
      </c>
      <c r="U131" s="31">
        <f>(L96+L361)/($AF$44+$AF$45)</f>
        <v>0.15463244203091825</v>
      </c>
      <c r="V131" s="8">
        <f t="shared" si="25"/>
        <v>0.10535183355169038</v>
      </c>
      <c r="W131" s="33">
        <f t="shared" si="29"/>
        <v>0.35146068698026989</v>
      </c>
      <c r="X131" s="72">
        <f>(B96+B361)/($AF$52+$AF$53)</f>
        <v>0.19401801682340969</v>
      </c>
      <c r="Y131" s="8">
        <f t="shared" si="27"/>
        <v>6.8189705479305127E-2</v>
      </c>
    </row>
    <row r="132" spans="1:25">
      <c r="A132" t="s">
        <v>152</v>
      </c>
      <c r="B132">
        <v>7603.4030000000002</v>
      </c>
      <c r="C132">
        <v>8439.5910000000003</v>
      </c>
      <c r="D132">
        <v>10674.763000000001</v>
      </c>
      <c r="E132">
        <v>5905.933</v>
      </c>
      <c r="F132">
        <v>6036.83</v>
      </c>
      <c r="G132">
        <v>7404.2460000000001</v>
      </c>
      <c r="H132">
        <v>10433.718999999999</v>
      </c>
      <c r="I132">
        <v>14792.94</v>
      </c>
      <c r="J132">
        <v>18505.201000000001</v>
      </c>
      <c r="K132">
        <v>11322.462</v>
      </c>
      <c r="L132">
        <v>22479.577000000001</v>
      </c>
      <c r="N132" s="110" t="s">
        <v>117</v>
      </c>
      <c r="T132" s="33">
        <f t="shared" si="28"/>
        <v>0.10283598942297784</v>
      </c>
      <c r="U132" s="31">
        <f t="shared" ref="U132:U164" si="32">(L97+L362)/($AG$44+$AG$45)</f>
        <v>8.0613364807695809E-3</v>
      </c>
      <c r="V132" s="8">
        <f t="shared" si="25"/>
        <v>8.2899551307148603E-4</v>
      </c>
      <c r="W132" s="33">
        <f t="shared" si="29"/>
        <v>0.33961268456391286</v>
      </c>
      <c r="X132" s="72">
        <f>(B97+B362)/($AG$52+$AG$53)</f>
        <v>3.7879057402875065E-3</v>
      </c>
      <c r="Y132" s="8">
        <f t="shared" si="27"/>
        <v>1.2864208373340959E-3</v>
      </c>
    </row>
    <row r="133" spans="1:25">
      <c r="A133" t="s">
        <v>153</v>
      </c>
      <c r="B133">
        <v>1035.7909999999999</v>
      </c>
      <c r="C133">
        <v>1262.1189999999999</v>
      </c>
      <c r="D133">
        <v>1812.904</v>
      </c>
      <c r="E133">
        <v>2524.9609999999998</v>
      </c>
      <c r="F133">
        <v>4554.8680000000004</v>
      </c>
      <c r="G133">
        <v>6394.17</v>
      </c>
      <c r="H133">
        <v>12308.722</v>
      </c>
      <c r="I133">
        <v>28667.901000000002</v>
      </c>
      <c r="J133">
        <v>23937.261999999999</v>
      </c>
      <c r="K133">
        <v>14689.948</v>
      </c>
      <c r="L133">
        <v>20662.822</v>
      </c>
      <c r="N133" s="110" t="s">
        <v>118</v>
      </c>
      <c r="T133" s="33">
        <f t="shared" si="28"/>
        <v>0.24497467672903067</v>
      </c>
      <c r="U133" s="31">
        <f t="shared" si="32"/>
        <v>3.9241221043626921E-2</v>
      </c>
      <c r="V133" s="8">
        <f t="shared" si="25"/>
        <v>9.6131054396149402E-3</v>
      </c>
      <c r="W133" s="33">
        <f t="shared" si="29"/>
        <v>0.23073903807998533</v>
      </c>
      <c r="X133" s="72">
        <f t="shared" ref="X133:X164" si="33">(B98+B363)/($AG$52+$AG$53)</f>
        <v>3.5950577671753042E-3</v>
      </c>
      <c r="Y133" s="8">
        <f t="shared" si="27"/>
        <v>8.2952017104000956E-4</v>
      </c>
    </row>
    <row r="134" spans="1:25">
      <c r="A134" t="s">
        <v>154</v>
      </c>
      <c r="B134">
        <v>6660.3509999999997</v>
      </c>
      <c r="C134">
        <v>8784.9689999999991</v>
      </c>
      <c r="D134">
        <v>8860.6229999999996</v>
      </c>
      <c r="E134">
        <v>10476.464</v>
      </c>
      <c r="F134">
        <v>21409.314999999999</v>
      </c>
      <c r="G134">
        <v>22966.567999999999</v>
      </c>
      <c r="H134">
        <v>24264.703000000001</v>
      </c>
      <c r="I134">
        <v>29374.227999999999</v>
      </c>
      <c r="J134">
        <v>28907.812999999998</v>
      </c>
      <c r="K134">
        <v>18341.32</v>
      </c>
      <c r="L134">
        <v>30555.635999999999</v>
      </c>
      <c r="N134" s="110" t="s">
        <v>119</v>
      </c>
      <c r="T134" s="33">
        <f t="shared" si="28"/>
        <v>7.8587626888686438E-2</v>
      </c>
      <c r="U134" s="31">
        <f t="shared" si="32"/>
        <v>7.9488059961389607E-2</v>
      </c>
      <c r="V134" s="8">
        <f t="shared" si="25"/>
        <v>6.2467779983512214E-3</v>
      </c>
      <c r="W134" s="33">
        <f t="shared" si="29"/>
        <v>0.32371508977763686</v>
      </c>
      <c r="X134" s="72">
        <f t="shared" si="33"/>
        <v>3.0542284667140489E-3</v>
      </c>
      <c r="Y134" s="8">
        <f t="shared" si="27"/>
        <v>9.8869984230375257E-4</v>
      </c>
    </row>
    <row r="135" spans="1:25">
      <c r="A135" t="s">
        <v>155</v>
      </c>
      <c r="B135">
        <v>1717.421</v>
      </c>
      <c r="C135">
        <v>2896.6880000000001</v>
      </c>
      <c r="D135">
        <v>4389.3329999999996</v>
      </c>
      <c r="E135">
        <v>4771.125</v>
      </c>
      <c r="F135">
        <v>8846.5679999999993</v>
      </c>
      <c r="G135">
        <v>11976.777</v>
      </c>
      <c r="H135">
        <v>17100.506000000001</v>
      </c>
      <c r="I135">
        <v>20213.127</v>
      </c>
      <c r="J135">
        <v>24528.585999999999</v>
      </c>
      <c r="K135">
        <v>17864.795999999998</v>
      </c>
      <c r="L135">
        <v>23834.489000000001</v>
      </c>
      <c r="N135" s="110" t="s">
        <v>120</v>
      </c>
      <c r="T135" s="33">
        <f t="shared" si="28"/>
        <v>0.50213972595341683</v>
      </c>
      <c r="U135" s="31">
        <f t="shared" si="32"/>
        <v>5.8014085857732911E-3</v>
      </c>
      <c r="V135" s="8">
        <f t="shared" si="25"/>
        <v>2.9131177174039997E-3</v>
      </c>
      <c r="W135" s="33">
        <f t="shared" si="29"/>
        <v>4.2384904454377162E-2</v>
      </c>
      <c r="X135" s="72">
        <f t="shared" si="33"/>
        <v>5.3334826267422203E-3</v>
      </c>
      <c r="Y135" s="8">
        <f t="shared" si="27"/>
        <v>2.2605915154354954E-4</v>
      </c>
    </row>
    <row r="136" spans="1:25">
      <c r="A136" t="s">
        <v>156</v>
      </c>
      <c r="B136">
        <v>217.03200000000001</v>
      </c>
      <c r="C136">
        <v>210.05199999999999</v>
      </c>
      <c r="D136">
        <v>126.48399999999999</v>
      </c>
      <c r="E136">
        <v>41.646999999999998</v>
      </c>
      <c r="F136">
        <v>86.012</v>
      </c>
      <c r="G136">
        <v>33.069000000000003</v>
      </c>
      <c r="H136">
        <v>402.30500000000001</v>
      </c>
      <c r="I136">
        <v>1189.242</v>
      </c>
      <c r="J136">
        <v>312.00299999999999</v>
      </c>
      <c r="K136">
        <v>1474.682</v>
      </c>
      <c r="L136">
        <v>574.30600000000004</v>
      </c>
      <c r="N136" s="110" t="s">
        <v>121</v>
      </c>
      <c r="T136" s="33">
        <f t="shared" si="28"/>
        <v>0.95058848862673817</v>
      </c>
      <c r="U136" s="31">
        <f t="shared" si="32"/>
        <v>5.4106874029532194E-3</v>
      </c>
      <c r="V136" s="8">
        <f t="shared" si="25"/>
        <v>5.143337160805032E-3</v>
      </c>
      <c r="W136" s="33">
        <f t="shared" si="29"/>
        <v>0.87527028021565978</v>
      </c>
      <c r="X136" s="72">
        <f t="shared" si="33"/>
        <v>3.6714884151236617E-3</v>
      </c>
      <c r="Y136" s="8">
        <f t="shared" si="27"/>
        <v>3.2135446939138361E-3</v>
      </c>
    </row>
    <row r="137" spans="1:25">
      <c r="A137" t="s">
        <v>157</v>
      </c>
      <c r="B137">
        <v>33481.957999999999</v>
      </c>
      <c r="C137">
        <v>38284.620999999999</v>
      </c>
      <c r="D137">
        <v>36116.584000000003</v>
      </c>
      <c r="E137">
        <v>42095.432000000001</v>
      </c>
      <c r="F137">
        <v>49502.468000000001</v>
      </c>
      <c r="G137">
        <v>53543.906999999999</v>
      </c>
      <c r="H137">
        <v>51479.142</v>
      </c>
      <c r="I137">
        <v>71607.880999999994</v>
      </c>
      <c r="J137">
        <v>92956.145999999993</v>
      </c>
      <c r="K137">
        <v>57510.192000000003</v>
      </c>
      <c r="L137">
        <v>74328.933999999994</v>
      </c>
      <c r="N137" s="110" t="s">
        <v>122</v>
      </c>
      <c r="T137" s="33">
        <f t="shared" si="28"/>
        <v>0.73809183728065997</v>
      </c>
      <c r="U137" s="31">
        <f t="shared" si="32"/>
        <v>9.6201449181178116E-3</v>
      </c>
      <c r="V137" s="8">
        <f t="shared" si="25"/>
        <v>7.1005504375197797E-3</v>
      </c>
      <c r="W137" s="33">
        <f t="shared" si="29"/>
        <v>0.8184821626583576</v>
      </c>
      <c r="X137" s="72">
        <f t="shared" si="33"/>
        <v>1.1546306066098735E-2</v>
      </c>
      <c r="Y137" s="8">
        <f t="shared" si="27"/>
        <v>9.4504455596958054E-3</v>
      </c>
    </row>
    <row r="138" spans="1:25">
      <c r="A138" t="s">
        <v>158</v>
      </c>
      <c r="B138">
        <v>35624.89</v>
      </c>
      <c r="C138">
        <v>46502.982000000004</v>
      </c>
      <c r="D138">
        <v>62051.641000000003</v>
      </c>
      <c r="E138">
        <v>92747.338000000003</v>
      </c>
      <c r="F138">
        <v>119854.486</v>
      </c>
      <c r="G138">
        <v>145510.97200000001</v>
      </c>
      <c r="H138">
        <v>196841.57500000001</v>
      </c>
      <c r="I138">
        <v>278694.85399999999</v>
      </c>
      <c r="J138">
        <v>297179.75300000003</v>
      </c>
      <c r="K138">
        <v>218214.274</v>
      </c>
      <c r="L138">
        <v>273563.94699999999</v>
      </c>
      <c r="N138" s="110" t="s">
        <v>123</v>
      </c>
      <c r="T138" s="33">
        <f t="shared" si="28"/>
        <v>0.11876272337582665</v>
      </c>
      <c r="U138" s="31">
        <f t="shared" si="32"/>
        <v>2.3775447350909921E-2</v>
      </c>
      <c r="V138" s="8">
        <f t="shared" si="25"/>
        <v>2.8236368768726453E-3</v>
      </c>
      <c r="W138" s="33">
        <f t="shared" si="29"/>
        <v>0.43261059361961895</v>
      </c>
      <c r="X138" s="72">
        <f t="shared" si="33"/>
        <v>2.923532329897266E-2</v>
      </c>
      <c r="Y138" s="8">
        <f t="shared" si="27"/>
        <v>1.2647510567030038E-2</v>
      </c>
    </row>
    <row r="139" spans="1:25">
      <c r="A139" t="s">
        <v>159</v>
      </c>
      <c r="B139">
        <v>18507.485000000001</v>
      </c>
      <c r="C139">
        <v>20599.355</v>
      </c>
      <c r="D139">
        <v>26925.18</v>
      </c>
      <c r="E139">
        <v>28332.21</v>
      </c>
      <c r="F139">
        <v>34808.925000000003</v>
      </c>
      <c r="G139">
        <v>45974.593000000001</v>
      </c>
      <c r="H139">
        <v>59581.686999999998</v>
      </c>
      <c r="I139">
        <v>86689.414999999994</v>
      </c>
      <c r="J139">
        <v>86156.985000000001</v>
      </c>
      <c r="K139">
        <v>78066.468999999997</v>
      </c>
      <c r="L139">
        <v>147247.74600000001</v>
      </c>
      <c r="N139" s="110" t="s">
        <v>124</v>
      </c>
      <c r="T139" s="33">
        <f t="shared" si="28"/>
        <v>0.43341128086193992</v>
      </c>
      <c r="U139" s="31">
        <f t="shared" si="32"/>
        <v>1.1964172649560482E-2</v>
      </c>
      <c r="V139" s="8">
        <f t="shared" si="25"/>
        <v>5.185407392499398E-3</v>
      </c>
      <c r="W139" s="33">
        <f t="shared" si="29"/>
        <v>0.78697790461544848</v>
      </c>
      <c r="X139" s="72">
        <f t="shared" si="33"/>
        <v>1.2142302027758125E-2</v>
      </c>
      <c r="Y139" s="8">
        <f t="shared" si="27"/>
        <v>9.555723407013E-3</v>
      </c>
    </row>
    <row r="140" spans="1:25">
      <c r="A140" t="s">
        <v>160</v>
      </c>
      <c r="B140">
        <v>14858.152</v>
      </c>
      <c r="C140">
        <v>20290.373</v>
      </c>
      <c r="D140">
        <v>20726.400000000001</v>
      </c>
      <c r="E140">
        <v>28931.991999999998</v>
      </c>
      <c r="F140">
        <v>39629.745999999999</v>
      </c>
      <c r="G140">
        <v>51536.519</v>
      </c>
      <c r="H140">
        <v>70161.876999999993</v>
      </c>
      <c r="I140">
        <v>85853.948999999993</v>
      </c>
      <c r="J140">
        <v>104147.36199999999</v>
      </c>
      <c r="K140">
        <v>97558.990999999995</v>
      </c>
      <c r="L140">
        <v>114390.364</v>
      </c>
      <c r="N140" s="110" t="s">
        <v>125</v>
      </c>
      <c r="T140" s="33">
        <f t="shared" si="28"/>
        <v>0.7904540878623213</v>
      </c>
      <c r="U140" s="31">
        <f t="shared" si="32"/>
        <v>3.0523830885309901E-4</v>
      </c>
      <c r="V140" s="8">
        <f t="shared" si="25"/>
        <v>2.4127686900511389E-4</v>
      </c>
      <c r="W140" s="33">
        <f t="shared" si="29"/>
        <v>0.22229094255700133</v>
      </c>
      <c r="X140" s="72">
        <f t="shared" si="33"/>
        <v>5.2301020353024048E-4</v>
      </c>
      <c r="Y140" s="8">
        <f t="shared" si="27"/>
        <v>1.1626043110966626E-4</v>
      </c>
    </row>
    <row r="141" spans="1:25">
      <c r="A141" t="s">
        <v>161</v>
      </c>
      <c r="B141">
        <v>53643.114000000001</v>
      </c>
      <c r="C141">
        <v>50043.915999999997</v>
      </c>
      <c r="D141">
        <v>58183.550999999999</v>
      </c>
      <c r="E141">
        <v>71229.847999999998</v>
      </c>
      <c r="F141">
        <v>73164.233999999997</v>
      </c>
      <c r="G141">
        <v>89345.013000000006</v>
      </c>
      <c r="H141">
        <v>101130.40700000001</v>
      </c>
      <c r="I141">
        <v>128360.539</v>
      </c>
      <c r="J141">
        <v>124941.87699999999</v>
      </c>
      <c r="K141">
        <v>93883.327000000005</v>
      </c>
      <c r="L141">
        <v>111470.811</v>
      </c>
      <c r="N141" s="110" t="s">
        <v>126</v>
      </c>
      <c r="T141" s="33">
        <f t="shared" si="28"/>
        <v>0.2905464042465663</v>
      </c>
      <c r="U141" s="31">
        <f t="shared" si="32"/>
        <v>2.9417745164957339E-4</v>
      </c>
      <c r="V141" s="8">
        <f t="shared" si="25"/>
        <v>8.5472200787201668E-5</v>
      </c>
      <c r="W141" s="33">
        <f t="shared" si="29"/>
        <v>1.2233051871198197E-3</v>
      </c>
      <c r="X141" s="72">
        <f t="shared" si="33"/>
        <v>6.3335417922648373E-4</v>
      </c>
      <c r="Y141" s="8">
        <f t="shared" si="27"/>
        <v>7.7478545273177351E-7</v>
      </c>
    </row>
    <row r="142" spans="1:25">
      <c r="A142" t="s">
        <v>162</v>
      </c>
      <c r="B142">
        <v>21393.585999999999</v>
      </c>
      <c r="C142">
        <v>17545.379000000001</v>
      </c>
      <c r="D142">
        <v>17140.468000000001</v>
      </c>
      <c r="E142">
        <v>15456.404</v>
      </c>
      <c r="F142">
        <v>18599.620999999999</v>
      </c>
      <c r="G142">
        <v>24971.643</v>
      </c>
      <c r="H142">
        <v>29182.325000000001</v>
      </c>
      <c r="I142">
        <v>27579.769</v>
      </c>
      <c r="J142">
        <v>22427.526999999998</v>
      </c>
      <c r="K142">
        <v>14788.628000000001</v>
      </c>
      <c r="L142">
        <v>24448.831999999999</v>
      </c>
      <c r="N142" s="110" t="s">
        <v>127</v>
      </c>
      <c r="T142" s="33">
        <f t="shared" si="28"/>
        <v>0.62877955348114156</v>
      </c>
      <c r="U142" s="31">
        <f t="shared" si="32"/>
        <v>2.9199396007580014E-3</v>
      </c>
      <c r="V142" s="8">
        <f t="shared" si="25"/>
        <v>1.8359983183565188E-3</v>
      </c>
      <c r="W142" s="33">
        <f t="shared" si="29"/>
        <v>0.21224096609274443</v>
      </c>
      <c r="X142" s="72">
        <f t="shared" si="33"/>
        <v>7.0094510624826136E-3</v>
      </c>
      <c r="Y142" s="8">
        <f t="shared" si="27"/>
        <v>1.4876926652811237E-3</v>
      </c>
    </row>
    <row r="143" spans="1:25">
      <c r="A143" t="s">
        <v>163</v>
      </c>
      <c r="B143">
        <v>29010.565999999999</v>
      </c>
      <c r="C143">
        <v>29921.361000000001</v>
      </c>
      <c r="D143">
        <v>45577.642999999996</v>
      </c>
      <c r="E143">
        <v>49769.974000000002</v>
      </c>
      <c r="F143">
        <v>71106.213000000003</v>
      </c>
      <c r="G143">
        <v>73138.391000000003</v>
      </c>
      <c r="H143">
        <v>73311.811000000002</v>
      </c>
      <c r="I143">
        <v>82797.195000000007</v>
      </c>
      <c r="J143">
        <v>66922.633000000002</v>
      </c>
      <c r="K143">
        <v>42212.427000000003</v>
      </c>
      <c r="L143">
        <v>43360.749000000003</v>
      </c>
      <c r="N143" s="110" t="s">
        <v>128</v>
      </c>
      <c r="T143" s="33">
        <f t="shared" si="28"/>
        <v>0.73664366109870461</v>
      </c>
      <c r="U143" s="31">
        <f t="shared" si="32"/>
        <v>8.9250885151716795E-4</v>
      </c>
      <c r="V143" s="8">
        <f t="shared" si="25"/>
        <v>6.5746098794460678E-4</v>
      </c>
      <c r="W143" s="33">
        <f t="shared" si="29"/>
        <v>3.1245916146421034E-2</v>
      </c>
      <c r="X143" s="72">
        <f t="shared" si="33"/>
        <v>1.459948566700615E-3</v>
      </c>
      <c r="Y143" s="8">
        <f t="shared" si="27"/>
        <v>4.561743049321499E-5</v>
      </c>
    </row>
    <row r="144" spans="1:25">
      <c r="A144" t="s">
        <v>164</v>
      </c>
      <c r="B144">
        <v>43623.764999999999</v>
      </c>
      <c r="C144">
        <v>40369.779000000002</v>
      </c>
      <c r="D144">
        <v>33844.963000000003</v>
      </c>
      <c r="E144">
        <v>45960.756000000001</v>
      </c>
      <c r="F144">
        <v>63378.402000000002</v>
      </c>
      <c r="G144">
        <v>63220.252999999997</v>
      </c>
      <c r="H144">
        <v>56643.711000000003</v>
      </c>
      <c r="I144">
        <v>68823.241999999998</v>
      </c>
      <c r="J144">
        <v>60719.671000000002</v>
      </c>
      <c r="K144">
        <v>30611.496999999999</v>
      </c>
      <c r="L144">
        <v>43311.675000000003</v>
      </c>
      <c r="N144" s="110" t="s">
        <v>129</v>
      </c>
      <c r="T144" s="33">
        <f t="shared" si="28"/>
        <v>0.79456991356351192</v>
      </c>
      <c r="U144" s="31">
        <f t="shared" si="32"/>
        <v>4.412518891853124E-2</v>
      </c>
      <c r="V144" s="8">
        <f t="shared" si="25"/>
        <v>3.5060547544971003E-2</v>
      </c>
      <c r="W144" s="33">
        <f t="shared" si="29"/>
        <v>0.34186602448123615</v>
      </c>
      <c r="X144" s="72">
        <f t="shared" si="33"/>
        <v>6.4461553082484954E-2</v>
      </c>
      <c r="Y144" s="8">
        <f t="shared" si="27"/>
        <v>2.2037214884195307E-2</v>
      </c>
    </row>
    <row r="145" spans="1:25">
      <c r="A145" t="s">
        <v>165</v>
      </c>
      <c r="B145">
        <v>3539.9380000000001</v>
      </c>
      <c r="C145">
        <v>3738.5450000000001</v>
      </c>
      <c r="D145">
        <v>4655.6859999999997</v>
      </c>
      <c r="E145">
        <v>6006.2470000000003</v>
      </c>
      <c r="F145">
        <v>7269.732</v>
      </c>
      <c r="G145">
        <v>11958.52</v>
      </c>
      <c r="H145">
        <v>14232.558000000001</v>
      </c>
      <c r="I145">
        <v>18660.573</v>
      </c>
      <c r="J145">
        <v>18092.522000000001</v>
      </c>
      <c r="K145">
        <v>15076.239</v>
      </c>
      <c r="L145">
        <v>20668.518</v>
      </c>
      <c r="N145" s="110" t="s">
        <v>130</v>
      </c>
      <c r="T145" s="33">
        <f t="shared" si="28"/>
        <v>0.59049018313641577</v>
      </c>
      <c r="U145" s="31">
        <f t="shared" si="32"/>
        <v>1.7782263243167111E-2</v>
      </c>
      <c r="V145" s="8">
        <f t="shared" si="25"/>
        <v>1.0500251879037702E-2</v>
      </c>
      <c r="W145" s="33">
        <f t="shared" si="29"/>
        <v>0.25062693978362111</v>
      </c>
      <c r="X145" s="72">
        <f t="shared" si="33"/>
        <v>1.8046850925736276E-2</v>
      </c>
      <c r="Y145" s="8">
        <f t="shared" si="27"/>
        <v>4.5230270202484928E-3</v>
      </c>
    </row>
    <row r="146" spans="1:25">
      <c r="A146" t="s">
        <v>166</v>
      </c>
      <c r="B146">
        <v>233.11600000000001</v>
      </c>
      <c r="C146">
        <v>336.55</v>
      </c>
      <c r="D146">
        <v>436.50900000000001</v>
      </c>
      <c r="E146">
        <v>935.95600000000002</v>
      </c>
      <c r="F146">
        <v>1090.4449999999999</v>
      </c>
      <c r="G146">
        <v>2407.7620000000002</v>
      </c>
      <c r="H146">
        <v>2696.018</v>
      </c>
      <c r="I146">
        <v>3261.46</v>
      </c>
      <c r="J146">
        <v>3337.1930000000002</v>
      </c>
      <c r="K146">
        <v>2189.3739999999998</v>
      </c>
      <c r="L146">
        <v>2999.8420000000001</v>
      </c>
      <c r="N146" s="110" t="s">
        <v>131</v>
      </c>
      <c r="T146" s="33">
        <f t="shared" si="28"/>
        <v>0.59028826799165235</v>
      </c>
      <c r="U146" s="31">
        <f t="shared" si="32"/>
        <v>0.15849125544134865</v>
      </c>
      <c r="V146" s="8">
        <f t="shared" si="25"/>
        <v>9.3555528666296239E-2</v>
      </c>
      <c r="W146" s="33">
        <f t="shared" si="29"/>
        <v>0.36584410228806741</v>
      </c>
      <c r="X146" s="72">
        <f t="shared" si="33"/>
        <v>0.20305662952683209</v>
      </c>
      <c r="Y146" s="8">
        <f t="shared" si="27"/>
        <v>7.4287070342884565E-2</v>
      </c>
    </row>
    <row r="147" spans="1:25">
      <c r="A147" t="s">
        <v>167</v>
      </c>
      <c r="B147">
        <v>16464.649000000001</v>
      </c>
      <c r="C147">
        <v>17425.834999999999</v>
      </c>
      <c r="D147">
        <v>20047.607</v>
      </c>
      <c r="E147">
        <v>24720.066999999999</v>
      </c>
      <c r="F147">
        <v>30188.103999999999</v>
      </c>
      <c r="G147">
        <v>50262.474999999999</v>
      </c>
      <c r="H147">
        <v>59567.434999999998</v>
      </c>
      <c r="I147">
        <v>81527.404999999999</v>
      </c>
      <c r="J147">
        <v>82420.978000000003</v>
      </c>
      <c r="K147">
        <v>80506.159</v>
      </c>
      <c r="L147">
        <v>122087.766</v>
      </c>
      <c r="N147" s="110" t="s">
        <v>132</v>
      </c>
      <c r="T147" s="33">
        <f t="shared" si="28"/>
        <v>0.46672253211320963</v>
      </c>
      <c r="U147" s="31">
        <f t="shared" si="32"/>
        <v>4.263120025126221E-3</v>
      </c>
      <c r="V147" s="8">
        <f t="shared" si="25"/>
        <v>1.9896941728294397E-3</v>
      </c>
      <c r="W147" s="33">
        <f t="shared" si="29"/>
        <v>0.41281859888919892</v>
      </c>
      <c r="X147" s="72">
        <f t="shared" si="33"/>
        <v>5.4286543663103438E-3</v>
      </c>
      <c r="Y147" s="8">
        <f t="shared" si="27"/>
        <v>2.2410494893539681E-3</v>
      </c>
    </row>
    <row r="148" spans="1:25">
      <c r="A148" t="s">
        <v>168</v>
      </c>
      <c r="B148">
        <v>43080.608</v>
      </c>
      <c r="C148">
        <v>47450.144</v>
      </c>
      <c r="D148">
        <v>50114.091</v>
      </c>
      <c r="E148">
        <v>73349.740000000005</v>
      </c>
      <c r="F148">
        <v>77812.83</v>
      </c>
      <c r="G148">
        <v>89615.506999999998</v>
      </c>
      <c r="H148">
        <v>97653.316999999995</v>
      </c>
      <c r="I148">
        <v>103189.71400000001</v>
      </c>
      <c r="J148">
        <v>105323.685</v>
      </c>
      <c r="K148">
        <v>86072.024999999994</v>
      </c>
      <c r="L148">
        <v>81481.048999999999</v>
      </c>
      <c r="N148" s="110" t="s">
        <v>133</v>
      </c>
      <c r="T148" s="33">
        <f t="shared" si="28"/>
        <v>0.74369585662222615</v>
      </c>
      <c r="U148" s="31">
        <f t="shared" si="32"/>
        <v>3.2001238939953401E-2</v>
      </c>
      <c r="V148" s="8">
        <f t="shared" si="25"/>
        <v>2.3799188806421186E-2</v>
      </c>
      <c r="W148" s="33">
        <f t="shared" si="29"/>
        <v>0.25300359619098239</v>
      </c>
      <c r="X148" s="72">
        <f t="shared" si="33"/>
        <v>5.2593633574957249E-2</v>
      </c>
      <c r="Y148" s="8">
        <f t="shared" si="27"/>
        <v>1.3306378431214978E-2</v>
      </c>
    </row>
    <row r="149" spans="1:25">
      <c r="A149" t="s">
        <v>169</v>
      </c>
      <c r="B149">
        <v>741.95699999999999</v>
      </c>
      <c r="C149">
        <v>584.30899999999997</v>
      </c>
      <c r="D149">
        <v>481.95800000000003</v>
      </c>
      <c r="E149">
        <v>848.37099999999998</v>
      </c>
      <c r="F149">
        <v>1094.6099999999999</v>
      </c>
      <c r="G149">
        <v>1893.3230000000001</v>
      </c>
      <c r="H149">
        <v>2000.2560000000001</v>
      </c>
      <c r="I149">
        <v>3233.7559999999999</v>
      </c>
      <c r="J149">
        <v>5840.2179999999998</v>
      </c>
      <c r="K149">
        <v>2324.4870000000001</v>
      </c>
      <c r="L149">
        <v>2155.5650000000001</v>
      </c>
      <c r="N149" s="110" t="s">
        <v>134</v>
      </c>
      <c r="T149" s="33">
        <f t="shared" si="28"/>
        <v>0.52849057753000461</v>
      </c>
      <c r="U149" s="31">
        <f t="shared" si="32"/>
        <v>1.9411128194604565E-2</v>
      </c>
      <c r="V149" s="8">
        <f t="shared" ref="V149:V212" si="34">(T149*U149)</f>
        <v>1.0258598350075521E-2</v>
      </c>
      <c r="W149" s="33">
        <f t="shared" si="29"/>
        <v>0.26840036019438085</v>
      </c>
      <c r="X149" s="72">
        <f t="shared" si="33"/>
        <v>3.5463872946055998E-2</v>
      </c>
      <c r="Y149" s="8">
        <f t="shared" si="27"/>
        <v>9.5185162726091881E-3</v>
      </c>
    </row>
    <row r="150" spans="1:25">
      <c r="A150" t="s">
        <v>170</v>
      </c>
      <c r="B150">
        <v>12795.111000000001</v>
      </c>
      <c r="C150">
        <v>8682.8009999999995</v>
      </c>
      <c r="D150">
        <v>10885.458000000001</v>
      </c>
      <c r="E150">
        <v>15174.573</v>
      </c>
      <c r="F150">
        <v>20081.170999999998</v>
      </c>
      <c r="G150">
        <v>29213.041000000001</v>
      </c>
      <c r="H150">
        <v>29943.951000000001</v>
      </c>
      <c r="I150">
        <v>39798.910000000003</v>
      </c>
      <c r="J150">
        <v>61141.241000000002</v>
      </c>
      <c r="K150">
        <v>36210.889000000003</v>
      </c>
      <c r="L150">
        <v>50416.487999999998</v>
      </c>
      <c r="N150" s="110" t="s">
        <v>135</v>
      </c>
      <c r="T150" s="33">
        <f t="shared" si="28"/>
        <v>0.40264729954285555</v>
      </c>
      <c r="U150" s="31">
        <f t="shared" si="32"/>
        <v>0.17065221708085376</v>
      </c>
      <c r="V150" s="8">
        <f t="shared" si="34"/>
        <v>6.8712654368606935E-2</v>
      </c>
      <c r="W150" s="33">
        <f t="shared" si="29"/>
        <v>0.20339077012998968</v>
      </c>
      <c r="X150" s="72">
        <f t="shared" si="33"/>
        <v>0.20761042134044491</v>
      </c>
      <c r="Y150" s="8">
        <f t="shared" si="27"/>
        <v>4.2226043483444733E-2</v>
      </c>
    </row>
    <row r="151" spans="1:25">
      <c r="A151" t="s">
        <v>171</v>
      </c>
      <c r="B151">
        <v>8464.8799999999992</v>
      </c>
      <c r="C151">
        <v>8826.4619999999995</v>
      </c>
      <c r="D151">
        <v>7488.268</v>
      </c>
      <c r="E151">
        <v>7904.9669999999996</v>
      </c>
      <c r="F151">
        <v>5615.2629999999999</v>
      </c>
      <c r="G151">
        <v>8864.8070000000007</v>
      </c>
      <c r="H151">
        <v>10180.671</v>
      </c>
      <c r="I151">
        <v>14284.694</v>
      </c>
      <c r="J151">
        <v>20514.976999999999</v>
      </c>
      <c r="K151">
        <v>15279.272000000001</v>
      </c>
      <c r="L151">
        <v>17896.161</v>
      </c>
      <c r="N151" s="110" t="s">
        <v>136</v>
      </c>
      <c r="T151" s="33">
        <f t="shared" si="28"/>
        <v>0.47838223991668122</v>
      </c>
      <c r="U151" s="31">
        <f t="shared" si="32"/>
        <v>2.1856094425062294E-2</v>
      </c>
      <c r="V151" s="8">
        <f t="shared" si="34"/>
        <v>1.0455567406891788E-2</v>
      </c>
      <c r="W151" s="33">
        <f t="shared" si="29"/>
        <v>0.69321492892927516</v>
      </c>
      <c r="X151" s="72">
        <f t="shared" si="33"/>
        <v>5.7248451600715414E-2</v>
      </c>
      <c r="Y151" s="8">
        <f t="shared" si="27"/>
        <v>3.9685481307700984E-2</v>
      </c>
    </row>
    <row r="152" spans="1:25">
      <c r="A152" t="s">
        <v>172</v>
      </c>
      <c r="B152">
        <v>9208.7219999999998</v>
      </c>
      <c r="C152">
        <v>10732.269</v>
      </c>
      <c r="D152">
        <v>12623.582</v>
      </c>
      <c r="E152">
        <v>13089.446</v>
      </c>
      <c r="F152">
        <v>17792.858</v>
      </c>
      <c r="G152">
        <v>27999.365000000002</v>
      </c>
      <c r="H152">
        <v>58749.071000000004</v>
      </c>
      <c r="I152">
        <v>73267.138999999996</v>
      </c>
      <c r="J152">
        <v>85618.933000000005</v>
      </c>
      <c r="K152">
        <v>47749.428</v>
      </c>
      <c r="L152">
        <v>67202.948999999993</v>
      </c>
      <c r="N152" s="110" t="s">
        <v>137</v>
      </c>
      <c r="T152" s="33">
        <f t="shared" si="28"/>
        <v>0.45399782372028824</v>
      </c>
      <c r="U152" s="31">
        <f t="shared" si="32"/>
        <v>7.8317300452513412E-3</v>
      </c>
      <c r="V152" s="8">
        <f t="shared" si="34"/>
        <v>3.5555883965089036E-3</v>
      </c>
      <c r="W152" s="33">
        <f t="shared" si="29"/>
        <v>9.4732725764953757E-2</v>
      </c>
      <c r="X152" s="72">
        <f t="shared" si="33"/>
        <v>7.288645968856324E-3</v>
      </c>
      <c r="Y152" s="8">
        <f t="shared" si="27"/>
        <v>6.9047329976550185E-4</v>
      </c>
    </row>
    <row r="153" spans="1:25">
      <c r="A153" t="s">
        <v>173</v>
      </c>
      <c r="B153">
        <v>13409.772999999999</v>
      </c>
      <c r="C153">
        <v>14240.68</v>
      </c>
      <c r="D153">
        <v>14364.92</v>
      </c>
      <c r="E153">
        <v>15980.263000000001</v>
      </c>
      <c r="F153">
        <v>21285.332999999999</v>
      </c>
      <c r="G153">
        <v>29619.552</v>
      </c>
      <c r="H153">
        <v>37539.739000000001</v>
      </c>
      <c r="I153">
        <v>45356.870999999999</v>
      </c>
      <c r="J153">
        <v>41070.379999999997</v>
      </c>
      <c r="K153">
        <v>27307.171999999999</v>
      </c>
      <c r="L153">
        <v>36870.188999999998</v>
      </c>
      <c r="N153" s="110" t="s">
        <v>138</v>
      </c>
      <c r="T153" s="33">
        <f t="shared" si="28"/>
        <v>0.36846461848198275</v>
      </c>
      <c r="U153" s="31">
        <f t="shared" si="32"/>
        <v>4.7710578554440181E-3</v>
      </c>
      <c r="V153" s="8">
        <f t="shared" si="34"/>
        <v>1.7579660124616469E-3</v>
      </c>
      <c r="W153" s="33">
        <f t="shared" si="29"/>
        <v>0.23768114550298211</v>
      </c>
      <c r="X153" s="72">
        <f t="shared" si="33"/>
        <v>6.0511567067895039E-3</v>
      </c>
      <c r="Y153" s="8">
        <f t="shared" si="27"/>
        <v>1.4382458576877822E-3</v>
      </c>
    </row>
    <row r="154" spans="1:25">
      <c r="A154" t="s">
        <v>174</v>
      </c>
      <c r="B154">
        <v>9680.5210000000006</v>
      </c>
      <c r="C154">
        <v>10638.268</v>
      </c>
      <c r="D154">
        <v>11215.857</v>
      </c>
      <c r="E154">
        <v>12464.615</v>
      </c>
      <c r="F154">
        <v>20882.701000000001</v>
      </c>
      <c r="G154">
        <v>13575.691999999999</v>
      </c>
      <c r="H154">
        <v>16855.753000000001</v>
      </c>
      <c r="I154">
        <v>20138.526999999998</v>
      </c>
      <c r="J154">
        <v>24382.499</v>
      </c>
      <c r="K154">
        <v>18287.042000000001</v>
      </c>
      <c r="L154">
        <v>21173.149000000001</v>
      </c>
      <c r="N154" s="110" t="s">
        <v>139</v>
      </c>
      <c r="T154" s="33">
        <f t="shared" si="28"/>
        <v>0.1704866260159825</v>
      </c>
      <c r="U154" s="31">
        <f t="shared" si="32"/>
        <v>0.12036152677222034</v>
      </c>
      <c r="V154" s="8">
        <f t="shared" si="34"/>
        <v>2.0520030601528193E-2</v>
      </c>
      <c r="W154" s="33">
        <f t="shared" si="29"/>
        <v>4.5999358236789863E-2</v>
      </c>
      <c r="X154" s="72">
        <f t="shared" si="33"/>
        <v>3.6016067380627015E-2</v>
      </c>
      <c r="Y154" s="8">
        <f t="shared" si="27"/>
        <v>1.6567159857218241E-3</v>
      </c>
    </row>
    <row r="155" spans="1:25">
      <c r="A155" t="s">
        <v>175</v>
      </c>
      <c r="B155">
        <v>2619.23</v>
      </c>
      <c r="C155">
        <v>2749.0729999999999</v>
      </c>
      <c r="D155">
        <v>3355.5790000000002</v>
      </c>
      <c r="E155">
        <v>4771.6229999999996</v>
      </c>
      <c r="F155">
        <v>4938.3940000000002</v>
      </c>
      <c r="G155">
        <v>4881.3019999999997</v>
      </c>
      <c r="H155">
        <v>4903.9129999999996</v>
      </c>
      <c r="I155">
        <v>5993.9110000000001</v>
      </c>
      <c r="J155">
        <v>6345.942</v>
      </c>
      <c r="K155">
        <v>6172.741</v>
      </c>
      <c r="L155">
        <v>8565.5949999999993</v>
      </c>
      <c r="N155" s="110" t="s">
        <v>140</v>
      </c>
      <c r="T155" s="33">
        <f t="shared" si="28"/>
        <v>0.57085187531865811</v>
      </c>
      <c r="U155" s="31">
        <f t="shared" si="32"/>
        <v>3.0603917606162545E-2</v>
      </c>
      <c r="V155" s="8">
        <f t="shared" si="34"/>
        <v>1.7470303757575589E-2</v>
      </c>
      <c r="W155" s="33">
        <f t="shared" si="29"/>
        <v>0.30100208679271329</v>
      </c>
      <c r="X155" s="72">
        <f t="shared" si="33"/>
        <v>3.0534108743650538E-2</v>
      </c>
      <c r="Y155" s="8">
        <f t="shared" si="27"/>
        <v>9.1908304501944448E-3</v>
      </c>
    </row>
    <row r="156" spans="1:25">
      <c r="A156" t="s">
        <v>176</v>
      </c>
      <c r="B156">
        <v>229.88300000000001</v>
      </c>
      <c r="C156">
        <v>122.43899999999999</v>
      </c>
      <c r="D156">
        <v>93.793000000000006</v>
      </c>
      <c r="E156">
        <v>59.927</v>
      </c>
      <c r="F156">
        <v>41.03</v>
      </c>
      <c r="G156">
        <v>16.981000000000002</v>
      </c>
      <c r="H156">
        <v>0.34</v>
      </c>
      <c r="I156">
        <v>165.95</v>
      </c>
      <c r="J156">
        <v>1.3140000000000001</v>
      </c>
      <c r="K156" t="s">
        <v>18</v>
      </c>
      <c r="L156">
        <v>4.9000000000000002E-2</v>
      </c>
      <c r="N156" s="110" t="s">
        <v>141</v>
      </c>
      <c r="T156" s="33">
        <f t="shared" si="28"/>
        <v>0.44243750598623455</v>
      </c>
      <c r="U156" s="31">
        <f t="shared" si="32"/>
        <v>3.0267078938525827E-3</v>
      </c>
      <c r="V156" s="8">
        <f t="shared" si="34"/>
        <v>1.3391290919049855E-3</v>
      </c>
      <c r="W156" s="33">
        <f t="shared" si="29"/>
        <v>0.2972910304264223</v>
      </c>
      <c r="X156" s="72">
        <f t="shared" si="33"/>
        <v>1.0274817281402415E-3</v>
      </c>
      <c r="Y156" s="8">
        <f t="shared" si="27"/>
        <v>3.0546110170313347E-4</v>
      </c>
    </row>
    <row r="157" spans="1:25">
      <c r="A157" t="s">
        <v>177</v>
      </c>
      <c r="B157">
        <v>89.221000000000004</v>
      </c>
      <c r="C157">
        <v>1030.873</v>
      </c>
      <c r="D157">
        <v>62102.076999999997</v>
      </c>
      <c r="E157">
        <v>43.08</v>
      </c>
      <c r="F157">
        <v>333.81799999999998</v>
      </c>
      <c r="G157">
        <v>10309.826999999999</v>
      </c>
      <c r="H157">
        <v>13054.073</v>
      </c>
      <c r="I157">
        <v>22206.659</v>
      </c>
      <c r="J157">
        <v>36161.89</v>
      </c>
      <c r="K157">
        <v>6718.6989999999996</v>
      </c>
      <c r="L157">
        <v>770.49300000000005</v>
      </c>
      <c r="N157" s="110" t="s">
        <v>142</v>
      </c>
      <c r="T157" s="33">
        <f t="shared" si="28"/>
        <v>0.6746050580497871</v>
      </c>
      <c r="U157" s="31">
        <f t="shared" si="32"/>
        <v>1.63541702713574E-2</v>
      </c>
      <c r="V157" s="8">
        <f t="shared" si="34"/>
        <v>1.103260598526516E-2</v>
      </c>
      <c r="W157" s="33">
        <f t="shared" si="29"/>
        <v>0.5234440262668818</v>
      </c>
      <c r="X157" s="72">
        <f t="shared" si="33"/>
        <v>2.0048736736095554E-2</v>
      </c>
      <c r="Y157" s="8">
        <f t="shared" si="27"/>
        <v>1.0494391478706599E-2</v>
      </c>
    </row>
    <row r="158" spans="1:25">
      <c r="A158" t="s">
        <v>178</v>
      </c>
      <c r="B158">
        <v>110.26</v>
      </c>
      <c r="C158">
        <v>1256.875</v>
      </c>
      <c r="D158">
        <v>178.90299999999999</v>
      </c>
      <c r="E158">
        <v>267.678</v>
      </c>
      <c r="F158">
        <v>233.13800000000001</v>
      </c>
      <c r="G158">
        <v>127.376</v>
      </c>
      <c r="H158">
        <v>254.03399999999999</v>
      </c>
      <c r="I158">
        <v>432.94600000000003</v>
      </c>
      <c r="J158">
        <v>2030.549</v>
      </c>
      <c r="K158">
        <v>458.28800000000001</v>
      </c>
      <c r="L158">
        <v>2100.2890000000002</v>
      </c>
      <c r="N158" s="110" t="s">
        <v>143</v>
      </c>
      <c r="T158" s="33">
        <f t="shared" si="28"/>
        <v>0.90068661861838328</v>
      </c>
      <c r="U158" s="31">
        <f t="shared" si="32"/>
        <v>5.6301795718099408E-2</v>
      </c>
      <c r="V158" s="8">
        <f t="shared" si="34"/>
        <v>5.0710274007477928E-2</v>
      </c>
      <c r="W158" s="33">
        <f t="shared" si="29"/>
        <v>0.76867148114871553</v>
      </c>
      <c r="X158" s="72">
        <f t="shared" si="33"/>
        <v>6.4898682192507134E-2</v>
      </c>
      <c r="Y158" s="8">
        <f t="shared" si="27"/>
        <v>4.9885766165514225E-2</v>
      </c>
    </row>
    <row r="159" spans="1:25">
      <c r="A159" t="s">
        <v>179</v>
      </c>
      <c r="B159">
        <v>4607.0990000000002</v>
      </c>
      <c r="C159">
        <v>5766.049</v>
      </c>
      <c r="D159">
        <v>6928.1030000000001</v>
      </c>
      <c r="E159">
        <v>4098.9570000000003</v>
      </c>
      <c r="F159">
        <v>5783.3869999999997</v>
      </c>
      <c r="G159">
        <v>6797.4369999999999</v>
      </c>
      <c r="H159">
        <v>8021.1840000000002</v>
      </c>
      <c r="I159">
        <v>15653.976000000001</v>
      </c>
      <c r="J159">
        <v>39271.724000000002</v>
      </c>
      <c r="K159">
        <v>18589.831999999999</v>
      </c>
      <c r="L159">
        <v>12313.808999999999</v>
      </c>
      <c r="N159" s="110" t="s">
        <v>144</v>
      </c>
      <c r="T159" s="33">
        <f t="shared" si="28"/>
        <v>0.90661318917593692</v>
      </c>
      <c r="U159" s="31">
        <f t="shared" si="32"/>
        <v>1.1116711158301425E-2</v>
      </c>
      <c r="V159" s="8">
        <f t="shared" si="34"/>
        <v>1.0078556956375379E-2</v>
      </c>
      <c r="W159" s="33">
        <f t="shared" si="29"/>
        <v>0.49336526174124479</v>
      </c>
      <c r="X159" s="72">
        <f t="shared" si="33"/>
        <v>2.3696480882538434E-2</v>
      </c>
      <c r="Y159" s="8">
        <f t="shared" si="27"/>
        <v>1.1691020492959978E-2</v>
      </c>
    </row>
    <row r="160" spans="1:25">
      <c r="A160" t="s">
        <v>180</v>
      </c>
      <c r="B160">
        <v>8853.009</v>
      </c>
      <c r="C160">
        <v>8310.7720000000008</v>
      </c>
      <c r="D160">
        <v>6972.19</v>
      </c>
      <c r="E160">
        <v>8602.9609999999993</v>
      </c>
      <c r="F160">
        <v>10290.573</v>
      </c>
      <c r="G160">
        <v>17080.766</v>
      </c>
      <c r="H160">
        <v>15439.633</v>
      </c>
      <c r="I160">
        <v>29022.038</v>
      </c>
      <c r="J160">
        <v>40522.561000000002</v>
      </c>
      <c r="K160">
        <v>16442.165000000001</v>
      </c>
      <c r="L160">
        <v>19016.164000000001</v>
      </c>
      <c r="N160" s="110" t="s">
        <v>145</v>
      </c>
      <c r="T160" s="33">
        <f t="shared" si="28"/>
        <v>0.47262960681614336</v>
      </c>
      <c r="U160" s="31">
        <f t="shared" si="32"/>
        <v>2.0497432381288802E-2</v>
      </c>
      <c r="V160" s="8">
        <f t="shared" si="34"/>
        <v>9.6876934071090121E-3</v>
      </c>
      <c r="W160" s="33">
        <f t="shared" si="29"/>
        <v>0.13320852821948381</v>
      </c>
      <c r="X160" s="72">
        <f t="shared" si="33"/>
        <v>1.8878413624926049E-2</v>
      </c>
      <c r="Y160" s="8">
        <f t="shared" si="27"/>
        <v>2.5147656940950492E-3</v>
      </c>
    </row>
    <row r="161" spans="1:25">
      <c r="A161" t="s">
        <v>181</v>
      </c>
      <c r="B161">
        <v>4241.2</v>
      </c>
      <c r="C161">
        <v>6254.2849999999999</v>
      </c>
      <c r="D161">
        <v>1239.184</v>
      </c>
      <c r="E161">
        <v>776.39700000000005</v>
      </c>
      <c r="F161">
        <v>3149.261</v>
      </c>
      <c r="G161">
        <v>5814.5969999999998</v>
      </c>
      <c r="H161">
        <v>8781.2260000000006</v>
      </c>
      <c r="I161">
        <v>13433.200999999999</v>
      </c>
      <c r="J161">
        <v>15174.924999999999</v>
      </c>
      <c r="K161">
        <v>11075.48</v>
      </c>
      <c r="L161">
        <v>12749.174999999999</v>
      </c>
      <c r="N161" s="110" t="s">
        <v>146</v>
      </c>
      <c r="T161" s="33">
        <f t="shared" si="28"/>
        <v>0.64859752364960166</v>
      </c>
      <c r="U161" s="31">
        <f t="shared" si="32"/>
        <v>2.1571006735319906E-2</v>
      </c>
      <c r="V161" s="8">
        <f t="shared" si="34"/>
        <v>1.399090155115737E-2</v>
      </c>
      <c r="W161" s="33">
        <f t="shared" si="29"/>
        <v>0.79843651222571654</v>
      </c>
      <c r="X161" s="72">
        <f t="shared" si="33"/>
        <v>2.428192136088617E-2</v>
      </c>
      <c r="Y161" s="8">
        <f t="shared" si="27"/>
        <v>1.9387572601525078E-2</v>
      </c>
    </row>
    <row r="162" spans="1:25">
      <c r="A162" t="s">
        <v>182</v>
      </c>
      <c r="B162">
        <v>3606.3449999999998</v>
      </c>
      <c r="C162">
        <v>7595.6260000000002</v>
      </c>
      <c r="D162">
        <v>12672.427</v>
      </c>
      <c r="E162">
        <v>5008.8029999999999</v>
      </c>
      <c r="F162">
        <v>12971.367</v>
      </c>
      <c r="G162">
        <v>22399.925999999999</v>
      </c>
      <c r="H162">
        <v>39952.019</v>
      </c>
      <c r="I162">
        <v>66749.066000000006</v>
      </c>
      <c r="J162">
        <v>81845.278999999995</v>
      </c>
      <c r="K162">
        <v>52090.233999999997</v>
      </c>
      <c r="L162">
        <v>76074.680999999997</v>
      </c>
      <c r="N162" s="110" t="s">
        <v>147</v>
      </c>
      <c r="T162" s="33">
        <f t="shared" si="28"/>
        <v>8.2147932013555414E-2</v>
      </c>
      <c r="U162" s="31">
        <f t="shared" si="32"/>
        <v>3.2891899609889649E-4</v>
      </c>
      <c r="V162" s="8">
        <f t="shared" si="34"/>
        <v>2.7020015329499049E-5</v>
      </c>
      <c r="W162" s="33">
        <f t="shared" si="29"/>
        <v>0.21049775076306812</v>
      </c>
      <c r="X162" s="72">
        <f t="shared" si="33"/>
        <v>1.1813027895165279E-3</v>
      </c>
      <c r="Y162" s="8">
        <f t="shared" si="27"/>
        <v>2.4866158016336717E-4</v>
      </c>
    </row>
    <row r="163" spans="1:25">
      <c r="A163" t="s">
        <v>183</v>
      </c>
      <c r="B163">
        <v>597.54700000000003</v>
      </c>
      <c r="C163">
        <v>531.66499999999996</v>
      </c>
      <c r="D163">
        <v>921.21600000000001</v>
      </c>
      <c r="E163">
        <v>8309.741</v>
      </c>
      <c r="F163">
        <v>12800.433000000001</v>
      </c>
      <c r="G163">
        <v>12387.706</v>
      </c>
      <c r="H163">
        <v>2224.8409999999999</v>
      </c>
      <c r="I163">
        <v>2838.422</v>
      </c>
      <c r="J163">
        <v>4179.4560000000001</v>
      </c>
      <c r="K163">
        <v>4110.3320000000003</v>
      </c>
      <c r="L163">
        <v>7059.6459999999997</v>
      </c>
      <c r="N163" s="110" t="s">
        <v>148</v>
      </c>
      <c r="T163" s="33">
        <f t="shared" si="28"/>
        <v>0.68643456050853835</v>
      </c>
      <c r="U163" s="31">
        <f t="shared" si="32"/>
        <v>1.0419124006713243E-2</v>
      </c>
      <c r="V163" s="8">
        <f t="shared" si="34"/>
        <v>7.1520468084321663E-3</v>
      </c>
      <c r="W163" s="33">
        <f t="shared" si="29"/>
        <v>0.2504934808101873</v>
      </c>
      <c r="X163" s="72">
        <f t="shared" si="33"/>
        <v>1.0491803695294474E-2</v>
      </c>
      <c r="Y163" s="8">
        <f t="shared" si="27"/>
        <v>2.6281284276114983E-3</v>
      </c>
    </row>
    <row r="164" spans="1:25">
      <c r="A164" t="s">
        <v>184</v>
      </c>
      <c r="B164">
        <v>16049.289000000001</v>
      </c>
      <c r="C164">
        <v>6641.9459999999999</v>
      </c>
      <c r="D164">
        <v>6716.1890000000003</v>
      </c>
      <c r="E164">
        <v>7390.8270000000002</v>
      </c>
      <c r="F164">
        <v>26802.223999999998</v>
      </c>
      <c r="G164">
        <v>23981.786</v>
      </c>
      <c r="H164">
        <v>26880.986000000001</v>
      </c>
      <c r="I164">
        <v>36737.644</v>
      </c>
      <c r="J164">
        <v>50362.675999999999</v>
      </c>
      <c r="K164">
        <v>29448.841</v>
      </c>
      <c r="L164">
        <v>44440.792999999998</v>
      </c>
      <c r="N164" s="110" t="s">
        <v>149</v>
      </c>
      <c r="T164" s="33">
        <f t="shared" si="28"/>
        <v>0.89359789970358483</v>
      </c>
      <c r="U164" s="31">
        <f t="shared" si="32"/>
        <v>4.0459051685364178E-2</v>
      </c>
      <c r="V164" s="8">
        <f t="shared" si="34"/>
        <v>3.6154123610040216E-2</v>
      </c>
      <c r="W164" s="33">
        <f t="shared" si="29"/>
        <v>0.45099622486948376</v>
      </c>
      <c r="X164" s="72">
        <f t="shared" si="33"/>
        <v>2.9703272405822698E-2</v>
      </c>
      <c r="Y164" s="8">
        <f t="shared" si="27"/>
        <v>1.3396063721295945E-2</v>
      </c>
    </row>
    <row r="165" spans="1:25">
      <c r="A165" t="s">
        <v>185</v>
      </c>
      <c r="B165">
        <v>2384.9740000000002</v>
      </c>
      <c r="C165">
        <v>4242.6570000000002</v>
      </c>
      <c r="D165">
        <v>5460.4719999999998</v>
      </c>
      <c r="E165">
        <v>6482.4620000000004</v>
      </c>
      <c r="F165">
        <v>11891.616</v>
      </c>
      <c r="G165">
        <v>19881.187000000002</v>
      </c>
      <c r="H165">
        <v>31840.062000000002</v>
      </c>
      <c r="I165">
        <v>42378.298999999999</v>
      </c>
      <c r="J165">
        <v>52930.989000000001</v>
      </c>
      <c r="K165">
        <v>61990.29</v>
      </c>
      <c r="L165">
        <v>34594.673000000003</v>
      </c>
      <c r="N165" s="110" t="s">
        <v>150</v>
      </c>
      <c r="T165" s="33">
        <f t="shared" si="28"/>
        <v>0.61743274739321086</v>
      </c>
      <c r="U165" s="31">
        <f t="shared" ref="U165:U196" si="35">(L130+L395)/($AH$44+$AH$45)</f>
        <v>8.9698225045212378E-3</v>
      </c>
      <c r="V165" s="8">
        <f t="shared" si="34"/>
        <v>5.5382621525959996E-3</v>
      </c>
      <c r="W165" s="33">
        <f t="shared" si="29"/>
        <v>0.40348877469181066</v>
      </c>
      <c r="X165" s="72">
        <f>(B130+B395)/($AH$52+$AH$53)</f>
        <v>2.2643898000062421E-2</v>
      </c>
      <c r="Y165" s="8">
        <f t="shared" si="27"/>
        <v>9.1365586582915284E-3</v>
      </c>
    </row>
    <row r="166" spans="1:25">
      <c r="A166" t="s">
        <v>186</v>
      </c>
      <c r="B166">
        <v>25.728000000000002</v>
      </c>
      <c r="C166">
        <v>63.673000000000002</v>
      </c>
      <c r="D166">
        <v>154.304</v>
      </c>
      <c r="E166">
        <v>800.14300000000003</v>
      </c>
      <c r="F166">
        <v>299.75599999999997</v>
      </c>
      <c r="G166">
        <v>8.125</v>
      </c>
      <c r="H166">
        <v>40.097000000000001</v>
      </c>
      <c r="I166">
        <v>4.2069999999999999</v>
      </c>
      <c r="J166">
        <v>138.88999999999999</v>
      </c>
      <c r="K166">
        <v>31.86</v>
      </c>
      <c r="L166">
        <v>135.642</v>
      </c>
      <c r="N166" s="110" t="s">
        <v>151</v>
      </c>
      <c r="T166" s="33">
        <f t="shared" si="28"/>
        <v>0.33215386356370091</v>
      </c>
      <c r="U166" s="31">
        <f t="shared" si="35"/>
        <v>1.9356031525910047E-3</v>
      </c>
      <c r="V166" s="8">
        <f t="shared" si="34"/>
        <v>6.4291806545918194E-4</v>
      </c>
      <c r="W166" s="33">
        <f t="shared" si="29"/>
        <v>0.25707822711056116</v>
      </c>
      <c r="X166" s="72">
        <f t="shared" ref="X166:X216" si="36">(B131+B396)/($AH$52+$AH$53)</f>
        <v>8.8022144727815032E-4</v>
      </c>
      <c r="Y166" s="8">
        <f t="shared" si="27"/>
        <v>2.2628576913095918E-4</v>
      </c>
    </row>
    <row r="167" spans="1:25">
      <c r="A167" t="s">
        <v>187</v>
      </c>
      <c r="B167">
        <v>1702.549</v>
      </c>
      <c r="C167">
        <v>2516.6750000000002</v>
      </c>
      <c r="D167">
        <v>1837.0429999999999</v>
      </c>
      <c r="E167">
        <v>1755.8009999999999</v>
      </c>
      <c r="F167">
        <v>2145.973</v>
      </c>
      <c r="G167">
        <v>3420.1819999999998</v>
      </c>
      <c r="H167">
        <v>5746.0550000000003</v>
      </c>
      <c r="I167">
        <v>6315.0379999999996</v>
      </c>
      <c r="J167">
        <v>7397.9530000000004</v>
      </c>
      <c r="K167">
        <v>6792.2929999999997</v>
      </c>
      <c r="L167">
        <v>12154.242</v>
      </c>
      <c r="N167" s="110" t="s">
        <v>152</v>
      </c>
      <c r="T167" s="33">
        <f t="shared" si="28"/>
        <v>0.20320538843905567</v>
      </c>
      <c r="U167" s="31">
        <f t="shared" si="35"/>
        <v>5.321171974571012E-3</v>
      </c>
      <c r="V167" s="8">
        <f t="shared" si="34"/>
        <v>1.0812908180437193E-3</v>
      </c>
      <c r="W167" s="33">
        <f t="shared" si="29"/>
        <v>0.5119962597369252</v>
      </c>
      <c r="X167" s="72">
        <f t="shared" si="36"/>
        <v>7.0580333125252982E-3</v>
      </c>
      <c r="Y167" s="8">
        <f t="shared" si="27"/>
        <v>3.6136866571115731E-3</v>
      </c>
    </row>
    <row r="168" spans="1:25">
      <c r="A168" t="s">
        <v>188</v>
      </c>
      <c r="B168">
        <v>10.221</v>
      </c>
      <c r="C168">
        <v>16.608000000000001</v>
      </c>
      <c r="D168">
        <v>10.265000000000001</v>
      </c>
      <c r="E168">
        <v>45.034999999999997</v>
      </c>
      <c r="F168">
        <v>98.808999999999997</v>
      </c>
      <c r="G168">
        <v>43.847999999999999</v>
      </c>
      <c r="H168">
        <v>26.571000000000002</v>
      </c>
      <c r="I168">
        <v>1230.0429999999999</v>
      </c>
      <c r="J168">
        <v>5041.2579999999998</v>
      </c>
      <c r="K168">
        <v>1261.596</v>
      </c>
      <c r="L168">
        <v>2193.9810000000002</v>
      </c>
      <c r="N168" s="110" t="s">
        <v>153</v>
      </c>
      <c r="T168" s="33">
        <f t="shared" si="28"/>
        <v>0.90867536062855558</v>
      </c>
      <c r="U168" s="31">
        <f t="shared" si="35"/>
        <v>9.6716033995226068E-3</v>
      </c>
      <c r="V168" s="8">
        <f t="shared" si="34"/>
        <v>8.7883477069175681E-3</v>
      </c>
      <c r="W168" s="33">
        <f t="shared" si="29"/>
        <v>0.30134858883816423</v>
      </c>
      <c r="X168" s="72">
        <f t="shared" si="36"/>
        <v>4.7476936499736338E-3</v>
      </c>
      <c r="Y168" s="8">
        <f t="shared" si="27"/>
        <v>1.4307107816554678E-3</v>
      </c>
    </row>
    <row r="169" spans="1:25">
      <c r="A169" t="s">
        <v>189</v>
      </c>
      <c r="B169">
        <v>8588.2690000000002</v>
      </c>
      <c r="C169">
        <v>10212.494000000001</v>
      </c>
      <c r="D169">
        <v>6153.415</v>
      </c>
      <c r="E169">
        <v>11365.919</v>
      </c>
      <c r="F169">
        <v>10615.905000000001</v>
      </c>
      <c r="G169">
        <v>15276.207</v>
      </c>
      <c r="H169">
        <v>15403.977000000001</v>
      </c>
      <c r="I169">
        <v>18551.98</v>
      </c>
      <c r="J169">
        <v>20543.548999999999</v>
      </c>
      <c r="K169">
        <v>10676.607</v>
      </c>
      <c r="L169">
        <v>25339.62</v>
      </c>
      <c r="N169" s="110" t="s">
        <v>154</v>
      </c>
      <c r="T169" s="33">
        <f t="shared" si="28"/>
        <v>0.47009638082937477</v>
      </c>
      <c r="U169" s="31">
        <f t="shared" si="35"/>
        <v>2.7645345177661793E-2</v>
      </c>
      <c r="V169" s="8">
        <f t="shared" si="34"/>
        <v>1.2995976714797618E-2</v>
      </c>
      <c r="W169" s="33">
        <f t="shared" si="29"/>
        <v>0.35584684186676496</v>
      </c>
      <c r="X169" s="72">
        <f t="shared" si="36"/>
        <v>2.585316500785869E-2</v>
      </c>
      <c r="Y169" s="8">
        <f t="shared" si="27"/>
        <v>9.1997671203068732E-3</v>
      </c>
    </row>
    <row r="170" spans="1:25">
      <c r="A170" t="s">
        <v>190</v>
      </c>
      <c r="B170">
        <v>6.2679999999999998</v>
      </c>
      <c r="C170">
        <v>1.2849999999999999</v>
      </c>
      <c r="D170">
        <v>3.3740000000000001</v>
      </c>
      <c r="E170">
        <v>5.1269999999999998</v>
      </c>
      <c r="F170">
        <v>14.62</v>
      </c>
      <c r="G170" t="s">
        <v>18</v>
      </c>
      <c r="H170">
        <v>12.471</v>
      </c>
      <c r="I170">
        <v>221.58099999999999</v>
      </c>
      <c r="J170">
        <v>902.13499999999999</v>
      </c>
      <c r="K170">
        <v>301.86200000000002</v>
      </c>
      <c r="L170">
        <v>207.32599999999999</v>
      </c>
      <c r="N170" s="110" t="s">
        <v>155</v>
      </c>
      <c r="T170" s="33">
        <f t="shared" si="28"/>
        <v>0.75814343344328106</v>
      </c>
      <c r="U170" s="31">
        <f t="shared" si="35"/>
        <v>1.337125170912995E-2</v>
      </c>
      <c r="V170" s="8">
        <f t="shared" si="34"/>
        <v>1.013732668019412E-2</v>
      </c>
      <c r="W170" s="33">
        <f t="shared" si="29"/>
        <v>0.29100061032454966</v>
      </c>
      <c r="X170" s="72">
        <f t="shared" si="36"/>
        <v>8.1519702483773687E-3</v>
      </c>
      <c r="Y170" s="8">
        <f t="shared" si="27"/>
        <v>2.3722283176253849E-3</v>
      </c>
    </row>
    <row r="171" spans="1:25">
      <c r="A171" t="s">
        <v>191</v>
      </c>
      <c r="B171">
        <v>65.09</v>
      </c>
      <c r="C171">
        <v>109.13200000000001</v>
      </c>
      <c r="D171">
        <v>17.236000000000001</v>
      </c>
      <c r="E171">
        <v>58.968000000000004</v>
      </c>
      <c r="F171">
        <v>13.064</v>
      </c>
      <c r="G171">
        <v>77.811999999999998</v>
      </c>
      <c r="H171">
        <v>463.67899999999997</v>
      </c>
      <c r="I171">
        <v>179.714</v>
      </c>
      <c r="J171">
        <v>251.00700000000001</v>
      </c>
      <c r="K171">
        <v>347.58300000000003</v>
      </c>
      <c r="L171">
        <v>208.56800000000001</v>
      </c>
      <c r="N171" s="110" t="s">
        <v>156</v>
      </c>
      <c r="T171" s="33">
        <f t="shared" si="28"/>
        <v>0.66708986104859669</v>
      </c>
      <c r="U171" s="31">
        <f t="shared" si="35"/>
        <v>3.6616481501082823E-4</v>
      </c>
      <c r="V171" s="8">
        <f t="shared" si="34"/>
        <v>2.4426483556645853E-4</v>
      </c>
      <c r="W171" s="33">
        <f t="shared" si="29"/>
        <v>0.46379611366244472</v>
      </c>
      <c r="X171" s="72">
        <f t="shared" si="36"/>
        <v>6.4636284553865704E-4</v>
      </c>
      <c r="Y171" s="8">
        <f t="shared" si="27"/>
        <v>2.9978057577662818E-4</v>
      </c>
    </row>
    <row r="172" spans="1:25">
      <c r="A172" t="s">
        <v>192</v>
      </c>
      <c r="B172">
        <v>0.17100000000000001</v>
      </c>
      <c r="C172">
        <v>4.5810000000000004</v>
      </c>
      <c r="D172">
        <v>0.29899999999999999</v>
      </c>
      <c r="E172">
        <v>4.0780000000000003</v>
      </c>
      <c r="F172">
        <v>50.945</v>
      </c>
      <c r="G172">
        <v>82.510999999999996</v>
      </c>
      <c r="H172">
        <v>30.765000000000001</v>
      </c>
      <c r="I172">
        <v>11.967000000000001</v>
      </c>
      <c r="J172">
        <v>5.8259999999999996</v>
      </c>
      <c r="K172">
        <v>15.194000000000001</v>
      </c>
      <c r="L172">
        <v>35.002000000000002</v>
      </c>
      <c r="N172" s="110" t="s">
        <v>157</v>
      </c>
      <c r="T172" s="33">
        <f t="shared" si="28"/>
        <v>0.68697727678006226</v>
      </c>
      <c r="U172" s="31">
        <f t="shared" si="35"/>
        <v>4.601857105174121E-2</v>
      </c>
      <c r="V172" s="8">
        <f t="shared" si="34"/>
        <v>3.1613712622434981E-2</v>
      </c>
      <c r="W172" s="33">
        <f t="shared" si="29"/>
        <v>0.86910466192445712</v>
      </c>
      <c r="X172" s="72">
        <f t="shared" si="36"/>
        <v>4.0894805818147965E-2</v>
      </c>
      <c r="Y172" s="8">
        <f t="shared" si="27"/>
        <v>3.5541866385047811E-2</v>
      </c>
    </row>
    <row r="173" spans="1:25">
      <c r="A173" t="s">
        <v>193</v>
      </c>
      <c r="B173">
        <v>369.35599999999999</v>
      </c>
      <c r="C173">
        <v>1120.5119999999999</v>
      </c>
      <c r="D173">
        <v>5708.4</v>
      </c>
      <c r="E173">
        <v>406.71499999999997</v>
      </c>
      <c r="F173">
        <v>829.72199999999998</v>
      </c>
      <c r="G173">
        <v>864.66499999999996</v>
      </c>
      <c r="H173">
        <v>381.26299999999998</v>
      </c>
      <c r="I173">
        <v>1482.15</v>
      </c>
      <c r="J173">
        <v>2833.9279999999999</v>
      </c>
      <c r="K173">
        <v>1729.442</v>
      </c>
      <c r="L173">
        <v>1699.7080000000001</v>
      </c>
      <c r="N173" s="110" t="s">
        <v>158</v>
      </c>
      <c r="T173" s="33">
        <f t="shared" si="28"/>
        <v>0.28905055058429496</v>
      </c>
      <c r="U173" s="31">
        <f t="shared" si="35"/>
        <v>6.8004754879451068E-2</v>
      </c>
      <c r="V173" s="8">
        <f t="shared" si="34"/>
        <v>1.9656811840255351E-2</v>
      </c>
      <c r="W173" s="33">
        <f t="shared" ref="W173:W236" si="37">(2*MIN(B138,B403)/(B138+B403))</f>
        <v>0.3931739744888913</v>
      </c>
      <c r="X173" s="72">
        <f t="shared" si="36"/>
        <v>3.0624174556497543E-2</v>
      </c>
      <c r="Y173" s="8">
        <f t="shared" ref="Y173:Y236" si="38">(W173*X173)</f>
        <v>1.2040628425819719E-2</v>
      </c>
    </row>
    <row r="174" spans="1:25">
      <c r="A174" t="s">
        <v>194</v>
      </c>
      <c r="B174">
        <v>6057.6819999999998</v>
      </c>
      <c r="C174">
        <v>7224.2039999999997</v>
      </c>
      <c r="D174">
        <v>11073.811</v>
      </c>
      <c r="E174">
        <v>15097.279</v>
      </c>
      <c r="F174">
        <v>32414.897000000001</v>
      </c>
      <c r="G174">
        <v>51441.716</v>
      </c>
      <c r="H174">
        <v>84635.975000000006</v>
      </c>
      <c r="I174">
        <v>121429.84</v>
      </c>
      <c r="J174">
        <v>154011.37599999999</v>
      </c>
      <c r="K174">
        <v>134899.20300000001</v>
      </c>
      <c r="L174">
        <v>156759.40599999999</v>
      </c>
      <c r="N174" s="110" t="s">
        <v>159</v>
      </c>
      <c r="T174" s="33">
        <f t="shared" ref="T174:T237" si="39">(2*MIN(L139,L404)/(L139+L404))</f>
        <v>0.71590617143903446</v>
      </c>
      <c r="U174" s="31">
        <f t="shared" si="35"/>
        <v>8.7480276299083351E-2</v>
      </c>
      <c r="V174" s="8">
        <f t="shared" si="34"/>
        <v>6.2627669681705675E-2</v>
      </c>
      <c r="W174" s="33">
        <f t="shared" si="37"/>
        <v>0.46230725868322148</v>
      </c>
      <c r="X174" s="72">
        <f t="shared" si="36"/>
        <v>5.5296343024296771E-2</v>
      </c>
      <c r="Y174" s="8">
        <f t="shared" si="38"/>
        <v>2.5563900758769718E-2</v>
      </c>
    </row>
    <row r="175" spans="1:25">
      <c r="A175" t="s">
        <v>195</v>
      </c>
      <c r="B175">
        <v>3017.9569999999999</v>
      </c>
      <c r="C175">
        <v>5402.8140000000003</v>
      </c>
      <c r="D175">
        <v>7363.8540000000003</v>
      </c>
      <c r="E175">
        <v>9914.5750000000007</v>
      </c>
      <c r="F175">
        <v>10168.816000000001</v>
      </c>
      <c r="G175">
        <v>12985.439</v>
      </c>
      <c r="H175">
        <v>17561.18</v>
      </c>
      <c r="I175">
        <v>28752.313999999998</v>
      </c>
      <c r="J175">
        <v>37877.175000000003</v>
      </c>
      <c r="K175">
        <v>20357.623</v>
      </c>
      <c r="L175">
        <v>23171.210999999999</v>
      </c>
      <c r="N175" s="110" t="s">
        <v>160</v>
      </c>
      <c r="T175" s="33">
        <f t="shared" si="39"/>
        <v>0.77858850446148042</v>
      </c>
      <c r="U175" s="31">
        <f t="shared" si="35"/>
        <v>6.2488349161177695E-2</v>
      </c>
      <c r="V175" s="8">
        <f t="shared" si="34"/>
        <v>4.8652710319668148E-2</v>
      </c>
      <c r="W175" s="33">
        <f t="shared" si="37"/>
        <v>0.40707214451181783</v>
      </c>
      <c r="X175" s="72">
        <f t="shared" si="36"/>
        <v>5.0416550581266428E-2</v>
      </c>
      <c r="Y175" s="8">
        <f t="shared" si="38"/>
        <v>2.0523173364004662E-2</v>
      </c>
    </row>
    <row r="176" spans="1:25">
      <c r="A176" t="s">
        <v>196</v>
      </c>
      <c r="B176">
        <v>857.23800000000006</v>
      </c>
      <c r="C176">
        <v>949.11400000000003</v>
      </c>
      <c r="D176">
        <v>1701.5740000000001</v>
      </c>
      <c r="E176">
        <v>6582.1220000000003</v>
      </c>
      <c r="F176">
        <v>7176.1859999999997</v>
      </c>
      <c r="G176">
        <v>7762.6080000000002</v>
      </c>
      <c r="H176">
        <v>7946.7619999999997</v>
      </c>
      <c r="I176">
        <v>11985.819</v>
      </c>
      <c r="J176">
        <v>17320.553</v>
      </c>
      <c r="K176">
        <v>10216.084000000001</v>
      </c>
      <c r="L176">
        <v>14707.432000000001</v>
      </c>
      <c r="N176" s="110" t="s">
        <v>161</v>
      </c>
      <c r="T176" s="33">
        <f t="shared" si="39"/>
        <v>0.87362371298778907</v>
      </c>
      <c r="U176" s="31">
        <f t="shared" si="35"/>
        <v>4.2091582947806939E-2</v>
      </c>
      <c r="V176" s="8">
        <f t="shared" si="34"/>
        <v>3.6772204980396607E-2</v>
      </c>
      <c r="W176" s="33">
        <f t="shared" si="37"/>
        <v>0.93069081642532636</v>
      </c>
      <c r="X176" s="72">
        <f t="shared" si="36"/>
        <v>7.961378454244776E-2</v>
      </c>
      <c r="Y176" s="8">
        <f t="shared" si="38"/>
        <v>7.4095818134520736E-2</v>
      </c>
    </row>
    <row r="177" spans="1:25">
      <c r="A177" t="s">
        <v>197</v>
      </c>
      <c r="B177">
        <v>5969.3149999999996</v>
      </c>
      <c r="C177">
        <v>5491.4660000000003</v>
      </c>
      <c r="D177">
        <v>5603.482</v>
      </c>
      <c r="E177">
        <v>8582.5869999999995</v>
      </c>
      <c r="F177">
        <v>18271.625</v>
      </c>
      <c r="G177">
        <v>26065.456999999999</v>
      </c>
      <c r="H177">
        <v>29843.914000000001</v>
      </c>
      <c r="I177">
        <v>32523.192999999999</v>
      </c>
      <c r="J177">
        <v>48808.023999999998</v>
      </c>
      <c r="K177">
        <v>25737.936000000002</v>
      </c>
      <c r="L177">
        <v>32376.93</v>
      </c>
      <c r="N177" s="110" t="s">
        <v>162</v>
      </c>
      <c r="T177" s="33">
        <f t="shared" si="39"/>
        <v>0.56608913169239905</v>
      </c>
      <c r="U177" s="31">
        <f t="shared" si="35"/>
        <v>1.8369227636925802E-2</v>
      </c>
      <c r="V177" s="8">
        <f t="shared" si="34"/>
        <v>1.0398620122847346E-2</v>
      </c>
      <c r="W177" s="33">
        <f t="shared" si="37"/>
        <v>0.63901474051598528</v>
      </c>
      <c r="X177" s="72">
        <f t="shared" si="36"/>
        <v>4.6243684306812347E-2</v>
      </c>
      <c r="Y177" s="8">
        <f t="shared" si="38"/>
        <v>2.9550395927820831E-2</v>
      </c>
    </row>
    <row r="178" spans="1:25">
      <c r="A178" t="s">
        <v>198</v>
      </c>
      <c r="B178">
        <v>3348.7150000000001</v>
      </c>
      <c r="C178">
        <v>4569.7640000000001</v>
      </c>
      <c r="D178">
        <v>4375.0349999999999</v>
      </c>
      <c r="E178">
        <v>4976.4480000000003</v>
      </c>
      <c r="F178">
        <v>6365.55</v>
      </c>
      <c r="G178">
        <v>7317.9269999999997</v>
      </c>
      <c r="H178">
        <v>9591.1</v>
      </c>
      <c r="I178">
        <v>14697.291999999999</v>
      </c>
      <c r="J178">
        <v>16717.977999999999</v>
      </c>
      <c r="K178">
        <v>11119.415000000001</v>
      </c>
      <c r="L178">
        <v>16050.672</v>
      </c>
      <c r="N178" s="110" t="s">
        <v>163</v>
      </c>
      <c r="T178" s="33">
        <f t="shared" si="39"/>
        <v>0.5722688845222319</v>
      </c>
      <c r="U178" s="31">
        <f t="shared" si="35"/>
        <v>3.2226581493274592E-2</v>
      </c>
      <c r="V178" s="8">
        <f t="shared" si="34"/>
        <v>1.8442269843121053E-2</v>
      </c>
      <c r="W178" s="33">
        <f t="shared" si="37"/>
        <v>0.38396638738322453</v>
      </c>
      <c r="X178" s="72">
        <f t="shared" si="36"/>
        <v>0.10436207638058696</v>
      </c>
      <c r="Y178" s="8">
        <f t="shared" si="38"/>
        <v>4.0071529447666121E-2</v>
      </c>
    </row>
    <row r="179" spans="1:25">
      <c r="A179" t="s">
        <v>199</v>
      </c>
      <c r="B179">
        <v>624.84699999999998</v>
      </c>
      <c r="C179">
        <v>773.52800000000002</v>
      </c>
      <c r="D179">
        <v>836.25800000000004</v>
      </c>
      <c r="E179">
        <v>712.60799999999995</v>
      </c>
      <c r="F179">
        <v>1068.56</v>
      </c>
      <c r="G179">
        <v>6563.2359999999999</v>
      </c>
      <c r="H179">
        <v>2278.826</v>
      </c>
      <c r="I179">
        <v>2829.5909999999999</v>
      </c>
      <c r="J179">
        <v>3288.8719999999998</v>
      </c>
      <c r="K179">
        <v>2647.4650000000001</v>
      </c>
      <c r="L179">
        <v>3674.19</v>
      </c>
      <c r="N179" s="110" t="s">
        <v>164</v>
      </c>
      <c r="T179" s="33">
        <f t="shared" si="39"/>
        <v>0.98435227847978823</v>
      </c>
      <c r="U179" s="31">
        <f t="shared" si="35"/>
        <v>1.8137585713051647E-2</v>
      </c>
      <c r="V179" s="8">
        <f t="shared" si="34"/>
        <v>1.7853773822764842E-2</v>
      </c>
      <c r="W179" s="33">
        <f t="shared" si="37"/>
        <v>0.91746657645620522</v>
      </c>
      <c r="X179" s="72">
        <f t="shared" si="36"/>
        <v>6.5676894659162793E-2</v>
      </c>
      <c r="Y179" s="8">
        <f t="shared" si="38"/>
        <v>6.0256355695216916E-2</v>
      </c>
    </row>
    <row r="180" spans="1:25">
      <c r="A180" t="s">
        <v>200</v>
      </c>
      <c r="B180">
        <v>1928.752</v>
      </c>
      <c r="C180">
        <v>2790.7809999999999</v>
      </c>
      <c r="D180">
        <v>4169.857</v>
      </c>
      <c r="E180">
        <v>6610.0439999999999</v>
      </c>
      <c r="F180">
        <v>9898.348</v>
      </c>
      <c r="G180">
        <v>12701.611999999999</v>
      </c>
      <c r="H180">
        <v>16365.781999999999</v>
      </c>
      <c r="I180">
        <v>24232.146000000001</v>
      </c>
      <c r="J180">
        <v>27907.54</v>
      </c>
      <c r="K180">
        <v>30726.793000000001</v>
      </c>
      <c r="L180">
        <v>27182.234</v>
      </c>
      <c r="N180" s="110" t="s">
        <v>165</v>
      </c>
      <c r="T180" s="33">
        <f t="shared" si="39"/>
        <v>0.50125998803947192</v>
      </c>
      <c r="U180" s="31">
        <f t="shared" si="35"/>
        <v>1.7537346984374168E-2</v>
      </c>
      <c r="V180" s="8">
        <f t="shared" si="34"/>
        <v>8.7907703396314634E-3</v>
      </c>
      <c r="W180" s="33">
        <f t="shared" si="37"/>
        <v>0.2038472347825446</v>
      </c>
      <c r="X180" s="72">
        <f t="shared" si="36"/>
        <v>2.3986702456782916E-2</v>
      </c>
      <c r="Y180" s="8">
        <f t="shared" si="38"/>
        <v>4.889622967366866E-3</v>
      </c>
    </row>
    <row r="181" spans="1:25">
      <c r="A181" t="s">
        <v>201</v>
      </c>
      <c r="B181">
        <v>25799.243999999999</v>
      </c>
      <c r="C181">
        <v>29110.780999999999</v>
      </c>
      <c r="D181">
        <v>33158.002999999997</v>
      </c>
      <c r="E181">
        <v>46511.877</v>
      </c>
      <c r="F181">
        <v>79398.637000000002</v>
      </c>
      <c r="G181">
        <v>113698.556</v>
      </c>
      <c r="H181">
        <v>136336.63500000001</v>
      </c>
      <c r="I181">
        <v>163270.33600000001</v>
      </c>
      <c r="J181">
        <v>178749.473</v>
      </c>
      <c r="K181">
        <v>128174.16800000001</v>
      </c>
      <c r="L181">
        <v>171766.35500000001</v>
      </c>
      <c r="N181" s="110" t="s">
        <v>166</v>
      </c>
      <c r="T181" s="33">
        <f t="shared" si="39"/>
        <v>0.37579873965496852</v>
      </c>
      <c r="U181" s="31">
        <f t="shared" si="35"/>
        <v>3.3951632301190623E-3</v>
      </c>
      <c r="V181" s="8">
        <f t="shared" si="34"/>
        <v>1.2758980628016356E-3</v>
      </c>
      <c r="W181" s="33">
        <f t="shared" si="37"/>
        <v>4.322800344465156E-2</v>
      </c>
      <c r="X181" s="72">
        <f t="shared" si="36"/>
        <v>7.4488052878618309E-3</v>
      </c>
      <c r="Y181" s="8">
        <f t="shared" si="38"/>
        <v>3.2199698064222997E-4</v>
      </c>
    </row>
    <row r="182" spans="1:25">
      <c r="A182" t="s">
        <v>202</v>
      </c>
      <c r="B182">
        <v>474.029</v>
      </c>
      <c r="C182">
        <v>872.72400000000005</v>
      </c>
      <c r="D182">
        <v>741.91700000000003</v>
      </c>
      <c r="E182">
        <v>355.42599999999999</v>
      </c>
      <c r="F182">
        <v>547.84</v>
      </c>
      <c r="G182">
        <v>787.04200000000003</v>
      </c>
      <c r="H182">
        <v>1469.905</v>
      </c>
      <c r="I182">
        <v>1068.3800000000001</v>
      </c>
      <c r="J182">
        <v>1755.4960000000001</v>
      </c>
      <c r="K182">
        <v>1028.4760000000001</v>
      </c>
      <c r="L182">
        <v>2490.489</v>
      </c>
      <c r="N182" s="110" t="s">
        <v>167</v>
      </c>
      <c r="T182" s="33">
        <f t="shared" si="39"/>
        <v>0.7528497608178677</v>
      </c>
      <c r="U182" s="31">
        <f t="shared" si="35"/>
        <v>4.1636188818605466E-2</v>
      </c>
      <c r="V182" s="8">
        <f t="shared" si="34"/>
        <v>3.1345794793454701E-2</v>
      </c>
      <c r="W182" s="33">
        <f t="shared" si="37"/>
        <v>0.77937150643653175</v>
      </c>
      <c r="X182" s="72">
        <f t="shared" si="36"/>
        <v>2.9180160037994084E-2</v>
      </c>
      <c r="Y182" s="8">
        <f t="shared" si="38"/>
        <v>2.2742185286870532E-2</v>
      </c>
    </row>
    <row r="183" spans="1:25">
      <c r="A183" t="s">
        <v>203</v>
      </c>
      <c r="B183">
        <v>7.0350000000000001</v>
      </c>
      <c r="C183">
        <v>5.8780000000000001</v>
      </c>
      <c r="D183">
        <v>1.0780000000000001</v>
      </c>
      <c r="E183">
        <v>18.481999999999999</v>
      </c>
      <c r="F183">
        <v>80.472999999999999</v>
      </c>
      <c r="G183">
        <v>3034.3209999999999</v>
      </c>
      <c r="H183">
        <v>361.63799999999998</v>
      </c>
      <c r="I183">
        <v>1328.492</v>
      </c>
      <c r="J183">
        <v>220.99799999999999</v>
      </c>
      <c r="K183">
        <v>1188.0550000000001</v>
      </c>
      <c r="L183">
        <v>938.34299999999996</v>
      </c>
      <c r="N183" s="110" t="s">
        <v>168</v>
      </c>
      <c r="T183" s="33">
        <f t="shared" si="39"/>
        <v>0.61723138480839324</v>
      </c>
      <c r="U183" s="31">
        <f t="shared" si="35"/>
        <v>2.5062517576846823E-2</v>
      </c>
      <c r="V183" s="8">
        <f t="shared" si="34"/>
        <v>1.5469372430741861E-2</v>
      </c>
      <c r="W183" s="33">
        <f t="shared" si="37"/>
        <v>0.34493954350788258</v>
      </c>
      <c r="X183" s="72">
        <f t="shared" si="36"/>
        <v>3.595403843254194E-2</v>
      </c>
      <c r="Y183" s="8">
        <f t="shared" si="38"/>
        <v>1.2401969604185882E-2</v>
      </c>
    </row>
    <row r="184" spans="1:25">
      <c r="A184" t="s">
        <v>204</v>
      </c>
      <c r="B184">
        <v>6742.9780000000001</v>
      </c>
      <c r="C184">
        <v>6919.6090000000004</v>
      </c>
      <c r="D184">
        <v>6739.13</v>
      </c>
      <c r="E184">
        <v>7187.0389999999998</v>
      </c>
      <c r="F184">
        <v>8153.768</v>
      </c>
      <c r="G184">
        <v>9217.9349999999995</v>
      </c>
      <c r="H184">
        <v>12145.531999999999</v>
      </c>
      <c r="I184">
        <v>13898.873</v>
      </c>
      <c r="J184">
        <v>20822.7</v>
      </c>
      <c r="K184">
        <v>13130.974</v>
      </c>
      <c r="L184">
        <v>17751.879000000001</v>
      </c>
      <c r="N184" s="110" t="s">
        <v>169</v>
      </c>
      <c r="T184" s="33">
        <f t="shared" si="39"/>
        <v>0.3789178604504565</v>
      </c>
      <c r="U184" s="31">
        <f t="shared" si="35"/>
        <v>2.4195446652967539E-3</v>
      </c>
      <c r="V184" s="8">
        <f t="shared" si="34"/>
        <v>9.168086878385619E-4</v>
      </c>
      <c r="W184" s="33">
        <f t="shared" si="37"/>
        <v>0.24820646220561615</v>
      </c>
      <c r="X184" s="72">
        <f t="shared" si="36"/>
        <v>4.1290046213637464E-3</v>
      </c>
      <c r="Y184" s="8">
        <f t="shared" si="38"/>
        <v>1.0248456294993352E-3</v>
      </c>
    </row>
    <row r="185" spans="1:25">
      <c r="A185" t="s">
        <v>205</v>
      </c>
      <c r="B185">
        <v>5515.1369999999997</v>
      </c>
      <c r="C185">
        <v>12708.048000000001</v>
      </c>
      <c r="D185">
        <v>9032.3209999999999</v>
      </c>
      <c r="E185">
        <v>8840.9590000000007</v>
      </c>
      <c r="F185">
        <v>5651.357</v>
      </c>
      <c r="G185">
        <v>834.42600000000004</v>
      </c>
      <c r="H185">
        <v>1338.3150000000001</v>
      </c>
      <c r="I185">
        <v>2013.1659999999999</v>
      </c>
      <c r="J185">
        <v>3288.0320000000002</v>
      </c>
      <c r="K185">
        <v>10819.788</v>
      </c>
      <c r="L185">
        <v>8256.3109999999997</v>
      </c>
      <c r="N185" s="110" t="s">
        <v>170</v>
      </c>
      <c r="T185" s="33">
        <f t="shared" si="39"/>
        <v>0.96927294303571843</v>
      </c>
      <c r="U185" s="31">
        <f t="shared" si="35"/>
        <v>2.0803983934773902E-2</v>
      </c>
      <c r="V185" s="8">
        <f t="shared" si="34"/>
        <v>2.0164738735326107E-2</v>
      </c>
      <c r="W185" s="33">
        <f t="shared" si="37"/>
        <v>0.91582502933459831</v>
      </c>
      <c r="X185" s="72">
        <f t="shared" si="36"/>
        <v>1.9297953967803875E-2</v>
      </c>
      <c r="Y185" s="8">
        <f t="shared" si="38"/>
        <v>1.767354925866171E-2</v>
      </c>
    </row>
    <row r="186" spans="1:25">
      <c r="A186" t="s">
        <v>206</v>
      </c>
      <c r="B186">
        <v>3630.4360000000001</v>
      </c>
      <c r="C186">
        <v>3970.3710000000001</v>
      </c>
      <c r="D186">
        <v>5745.674</v>
      </c>
      <c r="E186">
        <v>10229.089</v>
      </c>
      <c r="F186">
        <v>11945.031999999999</v>
      </c>
      <c r="G186">
        <v>11036.052</v>
      </c>
      <c r="H186">
        <v>16470.174999999999</v>
      </c>
      <c r="I186">
        <v>40403.925999999999</v>
      </c>
      <c r="J186">
        <v>70695.581000000006</v>
      </c>
      <c r="K186">
        <v>37388.769</v>
      </c>
      <c r="L186">
        <v>47862.803</v>
      </c>
      <c r="N186" s="110" t="s">
        <v>171</v>
      </c>
      <c r="T186" s="33">
        <f t="shared" si="39"/>
        <v>0.62038508247986379</v>
      </c>
      <c r="U186" s="31">
        <f t="shared" si="35"/>
        <v>1.226919668302928E-2</v>
      </c>
      <c r="V186" s="8">
        <f t="shared" si="34"/>
        <v>7.6116265961627917E-3</v>
      </c>
      <c r="W186" s="33">
        <f t="shared" si="37"/>
        <v>0.69631883546530016</v>
      </c>
      <c r="X186" s="72">
        <f t="shared" si="36"/>
        <v>1.6791611578913682E-2</v>
      </c>
      <c r="Y186" s="8">
        <f t="shared" si="38"/>
        <v>1.1692315420214825E-2</v>
      </c>
    </row>
    <row r="187" spans="1:25">
      <c r="A187" t="s">
        <v>207</v>
      </c>
      <c r="B187">
        <v>1182.3240000000001</v>
      </c>
      <c r="C187">
        <v>595.08600000000001</v>
      </c>
      <c r="D187">
        <v>745.89300000000003</v>
      </c>
      <c r="E187">
        <v>771.346</v>
      </c>
      <c r="F187">
        <v>667.62199999999996</v>
      </c>
      <c r="G187">
        <v>1945.5170000000001</v>
      </c>
      <c r="H187">
        <v>3416.848</v>
      </c>
      <c r="I187">
        <v>15360.111999999999</v>
      </c>
      <c r="J187">
        <v>12088.999</v>
      </c>
      <c r="K187">
        <v>9226.6839999999993</v>
      </c>
      <c r="L187">
        <v>17652.045999999998</v>
      </c>
      <c r="N187" s="110" t="s">
        <v>172</v>
      </c>
      <c r="T187" s="33">
        <f t="shared" si="39"/>
        <v>0.91569045172773766</v>
      </c>
      <c r="U187" s="31">
        <f t="shared" si="35"/>
        <v>2.6360439438081494E-2</v>
      </c>
      <c r="V187" s="8">
        <f t="shared" si="34"/>
        <v>2.4138002696798513E-2</v>
      </c>
      <c r="W187" s="33">
        <f t="shared" si="37"/>
        <v>0.61421091108023185</v>
      </c>
      <c r="X187" s="72">
        <f t="shared" si="36"/>
        <v>2.070911558394934E-2</v>
      </c>
      <c r="Y187" s="8">
        <f t="shared" si="38"/>
        <v>1.2719764750483352E-2</v>
      </c>
    </row>
    <row r="188" spans="1:25">
      <c r="A188" t="s">
        <v>208</v>
      </c>
      <c r="B188">
        <v>8135.81</v>
      </c>
      <c r="C188">
        <v>11649.775</v>
      </c>
      <c r="D188">
        <v>12550.044</v>
      </c>
      <c r="E188">
        <v>13248.142</v>
      </c>
      <c r="F188">
        <v>29431.79</v>
      </c>
      <c r="G188">
        <v>34954.341</v>
      </c>
      <c r="H188">
        <v>51163.817999999999</v>
      </c>
      <c r="I188">
        <v>73027.578999999998</v>
      </c>
      <c r="J188">
        <v>104223.795</v>
      </c>
      <c r="K188">
        <v>47864.502999999997</v>
      </c>
      <c r="L188">
        <v>62285.483999999997</v>
      </c>
      <c r="N188" s="110" t="s">
        <v>173</v>
      </c>
      <c r="T188" s="33">
        <f t="shared" si="39"/>
        <v>0.80656875237633863</v>
      </c>
      <c r="U188" s="31">
        <f t="shared" si="35"/>
        <v>1.9442475833251927E-2</v>
      </c>
      <c r="V188" s="8">
        <f t="shared" si="34"/>
        <v>1.5681693475933123E-2</v>
      </c>
      <c r="W188" s="33">
        <f t="shared" si="37"/>
        <v>0.92086307962565217</v>
      </c>
      <c r="X188" s="72">
        <f t="shared" si="36"/>
        <v>2.0114353667580465E-2</v>
      </c>
      <c r="Y188" s="8">
        <f t="shared" si="38"/>
        <v>1.8522565663007678E-2</v>
      </c>
    </row>
    <row r="189" spans="1:25">
      <c r="A189" t="s">
        <v>209</v>
      </c>
      <c r="B189">
        <v>3079.0889999999999</v>
      </c>
      <c r="C189">
        <v>5542.0590000000002</v>
      </c>
      <c r="D189">
        <v>4052.7930000000001</v>
      </c>
      <c r="E189">
        <v>4483.8720000000003</v>
      </c>
      <c r="F189">
        <v>5426.94</v>
      </c>
      <c r="G189">
        <v>15233.959000000001</v>
      </c>
      <c r="H189">
        <v>24310.627</v>
      </c>
      <c r="I189">
        <v>36092.205999999998</v>
      </c>
      <c r="J189">
        <v>40126.542000000001</v>
      </c>
      <c r="K189">
        <v>13706.25</v>
      </c>
      <c r="L189">
        <v>27870.449000000001</v>
      </c>
      <c r="N189" s="110" t="s">
        <v>174</v>
      </c>
      <c r="T189" s="33">
        <f t="shared" si="39"/>
        <v>0.79339423848750368</v>
      </c>
      <c r="U189" s="31">
        <f t="shared" si="35"/>
        <v>1.1350474259956137E-2</v>
      </c>
      <c r="V189" s="8">
        <f t="shared" si="34"/>
        <v>9.0054008819499109E-3</v>
      </c>
      <c r="W189" s="33">
        <f t="shared" si="37"/>
        <v>0.74736064838384808</v>
      </c>
      <c r="X189" s="72">
        <f t="shared" si="36"/>
        <v>1.7891560508186393E-2</v>
      </c>
      <c r="Y189" s="8">
        <f t="shared" si="38"/>
        <v>1.3371448261997033E-2</v>
      </c>
    </row>
    <row r="190" spans="1:25">
      <c r="A190" t="s">
        <v>210</v>
      </c>
      <c r="B190">
        <v>1738.8510000000001</v>
      </c>
      <c r="C190">
        <v>1892.7180000000001</v>
      </c>
      <c r="D190">
        <v>1790.1859999999999</v>
      </c>
      <c r="E190">
        <v>4586.72</v>
      </c>
      <c r="F190">
        <v>6874.6040000000003</v>
      </c>
      <c r="G190">
        <v>9290.1010000000006</v>
      </c>
      <c r="H190">
        <v>16110.414000000001</v>
      </c>
      <c r="I190">
        <v>37156.349000000002</v>
      </c>
      <c r="J190">
        <v>55477.783000000003</v>
      </c>
      <c r="K190">
        <v>54028.792000000001</v>
      </c>
      <c r="L190">
        <v>103783.49800000001</v>
      </c>
      <c r="N190" s="110" t="s">
        <v>175</v>
      </c>
      <c r="T190" s="33">
        <f t="shared" si="39"/>
        <v>0.88216082152561826</v>
      </c>
      <c r="U190" s="31">
        <f t="shared" si="35"/>
        <v>4.1297842810933362E-3</v>
      </c>
      <c r="V190" s="8">
        <f t="shared" si="34"/>
        <v>3.6431338941328821E-3</v>
      </c>
      <c r="W190" s="33">
        <f t="shared" si="37"/>
        <v>0.97495780765053186</v>
      </c>
      <c r="X190" s="72">
        <f t="shared" si="36"/>
        <v>3.7107998613447159E-3</v>
      </c>
      <c r="Y190" s="8">
        <f t="shared" si="38"/>
        <v>3.617873297446542E-3</v>
      </c>
    </row>
    <row r="191" spans="1:25">
      <c r="A191" t="s">
        <v>211</v>
      </c>
      <c r="B191">
        <v>5781.8969999999999</v>
      </c>
      <c r="C191">
        <v>3401.7620000000002</v>
      </c>
      <c r="D191">
        <v>5135.6000000000004</v>
      </c>
      <c r="E191">
        <v>4371.6229999999996</v>
      </c>
      <c r="F191">
        <v>6221.1109999999999</v>
      </c>
      <c r="G191">
        <v>6552.5680000000002</v>
      </c>
      <c r="H191">
        <v>10354.814</v>
      </c>
      <c r="I191">
        <v>10862.582</v>
      </c>
      <c r="J191">
        <v>12401.875</v>
      </c>
      <c r="K191">
        <v>7458.9759999999997</v>
      </c>
      <c r="L191">
        <v>13330.69</v>
      </c>
      <c r="N191" s="110" t="s">
        <v>176</v>
      </c>
      <c r="T191" s="33">
        <f t="shared" si="39"/>
        <v>2.8804298306718751E-4</v>
      </c>
      <c r="U191" s="31">
        <f t="shared" si="35"/>
        <v>7.2352972292009384E-5</v>
      </c>
      <c r="V191" s="8">
        <f t="shared" si="34"/>
        <v>2.0840765972767946E-8</v>
      </c>
      <c r="W191" s="33">
        <f t="shared" si="37"/>
        <v>0.78304393859184751</v>
      </c>
      <c r="X191" s="72">
        <f t="shared" si="36"/>
        <v>2.6092258636608917E-4</v>
      </c>
      <c r="Y191" s="8">
        <f t="shared" si="38"/>
        <v>2.0431384969567395E-4</v>
      </c>
    </row>
    <row r="192" spans="1:25">
      <c r="A192" t="s">
        <v>212</v>
      </c>
      <c r="B192">
        <v>3757.5329999999999</v>
      </c>
      <c r="C192">
        <v>2070.29</v>
      </c>
      <c r="D192">
        <v>1817.884</v>
      </c>
      <c r="E192">
        <v>3274.248</v>
      </c>
      <c r="F192">
        <v>2164.9380000000001</v>
      </c>
      <c r="G192">
        <v>2886.0070000000001</v>
      </c>
      <c r="H192">
        <v>2613.8090000000002</v>
      </c>
      <c r="I192">
        <v>4327.1000000000004</v>
      </c>
      <c r="J192">
        <v>5973.5379999999996</v>
      </c>
      <c r="K192">
        <v>4924.5810000000001</v>
      </c>
      <c r="L192">
        <v>4017.5459999999998</v>
      </c>
      <c r="N192" s="110" t="s">
        <v>177</v>
      </c>
      <c r="T192" s="33">
        <f t="shared" si="39"/>
        <v>0.91769931109395986</v>
      </c>
      <c r="U192" s="31">
        <f t="shared" si="35"/>
        <v>3.5709674254302419E-4</v>
      </c>
      <c r="V192" s="8">
        <f t="shared" si="34"/>
        <v>3.2770743462563046E-4</v>
      </c>
      <c r="W192" s="33">
        <f t="shared" si="37"/>
        <v>0.17606963770160852</v>
      </c>
      <c r="X192" s="72">
        <f t="shared" si="36"/>
        <v>6.9994244916565872E-4</v>
      </c>
      <c r="Y192" s="8">
        <f t="shared" si="38"/>
        <v>1.2323861343657407E-4</v>
      </c>
    </row>
    <row r="193" spans="1:25">
      <c r="A193" t="s">
        <v>213</v>
      </c>
      <c r="B193">
        <v>936.19799999999998</v>
      </c>
      <c r="C193">
        <v>1285.558</v>
      </c>
      <c r="D193">
        <v>2616.902</v>
      </c>
      <c r="E193">
        <v>3775.4589999999998</v>
      </c>
      <c r="F193">
        <v>4728.8</v>
      </c>
      <c r="G193">
        <v>13991.571</v>
      </c>
      <c r="H193">
        <v>6292.4290000000001</v>
      </c>
      <c r="I193">
        <v>18845.899000000001</v>
      </c>
      <c r="J193">
        <v>10873.625</v>
      </c>
      <c r="K193">
        <v>53038.432999999997</v>
      </c>
      <c r="L193">
        <v>30687.691999999999</v>
      </c>
      <c r="N193" s="110" t="s">
        <v>178</v>
      </c>
      <c r="T193" s="33">
        <f t="shared" si="39"/>
        <v>0.65077506715616817</v>
      </c>
      <c r="U193" s="31">
        <f t="shared" si="35"/>
        <v>1.3726687570221471E-3</v>
      </c>
      <c r="V193" s="8">
        <f t="shared" si="34"/>
        <v>8.9329860253426169E-4</v>
      </c>
      <c r="W193" s="33">
        <f t="shared" si="37"/>
        <v>0.61856595474920195</v>
      </c>
      <c r="X193" s="72">
        <f t="shared" si="36"/>
        <v>2.4621340361218508E-4</v>
      </c>
      <c r="Y193" s="8">
        <f t="shared" si="38"/>
        <v>1.5229922907742188E-4</v>
      </c>
    </row>
    <row r="194" spans="1:25">
      <c r="A194" t="s">
        <v>214</v>
      </c>
      <c r="B194">
        <v>1442.125</v>
      </c>
      <c r="C194">
        <v>1671.0150000000001</v>
      </c>
      <c r="D194">
        <v>4111.8999999999996</v>
      </c>
      <c r="E194">
        <v>5609.0730000000003</v>
      </c>
      <c r="F194">
        <v>7231.1180000000004</v>
      </c>
      <c r="G194">
        <v>12299.752</v>
      </c>
      <c r="H194">
        <v>15878.641</v>
      </c>
      <c r="I194">
        <v>22692.519</v>
      </c>
      <c r="J194">
        <v>31055.866000000002</v>
      </c>
      <c r="K194">
        <v>15324.031999999999</v>
      </c>
      <c r="L194">
        <v>22184.741999999998</v>
      </c>
      <c r="N194" s="110" t="s">
        <v>179</v>
      </c>
      <c r="T194" s="33">
        <f t="shared" si="39"/>
        <v>0.28996156289587321</v>
      </c>
      <c r="U194" s="31">
        <f t="shared" si="35"/>
        <v>1.8062155537865495E-2</v>
      </c>
      <c r="V194" s="8">
        <f t="shared" si="34"/>
        <v>5.2373308490278308E-3</v>
      </c>
      <c r="W194" s="33">
        <f t="shared" si="37"/>
        <v>0.24407321954478542</v>
      </c>
      <c r="X194" s="72">
        <f t="shared" si="36"/>
        <v>2.6072767484590854E-2</v>
      </c>
      <c r="Y194" s="8">
        <f t="shared" si="38"/>
        <v>6.3636643024066863E-3</v>
      </c>
    </row>
    <row r="195" spans="1:25">
      <c r="A195" t="s">
        <v>215</v>
      </c>
      <c r="B195">
        <v>5006.5249999999996</v>
      </c>
      <c r="C195">
        <v>5123.4719999999998</v>
      </c>
      <c r="D195">
        <v>9718.9519999999993</v>
      </c>
      <c r="E195">
        <v>15800.99</v>
      </c>
      <c r="F195">
        <v>26349.126</v>
      </c>
      <c r="G195">
        <v>27290.257000000001</v>
      </c>
      <c r="H195">
        <v>43505.468999999997</v>
      </c>
      <c r="I195">
        <v>64504.057000000001</v>
      </c>
      <c r="J195">
        <v>70421.251999999993</v>
      </c>
      <c r="K195">
        <v>54741.978999999999</v>
      </c>
      <c r="L195">
        <v>104844.50199999999</v>
      </c>
      <c r="N195" s="110" t="s">
        <v>180</v>
      </c>
      <c r="T195" s="33">
        <f t="shared" si="39"/>
        <v>0.39998511637424106</v>
      </c>
      <c r="U195" s="31">
        <f t="shared" si="35"/>
        <v>2.0220722987233528E-2</v>
      </c>
      <c r="V195" s="8">
        <f t="shared" si="34"/>
        <v>8.0879882372198939E-3</v>
      </c>
      <c r="W195" s="33">
        <f t="shared" si="37"/>
        <v>0.5290598037765617</v>
      </c>
      <c r="X195" s="72">
        <f t="shared" si="36"/>
        <v>2.3113507548397531E-2</v>
      </c>
      <c r="Y195" s="8">
        <f t="shared" si="38"/>
        <v>1.2228427768143275E-2</v>
      </c>
    </row>
    <row r="196" spans="1:25">
      <c r="A196" t="s">
        <v>216</v>
      </c>
      <c r="B196">
        <v>1831.761</v>
      </c>
      <c r="C196">
        <v>2053.145</v>
      </c>
      <c r="D196">
        <v>2510.0940000000001</v>
      </c>
      <c r="E196">
        <v>3926.32</v>
      </c>
      <c r="F196">
        <v>4271.1750000000002</v>
      </c>
      <c r="G196">
        <v>5331.9610000000002</v>
      </c>
      <c r="H196">
        <v>6133.4480000000003</v>
      </c>
      <c r="I196">
        <v>11944.755999999999</v>
      </c>
      <c r="J196">
        <v>11106.098</v>
      </c>
      <c r="K196">
        <v>10960.49</v>
      </c>
      <c r="L196">
        <v>11763.416999999999</v>
      </c>
      <c r="N196" s="110" t="s">
        <v>181</v>
      </c>
      <c r="T196" s="33">
        <f t="shared" si="39"/>
        <v>0.5505554805720041</v>
      </c>
      <c r="U196" s="31">
        <f t="shared" si="35"/>
        <v>9.8491463101663713E-3</v>
      </c>
      <c r="V196" s="8">
        <f t="shared" si="34"/>
        <v>5.4225014800176278E-3</v>
      </c>
      <c r="W196" s="33">
        <f t="shared" si="37"/>
        <v>0.55816768021987695</v>
      </c>
      <c r="X196" s="72">
        <f t="shared" si="36"/>
        <v>1.0495515728696321E-2</v>
      </c>
      <c r="Y196" s="8">
        <f t="shared" si="38"/>
        <v>5.8582576669976572E-3</v>
      </c>
    </row>
    <row r="197" spans="1:25">
      <c r="A197" t="s">
        <v>217</v>
      </c>
      <c r="B197">
        <v>735.96799999999996</v>
      </c>
      <c r="C197">
        <v>1010.328</v>
      </c>
      <c r="D197">
        <v>752.875</v>
      </c>
      <c r="E197">
        <v>1481.0840000000001</v>
      </c>
      <c r="F197">
        <v>1759.182</v>
      </c>
      <c r="G197">
        <v>3849.558</v>
      </c>
      <c r="H197">
        <v>6251.9979999999996</v>
      </c>
      <c r="I197">
        <v>12690.808999999999</v>
      </c>
      <c r="J197">
        <v>17897.304</v>
      </c>
      <c r="K197">
        <v>6692.0370000000003</v>
      </c>
      <c r="L197">
        <v>7080.2219999999998</v>
      </c>
      <c r="N197" s="110" t="s">
        <v>182</v>
      </c>
      <c r="T197" s="33">
        <f t="shared" si="39"/>
        <v>0.58837125643351273</v>
      </c>
      <c r="U197" s="31">
        <f t="shared" ref="U197:U216" si="40">(L162+L427)/($AH$44+$AH$45)</f>
        <v>5.4992857733398168E-2</v>
      </c>
      <c r="V197" s="8">
        <f t="shared" si="34"/>
        <v>3.2356216799468894E-2</v>
      </c>
      <c r="W197" s="33">
        <f t="shared" si="37"/>
        <v>0.22899746898185977</v>
      </c>
      <c r="X197" s="72">
        <f t="shared" si="36"/>
        <v>2.1752857036537551E-2</v>
      </c>
      <c r="Y197" s="8">
        <f t="shared" si="38"/>
        <v>4.9813492044913383E-3</v>
      </c>
    </row>
    <row r="198" spans="1:25">
      <c r="A198" t="s">
        <v>218</v>
      </c>
      <c r="B198">
        <v>1038.105</v>
      </c>
      <c r="C198">
        <v>542.78800000000001</v>
      </c>
      <c r="D198">
        <v>1017.953</v>
      </c>
      <c r="E198">
        <v>1350.529</v>
      </c>
      <c r="F198">
        <v>2184.2179999999998</v>
      </c>
      <c r="G198">
        <v>2606.636</v>
      </c>
      <c r="H198">
        <v>3470.2379999999998</v>
      </c>
      <c r="I198">
        <v>5276.7479999999996</v>
      </c>
      <c r="J198">
        <v>5294.991</v>
      </c>
      <c r="K198">
        <v>3355.1979999999999</v>
      </c>
      <c r="L198">
        <v>4627.7139999999999</v>
      </c>
      <c r="N198" s="110" t="s">
        <v>183</v>
      </c>
      <c r="T198" s="33">
        <f t="shared" si="39"/>
        <v>0.50432080297612769</v>
      </c>
      <c r="U198" s="31">
        <f t="shared" si="40"/>
        <v>5.9537917243873651E-3</v>
      </c>
      <c r="V198" s="8">
        <f t="shared" si="34"/>
        <v>3.0026210231956598E-3</v>
      </c>
      <c r="W198" s="33">
        <f t="shared" si="37"/>
        <v>0.56016337672734706</v>
      </c>
      <c r="X198" s="72">
        <f t="shared" si="36"/>
        <v>1.4734556750259549E-3</v>
      </c>
      <c r="Y198" s="8">
        <f t="shared" si="38"/>
        <v>8.2537590638061145E-4</v>
      </c>
    </row>
    <row r="199" spans="1:25">
      <c r="A199" t="s">
        <v>219</v>
      </c>
      <c r="B199">
        <v>1292.058</v>
      </c>
      <c r="C199">
        <v>3183.3609999999999</v>
      </c>
      <c r="D199">
        <v>1820.5709999999999</v>
      </c>
      <c r="E199">
        <v>1919.077</v>
      </c>
      <c r="F199">
        <v>3274.395</v>
      </c>
      <c r="G199">
        <v>4964.9549999999999</v>
      </c>
      <c r="H199">
        <v>10890.576999999999</v>
      </c>
      <c r="I199">
        <v>15284.712</v>
      </c>
      <c r="J199">
        <v>21900.261999999999</v>
      </c>
      <c r="K199">
        <v>14220.467000000001</v>
      </c>
      <c r="L199">
        <v>15984.851000000001</v>
      </c>
      <c r="N199" s="110" t="s">
        <v>184</v>
      </c>
      <c r="T199" s="33">
        <f t="shared" si="39"/>
        <v>0.88355227129939318</v>
      </c>
      <c r="U199" s="31">
        <f t="shared" si="40"/>
        <v>1.6930157647583891E-2</v>
      </c>
      <c r="V199" s="8">
        <f t="shared" si="34"/>
        <v>1.4958679242979538E-2</v>
      </c>
      <c r="W199" s="33">
        <f t="shared" si="37"/>
        <v>0.73248108588456828</v>
      </c>
      <c r="X199" s="72">
        <f t="shared" si="36"/>
        <v>1.7489647870487048E-2</v>
      </c>
      <c r="Y199" s="8">
        <f t="shared" si="38"/>
        <v>1.281083626391308E-2</v>
      </c>
    </row>
    <row r="200" spans="1:25">
      <c r="A200" t="s">
        <v>220</v>
      </c>
      <c r="B200">
        <v>14000.481</v>
      </c>
      <c r="C200">
        <v>27259.618999999999</v>
      </c>
      <c r="D200">
        <v>27135.308000000001</v>
      </c>
      <c r="E200">
        <v>36211.883999999998</v>
      </c>
      <c r="F200">
        <v>51094.26</v>
      </c>
      <c r="G200">
        <v>76649.119000000006</v>
      </c>
      <c r="H200">
        <v>102349.80899999999</v>
      </c>
      <c r="I200">
        <v>134387.84899999999</v>
      </c>
      <c r="J200">
        <v>157699.46299999999</v>
      </c>
      <c r="K200">
        <v>149031.19899999999</v>
      </c>
      <c r="L200">
        <v>174661.14199999999</v>
      </c>
      <c r="N200" s="110" t="s">
        <v>185</v>
      </c>
      <c r="T200" s="33">
        <f t="shared" si="39"/>
        <v>0.53809141502845748</v>
      </c>
      <c r="U200" s="31">
        <f t="shared" si="40"/>
        <v>2.7344548913750689E-2</v>
      </c>
      <c r="V200" s="8">
        <f t="shared" si="34"/>
        <v>1.4713867018314978E-2</v>
      </c>
      <c r="W200" s="33">
        <f t="shared" si="37"/>
        <v>0.21253268561100605</v>
      </c>
      <c r="X200" s="72">
        <f t="shared" si="36"/>
        <v>1.5500211910509274E-2</v>
      </c>
      <c r="Y200" s="8">
        <f t="shared" si="38"/>
        <v>3.2943016648802389E-3</v>
      </c>
    </row>
    <row r="201" spans="1:25">
      <c r="A201" t="s">
        <v>221</v>
      </c>
      <c r="B201">
        <v>4556.6940000000004</v>
      </c>
      <c r="C201">
        <v>4491.8639999999996</v>
      </c>
      <c r="D201">
        <v>2893.9340000000002</v>
      </c>
      <c r="E201">
        <v>2878.09</v>
      </c>
      <c r="F201">
        <v>7429.268</v>
      </c>
      <c r="G201">
        <v>15595.71</v>
      </c>
      <c r="H201">
        <v>26114.688999999998</v>
      </c>
      <c r="I201">
        <v>31727.34</v>
      </c>
      <c r="J201">
        <v>42451.906999999999</v>
      </c>
      <c r="K201">
        <v>28045.339</v>
      </c>
      <c r="L201">
        <v>45832.995999999999</v>
      </c>
      <c r="N201" s="110" t="s">
        <v>186</v>
      </c>
      <c r="T201" s="33">
        <f t="shared" si="39"/>
        <v>8.1377029746213483E-2</v>
      </c>
      <c r="U201" s="31">
        <f t="shared" si="40"/>
        <v>7.089407614174017E-4</v>
      </c>
      <c r="V201" s="8">
        <f t="shared" si="34"/>
        <v>5.7691493430167135E-5</v>
      </c>
      <c r="W201" s="33">
        <f t="shared" si="37"/>
        <v>0.22623093528659172</v>
      </c>
      <c r="X201" s="72">
        <f t="shared" si="36"/>
        <v>1.5708465152562364E-4</v>
      </c>
      <c r="Y201" s="8">
        <f t="shared" si="38"/>
        <v>3.5537407633810172E-5</v>
      </c>
    </row>
    <row r="202" spans="1:25">
      <c r="A202" t="s">
        <v>222</v>
      </c>
      <c r="B202">
        <v>10979.136</v>
      </c>
      <c r="C202">
        <v>11381.138000000001</v>
      </c>
      <c r="D202">
        <v>14328.182000000001</v>
      </c>
      <c r="E202">
        <v>19439.04</v>
      </c>
      <c r="F202">
        <v>27845.292000000001</v>
      </c>
      <c r="G202">
        <v>39318.324000000001</v>
      </c>
      <c r="H202">
        <v>67992.740999999995</v>
      </c>
      <c r="I202">
        <v>91712.67</v>
      </c>
      <c r="J202">
        <v>125268.811</v>
      </c>
      <c r="K202">
        <v>82225.929000000004</v>
      </c>
      <c r="L202">
        <v>107830.567</v>
      </c>
      <c r="N202" s="110" t="s">
        <v>187</v>
      </c>
      <c r="T202" s="33">
        <f t="shared" si="39"/>
        <v>0.64287811127716088</v>
      </c>
      <c r="U202" s="31">
        <f t="shared" si="40"/>
        <v>8.0411254356604744E-3</v>
      </c>
      <c r="V202" s="8">
        <f t="shared" si="34"/>
        <v>5.1694635326201433E-3</v>
      </c>
      <c r="W202" s="33">
        <f t="shared" si="37"/>
        <v>0.31239766518594736</v>
      </c>
      <c r="X202" s="72">
        <f t="shared" si="36"/>
        <v>7.5278604114551815E-3</v>
      </c>
      <c r="Y202" s="8">
        <f t="shared" si="38"/>
        <v>2.3516860163843236E-3</v>
      </c>
    </row>
    <row r="203" spans="1:25">
      <c r="A203" t="s">
        <v>223</v>
      </c>
      <c r="B203">
        <v>3070.9349999999999</v>
      </c>
      <c r="C203">
        <v>3378.8049999999998</v>
      </c>
      <c r="D203">
        <v>4174.451</v>
      </c>
      <c r="E203">
        <v>6106.2749999999996</v>
      </c>
      <c r="F203">
        <v>10501.281999999999</v>
      </c>
      <c r="G203">
        <v>14915.34</v>
      </c>
      <c r="H203">
        <v>24533.215</v>
      </c>
      <c r="I203">
        <v>36555.752999999997</v>
      </c>
      <c r="J203">
        <v>57735.279000000002</v>
      </c>
      <c r="K203">
        <v>47338.588000000003</v>
      </c>
      <c r="L203">
        <v>55805.945</v>
      </c>
      <c r="N203" s="110" t="s">
        <v>188</v>
      </c>
      <c r="T203" s="33">
        <f t="shared" si="39"/>
        <v>0.59129471666736222</v>
      </c>
      <c r="U203" s="31">
        <f t="shared" si="40"/>
        <v>6.6241524000933822E-4</v>
      </c>
      <c r="V203" s="8">
        <f t="shared" si="34"/>
        <v>3.9168263165746437E-4</v>
      </c>
      <c r="W203" s="33">
        <f t="shared" si="37"/>
        <v>0.58606651376146801</v>
      </c>
      <c r="X203" s="72">
        <f t="shared" si="36"/>
        <v>2.408941189107779E-5</v>
      </c>
      <c r="Y203" s="8">
        <f t="shared" si="38"/>
        <v>1.4117997645568014E-5</v>
      </c>
    </row>
    <row r="204" spans="1:25">
      <c r="A204" t="s">
        <v>224</v>
      </c>
      <c r="B204">
        <v>7685.116</v>
      </c>
      <c r="C204">
        <v>9567.6380000000008</v>
      </c>
      <c r="D204">
        <v>8693.3369999999995</v>
      </c>
      <c r="E204">
        <v>11718.37</v>
      </c>
      <c r="F204">
        <v>14150.498</v>
      </c>
      <c r="G204">
        <v>16781.819</v>
      </c>
      <c r="H204">
        <v>27499.758999999998</v>
      </c>
      <c r="I204">
        <v>35151.392</v>
      </c>
      <c r="J204">
        <v>46882.502999999997</v>
      </c>
      <c r="K204">
        <v>22671.620999999999</v>
      </c>
      <c r="L204">
        <v>46526.332000000002</v>
      </c>
      <c r="N204" s="110" t="s">
        <v>189</v>
      </c>
      <c r="T204" s="33">
        <f t="shared" si="39"/>
        <v>0.70066319429481272</v>
      </c>
      <c r="U204" s="31">
        <f t="shared" si="40"/>
        <v>1.5381843552925887E-2</v>
      </c>
      <c r="V204" s="8">
        <f t="shared" si="34"/>
        <v>1.0777491637936122E-2</v>
      </c>
      <c r="W204" s="33">
        <f t="shared" si="37"/>
        <v>0.5702513668705621</v>
      </c>
      <c r="X204" s="72">
        <f t="shared" si="36"/>
        <v>2.0802667174159482E-2</v>
      </c>
      <c r="Y204" s="8">
        <f t="shared" si="38"/>
        <v>1.1862749390617818E-2</v>
      </c>
    </row>
    <row r="205" spans="1:25">
      <c r="A205" t="s">
        <v>225</v>
      </c>
      <c r="B205">
        <v>1499.8610000000001</v>
      </c>
      <c r="C205">
        <v>2723.6280000000002</v>
      </c>
      <c r="D205">
        <v>2659.48</v>
      </c>
      <c r="E205">
        <v>2311.6370000000002</v>
      </c>
      <c r="F205">
        <v>4062.07</v>
      </c>
      <c r="G205">
        <v>3748.873</v>
      </c>
      <c r="H205">
        <v>5422.2510000000002</v>
      </c>
      <c r="I205">
        <v>6981.9949999999999</v>
      </c>
      <c r="J205">
        <v>6306.99</v>
      </c>
      <c r="K205">
        <v>4723.3590000000004</v>
      </c>
      <c r="L205">
        <v>6163.0129999999999</v>
      </c>
      <c r="N205" s="110" t="s">
        <v>190</v>
      </c>
      <c r="T205" s="33">
        <f t="shared" si="39"/>
        <v>0.33758944469185598</v>
      </c>
      <c r="U205" s="31">
        <f t="shared" si="40"/>
        <v>2.6120561371091426E-4</v>
      </c>
      <c r="V205" s="8">
        <f t="shared" si="34"/>
        <v>8.818025808306299E-5</v>
      </c>
      <c r="W205" s="33">
        <f t="shared" si="37"/>
        <v>0.91711171263442826</v>
      </c>
      <c r="X205" s="72">
        <f t="shared" si="36"/>
        <v>9.4403145395396315E-6</v>
      </c>
      <c r="Y205" s="8">
        <f t="shared" si="38"/>
        <v>8.6578230351648861E-6</v>
      </c>
    </row>
    <row r="206" spans="1:25">
      <c r="A206" t="s">
        <v>226</v>
      </c>
      <c r="B206">
        <v>2058.9969999999998</v>
      </c>
      <c r="C206">
        <v>3715.66</v>
      </c>
      <c r="D206">
        <v>4394.8770000000004</v>
      </c>
      <c r="E206">
        <v>5070.8559999999998</v>
      </c>
      <c r="F206">
        <v>15364.962</v>
      </c>
      <c r="G206">
        <v>69349.364000000001</v>
      </c>
      <c r="H206">
        <v>81880.728000000003</v>
      </c>
      <c r="I206">
        <v>122139.44899999999</v>
      </c>
      <c r="J206">
        <v>144299.08499999999</v>
      </c>
      <c r="K206">
        <v>90051.038</v>
      </c>
      <c r="L206">
        <v>110868.54300000001</v>
      </c>
      <c r="N206" s="110" t="s">
        <v>191</v>
      </c>
      <c r="T206" s="33">
        <f t="shared" si="39"/>
        <v>0.21799725318945679</v>
      </c>
      <c r="U206" s="31">
        <f t="shared" si="40"/>
        <v>4.0692488737513959E-4</v>
      </c>
      <c r="V206" s="8">
        <f t="shared" si="34"/>
        <v>8.8708507702209489E-5</v>
      </c>
      <c r="W206" s="33">
        <f t="shared" si="37"/>
        <v>0.21141662782520859</v>
      </c>
      <c r="X206" s="72">
        <f t="shared" si="36"/>
        <v>4.2526030565777069E-4</v>
      </c>
      <c r="Y206" s="8">
        <f t="shared" si="38"/>
        <v>8.9907099770083354E-5</v>
      </c>
    </row>
    <row r="207" spans="1:25">
      <c r="A207" t="s">
        <v>227</v>
      </c>
      <c r="B207">
        <v>1433.172</v>
      </c>
      <c r="C207">
        <v>956.35799999999995</v>
      </c>
      <c r="D207">
        <v>1630.6320000000001</v>
      </c>
      <c r="E207">
        <v>1722.6869999999999</v>
      </c>
      <c r="F207">
        <v>4005.8510000000001</v>
      </c>
      <c r="G207">
        <v>4395.13</v>
      </c>
      <c r="H207">
        <v>5856.6260000000002</v>
      </c>
      <c r="I207">
        <v>8300.3619999999992</v>
      </c>
      <c r="J207">
        <v>18046.809000000001</v>
      </c>
      <c r="K207">
        <v>5571.8940000000002</v>
      </c>
      <c r="L207">
        <v>11866.138000000001</v>
      </c>
      <c r="N207" s="110" t="s">
        <v>192</v>
      </c>
      <c r="T207" s="33">
        <f t="shared" si="39"/>
        <v>0.27436409954928476</v>
      </c>
      <c r="U207" s="31">
        <f t="shared" si="40"/>
        <v>5.4260422836242256E-5</v>
      </c>
      <c r="V207" s="8">
        <f t="shared" si="34"/>
        <v>1.4887112052629054E-5</v>
      </c>
      <c r="W207" s="33">
        <f t="shared" si="37"/>
        <v>3.6110231232182452E-3</v>
      </c>
      <c r="X207" s="72">
        <f t="shared" si="36"/>
        <v>6.5410212161811298E-5</v>
      </c>
      <c r="Y207" s="8">
        <f t="shared" si="38"/>
        <v>2.3619778861091188E-7</v>
      </c>
    </row>
    <row r="208" spans="1:25">
      <c r="A208" t="s">
        <v>228</v>
      </c>
      <c r="B208">
        <v>1090.9480000000001</v>
      </c>
      <c r="C208">
        <v>1699.05</v>
      </c>
      <c r="D208">
        <v>1764.2940000000001</v>
      </c>
      <c r="E208">
        <v>4010.3339999999998</v>
      </c>
      <c r="F208">
        <v>6065.393</v>
      </c>
      <c r="G208">
        <v>5356.88</v>
      </c>
      <c r="H208">
        <v>5081.3289999999997</v>
      </c>
      <c r="I208">
        <v>6760.2269999999999</v>
      </c>
      <c r="J208">
        <v>9065.0730000000003</v>
      </c>
      <c r="K208">
        <v>7016.9889999999996</v>
      </c>
      <c r="L208">
        <v>6561.0370000000003</v>
      </c>
      <c r="N208" s="110" t="s">
        <v>193</v>
      </c>
      <c r="T208" s="33">
        <f t="shared" si="39"/>
        <v>0.85134363853152051</v>
      </c>
      <c r="U208" s="31">
        <f t="shared" si="40"/>
        <v>8.4915509561253447E-4</v>
      </c>
      <c r="V208" s="8">
        <f t="shared" si="34"/>
        <v>7.2292278877635627E-4</v>
      </c>
      <c r="W208" s="33">
        <f t="shared" si="37"/>
        <v>0.58540451056080478</v>
      </c>
      <c r="X208" s="72">
        <f t="shared" si="36"/>
        <v>8.715028482038107E-4</v>
      </c>
      <c r="Y208" s="8">
        <f t="shared" si="38"/>
        <v>5.1018169830509914E-4</v>
      </c>
    </row>
    <row r="209" spans="1:25">
      <c r="A209" t="s">
        <v>229</v>
      </c>
      <c r="B209">
        <v>3468.413</v>
      </c>
      <c r="C209">
        <v>6756.3519999999999</v>
      </c>
      <c r="D209">
        <v>3513.1480000000001</v>
      </c>
      <c r="E209">
        <v>2126.2489999999998</v>
      </c>
      <c r="F209">
        <v>10678.715</v>
      </c>
      <c r="G209">
        <v>20226.870999999999</v>
      </c>
      <c r="H209">
        <v>29845.178</v>
      </c>
      <c r="I209">
        <v>44376.430999999997</v>
      </c>
      <c r="J209">
        <v>46206.516000000003</v>
      </c>
      <c r="K209">
        <v>12613.576999999999</v>
      </c>
      <c r="L209">
        <v>21433.88</v>
      </c>
      <c r="N209" s="110" t="s">
        <v>194</v>
      </c>
      <c r="T209" s="33">
        <f t="shared" si="39"/>
        <v>0.64790493969782836</v>
      </c>
      <c r="U209" s="31">
        <f t="shared" si="40"/>
        <v>4.9311019290798223E-2</v>
      </c>
      <c r="V209" s="8">
        <f t="shared" si="34"/>
        <v>3.1948852980043074E-2</v>
      </c>
      <c r="W209" s="33">
        <f t="shared" si="37"/>
        <v>0.43505591386790893</v>
      </c>
      <c r="X209" s="72">
        <f t="shared" si="36"/>
        <v>1.9232737824585341E-2</v>
      </c>
      <c r="Y209" s="8">
        <f t="shared" si="38"/>
        <v>8.3673163304568733E-3</v>
      </c>
    </row>
    <row r="210" spans="1:25">
      <c r="A210" t="s">
        <v>230</v>
      </c>
      <c r="B210">
        <v>7535.982</v>
      </c>
      <c r="C210">
        <v>10305.587</v>
      </c>
      <c r="D210">
        <v>12663.299000000001</v>
      </c>
      <c r="E210">
        <v>21076.466</v>
      </c>
      <c r="F210">
        <v>47150.216</v>
      </c>
      <c r="G210">
        <v>106241.111</v>
      </c>
      <c r="H210">
        <v>157691.74799999999</v>
      </c>
      <c r="I210">
        <v>150844.11499999999</v>
      </c>
      <c r="J210">
        <v>141712.70000000001</v>
      </c>
      <c r="K210">
        <v>69644.09</v>
      </c>
      <c r="L210">
        <v>103216.83500000001</v>
      </c>
      <c r="N210" s="110" t="s">
        <v>195</v>
      </c>
      <c r="T210" s="33">
        <f t="shared" si="39"/>
        <v>0.85910056019549841</v>
      </c>
      <c r="U210" s="31">
        <f t="shared" si="40"/>
        <v>1.147155592034476E-2</v>
      </c>
      <c r="V210" s="8">
        <f t="shared" si="34"/>
        <v>9.8552201174821694E-3</v>
      </c>
      <c r="W210" s="33">
        <f t="shared" si="37"/>
        <v>0.78947988674543002</v>
      </c>
      <c r="X210" s="72">
        <f t="shared" si="36"/>
        <v>5.2802160677699189E-3</v>
      </c>
      <c r="Y210" s="8">
        <f t="shared" si="38"/>
        <v>4.1686243831743951E-3</v>
      </c>
    </row>
    <row r="211" spans="1:25">
      <c r="A211" t="s">
        <v>231</v>
      </c>
      <c r="B211">
        <v>6354.3010000000004</v>
      </c>
      <c r="C211">
        <v>10366.391</v>
      </c>
      <c r="D211">
        <v>11178.967000000001</v>
      </c>
      <c r="E211">
        <v>13125.118</v>
      </c>
      <c r="F211">
        <v>28294.374</v>
      </c>
      <c r="G211">
        <v>31795.484</v>
      </c>
      <c r="H211">
        <v>31854.663</v>
      </c>
      <c r="I211">
        <v>40876.300000000003</v>
      </c>
      <c r="J211">
        <v>38027.580999999998</v>
      </c>
      <c r="K211">
        <v>22143.677</v>
      </c>
      <c r="L211">
        <v>26200.386999999999</v>
      </c>
      <c r="N211" s="110" t="s">
        <v>196</v>
      </c>
      <c r="T211" s="33">
        <f t="shared" si="39"/>
        <v>0.93835829955355443</v>
      </c>
      <c r="U211" s="31">
        <f t="shared" si="40"/>
        <v>6.6663136949780457E-3</v>
      </c>
      <c r="V211" s="8">
        <f t="shared" si="34"/>
        <v>6.2553907831101709E-3</v>
      </c>
      <c r="W211" s="33">
        <f t="shared" si="37"/>
        <v>0.3871561273819073</v>
      </c>
      <c r="X211" s="72">
        <f t="shared" si="36"/>
        <v>3.0584049939179655E-3</v>
      </c>
      <c r="Y211" s="8">
        <f t="shared" si="38"/>
        <v>1.1840802334107652E-3</v>
      </c>
    </row>
    <row r="212" spans="1:25">
      <c r="A212" t="s">
        <v>232</v>
      </c>
      <c r="B212">
        <v>19551.870999999999</v>
      </c>
      <c r="C212">
        <v>15659.12</v>
      </c>
      <c r="D212">
        <v>27226.928</v>
      </c>
      <c r="E212">
        <v>48538.692999999999</v>
      </c>
      <c r="F212">
        <v>130892.352</v>
      </c>
      <c r="G212">
        <v>155320.33799999999</v>
      </c>
      <c r="H212">
        <v>188523.63399999999</v>
      </c>
      <c r="I212">
        <v>175189.49400000001</v>
      </c>
      <c r="J212">
        <v>167190.05600000001</v>
      </c>
      <c r="K212">
        <v>191629.96900000001</v>
      </c>
      <c r="L212">
        <v>265852.72700000001</v>
      </c>
      <c r="N212" s="110" t="s">
        <v>197</v>
      </c>
      <c r="T212" s="33">
        <f t="shared" si="39"/>
        <v>0.88794704920354051</v>
      </c>
      <c r="U212" s="31">
        <f t="shared" si="40"/>
        <v>1.5508371458381473E-2</v>
      </c>
      <c r="V212" s="8">
        <f t="shared" si="34"/>
        <v>1.3770612674422237E-2</v>
      </c>
      <c r="W212" s="33">
        <f t="shared" si="37"/>
        <v>0.78787600813836001</v>
      </c>
      <c r="X212" s="72">
        <f t="shared" si="36"/>
        <v>1.0465171219227907E-2</v>
      </c>
      <c r="Y212" s="8">
        <f t="shared" si="38"/>
        <v>8.2452573246897375E-3</v>
      </c>
    </row>
    <row r="213" spans="1:25">
      <c r="A213" t="s">
        <v>233</v>
      </c>
      <c r="B213">
        <v>676.52700000000004</v>
      </c>
      <c r="C213">
        <v>1224.8920000000001</v>
      </c>
      <c r="D213">
        <v>676.15800000000002</v>
      </c>
      <c r="E213">
        <v>383.863</v>
      </c>
      <c r="F213">
        <v>532.67700000000002</v>
      </c>
      <c r="G213">
        <v>869.31600000000003</v>
      </c>
      <c r="H213">
        <v>1991.4670000000001</v>
      </c>
      <c r="I213">
        <v>3272.712</v>
      </c>
      <c r="J213">
        <v>2894.7109999999998</v>
      </c>
      <c r="K213">
        <v>959.91300000000001</v>
      </c>
      <c r="L213">
        <v>694.54700000000003</v>
      </c>
      <c r="N213" s="110" t="s">
        <v>198</v>
      </c>
      <c r="T213" s="33">
        <f t="shared" si="39"/>
        <v>0.57951028412578742</v>
      </c>
      <c r="U213" s="31">
        <f t="shared" si="40"/>
        <v>1.1780118772154752E-2</v>
      </c>
      <c r="V213" s="8">
        <f t="shared" ref="V213:V276" si="41">(T213*U213)</f>
        <v>6.8266999766869226E-3</v>
      </c>
      <c r="W213" s="33">
        <f t="shared" si="37"/>
        <v>0.45046679878703944</v>
      </c>
      <c r="X213" s="72">
        <f t="shared" si="36"/>
        <v>1.0268218867277273E-2</v>
      </c>
      <c r="Y213" s="8">
        <f t="shared" si="38"/>
        <v>4.6254916823870737E-3</v>
      </c>
    </row>
    <row r="214" spans="1:25">
      <c r="A214" t="s">
        <v>234</v>
      </c>
      <c r="B214">
        <v>550.34400000000005</v>
      </c>
      <c r="C214">
        <v>1515.8979999999999</v>
      </c>
      <c r="D214">
        <v>1239.3130000000001</v>
      </c>
      <c r="E214">
        <v>2091.0990000000002</v>
      </c>
      <c r="F214">
        <v>4609.0820000000003</v>
      </c>
      <c r="G214">
        <v>6993.1059999999998</v>
      </c>
      <c r="H214">
        <v>9397.2810000000009</v>
      </c>
      <c r="I214">
        <v>17867.541000000001</v>
      </c>
      <c r="J214">
        <v>22402.655999999999</v>
      </c>
      <c r="K214">
        <v>10734.972</v>
      </c>
      <c r="L214">
        <v>12765.918</v>
      </c>
      <c r="N214" s="110" t="s">
        <v>199</v>
      </c>
      <c r="T214" s="33">
        <f t="shared" si="39"/>
        <v>0.44338512710490702</v>
      </c>
      <c r="U214" s="31">
        <f t="shared" si="40"/>
        <v>3.5245046389809735E-3</v>
      </c>
      <c r="V214" s="8">
        <f t="shared" si="41"/>
        <v>1.5627129373364133E-3</v>
      </c>
      <c r="W214" s="33">
        <f t="shared" si="37"/>
        <v>0.27231936719273492</v>
      </c>
      <c r="X214" s="72">
        <f t="shared" si="36"/>
        <v>3.1693841133614625E-3</v>
      </c>
      <c r="Y214" s="8">
        <f t="shared" si="38"/>
        <v>8.6308467614130068E-4</v>
      </c>
    </row>
    <row r="215" spans="1:25">
      <c r="A215" t="s">
        <v>235</v>
      </c>
      <c r="B215">
        <v>19209.023000000001</v>
      </c>
      <c r="C215">
        <v>36720.302000000003</v>
      </c>
      <c r="D215">
        <v>35169.326000000001</v>
      </c>
      <c r="E215">
        <v>47960.298000000003</v>
      </c>
      <c r="F215">
        <v>73728.596999999994</v>
      </c>
      <c r="G215">
        <v>113078.772</v>
      </c>
      <c r="H215">
        <v>133379.136</v>
      </c>
      <c r="I215">
        <v>201929.611</v>
      </c>
      <c r="J215">
        <v>284606.38699999999</v>
      </c>
      <c r="K215">
        <v>95025.467999999993</v>
      </c>
      <c r="L215">
        <v>114529.88800000001</v>
      </c>
      <c r="N215" s="110" t="s">
        <v>200</v>
      </c>
      <c r="T215" s="33">
        <f t="shared" si="39"/>
        <v>0.7866712265537773</v>
      </c>
      <c r="U215" s="31">
        <f t="shared" si="40"/>
        <v>1.4696349716532235E-2</v>
      </c>
      <c r="V215" s="8">
        <f t="shared" si="41"/>
        <v>1.1561195457367671E-2</v>
      </c>
      <c r="W215" s="33">
        <f t="shared" si="37"/>
        <v>0.23426054664786108</v>
      </c>
      <c r="X215" s="72">
        <f t="shared" si="36"/>
        <v>1.1372526405450343E-2</v>
      </c>
      <c r="Y215" s="8">
        <f t="shared" si="38"/>
        <v>2.6641342525080317E-3</v>
      </c>
    </row>
    <row r="216" spans="1:25">
      <c r="A216" t="s">
        <v>236</v>
      </c>
      <c r="B216">
        <v>2651.64</v>
      </c>
      <c r="C216">
        <v>4008.6869999999999</v>
      </c>
      <c r="D216">
        <v>3308.6390000000001</v>
      </c>
      <c r="E216">
        <v>3977.2739999999999</v>
      </c>
      <c r="F216">
        <v>4790.2110000000002</v>
      </c>
      <c r="G216">
        <v>9737.4359999999997</v>
      </c>
      <c r="H216">
        <v>11879.704</v>
      </c>
      <c r="I216">
        <v>23387.157999999999</v>
      </c>
      <c r="J216">
        <v>31771.198</v>
      </c>
      <c r="K216">
        <v>17702.881000000001</v>
      </c>
      <c r="L216">
        <v>18650.722000000002</v>
      </c>
      <c r="N216" s="110" t="s">
        <v>201</v>
      </c>
      <c r="T216" s="33">
        <f t="shared" si="39"/>
        <v>0.92457898164208319</v>
      </c>
      <c r="U216" s="31">
        <f t="shared" si="40"/>
        <v>7.9015388551089652E-2</v>
      </c>
      <c r="V216" s="8">
        <f t="shared" si="41"/>
        <v>7.3055967480619988E-2</v>
      </c>
      <c r="W216" s="33">
        <f t="shared" si="37"/>
        <v>0.74487681881043466</v>
      </c>
      <c r="X216" s="72">
        <f t="shared" si="36"/>
        <v>4.7841219100271191E-2</v>
      </c>
      <c r="Y216" s="8">
        <f t="shared" si="38"/>
        <v>3.5635815091423009E-2</v>
      </c>
    </row>
    <row r="217" spans="1:25">
      <c r="A217" t="s">
        <v>237</v>
      </c>
      <c r="B217">
        <v>7213.4840000000004</v>
      </c>
      <c r="C217">
        <v>12022.302</v>
      </c>
      <c r="D217">
        <v>14451.371999999999</v>
      </c>
      <c r="E217">
        <v>32957.209000000003</v>
      </c>
      <c r="F217">
        <v>44694.606</v>
      </c>
      <c r="G217">
        <v>49976.504999999997</v>
      </c>
      <c r="H217">
        <v>62500.231</v>
      </c>
      <c r="I217">
        <v>101656.504</v>
      </c>
      <c r="J217">
        <v>126287.83</v>
      </c>
      <c r="K217">
        <v>100080.447</v>
      </c>
      <c r="L217">
        <v>133391.52100000001</v>
      </c>
      <c r="N217" s="110" t="s">
        <v>202</v>
      </c>
      <c r="T217" s="33">
        <f t="shared" si="39"/>
        <v>0.59388476033228133</v>
      </c>
      <c r="U217" s="31">
        <f t="shared" ref="U217:U248" si="42">(L182+L447)/($AI$44+$AI$45)</f>
        <v>1.0191853800896196E-3</v>
      </c>
      <c r="V217" s="8">
        <f t="shared" si="41"/>
        <v>6.0527866518868885E-4</v>
      </c>
      <c r="W217" s="33">
        <f t="shared" si="37"/>
        <v>0.2195870811018891</v>
      </c>
      <c r="X217" s="72">
        <f>(B182+B447)/($AI$52+$AI$53)</f>
        <v>2.1753897137609134E-3</v>
      </c>
      <c r="Y217" s="8">
        <f t="shared" si="38"/>
        <v>4.7768747750383299E-4</v>
      </c>
    </row>
    <row r="218" spans="1:25">
      <c r="A218" t="s">
        <v>238</v>
      </c>
      <c r="B218">
        <v>71513.792000000001</v>
      </c>
      <c r="C218">
        <v>70259.053</v>
      </c>
      <c r="D218">
        <v>79812.736000000004</v>
      </c>
      <c r="E218">
        <v>156828.66200000001</v>
      </c>
      <c r="F218">
        <v>223800.83199999999</v>
      </c>
      <c r="G218">
        <v>214353.128</v>
      </c>
      <c r="H218">
        <v>226362.73</v>
      </c>
      <c r="I218">
        <v>238694.96299999999</v>
      </c>
      <c r="J218">
        <v>183732.18299999999</v>
      </c>
      <c r="K218">
        <v>76458.841</v>
      </c>
      <c r="L218">
        <v>91875.304999999993</v>
      </c>
      <c r="N218" s="110" t="s">
        <v>203</v>
      </c>
      <c r="T218" s="33">
        <f t="shared" si="39"/>
        <v>0.12071425653916648</v>
      </c>
      <c r="U218" s="31">
        <f t="shared" si="42"/>
        <v>1.8891819734068145E-3</v>
      </c>
      <c r="V218" s="8">
        <f>(T218*U218)</f>
        <v>2.28051197386999E-4</v>
      </c>
      <c r="W218" s="33">
        <f t="shared" si="37"/>
        <v>1.3158965351798904E-2</v>
      </c>
      <c r="X218" s="72">
        <f t="shared" ref="X218:X266" si="43">(B183+B448)/($AI$52+$AI$53)</f>
        <v>5.3874258181868192E-4</v>
      </c>
      <c r="Y218" s="8">
        <f t="shared" si="38"/>
        <v>7.0892949676907216E-6</v>
      </c>
    </row>
    <row r="219" spans="1:25">
      <c r="A219" t="s">
        <v>239</v>
      </c>
      <c r="B219">
        <v>1110.211</v>
      </c>
      <c r="C219">
        <v>1458.049</v>
      </c>
      <c r="D219">
        <v>1530.933</v>
      </c>
      <c r="E219">
        <v>2303.6819999999998</v>
      </c>
      <c r="F219">
        <v>1937.2719999999999</v>
      </c>
      <c r="G219">
        <v>4023.35</v>
      </c>
      <c r="H219">
        <v>3839.2109999999998</v>
      </c>
      <c r="I219">
        <v>6137.3860000000004</v>
      </c>
      <c r="J219">
        <v>11048.402</v>
      </c>
      <c r="K219">
        <v>5932.1319999999996</v>
      </c>
      <c r="L219">
        <v>8437.9680000000008</v>
      </c>
      <c r="N219" s="110" t="s">
        <v>204</v>
      </c>
      <c r="T219" s="33">
        <f t="shared" si="39"/>
        <v>0.74570057233707165</v>
      </c>
      <c r="U219" s="31">
        <f t="shared" si="42"/>
        <v>5.7856291276625286E-3</v>
      </c>
      <c r="V219" s="8">
        <f t="shared" si="41"/>
        <v>4.3143469518279803E-3</v>
      </c>
      <c r="W219" s="33">
        <f t="shared" si="37"/>
        <v>0.75972337551278402</v>
      </c>
      <c r="X219" s="72">
        <f t="shared" si="43"/>
        <v>8.9440701828552589E-3</v>
      </c>
      <c r="Y219" s="8">
        <f t="shared" si="38"/>
        <v>6.7950191901420404E-3</v>
      </c>
    </row>
    <row r="220" spans="1:25">
      <c r="A220" t="s">
        <v>240</v>
      </c>
      <c r="B220">
        <v>31271.898000000001</v>
      </c>
      <c r="C220">
        <v>48360.120999999999</v>
      </c>
      <c r="D220">
        <v>67003.705000000002</v>
      </c>
      <c r="E220">
        <v>89556.714999999997</v>
      </c>
      <c r="F220">
        <v>119795.579</v>
      </c>
      <c r="G220">
        <v>149383.59899999999</v>
      </c>
      <c r="H220">
        <v>146792.54699999999</v>
      </c>
      <c r="I220">
        <v>170661.731</v>
      </c>
      <c r="J220">
        <v>155272.08900000001</v>
      </c>
      <c r="K220">
        <v>101516.183</v>
      </c>
      <c r="L220">
        <v>120534.016</v>
      </c>
      <c r="N220" s="110" t="s">
        <v>205</v>
      </c>
      <c r="T220" s="33">
        <f t="shared" si="39"/>
        <v>0.46816780166809119</v>
      </c>
      <c r="U220" s="31">
        <f t="shared" si="42"/>
        <v>4.2860303329477264E-3</v>
      </c>
      <c r="V220" s="8">
        <f t="shared" si="41"/>
        <v>2.0065813988588942E-3</v>
      </c>
      <c r="W220" s="33">
        <f t="shared" si="37"/>
        <v>0.53329718304315588</v>
      </c>
      <c r="X220" s="72">
        <f t="shared" si="43"/>
        <v>3.7892488184463041E-3</v>
      </c>
      <c r="Y220" s="8">
        <f t="shared" si="38"/>
        <v>2.0207957207270207E-3</v>
      </c>
    </row>
    <row r="221" spans="1:25">
      <c r="A221" t="s">
        <v>241</v>
      </c>
      <c r="B221">
        <v>123800.944</v>
      </c>
      <c r="C221">
        <v>134612.049</v>
      </c>
      <c r="D221">
        <v>141860.5</v>
      </c>
      <c r="E221">
        <v>177744.6</v>
      </c>
      <c r="F221">
        <v>194210.77100000001</v>
      </c>
      <c r="G221">
        <v>189983.584</v>
      </c>
      <c r="H221">
        <v>89708.179000000004</v>
      </c>
      <c r="I221">
        <v>41595.571000000004</v>
      </c>
      <c r="J221">
        <v>25851.940999999999</v>
      </c>
      <c r="K221">
        <v>12421.094999999999</v>
      </c>
      <c r="L221">
        <v>24322.906999999999</v>
      </c>
      <c r="N221" s="110" t="s">
        <v>206</v>
      </c>
      <c r="T221" s="33">
        <f t="shared" si="39"/>
        <v>0.93609108189677259</v>
      </c>
      <c r="U221" s="31">
        <f t="shared" si="42"/>
        <v>1.0933631124331216E-2</v>
      </c>
      <c r="V221" s="8">
        <f t="shared" si="41"/>
        <v>1.0234874588235434E-2</v>
      </c>
      <c r="W221" s="33">
        <f t="shared" si="37"/>
        <v>0.82399493769258292</v>
      </c>
      <c r="X221" s="72">
        <f t="shared" si="43"/>
        <v>4.4398999773942686E-3</v>
      </c>
      <c r="Y221" s="8">
        <f t="shared" si="38"/>
        <v>3.6584551052342906E-3</v>
      </c>
    </row>
    <row r="222" spans="1:25">
      <c r="A222" t="s">
        <v>242</v>
      </c>
      <c r="B222">
        <v>9456.8040000000001</v>
      </c>
      <c r="C222">
        <v>11197.512000000001</v>
      </c>
      <c r="D222">
        <v>12300.114</v>
      </c>
      <c r="E222">
        <v>18925.377</v>
      </c>
      <c r="F222">
        <v>26293.602999999999</v>
      </c>
      <c r="G222">
        <v>47136.652999999998</v>
      </c>
      <c r="H222">
        <v>85739.993000000002</v>
      </c>
      <c r="I222">
        <v>117479.071</v>
      </c>
      <c r="J222">
        <v>143622.679</v>
      </c>
      <c r="K222">
        <v>97783.743000000002</v>
      </c>
      <c r="L222">
        <v>132165.652</v>
      </c>
      <c r="N222" s="110" t="s">
        <v>207</v>
      </c>
      <c r="T222" s="33">
        <f t="shared" si="39"/>
        <v>0.24762020030727436</v>
      </c>
      <c r="U222" s="31">
        <f t="shared" si="42"/>
        <v>1.7325258303957061E-2</v>
      </c>
      <c r="V222" s="8">
        <f t="shared" si="41"/>
        <v>4.2900839316011158E-3</v>
      </c>
      <c r="W222" s="33">
        <f t="shared" si="37"/>
        <v>6.4937975550961285E-2</v>
      </c>
      <c r="X222" s="72">
        <f t="shared" si="43"/>
        <v>1.8347491913351575E-2</v>
      </c>
      <c r="Y222" s="8">
        <f t="shared" si="38"/>
        <v>1.1914489812906845E-3</v>
      </c>
    </row>
    <row r="223" spans="1:25">
      <c r="A223" t="s">
        <v>243</v>
      </c>
      <c r="B223">
        <v>101315.238</v>
      </c>
      <c r="C223">
        <v>243299.92300000001</v>
      </c>
      <c r="D223">
        <v>343551.36599999998</v>
      </c>
      <c r="E223">
        <v>335365.80900000001</v>
      </c>
      <c r="F223">
        <v>294516.64799999999</v>
      </c>
      <c r="G223">
        <v>397678.89600000001</v>
      </c>
      <c r="H223">
        <v>600585.75800000003</v>
      </c>
      <c r="I223">
        <v>815923.07</v>
      </c>
      <c r="J223">
        <v>813796.54099999997</v>
      </c>
      <c r="K223">
        <v>530110.53</v>
      </c>
      <c r="L223">
        <v>649487.11399999994</v>
      </c>
      <c r="N223" s="110" t="s">
        <v>208</v>
      </c>
      <c r="T223" s="33">
        <f t="shared" si="39"/>
        <v>0.54984261147901692</v>
      </c>
      <c r="U223" s="31">
        <f t="shared" si="42"/>
        <v>2.7530822620329784E-2</v>
      </c>
      <c r="V223" s="8">
        <f t="shared" si="41"/>
        <v>1.513761940572772E-2</v>
      </c>
      <c r="W223" s="33">
        <f t="shared" si="37"/>
        <v>0.77086304615029677</v>
      </c>
      <c r="X223" s="72">
        <f t="shared" si="43"/>
        <v>1.0635612743847233E-2</v>
      </c>
      <c r="Y223" s="8">
        <f t="shared" si="38"/>
        <v>8.1986008373969941E-3</v>
      </c>
    </row>
    <row r="224" spans="1:25">
      <c r="A224" t="s">
        <v>244</v>
      </c>
      <c r="B224">
        <v>5092.1440000000002</v>
      </c>
      <c r="C224">
        <v>13191.721</v>
      </c>
      <c r="D224">
        <v>19410.685000000001</v>
      </c>
      <c r="E224">
        <v>30267.187000000002</v>
      </c>
      <c r="F224">
        <v>46643.108999999997</v>
      </c>
      <c r="G224">
        <v>78074.415999999997</v>
      </c>
      <c r="H224">
        <v>159243.85</v>
      </c>
      <c r="I224">
        <v>196521.15299999999</v>
      </c>
      <c r="J224">
        <v>230225.095</v>
      </c>
      <c r="K224">
        <v>87239.557000000001</v>
      </c>
      <c r="L224">
        <v>163159.72399999999</v>
      </c>
      <c r="N224" s="110" t="s">
        <v>209</v>
      </c>
      <c r="T224" s="33">
        <f t="shared" si="39"/>
        <v>0.38985628746719797</v>
      </c>
      <c r="U224" s="31">
        <f t="shared" si="42"/>
        <v>1.7374413807838589E-2</v>
      </c>
      <c r="V224" s="8">
        <f t="shared" si="41"/>
        <v>6.7735244640427751E-3</v>
      </c>
      <c r="W224" s="33">
        <f t="shared" si="37"/>
        <v>0.45713061955442558</v>
      </c>
      <c r="X224" s="72">
        <f t="shared" si="43"/>
        <v>6.7876724232675623E-3</v>
      </c>
      <c r="Y224" s="8">
        <f t="shared" si="38"/>
        <v>3.1028529001807898E-3</v>
      </c>
    </row>
    <row r="225" spans="1:25">
      <c r="A225" t="s">
        <v>245</v>
      </c>
      <c r="B225">
        <v>4287.6989999999996</v>
      </c>
      <c r="C225">
        <v>9242.6209999999992</v>
      </c>
      <c r="D225">
        <v>7488.5820000000003</v>
      </c>
      <c r="E225">
        <v>13726.437</v>
      </c>
      <c r="F225">
        <v>16704.694</v>
      </c>
      <c r="G225">
        <v>29565.867999999999</v>
      </c>
      <c r="H225">
        <v>68693.740999999995</v>
      </c>
      <c r="I225">
        <v>104414.318</v>
      </c>
      <c r="J225">
        <v>128382.60799999999</v>
      </c>
      <c r="K225">
        <v>78778.703999999998</v>
      </c>
      <c r="L225">
        <v>113785.194</v>
      </c>
      <c r="N225" s="110" t="s">
        <v>210</v>
      </c>
      <c r="T225" s="33">
        <f t="shared" si="39"/>
        <v>0.83634501043845644</v>
      </c>
      <c r="U225" s="31">
        <f t="shared" si="42"/>
        <v>2.1675783605538842E-2</v>
      </c>
      <c r="V225" s="8">
        <f t="shared" si="41"/>
        <v>1.8128433465836105E-2</v>
      </c>
      <c r="W225" s="33">
        <f t="shared" si="37"/>
        <v>0.31441489814227075</v>
      </c>
      <c r="X225" s="72">
        <f t="shared" si="43"/>
        <v>5.5731174797431643E-3</v>
      </c>
      <c r="Y225" s="8">
        <f t="shared" si="38"/>
        <v>1.7522711647283556E-3</v>
      </c>
    </row>
    <row r="226" spans="1:25">
      <c r="A226" t="s">
        <v>246</v>
      </c>
      <c r="B226">
        <v>12570.13</v>
      </c>
      <c r="C226">
        <v>13103.828</v>
      </c>
      <c r="D226">
        <v>22101.859</v>
      </c>
      <c r="E226">
        <v>36984.089999999997</v>
      </c>
      <c r="F226">
        <v>67677.19</v>
      </c>
      <c r="G226">
        <v>91750.654999999999</v>
      </c>
      <c r="H226">
        <v>129525.827</v>
      </c>
      <c r="I226">
        <v>158016.35999999999</v>
      </c>
      <c r="J226">
        <v>176864.51300000001</v>
      </c>
      <c r="K226">
        <v>111341.55100000001</v>
      </c>
      <c r="L226">
        <v>150864.375</v>
      </c>
      <c r="N226" s="110" t="s">
        <v>211</v>
      </c>
      <c r="T226" s="33">
        <f t="shared" si="39"/>
        <v>0.98616459751734642</v>
      </c>
      <c r="U226" s="31">
        <f t="shared" si="42"/>
        <v>3.2852918768337402E-3</v>
      </c>
      <c r="V226" s="8">
        <f t="shared" si="41"/>
        <v>3.2398385414447533E-3</v>
      </c>
      <c r="W226" s="33">
        <f t="shared" si="37"/>
        <v>0.38776971836096169</v>
      </c>
      <c r="X226" s="72">
        <f t="shared" si="43"/>
        <v>1.5025723902319517E-2</v>
      </c>
      <c r="Y226" s="8">
        <f t="shared" si="38"/>
        <v>5.8265207257720093E-3</v>
      </c>
    </row>
    <row r="227" spans="1:25">
      <c r="A227" t="s">
        <v>247</v>
      </c>
      <c r="B227">
        <v>27546.411</v>
      </c>
      <c r="C227">
        <v>32516.350999999999</v>
      </c>
      <c r="D227">
        <v>37109.747000000003</v>
      </c>
      <c r="E227">
        <v>41479.970999999998</v>
      </c>
      <c r="F227">
        <v>45065.163999999997</v>
      </c>
      <c r="G227">
        <v>60619.326999999997</v>
      </c>
      <c r="H227">
        <v>50223.735000000001</v>
      </c>
      <c r="I227">
        <v>63069.017999999996</v>
      </c>
      <c r="J227">
        <v>69655.198999999993</v>
      </c>
      <c r="K227">
        <v>58440.392999999996</v>
      </c>
      <c r="L227">
        <v>65135.951999999997</v>
      </c>
      <c r="N227" s="110" t="s">
        <v>212</v>
      </c>
      <c r="T227" s="33">
        <f t="shared" si="39"/>
        <v>0.78334549527877662</v>
      </c>
      <c r="U227" s="31">
        <f t="shared" si="42"/>
        <v>1.2464597126708413E-3</v>
      </c>
      <c r="V227" s="8">
        <f t="shared" si="41"/>
        <v>9.7640860096718173E-4</v>
      </c>
      <c r="W227" s="33">
        <f t="shared" si="37"/>
        <v>0.85637888451126032</v>
      </c>
      <c r="X227" s="72">
        <f t="shared" si="43"/>
        <v>3.3110030652620018E-3</v>
      </c>
      <c r="Y227" s="8">
        <f t="shared" si="38"/>
        <v>2.8354731116424369E-3</v>
      </c>
    </row>
    <row r="228" spans="1:25">
      <c r="A228" t="s">
        <v>248</v>
      </c>
      <c r="B228">
        <v>3567.67</v>
      </c>
      <c r="C228">
        <v>7252.7179999999998</v>
      </c>
      <c r="D228">
        <v>9893.8330000000005</v>
      </c>
      <c r="E228">
        <v>17068.856</v>
      </c>
      <c r="F228">
        <v>26565.601999999999</v>
      </c>
      <c r="G228">
        <v>41294.851999999999</v>
      </c>
      <c r="H228">
        <v>87169.144</v>
      </c>
      <c r="I228">
        <v>128393.427</v>
      </c>
      <c r="J228">
        <v>175892.954</v>
      </c>
      <c r="K228">
        <v>60270.04</v>
      </c>
      <c r="L228">
        <v>130349.553</v>
      </c>
      <c r="N228" s="110" t="s">
        <v>213</v>
      </c>
      <c r="T228" s="33">
        <f t="shared" si="39"/>
        <v>0.55991808419505029</v>
      </c>
      <c r="U228" s="31">
        <f t="shared" si="42"/>
        <v>5.1790221488195376E-3</v>
      </c>
      <c r="V228" s="8">
        <f t="shared" si="41"/>
        <v>2.8998281595707682E-3</v>
      </c>
      <c r="W228" s="33">
        <f t="shared" si="37"/>
        <v>0.13496134953564951</v>
      </c>
      <c r="X228" s="72">
        <f t="shared" si="43"/>
        <v>6.9903229682654524E-3</v>
      </c>
      <c r="Y228" s="8">
        <f t="shared" si="38"/>
        <v>9.4342342148715267E-4</v>
      </c>
    </row>
    <row r="229" spans="1:25">
      <c r="A229" t="s">
        <v>249</v>
      </c>
      <c r="B229">
        <v>1862.94</v>
      </c>
      <c r="C229">
        <v>3261.24</v>
      </c>
      <c r="D229">
        <v>3376.9229999999998</v>
      </c>
      <c r="E229">
        <v>8967.7999999999993</v>
      </c>
      <c r="F229">
        <v>7565.3890000000001</v>
      </c>
      <c r="G229">
        <v>2863.297</v>
      </c>
      <c r="H229">
        <v>726.95299999999997</v>
      </c>
      <c r="I229">
        <v>5366.3029999999999</v>
      </c>
      <c r="J229">
        <v>8804.5830000000005</v>
      </c>
      <c r="K229">
        <v>5280.6670000000004</v>
      </c>
      <c r="L229">
        <v>41276.980000000003</v>
      </c>
      <c r="N229" s="110" t="s">
        <v>214</v>
      </c>
      <c r="T229" s="33">
        <f t="shared" si="39"/>
        <v>0.77929944433213327</v>
      </c>
      <c r="U229" s="31">
        <f t="shared" si="42"/>
        <v>6.9186403307940443E-3</v>
      </c>
      <c r="V229" s="8">
        <f t="shared" si="41"/>
        <v>5.3916925653216853E-3</v>
      </c>
      <c r="W229" s="33">
        <f t="shared" si="37"/>
        <v>0.15981613207337031</v>
      </c>
      <c r="X229" s="72">
        <f t="shared" si="43"/>
        <v>9.0932940475475978E-3</v>
      </c>
      <c r="Y229" s="8">
        <f t="shared" si="38"/>
        <v>1.4532550824848589E-3</v>
      </c>
    </row>
    <row r="230" spans="1:25">
      <c r="A230" t="s">
        <v>250</v>
      </c>
      <c r="B230">
        <v>43411.432999999997</v>
      </c>
      <c r="C230">
        <v>40120.813000000002</v>
      </c>
      <c r="D230">
        <v>41839.106</v>
      </c>
      <c r="E230">
        <v>91432.241999999998</v>
      </c>
      <c r="F230">
        <v>67608.112999999998</v>
      </c>
      <c r="G230">
        <v>110958.73</v>
      </c>
      <c r="H230">
        <v>56978.857000000004</v>
      </c>
      <c r="I230">
        <v>38461.207000000002</v>
      </c>
      <c r="J230">
        <v>127634.13099999999</v>
      </c>
      <c r="K230">
        <v>23372.647000000001</v>
      </c>
      <c r="L230">
        <v>9921.3490000000002</v>
      </c>
      <c r="N230" s="110" t="s">
        <v>215</v>
      </c>
      <c r="T230" s="33">
        <f t="shared" si="39"/>
        <v>0.74706676653532278</v>
      </c>
      <c r="U230" s="31">
        <f t="shared" si="42"/>
        <v>2.0337074083235297E-2</v>
      </c>
      <c r="V230" s="8">
        <f t="shared" si="41"/>
        <v>1.5193152176151907E-2</v>
      </c>
      <c r="W230" s="33">
        <f t="shared" si="37"/>
        <v>0.18808753463367736</v>
      </c>
      <c r="X230" s="72">
        <f t="shared" si="43"/>
        <v>2.6823492277718158E-2</v>
      </c>
      <c r="Y230" s="8">
        <f t="shared" si="38"/>
        <v>5.0451645327814912E-3</v>
      </c>
    </row>
    <row r="231" spans="1:25">
      <c r="A231" t="s">
        <v>251</v>
      </c>
      <c r="B231">
        <v>55628.747000000003</v>
      </c>
      <c r="C231">
        <v>55316.095000000001</v>
      </c>
      <c r="D231">
        <v>386771.21299999999</v>
      </c>
      <c r="E231">
        <v>516906.04300000001</v>
      </c>
      <c r="F231">
        <v>259039.75899999999</v>
      </c>
      <c r="G231">
        <v>271886.95299999998</v>
      </c>
      <c r="H231">
        <v>248222.15900000001</v>
      </c>
      <c r="I231">
        <v>240913.47</v>
      </c>
      <c r="J231">
        <v>231803.07800000001</v>
      </c>
      <c r="K231">
        <v>203311.842</v>
      </c>
      <c r="L231">
        <v>216837.80600000001</v>
      </c>
      <c r="N231" s="110" t="s">
        <v>216</v>
      </c>
      <c r="T231" s="33">
        <f t="shared" si="39"/>
        <v>0.85158135293135362</v>
      </c>
      <c r="U231" s="31">
        <f t="shared" si="42"/>
        <v>2.4894533663935852E-3</v>
      </c>
      <c r="V231" s="8">
        <f t="shared" si="41"/>
        <v>2.1199720658129622E-3</v>
      </c>
      <c r="W231" s="33">
        <f t="shared" si="37"/>
        <v>0.54400132810663582</v>
      </c>
      <c r="X231" s="72">
        <f t="shared" si="43"/>
        <v>3.3931869894187226E-3</v>
      </c>
      <c r="Y231" s="8">
        <f t="shared" si="38"/>
        <v>1.8458982287579424E-3</v>
      </c>
    </row>
    <row r="232" spans="1:25">
      <c r="A232" t="s">
        <v>252</v>
      </c>
      <c r="B232">
        <v>17536.314999999999</v>
      </c>
      <c r="C232">
        <v>19456.203000000001</v>
      </c>
      <c r="D232">
        <v>25759.421999999999</v>
      </c>
      <c r="E232">
        <v>43124.267999999996</v>
      </c>
      <c r="F232">
        <v>58937.402999999998</v>
      </c>
      <c r="G232">
        <v>65528.635000000002</v>
      </c>
      <c r="H232">
        <v>89541.137000000002</v>
      </c>
      <c r="I232">
        <v>123635.064</v>
      </c>
      <c r="J232">
        <v>113844.323</v>
      </c>
      <c r="K232">
        <v>69134.167000000001</v>
      </c>
      <c r="L232">
        <v>80394.126000000004</v>
      </c>
      <c r="N232" s="110" t="s">
        <v>217</v>
      </c>
      <c r="T232" s="33">
        <f t="shared" si="39"/>
        <v>0.9979347204661666</v>
      </c>
      <c r="U232" s="31">
        <f t="shared" si="42"/>
        <v>1.717202843488898E-3</v>
      </c>
      <c r="V232" s="8">
        <f t="shared" si="41"/>
        <v>1.7136563396007998E-3</v>
      </c>
      <c r="W232" s="33">
        <f t="shared" si="37"/>
        <v>0.3691671808145105</v>
      </c>
      <c r="X232" s="72">
        <f t="shared" si="43"/>
        <v>2.008976198242864E-3</v>
      </c>
      <c r="Y232" s="8">
        <f t="shared" si="38"/>
        <v>7.416480794287712E-4</v>
      </c>
    </row>
    <row r="233" spans="1:25">
      <c r="A233" t="s">
        <v>253</v>
      </c>
      <c r="B233">
        <v>1887.8109999999999</v>
      </c>
      <c r="C233">
        <v>2652.739</v>
      </c>
      <c r="D233">
        <v>2866.9969999999998</v>
      </c>
      <c r="E233">
        <v>4021.299</v>
      </c>
      <c r="F233">
        <v>7828.8670000000002</v>
      </c>
      <c r="G233">
        <v>16888.384999999998</v>
      </c>
      <c r="H233">
        <v>19615.162</v>
      </c>
      <c r="I233">
        <v>37238.430999999997</v>
      </c>
      <c r="J233">
        <v>38462.648000000001</v>
      </c>
      <c r="K233">
        <v>23422.575000000001</v>
      </c>
      <c r="L233">
        <v>32907.61</v>
      </c>
      <c r="N233" s="110" t="s">
        <v>218</v>
      </c>
      <c r="T233" s="33">
        <f t="shared" si="39"/>
        <v>0.78959647758130314</v>
      </c>
      <c r="U233" s="31">
        <f t="shared" si="42"/>
        <v>9.2919544137715136E-4</v>
      </c>
      <c r="V233" s="8">
        <f t="shared" si="41"/>
        <v>7.3368944749600297E-4</v>
      </c>
      <c r="W233" s="33">
        <f t="shared" si="37"/>
        <v>0.86765902443366538</v>
      </c>
      <c r="X233" s="72">
        <f t="shared" si="43"/>
        <v>1.2056774532588875E-3</v>
      </c>
      <c r="Y233" s="8">
        <f t="shared" si="38"/>
        <v>1.0461169228762725E-3</v>
      </c>
    </row>
    <row r="234" spans="1:25">
      <c r="A234" t="s">
        <v>254</v>
      </c>
      <c r="B234">
        <v>2174.837</v>
      </c>
      <c r="C234">
        <v>3434.643</v>
      </c>
      <c r="D234">
        <v>5446.1189999999997</v>
      </c>
      <c r="E234">
        <v>8549.8590000000004</v>
      </c>
      <c r="F234">
        <v>15160.664000000001</v>
      </c>
      <c r="G234">
        <v>19340.933000000001</v>
      </c>
      <c r="H234">
        <v>28317.881000000001</v>
      </c>
      <c r="I234">
        <v>37488.512999999999</v>
      </c>
      <c r="J234">
        <v>41253.790999999997</v>
      </c>
      <c r="K234">
        <v>40094.555999999997</v>
      </c>
      <c r="L234">
        <v>47961.417999999998</v>
      </c>
      <c r="N234" s="110" t="s">
        <v>219</v>
      </c>
      <c r="T234" s="33">
        <f t="shared" si="39"/>
        <v>0.83789227680798861</v>
      </c>
      <c r="U234" s="31">
        <f t="shared" si="42"/>
        <v>3.342973572211055E-3</v>
      </c>
      <c r="V234" s="8">
        <f t="shared" si="41"/>
        <v>2.8010517377288556E-3</v>
      </c>
      <c r="W234" s="33">
        <f t="shared" si="37"/>
        <v>0.48293813548647291</v>
      </c>
      <c r="X234" s="72">
        <f t="shared" si="43"/>
        <v>2.6960593800716992E-3</v>
      </c>
      <c r="Y234" s="8">
        <f t="shared" si="38"/>
        <v>1.3020298901726423E-3</v>
      </c>
    </row>
    <row r="235" spans="1:25">
      <c r="A235" t="s">
        <v>255</v>
      </c>
      <c r="B235">
        <v>132747.63099999999</v>
      </c>
      <c r="C235">
        <v>159746.984</v>
      </c>
      <c r="D235">
        <v>224964.25099999999</v>
      </c>
      <c r="E235">
        <v>365266.31400000001</v>
      </c>
      <c r="F235">
        <v>488151.527</v>
      </c>
      <c r="G235">
        <v>561694.52899999998</v>
      </c>
      <c r="H235">
        <v>675226.89800000004</v>
      </c>
      <c r="I235">
        <v>883538.25399999996</v>
      </c>
      <c r="J235">
        <v>954651.97400000005</v>
      </c>
      <c r="K235">
        <v>843220.76</v>
      </c>
      <c r="L235">
        <v>955488.33900000004</v>
      </c>
      <c r="N235" s="110" t="s">
        <v>220</v>
      </c>
      <c r="T235" s="33">
        <f t="shared" si="39"/>
        <v>0.77729896122859321</v>
      </c>
      <c r="U235" s="31">
        <f t="shared" si="42"/>
        <v>3.4717364773320249E-2</v>
      </c>
      <c r="V235" s="8">
        <f t="shared" si="41"/>
        <v>2.6985771574895984E-2</v>
      </c>
      <c r="W235" s="33">
        <f t="shared" si="37"/>
        <v>0.47192694889232017</v>
      </c>
      <c r="X235" s="72">
        <f t="shared" si="43"/>
        <v>2.9895589629581405E-2</v>
      </c>
      <c r="Y235" s="8">
        <f t="shared" si="38"/>
        <v>1.410853439922524E-2</v>
      </c>
    </row>
    <row r="236" spans="1:25">
      <c r="A236" t="s">
        <v>256</v>
      </c>
      <c r="B236">
        <v>1693.1980000000001</v>
      </c>
      <c r="C236">
        <v>1041.7170000000001</v>
      </c>
      <c r="D236">
        <v>943.20699999999999</v>
      </c>
      <c r="E236">
        <v>2648.91</v>
      </c>
      <c r="F236">
        <v>3201.1120000000001</v>
      </c>
      <c r="G236">
        <v>4549.634</v>
      </c>
      <c r="H236">
        <v>6822.8050000000003</v>
      </c>
      <c r="I236">
        <v>9338.9809999999998</v>
      </c>
      <c r="J236">
        <v>13140.296</v>
      </c>
      <c r="K236">
        <v>8504.8109999999997</v>
      </c>
      <c r="L236">
        <v>11362.998</v>
      </c>
      <c r="N236" s="110" t="s">
        <v>221</v>
      </c>
      <c r="T236" s="33">
        <f t="shared" si="39"/>
        <v>0.9414080405472014</v>
      </c>
      <c r="U236" s="31">
        <f t="shared" si="42"/>
        <v>1.1832352029540298E-2</v>
      </c>
      <c r="V236" s="8">
        <f t="shared" si="41"/>
        <v>1.1139071339194234E-2</v>
      </c>
      <c r="W236" s="33">
        <f t="shared" si="37"/>
        <v>0.51054874398479522</v>
      </c>
      <c r="X236" s="72">
        <f t="shared" si="43"/>
        <v>8.9939733777514939E-3</v>
      </c>
      <c r="Y236" s="8">
        <f t="shared" si="38"/>
        <v>4.5918618114437117E-3</v>
      </c>
    </row>
    <row r="237" spans="1:25">
      <c r="A237" t="s">
        <v>257</v>
      </c>
      <c r="B237">
        <v>119322.227</v>
      </c>
      <c r="C237">
        <v>125600.255</v>
      </c>
      <c r="D237">
        <v>132530.27900000001</v>
      </c>
      <c r="E237">
        <v>153791.163</v>
      </c>
      <c r="F237">
        <v>163371.47899999999</v>
      </c>
      <c r="G237">
        <v>156613.54699999999</v>
      </c>
      <c r="H237">
        <v>166523.93700000001</v>
      </c>
      <c r="I237">
        <v>167279.821</v>
      </c>
      <c r="J237">
        <v>149795.62299999999</v>
      </c>
      <c r="K237">
        <v>113728.508</v>
      </c>
      <c r="L237">
        <v>128344.48299999999</v>
      </c>
      <c r="N237" s="110" t="s">
        <v>222</v>
      </c>
      <c r="T237" s="33">
        <f t="shared" si="39"/>
        <v>0.97717945895662139</v>
      </c>
      <c r="U237" s="31">
        <f t="shared" si="42"/>
        <v>2.6818735555656843E-2</v>
      </c>
      <c r="V237" s="8">
        <f t="shared" si="41"/>
        <v>2.6206717500177459E-2</v>
      </c>
      <c r="W237" s="33">
        <f t="shared" ref="W237:W298" si="44">(2*MIN(B202,B467)/(B202+B467))</f>
        <v>0.3850813092321741</v>
      </c>
      <c r="X237" s="72">
        <f t="shared" si="43"/>
        <v>2.8731259846801454E-2</v>
      </c>
      <c r="Y237" s="8">
        <f t="shared" ref="Y237:Y298" si="45">(W237*X237)</f>
        <v>1.1063871157696097E-2</v>
      </c>
    </row>
    <row r="238" spans="1:25">
      <c r="A238" t="s">
        <v>258</v>
      </c>
      <c r="B238">
        <v>204350.55900000001</v>
      </c>
      <c r="C238">
        <v>222803.95600000001</v>
      </c>
      <c r="D238">
        <v>240521.307</v>
      </c>
      <c r="E238">
        <v>269179.48800000001</v>
      </c>
      <c r="F238">
        <v>292297.13799999998</v>
      </c>
      <c r="G238">
        <v>265219.79800000001</v>
      </c>
      <c r="H238">
        <v>257305.21</v>
      </c>
      <c r="I238">
        <v>249263.06099999999</v>
      </c>
      <c r="J238">
        <v>228196.921</v>
      </c>
      <c r="K238">
        <v>176041.728</v>
      </c>
      <c r="L238">
        <v>195410.11600000001</v>
      </c>
      <c r="N238" s="110" t="s">
        <v>223</v>
      </c>
      <c r="T238" s="33">
        <f t="shared" ref="T238:T297" si="46">(2*MIN(L203,L468)/(L203+L468))</f>
        <v>0.95305438297002887</v>
      </c>
      <c r="U238" s="31">
        <f t="shared" si="42"/>
        <v>1.4230937853963583E-2</v>
      </c>
      <c r="V238" s="8">
        <f t="shared" si="41"/>
        <v>1.3562857695494089E-2</v>
      </c>
      <c r="W238" s="33">
        <f t="shared" si="44"/>
        <v>0.32308581150358173</v>
      </c>
      <c r="X238" s="72">
        <f t="shared" si="43"/>
        <v>9.5783716237928061E-3</v>
      </c>
      <c r="Y238" s="8">
        <f t="shared" si="45"/>
        <v>3.0946359689559785E-3</v>
      </c>
    </row>
    <row r="239" spans="1:25">
      <c r="A239" t="s">
        <v>259</v>
      </c>
      <c r="B239">
        <v>8414.1610000000001</v>
      </c>
      <c r="C239">
        <v>8530.9230000000007</v>
      </c>
      <c r="D239">
        <v>10598.165999999999</v>
      </c>
      <c r="E239">
        <v>14412.671</v>
      </c>
      <c r="F239">
        <v>15582.442999999999</v>
      </c>
      <c r="G239">
        <v>14080.258</v>
      </c>
      <c r="H239">
        <v>16862.182000000001</v>
      </c>
      <c r="I239">
        <v>19281.078000000001</v>
      </c>
      <c r="J239">
        <v>21593.858</v>
      </c>
      <c r="K239">
        <v>18637.333999999999</v>
      </c>
      <c r="L239">
        <v>21921.775000000001</v>
      </c>
      <c r="N239" s="110" t="s">
        <v>224</v>
      </c>
      <c r="T239" s="33">
        <f t="shared" si="46"/>
        <v>0.84820414435902736</v>
      </c>
      <c r="U239" s="31">
        <f t="shared" si="42"/>
        <v>1.3331197533948357E-2</v>
      </c>
      <c r="V239" s="8">
        <f t="shared" si="41"/>
        <v>1.1307576997563842E-2</v>
      </c>
      <c r="W239" s="33">
        <f t="shared" si="44"/>
        <v>0.44131824968416217</v>
      </c>
      <c r="X239" s="72">
        <f t="shared" si="43"/>
        <v>1.7548398374892145E-2</v>
      </c>
      <c r="Y239" s="8">
        <f t="shared" si="45"/>
        <v>7.7444284555677973E-3</v>
      </c>
    </row>
    <row r="240" spans="1:25">
      <c r="A240" t="s">
        <v>260</v>
      </c>
      <c r="B240">
        <v>41714.697999999997</v>
      </c>
      <c r="C240">
        <v>43487.663999999997</v>
      </c>
      <c r="D240">
        <v>58540.597000000002</v>
      </c>
      <c r="E240">
        <v>70557.350000000006</v>
      </c>
      <c r="F240">
        <v>62758.25</v>
      </c>
      <c r="G240">
        <v>67162.850999999995</v>
      </c>
      <c r="H240">
        <v>79869.759000000005</v>
      </c>
      <c r="I240">
        <v>96007.311000000002</v>
      </c>
      <c r="J240">
        <v>86651.081000000006</v>
      </c>
      <c r="K240">
        <v>72789.625</v>
      </c>
      <c r="L240">
        <v>82788.926999999996</v>
      </c>
      <c r="N240" s="110" t="s">
        <v>225</v>
      </c>
      <c r="T240" s="33">
        <f t="shared" si="46"/>
        <v>0.5355591913099339</v>
      </c>
      <c r="U240" s="31">
        <f t="shared" si="42"/>
        <v>2.7967673763246177E-3</v>
      </c>
      <c r="V240" s="8">
        <f t="shared" si="41"/>
        <v>1.4978344743464178E-3</v>
      </c>
      <c r="W240" s="33">
        <f t="shared" si="44"/>
        <v>0.48423249381698874</v>
      </c>
      <c r="X240" s="72">
        <f t="shared" si="43"/>
        <v>3.1213037098767292E-3</v>
      </c>
      <c r="Y240" s="8">
        <f t="shared" si="45"/>
        <v>1.5114366793938273E-3</v>
      </c>
    </row>
    <row r="241" spans="1:25">
      <c r="A241" t="s">
        <v>261</v>
      </c>
      <c r="B241">
        <v>91816.642000000007</v>
      </c>
      <c r="C241">
        <v>106593.198</v>
      </c>
      <c r="D241">
        <v>104169.88</v>
      </c>
      <c r="E241">
        <v>124648.716</v>
      </c>
      <c r="F241">
        <v>144710.397</v>
      </c>
      <c r="G241">
        <v>141498.019</v>
      </c>
      <c r="H241">
        <v>140069.666</v>
      </c>
      <c r="I241">
        <v>156941.87700000001</v>
      </c>
      <c r="J241">
        <v>170604.30900000001</v>
      </c>
      <c r="K241">
        <v>142226.12700000001</v>
      </c>
      <c r="L241">
        <v>146886.14000000001</v>
      </c>
      <c r="N241" s="110" t="s">
        <v>226</v>
      </c>
      <c r="T241" s="33">
        <f t="shared" si="46"/>
        <v>0.92421229256677151</v>
      </c>
      <c r="U241" s="31">
        <f t="shared" si="42"/>
        <v>2.5046814598658821E-2</v>
      </c>
      <c r="V241" s="8">
        <f t="shared" si="41"/>
        <v>2.3148573941721349E-2</v>
      </c>
      <c r="W241" s="33">
        <f t="shared" si="44"/>
        <v>0.23538240551108863</v>
      </c>
      <c r="X241" s="72">
        <f t="shared" si="43"/>
        <v>8.8149664124521736E-3</v>
      </c>
      <c r="Y241" s="8">
        <f t="shared" si="45"/>
        <v>2.0748879986624436E-3</v>
      </c>
    </row>
    <row r="242" spans="1:25">
      <c r="A242" t="s">
        <v>262</v>
      </c>
      <c r="B242">
        <v>13802.877</v>
      </c>
      <c r="C242">
        <v>12693.537</v>
      </c>
      <c r="D242">
        <v>20140.905999999999</v>
      </c>
      <c r="E242">
        <v>22310.263999999999</v>
      </c>
      <c r="F242">
        <v>22963.203000000001</v>
      </c>
      <c r="G242">
        <v>27659.534</v>
      </c>
      <c r="H242">
        <v>33989.667999999998</v>
      </c>
      <c r="I242">
        <v>38466.987000000001</v>
      </c>
      <c r="J242">
        <v>107965.09</v>
      </c>
      <c r="K242">
        <v>110747.374</v>
      </c>
      <c r="L242">
        <v>124328.38</v>
      </c>
      <c r="N242" s="110" t="s">
        <v>227</v>
      </c>
      <c r="T242" s="33">
        <f t="shared" si="46"/>
        <v>0.82125004416434266</v>
      </c>
      <c r="U242" s="31">
        <f t="shared" si="42"/>
        <v>3.5115974676299387E-3</v>
      </c>
      <c r="V242" s="8">
        <f t="shared" si="41"/>
        <v>2.8838995753784811E-3</v>
      </c>
      <c r="W242" s="33">
        <f t="shared" si="44"/>
        <v>0.38350105142404844</v>
      </c>
      <c r="X242" s="72">
        <f t="shared" si="43"/>
        <v>3.765916623558681E-3</v>
      </c>
      <c r="Y242" s="8">
        <f t="shared" si="45"/>
        <v>1.4442329847100567E-3</v>
      </c>
    </row>
    <row r="243" spans="1:25">
      <c r="A243" t="s">
        <v>263</v>
      </c>
      <c r="B243">
        <v>2915.8339999999998</v>
      </c>
      <c r="C243">
        <v>3556.59</v>
      </c>
      <c r="D243">
        <v>2999.402</v>
      </c>
      <c r="E243">
        <v>6225.4949999999999</v>
      </c>
      <c r="F243">
        <v>8947.3639999999996</v>
      </c>
      <c r="G243">
        <v>8499.5120000000006</v>
      </c>
      <c r="H243">
        <v>10447.370000000001</v>
      </c>
      <c r="I243">
        <v>13651.921</v>
      </c>
      <c r="J243">
        <v>16952.308000000001</v>
      </c>
      <c r="K243">
        <v>14471.076999999999</v>
      </c>
      <c r="L243">
        <v>10204.039000000001</v>
      </c>
      <c r="N243" s="110" t="s">
        <v>228</v>
      </c>
      <c r="T243" s="33">
        <f t="shared" si="46"/>
        <v>0.7693034753185245</v>
      </c>
      <c r="U243" s="31">
        <f t="shared" si="42"/>
        <v>2.0727433519142908E-3</v>
      </c>
      <c r="V243" s="8">
        <f t="shared" si="41"/>
        <v>1.5945686640710314E-3</v>
      </c>
      <c r="W243" s="33">
        <f t="shared" si="44"/>
        <v>0.37734024361223489</v>
      </c>
      <c r="X243" s="72">
        <f t="shared" si="43"/>
        <v>2.9134654334653826E-3</v>
      </c>
      <c r="Y243" s="8">
        <f t="shared" si="45"/>
        <v>1.099367756419653E-3</v>
      </c>
    </row>
    <row r="244" spans="1:25">
      <c r="A244" t="s">
        <v>264</v>
      </c>
      <c r="B244">
        <v>12913.186</v>
      </c>
      <c r="C244">
        <v>15491.305</v>
      </c>
      <c r="D244">
        <v>13385.137000000001</v>
      </c>
      <c r="E244">
        <v>11313.282999999999</v>
      </c>
      <c r="F244">
        <v>15422.358</v>
      </c>
      <c r="G244">
        <v>16241.607</v>
      </c>
      <c r="H244">
        <v>22472.748</v>
      </c>
      <c r="I244">
        <v>28528.537</v>
      </c>
      <c r="J244">
        <v>35933.883999999998</v>
      </c>
      <c r="K244">
        <v>29959.907999999999</v>
      </c>
      <c r="L244">
        <v>29595.311000000002</v>
      </c>
      <c r="N244" s="110" t="s">
        <v>229</v>
      </c>
      <c r="T244" s="33">
        <f t="shared" si="46"/>
        <v>0.77026660810873115</v>
      </c>
      <c r="U244" s="31">
        <f t="shared" si="42"/>
        <v>6.7628610133253384E-3</v>
      </c>
      <c r="V244" s="8">
        <f t="shared" si="41"/>
        <v>5.2092060138448845E-3</v>
      </c>
      <c r="W244" s="33">
        <f t="shared" si="44"/>
        <v>0.47650854250742103</v>
      </c>
      <c r="X244" s="72">
        <f t="shared" si="43"/>
        <v>7.3349821182586428E-3</v>
      </c>
      <c r="Y244" s="8">
        <f t="shared" si="45"/>
        <v>3.4951816384894215E-3</v>
      </c>
    </row>
    <row r="245" spans="1:25">
      <c r="A245" t="s">
        <v>265</v>
      </c>
      <c r="B245">
        <v>4360.93</v>
      </c>
      <c r="C245">
        <v>4852.2160000000003</v>
      </c>
      <c r="D245">
        <v>5284.6369999999997</v>
      </c>
      <c r="E245">
        <v>6687.4160000000002</v>
      </c>
      <c r="F245">
        <v>7208.4290000000001</v>
      </c>
      <c r="G245">
        <v>13557.757</v>
      </c>
      <c r="H245">
        <v>13762.164000000001</v>
      </c>
      <c r="I245">
        <v>73522.846999999994</v>
      </c>
      <c r="J245">
        <v>259680.90900000001</v>
      </c>
      <c r="K245">
        <v>22084.752</v>
      </c>
      <c r="L245">
        <v>27594.972000000002</v>
      </c>
      <c r="N245" s="110" t="s">
        <v>230</v>
      </c>
      <c r="T245" s="33">
        <f t="shared" si="46"/>
        <v>0.66267502826149771</v>
      </c>
      <c r="U245" s="31">
        <f t="shared" si="42"/>
        <v>3.7854775154415592E-2</v>
      </c>
      <c r="V245" s="8">
        <f t="shared" si="41"/>
        <v>2.5085414195284993E-2</v>
      </c>
      <c r="W245" s="33">
        <f t="shared" si="44"/>
        <v>0.19526657254498275</v>
      </c>
      <c r="X245" s="72">
        <f t="shared" si="43"/>
        <v>3.889115973624211E-2</v>
      </c>
      <c r="Y245" s="8">
        <f t="shared" si="45"/>
        <v>7.5941434639954326E-3</v>
      </c>
    </row>
    <row r="246" spans="1:25">
      <c r="A246" t="s">
        <v>266</v>
      </c>
      <c r="B246">
        <v>9394.4670000000006</v>
      </c>
      <c r="C246">
        <v>12921.277</v>
      </c>
      <c r="D246">
        <v>15340.986999999999</v>
      </c>
      <c r="E246">
        <v>21951.25</v>
      </c>
      <c r="F246">
        <v>30364.257000000001</v>
      </c>
      <c r="G246">
        <v>41054.034</v>
      </c>
      <c r="H246">
        <v>55382.396999999997</v>
      </c>
      <c r="I246">
        <v>79975.775999999998</v>
      </c>
      <c r="J246">
        <v>103715.95</v>
      </c>
      <c r="K246">
        <v>94579.709000000003</v>
      </c>
      <c r="L246">
        <v>114068.55</v>
      </c>
      <c r="N246" s="110" t="s">
        <v>231</v>
      </c>
      <c r="T246" s="33">
        <f t="shared" si="46"/>
        <v>0.65362799529180249</v>
      </c>
      <c r="U246" s="31">
        <f t="shared" si="42"/>
        <v>9.7419926939822845E-3</v>
      </c>
      <c r="V246" s="8">
        <f t="shared" si="41"/>
        <v>6.3676391547150268E-3</v>
      </c>
      <c r="W246" s="33">
        <f t="shared" si="44"/>
        <v>0.38572170095333819</v>
      </c>
      <c r="X246" s="72">
        <f t="shared" si="43"/>
        <v>1.6600939043476693E-2</v>
      </c>
      <c r="Y246" s="8">
        <f t="shared" si="45"/>
        <v>6.4033424452725127E-3</v>
      </c>
    </row>
    <row r="247" spans="1:25">
      <c r="A247" t="s">
        <v>267</v>
      </c>
      <c r="B247">
        <v>6287.5659999999998</v>
      </c>
      <c r="C247">
        <v>6570.1019999999999</v>
      </c>
      <c r="D247">
        <v>4867.5450000000001</v>
      </c>
      <c r="E247">
        <v>6791.8320000000003</v>
      </c>
      <c r="F247">
        <v>11956.713</v>
      </c>
      <c r="G247">
        <v>9641.8880000000008</v>
      </c>
      <c r="H247">
        <v>8501.6460000000006</v>
      </c>
      <c r="I247">
        <v>16528.213</v>
      </c>
      <c r="J247">
        <v>23152.255000000001</v>
      </c>
      <c r="K247">
        <v>23279.276999999998</v>
      </c>
      <c r="L247">
        <v>25649.315999999999</v>
      </c>
      <c r="N247" s="110" t="s">
        <v>232</v>
      </c>
      <c r="T247" s="33">
        <f t="shared" si="46"/>
        <v>0.89181281309314664</v>
      </c>
      <c r="U247" s="31">
        <f t="shared" si="42"/>
        <v>5.8304051336692357E-2</v>
      </c>
      <c r="V247" s="8">
        <f t="shared" si="41"/>
        <v>5.1996300037302851E-2</v>
      </c>
      <c r="W247" s="33">
        <f t="shared" si="44"/>
        <v>0.88615290415243186</v>
      </c>
      <c r="X247" s="72">
        <f t="shared" si="43"/>
        <v>1.7688935207989746E-2</v>
      </c>
      <c r="Y247" s="8">
        <f t="shared" si="45"/>
        <v>1.5675101305924314E-2</v>
      </c>
    </row>
    <row r="248" spans="1:25">
      <c r="A248" t="s">
        <v>268</v>
      </c>
      <c r="B248">
        <v>14984.708000000001</v>
      </c>
      <c r="C248">
        <v>16767.646000000001</v>
      </c>
      <c r="D248">
        <v>19569.901000000002</v>
      </c>
      <c r="E248">
        <v>30067.138999999999</v>
      </c>
      <c r="F248">
        <v>36011.739000000001</v>
      </c>
      <c r="G248">
        <v>44297.046000000002</v>
      </c>
      <c r="H248">
        <v>65696.986999999994</v>
      </c>
      <c r="I248">
        <v>91264.260999999999</v>
      </c>
      <c r="J248">
        <v>117630.826</v>
      </c>
      <c r="K248">
        <v>105089.51700000001</v>
      </c>
      <c r="L248">
        <v>127298.391</v>
      </c>
      <c r="N248" s="110" t="s">
        <v>233</v>
      </c>
      <c r="T248" s="33">
        <f t="shared" si="46"/>
        <v>0.28541318827900303</v>
      </c>
      <c r="U248" s="31">
        <f t="shared" si="42"/>
        <v>5.9142317869490901E-4</v>
      </c>
      <c r="V248" s="8">
        <f t="shared" si="41"/>
        <v>1.6879997505341653E-4</v>
      </c>
      <c r="W248" s="33">
        <f t="shared" si="44"/>
        <v>0.16106635240339975</v>
      </c>
      <c r="X248" s="72">
        <f t="shared" si="43"/>
        <v>4.2327172214344485E-3</v>
      </c>
      <c r="Y248" s="8">
        <f t="shared" si="45"/>
        <v>6.8174832361149993E-4</v>
      </c>
    </row>
    <row r="249" spans="1:25">
      <c r="A249" t="s">
        <v>269</v>
      </c>
      <c r="B249">
        <v>758.17100000000005</v>
      </c>
      <c r="C249">
        <v>1373.3409999999999</v>
      </c>
      <c r="D249">
        <v>1380.7139999999999</v>
      </c>
      <c r="E249">
        <v>1508.404</v>
      </c>
      <c r="F249">
        <v>2229.058</v>
      </c>
      <c r="G249">
        <v>3101.8850000000002</v>
      </c>
      <c r="H249">
        <v>2812.8780000000002</v>
      </c>
      <c r="I249">
        <v>2770.7939999999999</v>
      </c>
      <c r="J249">
        <v>2609.5140000000001</v>
      </c>
      <c r="K249">
        <v>3544.8690000000001</v>
      </c>
      <c r="L249">
        <v>5288.8459999999995</v>
      </c>
      <c r="N249" s="110" t="s">
        <v>234</v>
      </c>
      <c r="T249" s="33">
        <f t="shared" si="46"/>
        <v>0.50277896850171533</v>
      </c>
      <c r="U249" s="31">
        <f t="shared" ref="U249:U266" si="47">(L214+L479)/($AI$44+$AI$45)</f>
        <v>6.1708598948500004E-3</v>
      </c>
      <c r="V249" s="8">
        <f t="shared" si="41"/>
        <v>3.1025785727012869E-3</v>
      </c>
      <c r="W249" s="33">
        <f t="shared" si="44"/>
        <v>0.18662564373154306</v>
      </c>
      <c r="X249" s="72">
        <f t="shared" si="43"/>
        <v>2.9716787734861464E-3</v>
      </c>
      <c r="Y249" s="8">
        <f t="shared" si="45"/>
        <v>5.5459146406521443E-4</v>
      </c>
    </row>
    <row r="250" spans="1:25">
      <c r="A250" t="s">
        <v>270</v>
      </c>
      <c r="B250">
        <v>1493.0150000000001</v>
      </c>
      <c r="C250">
        <v>1651.99</v>
      </c>
      <c r="D250">
        <v>2400.1869999999999</v>
      </c>
      <c r="E250">
        <v>2561.415</v>
      </c>
      <c r="F250">
        <v>4052.4380000000001</v>
      </c>
      <c r="G250">
        <v>7814.0339999999997</v>
      </c>
      <c r="H250">
        <v>10537.855</v>
      </c>
      <c r="I250">
        <v>6919.3159999999998</v>
      </c>
      <c r="J250">
        <v>6214.1390000000001</v>
      </c>
      <c r="K250">
        <v>6598.5389999999998</v>
      </c>
      <c r="L250">
        <v>5241.5529999999999</v>
      </c>
      <c r="N250" s="110" t="s">
        <v>235</v>
      </c>
      <c r="T250" s="33">
        <f t="shared" si="46"/>
        <v>0.48219851988486984</v>
      </c>
      <c r="U250" s="31">
        <f t="shared" si="47"/>
        <v>5.7724968071543058E-2</v>
      </c>
      <c r="V250" s="8">
        <f t="shared" si="41"/>
        <v>2.783489416449943E-2</v>
      </c>
      <c r="W250" s="33">
        <f t="shared" si="44"/>
        <v>0.30780112517048097</v>
      </c>
      <c r="X250" s="72">
        <f t="shared" si="43"/>
        <v>6.2888902875564562E-2</v>
      </c>
      <c r="Y250" s="8">
        <f t="shared" si="45"/>
        <v>1.9357275065835868E-2</v>
      </c>
    </row>
    <row r="251" spans="1:25">
      <c r="A251" t="s">
        <v>271</v>
      </c>
      <c r="B251">
        <v>23.398</v>
      </c>
      <c r="C251">
        <v>28.998999999999999</v>
      </c>
      <c r="D251">
        <v>24.939</v>
      </c>
      <c r="E251">
        <v>2.8820000000000001</v>
      </c>
      <c r="F251">
        <v>68.293000000000006</v>
      </c>
      <c r="G251">
        <v>37.347999999999999</v>
      </c>
      <c r="H251">
        <v>27.963999999999999</v>
      </c>
      <c r="I251">
        <v>6.6139999999999999</v>
      </c>
      <c r="J251">
        <v>24.184999999999999</v>
      </c>
      <c r="K251">
        <v>166.24199999999999</v>
      </c>
      <c r="L251">
        <v>329.18799999999999</v>
      </c>
      <c r="N251" s="110" t="s">
        <v>236</v>
      </c>
      <c r="T251" s="33">
        <f t="shared" si="46"/>
        <v>0.53745956817933738</v>
      </c>
      <c r="U251" s="31">
        <f t="shared" si="47"/>
        <v>8.4337473788137288E-3</v>
      </c>
      <c r="V251" s="8">
        <f t="shared" si="41"/>
        <v>4.5327982243508454E-3</v>
      </c>
      <c r="W251" s="33">
        <f t="shared" si="44"/>
        <v>0.27965649891502381</v>
      </c>
      <c r="X251" s="72">
        <f t="shared" si="43"/>
        <v>9.5549537728892246E-3</v>
      </c>
      <c r="Y251" s="8">
        <f t="shared" si="45"/>
        <v>2.6721049194210981E-3</v>
      </c>
    </row>
    <row r="252" spans="1:25">
      <c r="A252" t="s">
        <v>272</v>
      </c>
      <c r="B252">
        <v>1317.732</v>
      </c>
      <c r="C252">
        <v>1472.423</v>
      </c>
      <c r="D252">
        <v>1399.0060000000001</v>
      </c>
      <c r="E252">
        <v>1922.7380000000001</v>
      </c>
      <c r="F252">
        <v>3073.3490000000002</v>
      </c>
      <c r="G252">
        <v>4298.8879999999999</v>
      </c>
      <c r="H252">
        <v>6246.0439999999999</v>
      </c>
      <c r="I252">
        <v>9064.5419999999995</v>
      </c>
      <c r="J252">
        <v>10565.449000000001</v>
      </c>
      <c r="K252">
        <v>9509.1749999999993</v>
      </c>
      <c r="L252">
        <v>13120.18</v>
      </c>
      <c r="N252" s="110" t="s">
        <v>237</v>
      </c>
      <c r="T252" s="33">
        <f t="shared" si="46"/>
        <v>0.97650507197605485</v>
      </c>
      <c r="U252" s="31">
        <f t="shared" si="47"/>
        <v>3.3198958510616244E-2</v>
      </c>
      <c r="V252" s="8">
        <f t="shared" si="41"/>
        <v>3.2418951369939372E-2</v>
      </c>
      <c r="W252" s="33">
        <f t="shared" si="44"/>
        <v>0.2354965541637481</v>
      </c>
      <c r="X252" s="72">
        <f t="shared" si="43"/>
        <v>3.0867358138325307E-2</v>
      </c>
      <c r="Y252" s="8">
        <f t="shared" si="45"/>
        <v>7.2691564777139358E-3</v>
      </c>
    </row>
    <row r="253" spans="1:25">
      <c r="A253" t="s">
        <v>273</v>
      </c>
      <c r="B253">
        <v>645.27300000000002</v>
      </c>
      <c r="C253">
        <v>983.91899999999998</v>
      </c>
      <c r="D253">
        <v>831.39300000000003</v>
      </c>
      <c r="E253">
        <v>777.23900000000003</v>
      </c>
      <c r="F253">
        <v>1061.7619999999999</v>
      </c>
      <c r="G253">
        <v>2409.3629999999998</v>
      </c>
      <c r="H253">
        <v>2704.6979999999999</v>
      </c>
      <c r="I253">
        <v>2693.9549999999999</v>
      </c>
      <c r="J253">
        <v>4336.7079999999996</v>
      </c>
      <c r="K253">
        <v>4480.5510000000004</v>
      </c>
      <c r="L253">
        <v>6303.7240000000002</v>
      </c>
      <c r="N253" s="110" t="s">
        <v>238</v>
      </c>
      <c r="T253" s="33">
        <f t="shared" si="46"/>
        <v>0.86232694909564578</v>
      </c>
      <c r="U253" s="31">
        <f t="shared" si="47"/>
        <v>2.589390637884037E-2</v>
      </c>
      <c r="V253" s="8">
        <f t="shared" si="41"/>
        <v>2.2329013287833696E-2</v>
      </c>
      <c r="W253" s="33">
        <f t="shared" si="44"/>
        <v>0.80874488805456768</v>
      </c>
      <c r="X253" s="72">
        <f t="shared" si="43"/>
        <v>6.0495625923143864E-2</v>
      </c>
      <c r="Y253" s="8">
        <f t="shared" si="45"/>
        <v>4.892552821500399E-2</v>
      </c>
    </row>
    <row r="254" spans="1:25">
      <c r="A254" t="s">
        <v>274</v>
      </c>
      <c r="B254">
        <v>38.908000000000001</v>
      </c>
      <c r="C254">
        <v>196.21</v>
      </c>
      <c r="D254">
        <v>88.001000000000005</v>
      </c>
      <c r="E254">
        <v>121.318</v>
      </c>
      <c r="F254">
        <v>154.221</v>
      </c>
      <c r="G254">
        <v>1330.308</v>
      </c>
      <c r="H254">
        <v>2543.9659999999999</v>
      </c>
      <c r="I254">
        <v>7574.4840000000004</v>
      </c>
      <c r="J254">
        <v>10224.563</v>
      </c>
      <c r="K254">
        <v>6043.6940000000004</v>
      </c>
      <c r="L254">
        <v>9395.2980000000007</v>
      </c>
      <c r="N254" s="110" t="s">
        <v>239</v>
      </c>
      <c r="T254" s="33">
        <f t="shared" si="46"/>
        <v>0.63624965074187878</v>
      </c>
      <c r="U254" s="31">
        <f t="shared" si="47"/>
        <v>3.2231539935489236E-3</v>
      </c>
      <c r="V254" s="8">
        <f t="shared" si="41"/>
        <v>2.0507306026827945E-3</v>
      </c>
      <c r="W254" s="33">
        <f t="shared" si="44"/>
        <v>0.29038246433715209</v>
      </c>
      <c r="X254" s="72">
        <f t="shared" si="43"/>
        <v>3.8527788777633775E-3</v>
      </c>
      <c r="Y254" s="8">
        <f t="shared" si="45"/>
        <v>1.1187794250710568E-3</v>
      </c>
    </row>
    <row r="255" spans="1:25">
      <c r="A255" t="s">
        <v>275</v>
      </c>
      <c r="B255">
        <v>9090.8629999999994</v>
      </c>
      <c r="C255">
        <v>15864.342000000001</v>
      </c>
      <c r="D255">
        <v>22774.727999999999</v>
      </c>
      <c r="E255">
        <v>26119.5</v>
      </c>
      <c r="F255">
        <v>33268.544000000002</v>
      </c>
      <c r="G255">
        <v>45168.347000000002</v>
      </c>
      <c r="H255">
        <v>58514.061999999998</v>
      </c>
      <c r="I255">
        <v>75561.210999999996</v>
      </c>
      <c r="J255">
        <v>88437.400999999998</v>
      </c>
      <c r="K255">
        <v>74440.751000000004</v>
      </c>
      <c r="L255">
        <v>102689.376</v>
      </c>
      <c r="N255" s="110" t="s">
        <v>240</v>
      </c>
      <c r="T255" s="33">
        <f t="shared" si="46"/>
        <v>0.94691852414675104</v>
      </c>
      <c r="U255" s="31">
        <f t="shared" si="47"/>
        <v>3.0936255977103699E-2</v>
      </c>
      <c r="V255" s="8">
        <f t="shared" si="41"/>
        <v>2.929411385246514E-2</v>
      </c>
      <c r="W255" s="33">
        <f t="shared" si="44"/>
        <v>0.93165560495814492</v>
      </c>
      <c r="X255" s="72">
        <f t="shared" si="43"/>
        <v>3.3824998394655102E-2</v>
      </c>
      <c r="Y255" s="8">
        <f t="shared" si="45"/>
        <v>3.1513249342080683E-2</v>
      </c>
    </row>
    <row r="256" spans="1:25">
      <c r="A256" t="s">
        <v>276</v>
      </c>
      <c r="B256">
        <v>43789.192999999999</v>
      </c>
      <c r="C256">
        <v>70918.173999999999</v>
      </c>
      <c r="D256">
        <v>83019.237999999998</v>
      </c>
      <c r="E256">
        <v>107648.64200000001</v>
      </c>
      <c r="F256">
        <v>141013.39199999999</v>
      </c>
      <c r="G256">
        <v>208849.57399999999</v>
      </c>
      <c r="H256">
        <v>280904.55599999998</v>
      </c>
      <c r="I256">
        <v>359899.88099999999</v>
      </c>
      <c r="J256">
        <v>394471.76500000001</v>
      </c>
      <c r="K256">
        <v>319220</v>
      </c>
      <c r="L256">
        <v>355730.84499999997</v>
      </c>
      <c r="N256" s="110" t="s">
        <v>241</v>
      </c>
      <c r="T256" s="33">
        <f t="shared" si="46"/>
        <v>0.57996830275000044</v>
      </c>
      <c r="U256" s="31">
        <f t="shared" si="47"/>
        <v>1.0192529076623665E-2</v>
      </c>
      <c r="V256" s="8">
        <f t="shared" si="41"/>
        <v>5.911343789299456E-3</v>
      </c>
      <c r="W256" s="33">
        <f t="shared" si="44"/>
        <v>0.34092297436498287</v>
      </c>
      <c r="X256" s="72">
        <f t="shared" si="43"/>
        <v>7.5196279198601598E-2</v>
      </c>
      <c r="Y256" s="8">
        <f t="shared" si="45"/>
        <v>2.5636139165566948E-2</v>
      </c>
    </row>
    <row r="257" spans="1:25">
      <c r="A257" t="s">
        <v>277</v>
      </c>
      <c r="B257">
        <v>4153.5290000000014</v>
      </c>
      <c r="C257">
        <v>4664.152</v>
      </c>
      <c r="D257">
        <v>6078.8379999999997</v>
      </c>
      <c r="E257">
        <v>9899.5689999999995</v>
      </c>
      <c r="F257">
        <v>15502.804</v>
      </c>
      <c r="G257">
        <v>28627.101999999999</v>
      </c>
      <c r="H257">
        <v>43609.525000000001</v>
      </c>
      <c r="I257">
        <v>62961.743999999999</v>
      </c>
      <c r="J257">
        <v>47961.24</v>
      </c>
      <c r="K257">
        <v>45800.637000000002</v>
      </c>
      <c r="L257">
        <v>71028.118000000002</v>
      </c>
      <c r="N257" s="110" t="s">
        <v>242</v>
      </c>
      <c r="T257" s="33">
        <f t="shared" si="46"/>
        <v>0.86134165483089431</v>
      </c>
      <c r="U257" s="31">
        <f t="shared" si="47"/>
        <v>3.7291846740042087E-2</v>
      </c>
      <c r="V257" s="8">
        <f t="shared" si="41"/>
        <v>3.2121020982767944E-2</v>
      </c>
      <c r="W257" s="33">
        <f t="shared" si="44"/>
        <v>0.33986556361827075</v>
      </c>
      <c r="X257" s="72">
        <f t="shared" si="43"/>
        <v>2.8039881267701867E-2</v>
      </c>
      <c r="Y257" s="8">
        <f t="shared" si="45"/>
        <v>9.5297900508368866E-3</v>
      </c>
    </row>
    <row r="258" spans="1:25">
      <c r="A258" t="s">
        <v>278</v>
      </c>
      <c r="B258">
        <v>401.78800000000001</v>
      </c>
      <c r="C258">
        <v>649.70799999999997</v>
      </c>
      <c r="D258">
        <v>1251.18</v>
      </c>
      <c r="E258">
        <v>1138.9939999999999</v>
      </c>
      <c r="F258">
        <v>2491.4290000000001</v>
      </c>
      <c r="G258">
        <v>3335.835</v>
      </c>
      <c r="H258">
        <v>5736.5219999999999</v>
      </c>
      <c r="I258">
        <v>6366.7330000000002</v>
      </c>
      <c r="J258">
        <v>8867.598</v>
      </c>
      <c r="K258">
        <v>4436.7820000000002</v>
      </c>
      <c r="L258">
        <v>5820.7209999999995</v>
      </c>
      <c r="N258" s="110" t="s">
        <v>243</v>
      </c>
      <c r="T258" s="33">
        <f t="shared" si="46"/>
        <v>0.93102290510796692</v>
      </c>
      <c r="U258" s="31">
        <f t="shared" si="47"/>
        <v>0.16954340915375779</v>
      </c>
      <c r="V258" s="8">
        <f t="shared" si="41"/>
        <v>0.15784879733224025</v>
      </c>
      <c r="W258" s="33">
        <f t="shared" si="44"/>
        <v>0.63196963279366458</v>
      </c>
      <c r="X258" s="72">
        <f t="shared" si="43"/>
        <v>0.16155392121682527</v>
      </c>
      <c r="Y258" s="8">
        <f t="shared" si="45"/>
        <v>0.10209717226777368</v>
      </c>
    </row>
    <row r="259" spans="1:25">
      <c r="A259" t="s">
        <v>279</v>
      </c>
      <c r="B259">
        <v>784.2</v>
      </c>
      <c r="C259">
        <v>744.40499999999997</v>
      </c>
      <c r="D259">
        <v>4563.59</v>
      </c>
      <c r="E259">
        <v>1575.8779999999999</v>
      </c>
      <c r="F259">
        <v>1210.404</v>
      </c>
      <c r="G259">
        <v>920.93100000000004</v>
      </c>
      <c r="H259">
        <v>519.24</v>
      </c>
      <c r="I259">
        <v>723.99699999999996</v>
      </c>
      <c r="J259">
        <v>1436.998</v>
      </c>
      <c r="K259">
        <v>708.80399999999997</v>
      </c>
      <c r="L259">
        <v>554.404</v>
      </c>
      <c r="N259" s="110" t="s">
        <v>244</v>
      </c>
      <c r="T259" s="33">
        <f t="shared" si="46"/>
        <v>0.84735299040833312</v>
      </c>
      <c r="U259" s="31">
        <f t="shared" si="47"/>
        <v>4.6797142349875878E-2</v>
      </c>
      <c r="V259" s="8">
        <f t="shared" si="41"/>
        <v>3.9653698512731775E-2</v>
      </c>
      <c r="W259" s="33">
        <f t="shared" si="44"/>
        <v>0.27832098268796246</v>
      </c>
      <c r="X259" s="72">
        <f t="shared" si="43"/>
        <v>1.8437145042099704E-2</v>
      </c>
      <c r="Y259" s="8">
        <f t="shared" si="45"/>
        <v>5.1314443260776846E-3</v>
      </c>
    </row>
    <row r="260" spans="1:25">
      <c r="A260" t="s">
        <v>280</v>
      </c>
      <c r="B260">
        <v>287.19900000000001</v>
      </c>
      <c r="C260">
        <v>405.29</v>
      </c>
      <c r="D260">
        <v>646.83699999999999</v>
      </c>
      <c r="E260">
        <v>1248.9110000000001</v>
      </c>
      <c r="F260">
        <v>2329.402</v>
      </c>
      <c r="G260">
        <v>4910.6490000000003</v>
      </c>
      <c r="H260">
        <v>4391.5150000000003</v>
      </c>
      <c r="I260">
        <v>6554.616</v>
      </c>
      <c r="J260">
        <v>7983.53</v>
      </c>
      <c r="K260">
        <v>12474.57</v>
      </c>
      <c r="L260">
        <v>14708.187</v>
      </c>
      <c r="N260" s="110" t="s">
        <v>245</v>
      </c>
      <c r="T260" s="33">
        <f t="shared" si="46"/>
        <v>0.83270650415560532</v>
      </c>
      <c r="U260" s="31">
        <f t="shared" si="47"/>
        <v>3.3209668138187459E-2</v>
      </c>
      <c r="V260" s="8">
        <f t="shared" si="41"/>
        <v>2.765390665951787E-2</v>
      </c>
      <c r="W260" s="33">
        <f t="shared" si="44"/>
        <v>0.15829616330429222</v>
      </c>
      <c r="X260" s="72">
        <f t="shared" si="43"/>
        <v>2.7295612618043742E-2</v>
      </c>
      <c r="Y260" s="8">
        <f t="shared" si="45"/>
        <v>4.3207907524765513E-3</v>
      </c>
    </row>
    <row r="261" spans="1:25">
      <c r="A261" t="s">
        <v>281</v>
      </c>
      <c r="B261">
        <v>7446.1769999999997</v>
      </c>
      <c r="C261">
        <v>3661.0520000000001</v>
      </c>
      <c r="D261">
        <v>3637.6729999999998</v>
      </c>
      <c r="E261">
        <v>4878.4790000000003</v>
      </c>
      <c r="F261">
        <v>7066.366</v>
      </c>
      <c r="G261">
        <v>20326.300999999999</v>
      </c>
      <c r="H261">
        <v>30402.971000000001</v>
      </c>
      <c r="I261">
        <v>29800.606</v>
      </c>
      <c r="J261">
        <v>35326.819000000003</v>
      </c>
      <c r="K261">
        <v>14701.038</v>
      </c>
      <c r="L261">
        <v>23616.588</v>
      </c>
      <c r="N261" s="110" t="s">
        <v>246</v>
      </c>
      <c r="T261" s="33">
        <f t="shared" si="46"/>
        <v>0.93585820629601857</v>
      </c>
      <c r="U261" s="31">
        <f t="shared" si="47"/>
        <v>3.9178462009487124E-2</v>
      </c>
      <c r="V261" s="8">
        <f t="shared" si="41"/>
        <v>3.6665485181635329E-2</v>
      </c>
      <c r="W261" s="33">
        <f t="shared" si="44"/>
        <v>0.58409235124803949</v>
      </c>
      <c r="X261" s="72">
        <f t="shared" si="43"/>
        <v>2.1686885917031808E-2</v>
      </c>
      <c r="Y261" s="8">
        <f t="shared" si="45"/>
        <v>1.2667144186527103E-2</v>
      </c>
    </row>
    <row r="262" spans="1:25">
      <c r="A262" t="s">
        <v>282</v>
      </c>
      <c r="B262">
        <v>6167.4179999999997</v>
      </c>
      <c r="C262">
        <v>7707.5349999999999</v>
      </c>
      <c r="D262">
        <v>12597.620999999999</v>
      </c>
      <c r="E262">
        <v>20069.348999999998</v>
      </c>
      <c r="F262">
        <v>22252.424999999999</v>
      </c>
      <c r="G262">
        <v>33498.68</v>
      </c>
      <c r="H262">
        <v>46765.413</v>
      </c>
      <c r="I262">
        <v>61604.337</v>
      </c>
      <c r="J262">
        <v>70508.519</v>
      </c>
      <c r="K262">
        <v>48589.714999999997</v>
      </c>
      <c r="L262">
        <v>56260.57</v>
      </c>
      <c r="N262" s="110" t="s">
        <v>247</v>
      </c>
      <c r="T262" s="33">
        <f t="shared" si="46"/>
        <v>0.87281431749761695</v>
      </c>
      <c r="U262" s="31">
        <f t="shared" si="47"/>
        <v>1.4044168763853086E-2</v>
      </c>
      <c r="V262" s="8">
        <f t="shared" si="41"/>
        <v>1.2257951574443782E-2</v>
      </c>
      <c r="W262" s="33">
        <f t="shared" si="44"/>
        <v>0.82278280019279815</v>
      </c>
      <c r="X262" s="72">
        <f t="shared" si="43"/>
        <v>2.3580193742903814E-2</v>
      </c>
      <c r="Y262" s="8">
        <f t="shared" si="45"/>
        <v>1.9401377836875098E-2</v>
      </c>
    </row>
    <row r="263" spans="1:25">
      <c r="A263" t="s">
        <v>283</v>
      </c>
      <c r="B263">
        <v>533.11900000000003</v>
      </c>
      <c r="C263">
        <v>20.28</v>
      </c>
      <c r="D263">
        <v>29.241</v>
      </c>
      <c r="E263">
        <v>78.960999999999999</v>
      </c>
      <c r="F263">
        <v>14.073</v>
      </c>
      <c r="G263" t="s">
        <v>18</v>
      </c>
      <c r="H263">
        <v>16.295000000000002</v>
      </c>
      <c r="I263">
        <v>527.48699999999997</v>
      </c>
      <c r="J263">
        <v>91.078999999999994</v>
      </c>
      <c r="K263">
        <v>305.41399999999999</v>
      </c>
      <c r="L263">
        <v>1157.558</v>
      </c>
      <c r="N263" s="110" t="s">
        <v>248</v>
      </c>
      <c r="T263" s="33">
        <f t="shared" si="46"/>
        <v>0.99625462388215169</v>
      </c>
      <c r="U263" s="31">
        <f t="shared" si="47"/>
        <v>3.1798741662118019E-2</v>
      </c>
      <c r="V263" s="8">
        <f t="shared" si="41"/>
        <v>3.1679643414519093E-2</v>
      </c>
      <c r="W263" s="33">
        <f t="shared" si="44"/>
        <v>0.21353721958938707</v>
      </c>
      <c r="X263" s="72">
        <f t="shared" si="43"/>
        <v>1.6836431112710121E-2</v>
      </c>
      <c r="Y263" s="8">
        <f t="shared" si="45"/>
        <v>3.5952046876163695E-3</v>
      </c>
    </row>
    <row r="264" spans="1:25">
      <c r="N264" s="110" t="s">
        <v>249</v>
      </c>
      <c r="T264" s="33">
        <f t="shared" si="46"/>
        <v>0.54425079033719348</v>
      </c>
      <c r="U264" s="31">
        <f t="shared" si="47"/>
        <v>1.8432302317921277E-2</v>
      </c>
      <c r="V264" s="8">
        <f t="shared" si="41"/>
        <v>1.0031795104262739E-2</v>
      </c>
      <c r="W264" s="33">
        <f t="shared" si="44"/>
        <v>0.48722089326968832</v>
      </c>
      <c r="X264" s="72">
        <f t="shared" si="43"/>
        <v>3.8531144478023602E-3</v>
      </c>
      <c r="Y264" s="8">
        <f t="shared" si="45"/>
        <v>1.8773178631286077E-3</v>
      </c>
    </row>
    <row r="265" spans="1:25">
      <c r="N265" s="110" t="s">
        <v>250</v>
      </c>
      <c r="T265" s="33">
        <f t="shared" si="46"/>
        <v>0.49007710280125699</v>
      </c>
      <c r="U265" s="31">
        <f t="shared" si="47"/>
        <v>4.9201353851787578E-3</v>
      </c>
      <c r="V265" s="8">
        <f t="shared" si="41"/>
        <v>2.4112456949583524E-3</v>
      </c>
      <c r="W265" s="33">
        <f t="shared" si="44"/>
        <v>0.77092778157947417</v>
      </c>
      <c r="X265" s="72">
        <f t="shared" si="43"/>
        <v>3.559308770623603E-2</v>
      </c>
      <c r="Y265" s="8">
        <f t="shared" si="45"/>
        <v>2.7439700144932199E-2</v>
      </c>
    </row>
    <row r="266" spans="1:25">
      <c r="A266" t="s">
        <v>284</v>
      </c>
      <c r="N266" s="110" t="s">
        <v>251</v>
      </c>
      <c r="T266" s="33">
        <f t="shared" si="46"/>
        <v>0.12663494472767695</v>
      </c>
      <c r="U266" s="31">
        <f t="shared" si="47"/>
        <v>2.8130880627644895E-2</v>
      </c>
      <c r="V266" s="8">
        <f t="shared" si="41"/>
        <v>3.5623525134226893E-3</v>
      </c>
      <c r="W266" s="33">
        <f t="shared" si="44"/>
        <v>0.95375361757050425</v>
      </c>
      <c r="X266" s="72">
        <f t="shared" si="43"/>
        <v>5.3580190498052384E-2</v>
      </c>
      <c r="Y266" s="8">
        <f t="shared" si="45"/>
        <v>5.1102300517634217E-2</v>
      </c>
    </row>
    <row r="267" spans="1:25">
      <c r="A267" t="s">
        <v>0</v>
      </c>
      <c r="N267" s="110" t="s">
        <v>252</v>
      </c>
      <c r="T267" s="33">
        <f t="shared" si="46"/>
        <v>0.12248376927432245</v>
      </c>
      <c r="U267" s="31">
        <f t="shared" ref="U267:U297" si="48">(L232+L497)/($AJ$44+$AJ$45)</f>
        <v>2.0061899665006502E-2</v>
      </c>
      <c r="V267" s="8">
        <f t="shared" si="41"/>
        <v>2.4572570897732631E-3</v>
      </c>
      <c r="W267" s="33">
        <f t="shared" si="44"/>
        <v>0.39938402583648619</v>
      </c>
      <c r="X267" s="72">
        <f>(B232+B497)/($AJ$52+$AJ$53)</f>
        <v>1.8629400765454572E-2</v>
      </c>
      <c r="Y267" s="8">
        <f t="shared" si="45"/>
        <v>7.4402850766285642E-3</v>
      </c>
    </row>
    <row r="268" spans="1:25">
      <c r="N268" s="110" t="s">
        <v>253</v>
      </c>
      <c r="T268" s="33">
        <f t="shared" si="46"/>
        <v>0.76051893020794903</v>
      </c>
      <c r="U268" s="31">
        <f t="shared" si="48"/>
        <v>2.0272987333374622E-2</v>
      </c>
      <c r="V268" s="8">
        <f t="shared" si="41"/>
        <v>1.5417990638897369E-2</v>
      </c>
      <c r="W268" s="33">
        <f t="shared" si="44"/>
        <v>0.24604663311165198</v>
      </c>
      <c r="X268" s="72">
        <f t="shared" ref="X268:X297" si="49">(B233+B498)/($AJ$52+$AJ$53)</f>
        <v>1.3046342636163034E-2</v>
      </c>
      <c r="Y268" s="8">
        <f t="shared" si="45"/>
        <v>3.2100086800489086E-3</v>
      </c>
    </row>
    <row r="269" spans="1:25">
      <c r="A269" t="s">
        <v>1</v>
      </c>
      <c r="B269" t="s">
        <v>295</v>
      </c>
      <c r="C269" t="s">
        <v>3</v>
      </c>
      <c r="D269" t="s">
        <v>4</v>
      </c>
      <c r="F269" s="2" t="s">
        <v>297</v>
      </c>
      <c r="N269" s="110" t="s">
        <v>254</v>
      </c>
      <c r="T269" s="33">
        <f t="shared" si="46"/>
        <v>0.96838421243464223</v>
      </c>
      <c r="U269" s="31">
        <f t="shared" si="48"/>
        <v>2.1782387055936898E-2</v>
      </c>
      <c r="V269" s="8">
        <f t="shared" si="41"/>
        <v>2.1093719734109999E-2</v>
      </c>
      <c r="W269" s="33">
        <f t="shared" si="44"/>
        <v>0.26770049885264813</v>
      </c>
      <c r="X269" s="72">
        <f t="shared" si="49"/>
        <v>1.3814183698979528E-2</v>
      </c>
      <c r="Y269" s="8">
        <f t="shared" si="45"/>
        <v>3.6980638674589394E-3</v>
      </c>
    </row>
    <row r="270" spans="1:25">
      <c r="N270" s="110" t="s">
        <v>255</v>
      </c>
      <c r="T270" s="33">
        <f t="shared" si="46"/>
        <v>0.22322423660018534</v>
      </c>
      <c r="U270" s="31">
        <f t="shared" si="48"/>
        <v>0.25195571034778586</v>
      </c>
      <c r="V270" s="8">
        <f t="shared" si="41"/>
        <v>5.6242621099441913E-2</v>
      </c>
      <c r="W270" s="33">
        <f t="shared" si="44"/>
        <v>0.35473476156183065</v>
      </c>
      <c r="X270" s="72">
        <f t="shared" si="49"/>
        <v>0.13719508464121058</v>
      </c>
      <c r="Y270" s="8">
        <f t="shared" si="45"/>
        <v>4.866786563765501E-2</v>
      </c>
    </row>
    <row r="271" spans="1:25">
      <c r="A271" t="s">
        <v>5</v>
      </c>
      <c r="B271" t="s">
        <v>6</v>
      </c>
      <c r="C271" t="s">
        <v>7</v>
      </c>
      <c r="D271" t="s">
        <v>8</v>
      </c>
      <c r="E271" t="s">
        <v>9</v>
      </c>
      <c r="F271" t="s">
        <v>10</v>
      </c>
      <c r="G271" t="s">
        <v>11</v>
      </c>
      <c r="H271" t="s">
        <v>12</v>
      </c>
      <c r="I271" t="s">
        <v>13</v>
      </c>
      <c r="J271" t="s">
        <v>14</v>
      </c>
      <c r="K271" t="s">
        <v>15</v>
      </c>
      <c r="L271" t="s">
        <v>16</v>
      </c>
      <c r="N271" s="110" t="s">
        <v>256</v>
      </c>
      <c r="T271" s="33">
        <f t="shared" si="46"/>
        <v>0.67803325806524362</v>
      </c>
      <c r="U271" s="31">
        <f t="shared" si="48"/>
        <v>7.8518748592045721E-3</v>
      </c>
      <c r="V271" s="8">
        <f t="shared" si="41"/>
        <v>5.3238322927070519E-3</v>
      </c>
      <c r="W271" s="33">
        <f t="shared" si="44"/>
        <v>0.53722889255425321</v>
      </c>
      <c r="X271" s="72">
        <f t="shared" si="49"/>
        <v>5.3591520613723975E-3</v>
      </c>
      <c r="Y271" s="8">
        <f t="shared" si="45"/>
        <v>2.8790913269609365E-3</v>
      </c>
    </row>
    <row r="272" spans="1:25">
      <c r="A272" t="s">
        <v>17</v>
      </c>
      <c r="N272" s="110" t="s">
        <v>257</v>
      </c>
      <c r="T272" s="33">
        <f t="shared" si="46"/>
        <v>0.51583862532556257</v>
      </c>
      <c r="U272" s="31">
        <f t="shared" si="48"/>
        <v>4.0516088954329434E-2</v>
      </c>
      <c r="V272" s="8">
        <f t="shared" si="41"/>
        <v>2.0899763629769506E-2</v>
      </c>
      <c r="W272" s="33">
        <f t="shared" si="44"/>
        <v>0.19872244826669522</v>
      </c>
      <c r="X272" s="72">
        <f t="shared" si="49"/>
        <v>0.11263890193109091</v>
      </c>
      <c r="Y272" s="8">
        <f t="shared" si="45"/>
        <v>2.2383878361818571E-2</v>
      </c>
    </row>
    <row r="273" spans="1:25">
      <c r="A273" t="s">
        <v>28</v>
      </c>
      <c r="B273">
        <v>5456480.3159999996</v>
      </c>
      <c r="C273">
        <v>6353270.7429999998</v>
      </c>
      <c r="D273">
        <v>7709309.6699999999</v>
      </c>
      <c r="E273">
        <v>9803635.9010000005</v>
      </c>
      <c r="F273">
        <v>12379200.835000001</v>
      </c>
      <c r="G273">
        <v>15704432.297</v>
      </c>
      <c r="H273">
        <v>19388425.405000001</v>
      </c>
      <c r="I273">
        <v>24445067.456999999</v>
      </c>
      <c r="J273">
        <v>31294662.543000001</v>
      </c>
      <c r="K273">
        <v>18340632.910999998</v>
      </c>
      <c r="L273">
        <v>23378047.392999999</v>
      </c>
      <c r="N273" s="110" t="s">
        <v>258</v>
      </c>
      <c r="T273" s="33">
        <f t="shared" si="46"/>
        <v>0.73486885090567733</v>
      </c>
      <c r="U273" s="31">
        <f t="shared" si="48"/>
        <v>7.2367393352364154E-2</v>
      </c>
      <c r="V273" s="8">
        <f t="shared" si="41"/>
        <v>5.3180543195890995E-2</v>
      </c>
      <c r="W273" s="33">
        <f t="shared" si="44"/>
        <v>0.10707867687115975</v>
      </c>
      <c r="X273" s="72">
        <f t="shared" si="49"/>
        <v>0.18356545751177916</v>
      </c>
      <c r="Y273" s="8">
        <f t="shared" si="45"/>
        <v>1.9655946309610407E-2</v>
      </c>
    </row>
    <row r="274" spans="1:25">
      <c r="A274" t="s">
        <v>29</v>
      </c>
      <c r="B274">
        <v>1433.856</v>
      </c>
      <c r="C274">
        <v>2373.451</v>
      </c>
      <c r="D274">
        <v>2399.6930000000002</v>
      </c>
      <c r="E274">
        <v>3212.8589999999999</v>
      </c>
      <c r="F274">
        <v>7160.0290000000014</v>
      </c>
      <c r="G274">
        <v>13472.51</v>
      </c>
      <c r="H274">
        <v>21362.514999999999</v>
      </c>
      <c r="I274">
        <v>26910.923999999999</v>
      </c>
      <c r="J274">
        <v>38007.637999999999</v>
      </c>
      <c r="K274">
        <v>24469.142</v>
      </c>
      <c r="L274">
        <v>31588.055</v>
      </c>
      <c r="N274" s="110" t="s">
        <v>259</v>
      </c>
      <c r="T274" s="33">
        <f t="shared" si="46"/>
        <v>0.64166548317722416</v>
      </c>
      <c r="U274" s="31">
        <f t="shared" si="48"/>
        <v>7.561368698967297E-3</v>
      </c>
      <c r="V274" s="8">
        <f t="shared" si="41"/>
        <v>4.851869299703989E-3</v>
      </c>
      <c r="W274" s="33">
        <f t="shared" si="44"/>
        <v>0.59301236826151482</v>
      </c>
      <c r="X274" s="72">
        <f t="shared" si="49"/>
        <v>1.0168765503541248E-2</v>
      </c>
      <c r="Y274" s="8">
        <f t="shared" si="45"/>
        <v>6.0302037135509913E-3</v>
      </c>
    </row>
    <row r="275" spans="1:25">
      <c r="A275" t="s">
        <v>30</v>
      </c>
      <c r="B275">
        <v>365.642</v>
      </c>
      <c r="C275">
        <v>590.91200000000003</v>
      </c>
      <c r="D275">
        <v>1572.242</v>
      </c>
      <c r="E275">
        <v>417.935</v>
      </c>
      <c r="F275">
        <v>1329.5640000000001</v>
      </c>
      <c r="G275">
        <v>1902.758</v>
      </c>
      <c r="H275">
        <v>8301.0120000000006</v>
      </c>
      <c r="I275">
        <v>12803.153</v>
      </c>
      <c r="J275">
        <v>17024.36</v>
      </c>
      <c r="K275">
        <v>6612.3509999999997</v>
      </c>
      <c r="L275">
        <v>6712.9639999999999</v>
      </c>
      <c r="N275" s="110" t="s">
        <v>260</v>
      </c>
      <c r="T275" s="33">
        <f t="shared" si="46"/>
        <v>0.58081880530822128</v>
      </c>
      <c r="U275" s="31">
        <f t="shared" si="48"/>
        <v>2.7331649460277867E-2</v>
      </c>
      <c r="V275" s="8">
        <f t="shared" si="41"/>
        <v>1.5874735986621681E-2</v>
      </c>
      <c r="W275" s="33">
        <f t="shared" si="44"/>
        <v>0.45971623864819455</v>
      </c>
      <c r="X275" s="72">
        <f t="shared" si="49"/>
        <v>4.6050681470346473E-2</v>
      </c>
      <c r="Y275" s="8">
        <f t="shared" si="45"/>
        <v>2.1170246072733791E-2</v>
      </c>
    </row>
    <row r="276" spans="1:25">
      <c r="A276" t="s">
        <v>31</v>
      </c>
      <c r="B276">
        <v>19925.837</v>
      </c>
      <c r="C276">
        <v>21405.602999999999</v>
      </c>
      <c r="D276">
        <v>22504.138999999999</v>
      </c>
      <c r="E276">
        <v>35443.796000000002</v>
      </c>
      <c r="F276">
        <v>70098.023000000001</v>
      </c>
      <c r="G276">
        <v>93448.331000000006</v>
      </c>
      <c r="H276">
        <v>104893.91099999999</v>
      </c>
      <c r="I276">
        <v>173916.56599999999</v>
      </c>
      <c r="J276">
        <v>268931.01199999999</v>
      </c>
      <c r="K276">
        <v>214143.99</v>
      </c>
      <c r="L276">
        <v>163170.008</v>
      </c>
      <c r="N276" s="110" t="s">
        <v>261</v>
      </c>
      <c r="T276" s="33">
        <f t="shared" si="46"/>
        <v>0.69580471820335354</v>
      </c>
      <c r="U276" s="31">
        <f t="shared" si="48"/>
        <v>5.2767877950406855E-2</v>
      </c>
      <c r="V276" s="8">
        <f t="shared" si="41"/>
        <v>3.6716138447471798E-2</v>
      </c>
      <c r="W276" s="33">
        <f t="shared" si="44"/>
        <v>0.37613654039525768</v>
      </c>
      <c r="X276" s="72">
        <f t="shared" si="49"/>
        <v>9.614342523597437E-2</v>
      </c>
      <c r="Y276" s="8">
        <f t="shared" si="45"/>
        <v>3.6163055350009507E-2</v>
      </c>
    </row>
    <row r="277" spans="1:25">
      <c r="A277" t="s">
        <v>32</v>
      </c>
      <c r="B277">
        <v>2.3250000000000002</v>
      </c>
      <c r="C277">
        <v>3.012</v>
      </c>
      <c r="D277">
        <v>92.311999999999998</v>
      </c>
      <c r="E277">
        <v>105.831</v>
      </c>
      <c r="F277">
        <v>483.13200000000001</v>
      </c>
      <c r="G277">
        <v>734.06899999999996</v>
      </c>
      <c r="H277">
        <v>956.84500000000003</v>
      </c>
      <c r="I277">
        <v>1991.731</v>
      </c>
      <c r="J277">
        <v>4905.09</v>
      </c>
      <c r="K277">
        <v>4006.34</v>
      </c>
      <c r="L277">
        <v>3753.8049999999998</v>
      </c>
      <c r="N277" s="110" t="s">
        <v>262</v>
      </c>
      <c r="T277" s="33">
        <f t="shared" si="46"/>
        <v>0.92185332749422833</v>
      </c>
      <c r="U277" s="31">
        <f t="shared" si="48"/>
        <v>5.4028618631677718E-2</v>
      </c>
      <c r="V277" s="8">
        <f t="shared" ref="V277:V298" si="50">(T277*U277)</f>
        <v>4.9806461865528763E-2</v>
      </c>
      <c r="W277" s="33">
        <f t="shared" si="44"/>
        <v>0.99929741591026988</v>
      </c>
      <c r="X277" s="72">
        <f t="shared" si="49"/>
        <v>2.3486729608463441E-2</v>
      </c>
      <c r="Y277" s="8">
        <f t="shared" si="45"/>
        <v>2.3470228205920741E-2</v>
      </c>
    </row>
    <row r="278" spans="1:25">
      <c r="A278" t="s">
        <v>33</v>
      </c>
      <c r="B278">
        <v>1051.5830000000001</v>
      </c>
      <c r="C278">
        <v>2324.8629999999998</v>
      </c>
      <c r="D278">
        <v>6201.2830000000004</v>
      </c>
      <c r="E278">
        <v>7372.1279999999997</v>
      </c>
      <c r="F278">
        <v>9753.5759999999991</v>
      </c>
      <c r="G278">
        <v>19283.054</v>
      </c>
      <c r="H278">
        <v>26477.061000000002</v>
      </c>
      <c r="I278">
        <v>38603.148999999998</v>
      </c>
      <c r="J278">
        <v>50265.750999999997</v>
      </c>
      <c r="K278">
        <v>49764.959000000003</v>
      </c>
      <c r="L278">
        <v>42202.896999999997</v>
      </c>
      <c r="N278" s="110" t="s">
        <v>263</v>
      </c>
      <c r="T278" s="33">
        <f t="shared" si="46"/>
        <v>0.64547512376277161</v>
      </c>
      <c r="U278" s="31">
        <f t="shared" si="48"/>
        <v>7.4066877534816142E-3</v>
      </c>
      <c r="V278" s="8">
        <f t="shared" si="50"/>
        <v>4.7808326943507501E-3</v>
      </c>
      <c r="W278" s="33">
        <f t="shared" si="44"/>
        <v>0.56568739878983343</v>
      </c>
      <c r="X278" s="72">
        <f t="shared" si="49"/>
        <v>8.7646380444260878E-3</v>
      </c>
      <c r="Y278" s="8">
        <f t="shared" si="45"/>
        <v>4.9580452966858065E-3</v>
      </c>
    </row>
    <row r="279" spans="1:25">
      <c r="A279" t="s">
        <v>34</v>
      </c>
      <c r="B279">
        <v>39601.453000000001</v>
      </c>
      <c r="C279">
        <v>35751.684999999998</v>
      </c>
      <c r="D279">
        <v>12468.166999999999</v>
      </c>
      <c r="E279">
        <v>11977.843000000001</v>
      </c>
      <c r="F279">
        <v>15173.38</v>
      </c>
      <c r="G279">
        <v>39001.758999999998</v>
      </c>
      <c r="H279">
        <v>70177.629000000001</v>
      </c>
      <c r="I279">
        <v>100849.943</v>
      </c>
      <c r="J279">
        <v>142736.777</v>
      </c>
      <c r="K279">
        <v>87782.322</v>
      </c>
      <c r="L279">
        <v>141595.00700000001</v>
      </c>
      <c r="N279" s="110" t="s">
        <v>264</v>
      </c>
      <c r="T279" s="33">
        <f t="shared" si="46"/>
        <v>0.48307126020304914</v>
      </c>
      <c r="U279" s="31">
        <f t="shared" si="48"/>
        <v>2.8704047739687308E-2</v>
      </c>
      <c r="V279" s="8">
        <f t="shared" si="50"/>
        <v>1.3866100514539232E-2</v>
      </c>
      <c r="W279" s="33">
        <f t="shared" si="44"/>
        <v>0.70224775866387656</v>
      </c>
      <c r="X279" s="72">
        <f t="shared" si="49"/>
        <v>3.1267325824397417E-2</v>
      </c>
      <c r="Y279" s="8">
        <f t="shared" si="45"/>
        <v>2.1957409479596231E-2</v>
      </c>
    </row>
    <row r="280" spans="1:25">
      <c r="A280" t="s">
        <v>35</v>
      </c>
      <c r="B280">
        <v>1001.621</v>
      </c>
      <c r="C280">
        <v>816.34799999999996</v>
      </c>
      <c r="D280">
        <v>341.08100000000002</v>
      </c>
      <c r="E280">
        <v>1496.221</v>
      </c>
      <c r="F280">
        <v>556.68299999999999</v>
      </c>
      <c r="G280">
        <v>1524.366</v>
      </c>
      <c r="H280">
        <v>1660.482</v>
      </c>
      <c r="I280">
        <v>3429.8470000000002</v>
      </c>
      <c r="J280">
        <v>3206.7420000000002</v>
      </c>
      <c r="K280">
        <v>1885.2819999999999</v>
      </c>
      <c r="L280">
        <v>4494.6440000000002</v>
      </c>
      <c r="N280" s="110" t="s">
        <v>265</v>
      </c>
      <c r="T280" s="33">
        <f t="shared" si="46"/>
        <v>0.58606090335556338</v>
      </c>
      <c r="U280" s="31">
        <f t="shared" si="48"/>
        <v>9.1438836316635741E-3</v>
      </c>
      <c r="V280" s="8">
        <f t="shared" si="50"/>
        <v>5.3588727013509042E-3</v>
      </c>
      <c r="W280" s="33">
        <f t="shared" si="44"/>
        <v>0.58240976654407339</v>
      </c>
      <c r="X280" s="72">
        <f t="shared" si="49"/>
        <v>5.2308961450150985E-3</v>
      </c>
      <c r="Y280" s="8">
        <f t="shared" si="45"/>
        <v>3.0465250026345371E-3</v>
      </c>
    </row>
    <row r="281" spans="1:25">
      <c r="A281" t="s">
        <v>36</v>
      </c>
      <c r="B281">
        <v>813.904</v>
      </c>
      <c r="C281">
        <v>1115.9970000000001</v>
      </c>
      <c r="D281">
        <v>1612.7560000000001</v>
      </c>
      <c r="E281">
        <v>2913.1860000000001</v>
      </c>
      <c r="F281">
        <v>4507.8760000000002</v>
      </c>
      <c r="G281">
        <v>8496.73</v>
      </c>
      <c r="H281">
        <v>10012.074000000001</v>
      </c>
      <c r="I281">
        <v>16236.484</v>
      </c>
      <c r="J281">
        <v>28091.787</v>
      </c>
      <c r="K281">
        <v>21301.58</v>
      </c>
      <c r="L281">
        <v>25284.11</v>
      </c>
      <c r="N281" s="110" t="s">
        <v>266</v>
      </c>
      <c r="T281" s="33">
        <f t="shared" si="46"/>
        <v>0.73700808015081598</v>
      </c>
      <c r="U281" s="31">
        <f t="shared" si="48"/>
        <v>4.2315237703053538E-2</v>
      </c>
      <c r="V281" s="8">
        <f t="shared" si="50"/>
        <v>3.1186672100652912E-2</v>
      </c>
      <c r="W281" s="33">
        <f t="shared" si="44"/>
        <v>0.66278214550554948</v>
      </c>
      <c r="X281" s="72">
        <f t="shared" si="49"/>
        <v>2.4101775624540342E-2</v>
      </c>
      <c r="Y281" s="8">
        <f t="shared" si="45"/>
        <v>1.5974226558926202E-2</v>
      </c>
    </row>
    <row r="282" spans="1:25">
      <c r="A282" t="s">
        <v>37</v>
      </c>
      <c r="B282">
        <v>1341.636</v>
      </c>
      <c r="C282">
        <v>3716.3809999999999</v>
      </c>
      <c r="D282">
        <v>2577.288</v>
      </c>
      <c r="E282">
        <v>4359.5749999999998</v>
      </c>
      <c r="F282">
        <v>4082.38</v>
      </c>
      <c r="G282">
        <v>4340.5609999999997</v>
      </c>
      <c r="H282">
        <v>4606.8530000000001</v>
      </c>
      <c r="I282">
        <v>3530.364</v>
      </c>
      <c r="J282">
        <v>5210.0280000000002</v>
      </c>
      <c r="K282">
        <v>5599.9930000000004</v>
      </c>
      <c r="L282">
        <v>8284.9050000000007</v>
      </c>
      <c r="N282" s="110" t="s">
        <v>267</v>
      </c>
      <c r="T282" s="33">
        <f t="shared" si="46"/>
        <v>0.8566461233408168</v>
      </c>
      <c r="U282" s="31">
        <f t="shared" si="48"/>
        <v>1.0510576933925948E-2</v>
      </c>
      <c r="V282" s="8">
        <f t="shared" si="50"/>
        <v>9.0038449845230711E-3</v>
      </c>
      <c r="W282" s="33">
        <f t="shared" si="44"/>
        <v>0.6519143151796607</v>
      </c>
      <c r="X282" s="72">
        <f t="shared" si="49"/>
        <v>7.930722505778233E-3</v>
      </c>
      <c r="Y282" s="8">
        <f t="shared" si="45"/>
        <v>5.1701515312343391E-3</v>
      </c>
    </row>
    <row r="283" spans="1:25">
      <c r="A283" t="s">
        <v>38</v>
      </c>
      <c r="B283">
        <v>45107.125999999997</v>
      </c>
      <c r="C283">
        <v>68815.661999999997</v>
      </c>
      <c r="D283">
        <v>65675.009000000005</v>
      </c>
      <c r="E283">
        <v>83456.361000000004</v>
      </c>
      <c r="F283">
        <v>90264.842000000004</v>
      </c>
      <c r="G283">
        <v>145364.378</v>
      </c>
      <c r="H283">
        <v>145502.011</v>
      </c>
      <c r="I283">
        <v>189223.429</v>
      </c>
      <c r="J283">
        <v>233751.60500000001</v>
      </c>
      <c r="K283">
        <v>250380.022</v>
      </c>
      <c r="L283">
        <v>306327.69300000003</v>
      </c>
      <c r="N283" s="110" t="s">
        <v>268</v>
      </c>
      <c r="T283" s="33">
        <f t="shared" si="46"/>
        <v>0.91123201321112202</v>
      </c>
      <c r="U283" s="31">
        <f t="shared" si="48"/>
        <v>5.4779619030916958E-2</v>
      </c>
      <c r="V283" s="8">
        <f t="shared" si="50"/>
        <v>4.9916942532480753E-2</v>
      </c>
      <c r="W283" s="33">
        <f t="shared" si="44"/>
        <v>0.63511945458599728</v>
      </c>
      <c r="X283" s="72">
        <f t="shared" si="49"/>
        <v>4.0118119061160411E-2</v>
      </c>
      <c r="Y283" s="8">
        <f t="shared" si="45"/>
        <v>2.5479797897140301E-2</v>
      </c>
    </row>
    <row r="284" spans="1:25">
      <c r="A284" t="s">
        <v>39</v>
      </c>
      <c r="B284">
        <v>2187.9029999999998</v>
      </c>
      <c r="C284">
        <v>3897.732</v>
      </c>
      <c r="D284">
        <v>3574.998</v>
      </c>
      <c r="E284">
        <v>2990.6779999999999</v>
      </c>
      <c r="F284">
        <v>3295.634</v>
      </c>
      <c r="G284">
        <v>3740.556</v>
      </c>
      <c r="H284">
        <v>2542.8150000000001</v>
      </c>
      <c r="I284">
        <v>2073.0050000000001</v>
      </c>
      <c r="J284">
        <v>2311.3110000000001</v>
      </c>
      <c r="K284">
        <v>2766.335</v>
      </c>
      <c r="L284">
        <v>2558.7559999999999</v>
      </c>
      <c r="N284" s="110" t="s">
        <v>269</v>
      </c>
      <c r="T284" s="33">
        <f t="shared" si="46"/>
        <v>0.88479770725492501</v>
      </c>
      <c r="U284" s="31">
        <f t="shared" si="48"/>
        <v>2.8005824879822846E-3</v>
      </c>
      <c r="V284" s="8">
        <f t="shared" si="50"/>
        <v>2.477948964345019E-3</v>
      </c>
      <c r="W284" s="33">
        <f t="shared" si="44"/>
        <v>0.332364520768755</v>
      </c>
      <c r="X284" s="72">
        <f t="shared" si="49"/>
        <v>3.8788251739357424E-3</v>
      </c>
      <c r="Y284" s="8">
        <f t="shared" si="45"/>
        <v>1.2891838700809359E-3</v>
      </c>
    </row>
    <row r="285" spans="1:25">
      <c r="A285" t="s">
        <v>40</v>
      </c>
      <c r="B285">
        <v>658.11900000000003</v>
      </c>
      <c r="C285">
        <v>1246.7429999999999</v>
      </c>
      <c r="D285">
        <v>1957.2070000000001</v>
      </c>
      <c r="E285">
        <v>2002.8530000000001</v>
      </c>
      <c r="F285">
        <v>1437.1610000000001</v>
      </c>
      <c r="G285">
        <v>4027.1559999999999</v>
      </c>
      <c r="H285">
        <v>2302.4319999999998</v>
      </c>
      <c r="I285">
        <v>5048.4639999999999</v>
      </c>
      <c r="J285">
        <v>6232.5389999999998</v>
      </c>
      <c r="K285">
        <v>4288.0020000000004</v>
      </c>
      <c r="L285">
        <v>5546.5590000000002</v>
      </c>
      <c r="N285" s="110" t="s">
        <v>270</v>
      </c>
      <c r="T285" s="33">
        <f t="shared" si="46"/>
        <v>0.48100722067909107</v>
      </c>
      <c r="U285" s="31">
        <f t="shared" si="48"/>
        <v>5.1055181169257701E-3</v>
      </c>
      <c r="V285" s="8">
        <f t="shared" si="50"/>
        <v>2.4557910795492115E-3</v>
      </c>
      <c r="W285" s="33">
        <f t="shared" si="44"/>
        <v>0.26758634434396172</v>
      </c>
      <c r="X285" s="72">
        <f t="shared" si="49"/>
        <v>9.4874154594310912E-3</v>
      </c>
      <c r="Y285" s="8">
        <f t="shared" si="45"/>
        <v>2.5387028200615537E-3</v>
      </c>
    </row>
    <row r="286" spans="1:25">
      <c r="A286" t="s">
        <v>41</v>
      </c>
      <c r="B286">
        <v>5620.5550000000003</v>
      </c>
      <c r="C286">
        <v>6649.36</v>
      </c>
      <c r="D286">
        <v>9214.6219999999994</v>
      </c>
      <c r="E286">
        <v>9442.6880000000001</v>
      </c>
      <c r="F286">
        <v>12377.385</v>
      </c>
      <c r="G286">
        <v>16020.828</v>
      </c>
      <c r="H286">
        <v>22849.463</v>
      </c>
      <c r="I286">
        <v>28223.841</v>
      </c>
      <c r="J286">
        <v>32933.476999999999</v>
      </c>
      <c r="K286">
        <v>26034.881000000001</v>
      </c>
      <c r="L286">
        <v>24690.330999999998</v>
      </c>
      <c r="N286" s="110" t="s">
        <v>271</v>
      </c>
      <c r="T286" s="33">
        <f t="shared" si="46"/>
        <v>0.80578265594861598</v>
      </c>
      <c r="U286" s="31">
        <f t="shared" si="48"/>
        <v>1.9140686764216604E-4</v>
      </c>
      <c r="V286" s="8">
        <f t="shared" si="50"/>
        <v>1.5423233417550977E-4</v>
      </c>
      <c r="W286" s="33">
        <f t="shared" si="44"/>
        <v>0.29648308064648976</v>
      </c>
      <c r="X286" s="72">
        <f t="shared" si="49"/>
        <v>1.3419196625956718E-4</v>
      </c>
      <c r="Y286" s="8">
        <f t="shared" si="45"/>
        <v>3.9785647554646291E-5</v>
      </c>
    </row>
    <row r="287" spans="1:25">
      <c r="A287" t="s">
        <v>42</v>
      </c>
      <c r="B287">
        <v>214.072</v>
      </c>
      <c r="C287">
        <v>89.594999999999999</v>
      </c>
      <c r="D287">
        <v>7755.34</v>
      </c>
      <c r="E287">
        <v>4565.6040000000003</v>
      </c>
      <c r="F287">
        <v>7382.5879999999997</v>
      </c>
      <c r="G287">
        <v>1922.3109999999999</v>
      </c>
      <c r="H287">
        <v>15082.897999999999</v>
      </c>
      <c r="I287">
        <v>10315.518</v>
      </c>
      <c r="J287">
        <v>34621.445</v>
      </c>
      <c r="K287">
        <v>7205.5789999999997</v>
      </c>
      <c r="L287">
        <v>24751.852999999999</v>
      </c>
      <c r="N287" s="110" t="s">
        <v>272</v>
      </c>
      <c r="T287" s="33">
        <f t="shared" si="46"/>
        <v>0.71003553267790898</v>
      </c>
      <c r="U287" s="31">
        <f t="shared" si="48"/>
        <v>8.6574730118551494E-3</v>
      </c>
      <c r="V287" s="8">
        <f t="shared" si="50"/>
        <v>6.1471134616171916E-3</v>
      </c>
      <c r="W287" s="33">
        <f t="shared" si="44"/>
        <v>0.42558629733894715</v>
      </c>
      <c r="X287" s="72">
        <f t="shared" si="49"/>
        <v>5.2648639195417837E-3</v>
      </c>
      <c r="Y287" s="8">
        <f t="shared" si="45"/>
        <v>2.2406539415112041E-3</v>
      </c>
    </row>
    <row r="288" spans="1:25">
      <c r="A288" t="s">
        <v>43</v>
      </c>
      <c r="B288">
        <v>2829.105</v>
      </c>
      <c r="C288">
        <v>3164.5120000000002</v>
      </c>
      <c r="D288">
        <v>3000.7190000000001</v>
      </c>
      <c r="E288">
        <v>2490.0439999999999</v>
      </c>
      <c r="F288">
        <v>5052.9780000000001</v>
      </c>
      <c r="G288">
        <v>5551.5219999999999</v>
      </c>
      <c r="H288">
        <v>6667.0379999999996</v>
      </c>
      <c r="I288">
        <v>7111.8029999999999</v>
      </c>
      <c r="J288">
        <v>10197.791999999999</v>
      </c>
      <c r="K288">
        <v>8368.9189999999999</v>
      </c>
      <c r="L288">
        <v>8742.4089999999997</v>
      </c>
      <c r="N288" s="110" t="s">
        <v>273</v>
      </c>
      <c r="T288" s="33">
        <f t="shared" si="46"/>
        <v>0.87848105869963911</v>
      </c>
      <c r="U288" s="31">
        <f t="shared" si="48"/>
        <v>3.3619885029771623E-3</v>
      </c>
      <c r="V288" s="8">
        <f t="shared" si="50"/>
        <v>2.9534432194313924E-3</v>
      </c>
      <c r="W288" s="33">
        <f t="shared" si="44"/>
        <v>0.32432143091395571</v>
      </c>
      <c r="X288" s="72">
        <f t="shared" si="49"/>
        <v>3.3831054935625281E-3</v>
      </c>
      <c r="Y288" s="8">
        <f t="shared" si="45"/>
        <v>1.0972136146050636E-3</v>
      </c>
    </row>
    <row r="289" spans="1:25">
      <c r="A289" t="s">
        <v>44</v>
      </c>
      <c r="B289">
        <v>5861.1490000000003</v>
      </c>
      <c r="C289">
        <v>1539.7909999999999</v>
      </c>
      <c r="D289">
        <v>145.60499999999999</v>
      </c>
      <c r="E289">
        <v>1314.7460000000001</v>
      </c>
      <c r="F289">
        <v>1113.27</v>
      </c>
      <c r="G289">
        <v>3182.857</v>
      </c>
      <c r="H289">
        <v>2763.873</v>
      </c>
      <c r="I289">
        <v>15424.194</v>
      </c>
      <c r="J289">
        <v>16351.505999999999</v>
      </c>
      <c r="K289">
        <v>1532.2260000000001</v>
      </c>
      <c r="L289">
        <v>1199.249</v>
      </c>
      <c r="N289" s="110" t="s">
        <v>274</v>
      </c>
      <c r="T289" s="33">
        <f t="shared" si="46"/>
        <v>0.67947551189959321</v>
      </c>
      <c r="U289" s="31">
        <f t="shared" si="48"/>
        <v>3.3334622116711517E-3</v>
      </c>
      <c r="V289" s="8">
        <f t="shared" si="50"/>
        <v>2.265005942673206E-3</v>
      </c>
      <c r="W289" s="33">
        <f t="shared" si="44"/>
        <v>8.7075134418378261E-2</v>
      </c>
      <c r="X289" s="72">
        <f t="shared" si="49"/>
        <v>7.597880314967727E-4</v>
      </c>
      <c r="Y289" s="8">
        <f t="shared" si="45"/>
        <v>6.6158644972056502E-5</v>
      </c>
    </row>
    <row r="290" spans="1:25">
      <c r="A290" t="s">
        <v>45</v>
      </c>
      <c r="B290">
        <v>3883.0940000000001</v>
      </c>
      <c r="C290">
        <v>3702.2579999999998</v>
      </c>
      <c r="D290">
        <v>5017.66</v>
      </c>
      <c r="E290">
        <v>7895.1139999999996</v>
      </c>
      <c r="F290">
        <v>7050.6170000000002</v>
      </c>
      <c r="G290">
        <v>4388.585</v>
      </c>
      <c r="H290">
        <v>7765.7860000000001</v>
      </c>
      <c r="I290">
        <v>14673.143</v>
      </c>
      <c r="J290">
        <v>49219.885000000002</v>
      </c>
      <c r="K290">
        <v>7148.5190000000002</v>
      </c>
      <c r="L290">
        <v>9069.643</v>
      </c>
      <c r="N290" s="110" t="s">
        <v>275</v>
      </c>
      <c r="T290" s="33">
        <f t="shared" si="46"/>
        <v>0.55705714421452057</v>
      </c>
      <c r="U290" s="31">
        <f t="shared" si="48"/>
        <v>3.3343241544673129E-2</v>
      </c>
      <c r="V290" s="8">
        <f t="shared" si="50"/>
        <v>1.8574090913730572E-2</v>
      </c>
      <c r="W290" s="33">
        <f t="shared" si="44"/>
        <v>0.45864850126864304</v>
      </c>
      <c r="X290" s="72">
        <f t="shared" si="49"/>
        <v>3.3703331240299034E-2</v>
      </c>
      <c r="Y290" s="8">
        <f t="shared" si="45"/>
        <v>1.5457982361123787E-2</v>
      </c>
    </row>
    <row r="291" spans="1:25">
      <c r="A291" t="s">
        <v>46</v>
      </c>
      <c r="B291">
        <v>1129.971</v>
      </c>
      <c r="C291">
        <v>247.84299999999999</v>
      </c>
      <c r="D291">
        <v>3218.4140000000002</v>
      </c>
      <c r="E291">
        <v>6083.2629999999999</v>
      </c>
      <c r="F291">
        <v>3808.3180000000002</v>
      </c>
      <c r="G291">
        <v>4575.1189999999997</v>
      </c>
      <c r="H291">
        <v>5880.0619999999999</v>
      </c>
      <c r="I291">
        <v>6455.3109999999997</v>
      </c>
      <c r="J291">
        <v>4044.4229999999998</v>
      </c>
      <c r="K291">
        <v>2571.6109999999999</v>
      </c>
      <c r="L291">
        <v>6041.0450000000001</v>
      </c>
      <c r="N291" s="110" t="s">
        <v>276</v>
      </c>
      <c r="T291" s="33">
        <f t="shared" si="46"/>
        <v>0.70206656140635015</v>
      </c>
      <c r="U291" s="31">
        <f t="shared" si="48"/>
        <v>0.12841050048671682</v>
      </c>
      <c r="V291" s="8">
        <f t="shared" si="50"/>
        <v>9.0152718525177727E-2</v>
      </c>
      <c r="W291" s="33">
        <f t="shared" si="44"/>
        <v>0.85589119407280023</v>
      </c>
      <c r="X291" s="72">
        <f t="shared" si="49"/>
        <v>8.6995357646794072E-2</v>
      </c>
      <c r="Y291" s="8">
        <f t="shared" si="45"/>
        <v>7.4458560535104884E-2</v>
      </c>
    </row>
    <row r="292" spans="1:25">
      <c r="A292" t="s">
        <v>47</v>
      </c>
      <c r="B292">
        <v>301.60000000000002</v>
      </c>
      <c r="C292">
        <v>163.33199999999999</v>
      </c>
      <c r="D292">
        <v>91.085999999999999</v>
      </c>
      <c r="E292">
        <v>564.46799999999996</v>
      </c>
      <c r="F292">
        <v>1016.622</v>
      </c>
      <c r="G292">
        <v>567.78</v>
      </c>
      <c r="H292">
        <v>1265.395</v>
      </c>
      <c r="I292">
        <v>2120.9380000000001</v>
      </c>
      <c r="J292">
        <v>2785.4720000000002</v>
      </c>
      <c r="K292">
        <v>5142.0709999999999</v>
      </c>
      <c r="L292">
        <v>7404.7520000000004</v>
      </c>
      <c r="N292" s="110" t="s">
        <v>277</v>
      </c>
      <c r="T292" s="33">
        <f t="shared" si="46"/>
        <v>0.99622301832098881</v>
      </c>
      <c r="U292" s="31">
        <f t="shared" si="48"/>
        <v>3.3404515056051041E-2</v>
      </c>
      <c r="V292" s="8">
        <f t="shared" si="50"/>
        <v>3.3278346814688081E-2</v>
      </c>
      <c r="W292" s="33">
        <f t="shared" si="44"/>
        <v>0.38608601631496003</v>
      </c>
      <c r="X292" s="72">
        <f t="shared" si="49"/>
        <v>1.8292828776459987E-2</v>
      </c>
      <c r="Y292" s="8">
        <f t="shared" si="45"/>
        <v>7.0626053894351009E-3</v>
      </c>
    </row>
    <row r="293" spans="1:25">
      <c r="A293" t="s">
        <v>48</v>
      </c>
      <c r="B293">
        <v>476.416</v>
      </c>
      <c r="C293">
        <v>436.64800000000002</v>
      </c>
      <c r="D293">
        <v>517.13499999999999</v>
      </c>
      <c r="E293">
        <v>424.56200000000001</v>
      </c>
      <c r="F293">
        <v>821.56500000000005</v>
      </c>
      <c r="G293">
        <v>1627.7529999999999</v>
      </c>
      <c r="H293">
        <v>1613.6289999999999</v>
      </c>
      <c r="I293">
        <v>6390.4309999999996</v>
      </c>
      <c r="J293">
        <v>8168.4939999999997</v>
      </c>
      <c r="K293">
        <v>4560.3519999999999</v>
      </c>
      <c r="L293">
        <v>2982.7890000000002</v>
      </c>
      <c r="N293" s="110" t="s">
        <v>278</v>
      </c>
      <c r="T293" s="33">
        <f t="shared" si="46"/>
        <v>0.68496690354524714</v>
      </c>
      <c r="U293" s="31">
        <f t="shared" si="48"/>
        <v>3.981425846304113E-3</v>
      </c>
      <c r="V293" s="8">
        <f t="shared" si="50"/>
        <v>2.7271449336379434E-3</v>
      </c>
      <c r="W293" s="33">
        <f t="shared" si="44"/>
        <v>8.0019119126096605E-2</v>
      </c>
      <c r="X293" s="72">
        <f t="shared" si="49"/>
        <v>8.5378965817169087E-3</v>
      </c>
      <c r="Y293" s="8">
        <f t="shared" si="45"/>
        <v>6.8319496365869834E-4</v>
      </c>
    </row>
    <row r="294" spans="1:25">
      <c r="A294" t="s">
        <v>49</v>
      </c>
      <c r="B294">
        <v>23373.448</v>
      </c>
      <c r="C294">
        <v>22066.571</v>
      </c>
      <c r="D294">
        <v>26597.526999999998</v>
      </c>
      <c r="E294">
        <v>31632.395</v>
      </c>
      <c r="F294">
        <v>41610.048999999999</v>
      </c>
      <c r="G294">
        <v>43925.546999999999</v>
      </c>
      <c r="H294">
        <v>51394.764999999999</v>
      </c>
      <c r="I294">
        <v>72584.430999999997</v>
      </c>
      <c r="J294">
        <v>87458.777000000002</v>
      </c>
      <c r="K294">
        <v>68685.934999999998</v>
      </c>
      <c r="L294">
        <v>65218.15</v>
      </c>
      <c r="N294" s="110" t="s">
        <v>279</v>
      </c>
      <c r="T294" s="33">
        <f t="shared" si="46"/>
        <v>0.99280294687002502</v>
      </c>
      <c r="U294" s="31">
        <f t="shared" si="48"/>
        <v>2.6163433280463049E-4</v>
      </c>
      <c r="V294" s="8">
        <f t="shared" si="50"/>
        <v>2.5975133661080999E-4</v>
      </c>
      <c r="W294" s="33">
        <f t="shared" si="44"/>
        <v>0.26076542289881299</v>
      </c>
      <c r="X294" s="72">
        <f t="shared" si="49"/>
        <v>7.6668394968028709E-4</v>
      </c>
      <c r="Y294" s="8">
        <f t="shared" si="45"/>
        <v>1.9992466436811231E-4</v>
      </c>
    </row>
    <row r="295" spans="1:25">
      <c r="A295" t="s">
        <v>50</v>
      </c>
      <c r="B295">
        <v>26506.402999999998</v>
      </c>
      <c r="C295">
        <v>24412.864000000001</v>
      </c>
      <c r="D295">
        <v>24281.866000000002</v>
      </c>
      <c r="E295">
        <v>38501.281999999999</v>
      </c>
      <c r="F295">
        <v>52612.4</v>
      </c>
      <c r="G295">
        <v>60975.932000000001</v>
      </c>
      <c r="H295">
        <v>99959.175000000003</v>
      </c>
      <c r="I295">
        <v>136310.51699999999</v>
      </c>
      <c r="J295">
        <v>290899.42</v>
      </c>
      <c r="K295">
        <v>193180.46400000001</v>
      </c>
      <c r="L295">
        <v>288847.59700000001</v>
      </c>
      <c r="N295" s="110" t="s">
        <v>280</v>
      </c>
      <c r="T295" s="33">
        <f t="shared" si="46"/>
        <v>0.86642942071317275</v>
      </c>
      <c r="U295" s="31">
        <f t="shared" si="48"/>
        <v>7.9534835639952783E-3</v>
      </c>
      <c r="V295" s="8">
        <f t="shared" si="50"/>
        <v>6.8911321570041695E-3</v>
      </c>
      <c r="W295" s="33">
        <f t="shared" si="44"/>
        <v>5.814404650568146E-2</v>
      </c>
      <c r="X295" s="72">
        <f t="shared" si="49"/>
        <v>8.3989571358448721E-3</v>
      </c>
      <c r="Y295" s="8">
        <f t="shared" si="45"/>
        <v>4.8834935430578936E-4</v>
      </c>
    </row>
    <row r="296" spans="1:25">
      <c r="A296" t="s">
        <v>51</v>
      </c>
      <c r="B296">
        <v>11921.487999999999</v>
      </c>
      <c r="C296">
        <v>13937.123</v>
      </c>
      <c r="D296">
        <v>14889.329</v>
      </c>
      <c r="E296">
        <v>17781.034</v>
      </c>
      <c r="F296">
        <v>22812.06</v>
      </c>
      <c r="G296">
        <v>31381.798999999999</v>
      </c>
      <c r="H296">
        <v>38138.266000000003</v>
      </c>
      <c r="I296">
        <v>49054.091</v>
      </c>
      <c r="J296">
        <v>61654.197</v>
      </c>
      <c r="K296">
        <v>46582.538</v>
      </c>
      <c r="L296">
        <v>43647.78</v>
      </c>
      <c r="N296" s="110" t="s">
        <v>281</v>
      </c>
      <c r="T296" s="33">
        <f t="shared" si="46"/>
        <v>0.9996751015797315</v>
      </c>
      <c r="U296" s="31">
        <f t="shared" si="48"/>
        <v>1.1061334111152414E-2</v>
      </c>
      <c r="V296" s="8">
        <f t="shared" si="50"/>
        <v>1.105774030117364E-2</v>
      </c>
      <c r="W296" s="33">
        <f t="shared" si="44"/>
        <v>0.77236102383013183</v>
      </c>
      <c r="X296" s="72">
        <f t="shared" si="49"/>
        <v>1.6393085360559136E-2</v>
      </c>
      <c r="Y296" s="8">
        <f t="shared" si="45"/>
        <v>1.26613801928162E-2</v>
      </c>
    </row>
    <row r="297" spans="1:25">
      <c r="A297" t="s">
        <v>52</v>
      </c>
      <c r="B297">
        <v>59116.671999999999</v>
      </c>
      <c r="C297">
        <v>61731.578999999998</v>
      </c>
      <c r="D297">
        <v>68439.395999999993</v>
      </c>
      <c r="E297">
        <v>93673.414999999994</v>
      </c>
      <c r="F297">
        <v>106061.183</v>
      </c>
      <c r="G297">
        <v>129145.446</v>
      </c>
      <c r="H297">
        <v>221952.397</v>
      </c>
      <c r="I297">
        <v>315729.28700000001</v>
      </c>
      <c r="J297">
        <v>494260.34</v>
      </c>
      <c r="K297">
        <v>340281.826</v>
      </c>
      <c r="L297">
        <v>443055.72899999999</v>
      </c>
      <c r="N297" s="110" t="s">
        <v>282</v>
      </c>
      <c r="T297" s="33">
        <f t="shared" si="46"/>
        <v>0.91603551465947264</v>
      </c>
      <c r="U297" s="31">
        <f t="shared" si="48"/>
        <v>2.8775524757188396E-2</v>
      </c>
      <c r="V297" s="8">
        <f t="shared" si="50"/>
        <v>2.6359402630547469E-2</v>
      </c>
      <c r="W297" s="33">
        <f t="shared" si="44"/>
        <v>0.39585417866787759</v>
      </c>
      <c r="X297" s="72">
        <f t="shared" si="49"/>
        <v>2.6492066994725109E-2</v>
      </c>
      <c r="Y297" s="8">
        <f t="shared" si="45"/>
        <v>1.0486995421411297E-2</v>
      </c>
    </row>
    <row r="298" spans="1:25">
      <c r="A298" t="s">
        <v>53</v>
      </c>
      <c r="B298">
        <v>8022.326</v>
      </c>
      <c r="C298">
        <v>8704.9560000000001</v>
      </c>
      <c r="D298">
        <v>11136.407999999999</v>
      </c>
      <c r="E298">
        <v>17813.994999999999</v>
      </c>
      <c r="F298">
        <v>16071.384</v>
      </c>
      <c r="G298">
        <v>18594.726999999999</v>
      </c>
      <c r="H298">
        <v>32493.093000000001</v>
      </c>
      <c r="I298">
        <v>42696.328000000001</v>
      </c>
      <c r="J298">
        <v>52904.055</v>
      </c>
      <c r="K298">
        <v>39880.218000000001</v>
      </c>
      <c r="L298">
        <v>38271.178</v>
      </c>
      <c r="N298" s="110" t="s">
        <v>283</v>
      </c>
      <c r="T298" s="13">
        <f>(2*MIN(L263,L528)/(L263+L528))</f>
        <v>0.33164206741179014</v>
      </c>
      <c r="U298" s="5">
        <f>(L263+L528)/(AK44+AK45)</f>
        <v>1</v>
      </c>
      <c r="V298" s="6">
        <f t="shared" si="50"/>
        <v>0.33164206741179014</v>
      </c>
      <c r="W298" s="33">
        <f t="shared" si="44"/>
        <v>0.10587668918618842</v>
      </c>
      <c r="X298" s="5">
        <f>(B528+B263)/(AK52+AK53)</f>
        <v>1</v>
      </c>
      <c r="Y298" s="8">
        <f t="shared" si="45"/>
        <v>0.10587668918618842</v>
      </c>
    </row>
    <row r="299" spans="1:25">
      <c r="A299" t="s">
        <v>54</v>
      </c>
      <c r="B299">
        <v>6700.2879999999996</v>
      </c>
      <c r="C299">
        <v>6309.0410000000002</v>
      </c>
      <c r="D299">
        <v>8149.0540000000001</v>
      </c>
      <c r="E299">
        <v>18587.675999999999</v>
      </c>
      <c r="F299">
        <v>12696.42</v>
      </c>
      <c r="G299">
        <v>14661.771000000001</v>
      </c>
      <c r="H299">
        <v>18079.597000000002</v>
      </c>
      <c r="I299">
        <v>24681.113000000001</v>
      </c>
      <c r="J299">
        <v>25671.272000000001</v>
      </c>
      <c r="K299">
        <v>16437.850999999999</v>
      </c>
      <c r="L299">
        <v>16124.544</v>
      </c>
    </row>
    <row r="300" spans="1:25">
      <c r="A300" t="s">
        <v>55</v>
      </c>
      <c r="B300">
        <v>2092.1350000000002</v>
      </c>
      <c r="C300">
        <v>2115.9279999999999</v>
      </c>
      <c r="D300">
        <v>6093.116</v>
      </c>
      <c r="E300">
        <v>12801.617</v>
      </c>
      <c r="F300">
        <v>44132.288</v>
      </c>
      <c r="G300">
        <v>45867.587</v>
      </c>
      <c r="H300">
        <v>56014.447</v>
      </c>
      <c r="I300">
        <v>43012.328000000001</v>
      </c>
      <c r="J300">
        <v>59222.201999999997</v>
      </c>
      <c r="K300">
        <v>48929.991000000002</v>
      </c>
      <c r="L300">
        <v>42102.673000000003</v>
      </c>
    </row>
    <row r="301" spans="1:25">
      <c r="A301" t="s">
        <v>56</v>
      </c>
      <c r="B301">
        <v>7842.4250000000002</v>
      </c>
      <c r="C301">
        <v>7139.8419999999996</v>
      </c>
      <c r="D301">
        <v>7199.4080000000004</v>
      </c>
      <c r="E301">
        <v>10489.039000000001</v>
      </c>
      <c r="F301">
        <v>16015.277</v>
      </c>
      <c r="G301">
        <v>17395.026000000002</v>
      </c>
      <c r="H301">
        <v>26906.949000000001</v>
      </c>
      <c r="I301">
        <v>32279.234</v>
      </c>
      <c r="J301">
        <v>35157.025000000001</v>
      </c>
      <c r="K301">
        <v>28359.468000000001</v>
      </c>
      <c r="L301">
        <v>29705.266</v>
      </c>
    </row>
    <row r="302" spans="1:25">
      <c r="A302" t="s">
        <v>57</v>
      </c>
      <c r="B302">
        <v>42200.735999999997</v>
      </c>
      <c r="C302">
        <v>40884.392999999996</v>
      </c>
      <c r="D302">
        <v>34650.428999999996</v>
      </c>
      <c r="E302">
        <v>35771.743999999999</v>
      </c>
      <c r="F302">
        <v>48410.957000000002</v>
      </c>
      <c r="G302">
        <v>63047.137000000002</v>
      </c>
      <c r="H302">
        <v>74712.327000000005</v>
      </c>
      <c r="I302">
        <v>92553.694000000003</v>
      </c>
      <c r="J302">
        <v>124907.769</v>
      </c>
      <c r="K302">
        <v>115975.524</v>
      </c>
      <c r="L302">
        <v>121098.376</v>
      </c>
    </row>
    <row r="303" spans="1:25">
      <c r="A303" t="s">
        <v>58</v>
      </c>
      <c r="B303">
        <v>2941.2449999999999</v>
      </c>
      <c r="C303">
        <v>4791.0919999999996</v>
      </c>
      <c r="D303">
        <v>10185.637000000001</v>
      </c>
      <c r="E303">
        <v>19775.629000000001</v>
      </c>
      <c r="F303">
        <v>9543.18</v>
      </c>
      <c r="G303">
        <v>5835.4040000000014</v>
      </c>
      <c r="H303">
        <v>6695.5280000000002</v>
      </c>
      <c r="I303">
        <v>8631.366</v>
      </c>
      <c r="J303">
        <v>8307.5429999999997</v>
      </c>
      <c r="K303">
        <v>9106.2950000000001</v>
      </c>
      <c r="L303">
        <v>10917.803</v>
      </c>
    </row>
    <row r="304" spans="1:25">
      <c r="A304" t="s">
        <v>59</v>
      </c>
      <c r="B304">
        <v>6345.1270000000004</v>
      </c>
      <c r="C304">
        <v>7279.3990000000003</v>
      </c>
      <c r="D304">
        <v>8628.5339999999997</v>
      </c>
      <c r="E304">
        <v>12552.945</v>
      </c>
      <c r="F304">
        <v>20308.199000000001</v>
      </c>
      <c r="G304">
        <v>27383.473999999998</v>
      </c>
      <c r="H304">
        <v>41194.832000000002</v>
      </c>
      <c r="I304">
        <v>62264.481</v>
      </c>
      <c r="J304">
        <v>81385.576000000001</v>
      </c>
      <c r="K304">
        <v>65069.671000000002</v>
      </c>
      <c r="L304">
        <v>72328.86</v>
      </c>
    </row>
    <row r="305" spans="1:12">
      <c r="A305" t="s">
        <v>60</v>
      </c>
      <c r="B305">
        <v>7184.8450000000003</v>
      </c>
      <c r="C305">
        <v>7412.5630000000001</v>
      </c>
      <c r="D305">
        <v>6904.27</v>
      </c>
      <c r="E305">
        <v>6875.9390000000003</v>
      </c>
      <c r="F305">
        <v>7341.5050000000001</v>
      </c>
      <c r="G305">
        <v>7728.3530000000001</v>
      </c>
      <c r="H305">
        <v>8825.2360000000008</v>
      </c>
      <c r="I305">
        <v>12001.550999999999</v>
      </c>
      <c r="J305">
        <v>12771.207</v>
      </c>
      <c r="K305">
        <v>14394.611000000001</v>
      </c>
      <c r="L305">
        <v>16872.361000000001</v>
      </c>
    </row>
    <row r="306" spans="1:12">
      <c r="A306" t="s">
        <v>61</v>
      </c>
      <c r="B306">
        <v>2614.337</v>
      </c>
      <c r="C306">
        <v>2436.6689999999999</v>
      </c>
      <c r="D306">
        <v>2133.8560000000002</v>
      </c>
      <c r="E306">
        <v>2925.4720000000002</v>
      </c>
      <c r="F306">
        <v>3526.4369999999999</v>
      </c>
      <c r="G306">
        <v>3993.444</v>
      </c>
      <c r="H306">
        <v>5063.0309999999999</v>
      </c>
      <c r="I306">
        <v>6253.72</v>
      </c>
      <c r="J306">
        <v>8428.0779999999995</v>
      </c>
      <c r="K306">
        <v>7853.2359999999999</v>
      </c>
      <c r="L306">
        <v>11322.174000000001</v>
      </c>
    </row>
    <row r="307" spans="1:12">
      <c r="A307" t="s">
        <v>62</v>
      </c>
      <c r="B307">
        <v>23845.165000000001</v>
      </c>
      <c r="C307">
        <v>45916.665000000001</v>
      </c>
      <c r="D307">
        <v>48303.254000000001</v>
      </c>
      <c r="E307">
        <v>61622.633000000002</v>
      </c>
      <c r="F307">
        <v>69186.206999999995</v>
      </c>
      <c r="G307">
        <v>70258.732000000004</v>
      </c>
      <c r="H307">
        <v>88569.467999999993</v>
      </c>
      <c r="I307">
        <v>113114.16899999999</v>
      </c>
      <c r="J307">
        <v>157556.734</v>
      </c>
      <c r="K307">
        <v>138585.54800000001</v>
      </c>
      <c r="L307">
        <v>145125.02299999999</v>
      </c>
    </row>
    <row r="308" spans="1:12">
      <c r="A308" t="s">
        <v>63</v>
      </c>
      <c r="B308">
        <v>8681.2150000000001</v>
      </c>
      <c r="C308">
        <v>7241.4059999999999</v>
      </c>
      <c r="D308">
        <v>6511.6409999999996</v>
      </c>
      <c r="E308">
        <v>6845.8890000000001</v>
      </c>
      <c r="F308">
        <v>6853.2160000000003</v>
      </c>
      <c r="G308">
        <v>8572.5640000000003</v>
      </c>
      <c r="H308">
        <v>10862.78</v>
      </c>
      <c r="I308">
        <v>14231.209000000001</v>
      </c>
      <c r="J308">
        <v>20031.164000000001</v>
      </c>
      <c r="K308">
        <v>15427.929</v>
      </c>
      <c r="L308">
        <v>15285.528</v>
      </c>
    </row>
    <row r="309" spans="1:12">
      <c r="A309" t="s">
        <v>64</v>
      </c>
      <c r="B309">
        <v>44382.661</v>
      </c>
      <c r="C309">
        <v>43954.959000000003</v>
      </c>
      <c r="D309">
        <v>49798.565000000002</v>
      </c>
      <c r="E309">
        <v>63796.029000000002</v>
      </c>
      <c r="F309">
        <v>79686.474000000002</v>
      </c>
      <c r="G309">
        <v>88683.464999999997</v>
      </c>
      <c r="H309">
        <v>110026.469</v>
      </c>
      <c r="I309">
        <v>146301.54699999999</v>
      </c>
      <c r="J309">
        <v>162401.27600000001</v>
      </c>
      <c r="K309">
        <v>127472.216</v>
      </c>
      <c r="L309">
        <v>136397.05900000001</v>
      </c>
    </row>
    <row r="310" spans="1:12">
      <c r="A310" t="s">
        <v>65</v>
      </c>
      <c r="B310">
        <v>14060.065000000001</v>
      </c>
      <c r="C310">
        <v>13849.272000000001</v>
      </c>
      <c r="D310">
        <v>15873.824000000001</v>
      </c>
      <c r="E310">
        <v>18843.330000000002</v>
      </c>
      <c r="F310">
        <v>25834.877</v>
      </c>
      <c r="G310">
        <v>32001.16</v>
      </c>
      <c r="H310">
        <v>57283.487000000001</v>
      </c>
      <c r="I310">
        <v>86944.053</v>
      </c>
      <c r="J310">
        <v>100327.802</v>
      </c>
      <c r="K310">
        <v>61148.603000000003</v>
      </c>
      <c r="L310">
        <v>55691.118999999999</v>
      </c>
    </row>
    <row r="311" spans="1:12">
      <c r="A311" t="s">
        <v>66</v>
      </c>
      <c r="B311">
        <v>23488.809000000001</v>
      </c>
      <c r="C311">
        <v>25493.550999999999</v>
      </c>
      <c r="D311">
        <v>29658.035</v>
      </c>
      <c r="E311">
        <v>39973.682000000001</v>
      </c>
      <c r="F311">
        <v>53654.337</v>
      </c>
      <c r="G311">
        <v>62975.767999999996</v>
      </c>
      <c r="H311">
        <v>86847.201000000001</v>
      </c>
      <c r="I311">
        <v>122264.03200000001</v>
      </c>
      <c r="J311">
        <v>200601.478</v>
      </c>
      <c r="K311">
        <v>170464.802</v>
      </c>
      <c r="L311">
        <v>224000.139</v>
      </c>
    </row>
    <row r="312" spans="1:12">
      <c r="A312" t="s">
        <v>67</v>
      </c>
      <c r="B312">
        <v>5142.4129999999996</v>
      </c>
      <c r="C312">
        <v>13419.146000000001</v>
      </c>
      <c r="D312">
        <v>12632.472</v>
      </c>
      <c r="E312">
        <v>9895.7469999999994</v>
      </c>
      <c r="F312">
        <v>14838.299000000001</v>
      </c>
      <c r="G312">
        <v>41277.847999999998</v>
      </c>
      <c r="H312">
        <v>47875.722000000002</v>
      </c>
      <c r="I312">
        <v>43356.195</v>
      </c>
      <c r="J312">
        <v>37829.24</v>
      </c>
      <c r="K312">
        <v>58414.292000000001</v>
      </c>
      <c r="L312">
        <v>64258.47</v>
      </c>
    </row>
    <row r="313" spans="1:12">
      <c r="A313" t="s">
        <v>68</v>
      </c>
      <c r="B313">
        <v>30107.703000000001</v>
      </c>
      <c r="C313">
        <v>21024.422999999999</v>
      </c>
      <c r="D313">
        <v>13218.727999999999</v>
      </c>
      <c r="E313">
        <v>13776.366</v>
      </c>
      <c r="F313">
        <v>20790.089</v>
      </c>
      <c r="G313">
        <v>28173.748</v>
      </c>
      <c r="H313">
        <v>47667.845999999998</v>
      </c>
      <c r="I313">
        <v>68605.070000000007</v>
      </c>
      <c r="J313">
        <v>72431.130999999994</v>
      </c>
      <c r="K313">
        <v>81859.695999999996</v>
      </c>
      <c r="L313">
        <v>64303.752999999997</v>
      </c>
    </row>
    <row r="314" spans="1:12">
      <c r="A314" t="s">
        <v>69</v>
      </c>
      <c r="B314">
        <v>15256.406999999999</v>
      </c>
      <c r="C314">
        <v>17921.348000000002</v>
      </c>
      <c r="D314">
        <v>24217.903999999999</v>
      </c>
      <c r="E314">
        <v>17537.28</v>
      </c>
      <c r="F314">
        <v>5357.0169999999998</v>
      </c>
      <c r="G314">
        <v>6125.1639999999998</v>
      </c>
      <c r="H314">
        <v>3941.76</v>
      </c>
      <c r="I314">
        <v>3606.3710000000001</v>
      </c>
      <c r="J314">
        <v>2216.9119999999998</v>
      </c>
      <c r="K314">
        <v>2912.576</v>
      </c>
      <c r="L314">
        <v>5281.6310000000003</v>
      </c>
    </row>
    <row r="315" spans="1:12">
      <c r="A315" t="s">
        <v>70</v>
      </c>
      <c r="B315">
        <v>7074.5810000000001</v>
      </c>
      <c r="C315">
        <v>7256.6589999999997</v>
      </c>
      <c r="D315">
        <v>8613.7060000000001</v>
      </c>
      <c r="E315">
        <v>3441.7750000000001</v>
      </c>
      <c r="F315">
        <v>3179.1190000000001</v>
      </c>
      <c r="G315">
        <v>4659.1620000000003</v>
      </c>
      <c r="H315">
        <v>5696.4639999999999</v>
      </c>
      <c r="I315">
        <v>10301.816999999999</v>
      </c>
      <c r="J315">
        <v>8952.0930000000008</v>
      </c>
      <c r="K315">
        <v>3240.0509999999999</v>
      </c>
      <c r="L315">
        <v>14746.807000000001</v>
      </c>
    </row>
    <row r="316" spans="1:12">
      <c r="A316" t="s">
        <v>71</v>
      </c>
      <c r="B316">
        <v>6148.8519999999999</v>
      </c>
      <c r="C316">
        <v>8646.9159999999993</v>
      </c>
      <c r="D316">
        <v>7585.0879999999997</v>
      </c>
      <c r="E316">
        <v>7623.0870000000004</v>
      </c>
      <c r="F316">
        <v>10337.275</v>
      </c>
      <c r="G316">
        <v>12046.012000000001</v>
      </c>
      <c r="H316">
        <v>15802.242</v>
      </c>
      <c r="I316">
        <v>18645.311000000002</v>
      </c>
      <c r="J316">
        <v>51428.339</v>
      </c>
      <c r="K316">
        <v>42276.428999999996</v>
      </c>
      <c r="L316">
        <v>49499.421000000002</v>
      </c>
    </row>
    <row r="317" spans="1:12">
      <c r="A317" t="s">
        <v>72</v>
      </c>
      <c r="B317">
        <v>3847.4459999999999</v>
      </c>
      <c r="C317">
        <v>4373.6450000000004</v>
      </c>
      <c r="D317">
        <v>2531.06</v>
      </c>
      <c r="E317">
        <v>1121.6020000000001</v>
      </c>
      <c r="F317">
        <v>2125.6379999999999</v>
      </c>
      <c r="G317">
        <v>2999.2959999999998</v>
      </c>
      <c r="H317">
        <v>9565.6460000000006</v>
      </c>
      <c r="I317">
        <v>8323.018</v>
      </c>
      <c r="J317">
        <v>10241.971</v>
      </c>
      <c r="K317">
        <v>11517.6</v>
      </c>
      <c r="L317">
        <v>9872.2939999999999</v>
      </c>
    </row>
    <row r="318" spans="1:12">
      <c r="A318" t="s">
        <v>73</v>
      </c>
      <c r="B318">
        <v>946.09</v>
      </c>
      <c r="C318">
        <v>299.39600000000002</v>
      </c>
      <c r="D318">
        <v>94.415000000000006</v>
      </c>
      <c r="E318">
        <v>961.154</v>
      </c>
      <c r="F318">
        <v>96.733000000000004</v>
      </c>
      <c r="G318">
        <v>74.558000000000007</v>
      </c>
      <c r="H318">
        <v>203.69900000000001</v>
      </c>
      <c r="I318">
        <v>303.81700000000001</v>
      </c>
      <c r="J318">
        <v>406.97199999999998</v>
      </c>
      <c r="K318">
        <v>273.339</v>
      </c>
      <c r="L318">
        <v>446.834</v>
      </c>
    </row>
    <row r="319" spans="1:12">
      <c r="A319" t="s">
        <v>74</v>
      </c>
      <c r="B319">
        <v>922.3</v>
      </c>
      <c r="C319">
        <v>1051.752</v>
      </c>
      <c r="D319">
        <v>2110.1930000000002</v>
      </c>
      <c r="E319">
        <v>6491.15</v>
      </c>
      <c r="F319">
        <v>4363.7809999999999</v>
      </c>
      <c r="G319">
        <v>5290.402</v>
      </c>
      <c r="H319">
        <v>4824.2780000000002</v>
      </c>
      <c r="I319">
        <v>6932.5360000000001</v>
      </c>
      <c r="J319">
        <v>8876.4500000000007</v>
      </c>
      <c r="K319">
        <v>2131.0160000000001</v>
      </c>
      <c r="L319">
        <v>2443.6080000000002</v>
      </c>
    </row>
    <row r="320" spans="1:12">
      <c r="A320" t="s">
        <v>75</v>
      </c>
      <c r="B320">
        <v>51.728000000000002</v>
      </c>
      <c r="C320">
        <v>23.401</v>
      </c>
      <c r="D320">
        <v>57.780999999999999</v>
      </c>
      <c r="E320">
        <v>125.667</v>
      </c>
      <c r="F320">
        <v>190.24700000000001</v>
      </c>
      <c r="G320">
        <v>700.99800000000005</v>
      </c>
      <c r="H320">
        <v>1823.6130000000001</v>
      </c>
      <c r="I320">
        <v>3850.7440000000001</v>
      </c>
      <c r="J320">
        <v>4313.6559999999999</v>
      </c>
      <c r="K320">
        <v>2660.1660000000002</v>
      </c>
      <c r="L320">
        <v>2477.87</v>
      </c>
    </row>
    <row r="321" spans="1:12">
      <c r="A321" t="s">
        <v>76</v>
      </c>
      <c r="B321">
        <v>66.546999999999997</v>
      </c>
      <c r="C321">
        <v>97.736999999999995</v>
      </c>
      <c r="D321">
        <v>92.367999999999995</v>
      </c>
      <c r="E321">
        <v>187.48699999999999</v>
      </c>
      <c r="F321">
        <v>1089.3900000000001</v>
      </c>
      <c r="G321">
        <v>4731.0540000000001</v>
      </c>
      <c r="H321">
        <v>8894.7720000000008</v>
      </c>
      <c r="I321">
        <v>21753.032999999999</v>
      </c>
      <c r="J321">
        <v>28747.686000000002</v>
      </c>
      <c r="K321">
        <v>18306.743999999999</v>
      </c>
      <c r="L321">
        <v>20777.826000000001</v>
      </c>
    </row>
    <row r="322" spans="1:12">
      <c r="A322" t="s">
        <v>77</v>
      </c>
      <c r="B322">
        <v>4850.8280000000004</v>
      </c>
      <c r="C322">
        <v>4766.2250000000004</v>
      </c>
      <c r="D322">
        <v>4857.8339999999998</v>
      </c>
      <c r="E322">
        <v>5316.5119999999997</v>
      </c>
      <c r="F322">
        <v>13733.013000000001</v>
      </c>
      <c r="G322">
        <v>17131.7</v>
      </c>
      <c r="H322">
        <v>13470.842000000001</v>
      </c>
      <c r="I322">
        <v>28025.065999999999</v>
      </c>
      <c r="J322">
        <v>15201.409</v>
      </c>
      <c r="K322">
        <v>10027.925999999999</v>
      </c>
      <c r="L322">
        <v>18756.853999999999</v>
      </c>
    </row>
    <row r="323" spans="1:12">
      <c r="A323" t="s">
        <v>78</v>
      </c>
      <c r="B323">
        <v>29970.081999999999</v>
      </c>
      <c r="C323">
        <v>34377.214999999997</v>
      </c>
      <c r="D323">
        <v>45770.627999999997</v>
      </c>
      <c r="E323">
        <v>64793.991000000002</v>
      </c>
      <c r="F323">
        <v>100160.79</v>
      </c>
      <c r="G323">
        <v>137286.065</v>
      </c>
      <c r="H323">
        <v>132895.95800000001</v>
      </c>
      <c r="I323">
        <v>167551.20199999999</v>
      </c>
      <c r="J323">
        <v>129135.213</v>
      </c>
      <c r="K323">
        <v>65393.805</v>
      </c>
      <c r="L323">
        <v>85942.023000000001</v>
      </c>
    </row>
    <row r="324" spans="1:12">
      <c r="A324" t="s">
        <v>79</v>
      </c>
      <c r="B324">
        <v>8173.0309999999999</v>
      </c>
      <c r="C324">
        <v>6701.6239999999998</v>
      </c>
      <c r="D324">
        <v>4499.7290000000003</v>
      </c>
      <c r="E324">
        <v>4974.2120000000004</v>
      </c>
      <c r="F324">
        <v>5495.6790000000001</v>
      </c>
      <c r="G324">
        <v>6378.2610000000004</v>
      </c>
      <c r="H324">
        <v>7194.03</v>
      </c>
      <c r="I324">
        <v>12689.636</v>
      </c>
      <c r="J324">
        <v>26142.225999999999</v>
      </c>
      <c r="K324">
        <v>17114.829000000002</v>
      </c>
      <c r="L324">
        <v>35467.748</v>
      </c>
    </row>
    <row r="325" spans="1:12">
      <c r="A325" t="s">
        <v>80</v>
      </c>
      <c r="B325">
        <v>0</v>
      </c>
      <c r="C325" t="s">
        <v>18</v>
      </c>
      <c r="D325" t="s">
        <v>18</v>
      </c>
      <c r="E325" t="s">
        <v>18</v>
      </c>
      <c r="F325" t="s">
        <v>18</v>
      </c>
      <c r="G325">
        <v>6.7949999999999999</v>
      </c>
      <c r="H325">
        <v>0.32</v>
      </c>
      <c r="I325">
        <v>4.0449999999999999</v>
      </c>
      <c r="J325">
        <v>0.48199999999999998</v>
      </c>
      <c r="K325">
        <v>99.176000000000002</v>
      </c>
      <c r="L325">
        <v>89.472999999999999</v>
      </c>
    </row>
    <row r="326" spans="1:12">
      <c r="A326" t="s">
        <v>81</v>
      </c>
      <c r="B326">
        <v>16357.531000000001</v>
      </c>
      <c r="C326">
        <v>15730.83</v>
      </c>
      <c r="D326">
        <v>13260.358</v>
      </c>
      <c r="E326">
        <v>11962.897000000001</v>
      </c>
      <c r="F326">
        <v>8139.8919999999998</v>
      </c>
      <c r="G326">
        <v>6467.585</v>
      </c>
      <c r="H326">
        <v>6961.9840000000004</v>
      </c>
      <c r="I326">
        <v>2367.9119999999998</v>
      </c>
      <c r="J326">
        <v>942.07100000000003</v>
      </c>
      <c r="K326">
        <v>335.40600000000001</v>
      </c>
      <c r="L326">
        <v>316.72000000000003</v>
      </c>
    </row>
    <row r="327" spans="1:12">
      <c r="A327" t="s">
        <v>82</v>
      </c>
      <c r="B327">
        <v>11696.66</v>
      </c>
      <c r="C327">
        <v>11079.225</v>
      </c>
      <c r="D327">
        <v>18961.455999999998</v>
      </c>
      <c r="E327">
        <v>23650.183000000001</v>
      </c>
      <c r="F327">
        <v>30201.580999999998</v>
      </c>
      <c r="G327">
        <v>22700.927</v>
      </c>
      <c r="H327">
        <v>21747.478999999999</v>
      </c>
      <c r="I327">
        <v>23488.874</v>
      </c>
      <c r="J327">
        <v>16266.271000000001</v>
      </c>
      <c r="K327">
        <v>7610.5749999999998</v>
      </c>
      <c r="L327">
        <v>14298.02</v>
      </c>
    </row>
    <row r="328" spans="1:12">
      <c r="A328" t="s">
        <v>83</v>
      </c>
      <c r="B328">
        <v>12316.635</v>
      </c>
      <c r="C328">
        <v>15153.154</v>
      </c>
      <c r="D328">
        <v>14849.316000000001</v>
      </c>
      <c r="E328">
        <v>16852.892</v>
      </c>
      <c r="F328">
        <v>21311.24</v>
      </c>
      <c r="G328">
        <v>20919.126</v>
      </c>
      <c r="H328">
        <v>23870.008999999998</v>
      </c>
      <c r="I328">
        <v>25696.66</v>
      </c>
      <c r="J328">
        <v>26833.656999999999</v>
      </c>
      <c r="K328">
        <v>14357.79</v>
      </c>
      <c r="L328">
        <v>22748.998</v>
      </c>
    </row>
    <row r="329" spans="1:12">
      <c r="A329" t="s">
        <v>84</v>
      </c>
      <c r="B329">
        <v>10293.83</v>
      </c>
      <c r="C329">
        <v>11639.724</v>
      </c>
      <c r="D329">
        <v>13029.991</v>
      </c>
      <c r="E329">
        <v>10380.799000000001</v>
      </c>
      <c r="F329">
        <v>10236.875</v>
      </c>
      <c r="G329">
        <v>15951.578</v>
      </c>
      <c r="H329">
        <v>18771.432000000001</v>
      </c>
      <c r="I329">
        <v>25396.87</v>
      </c>
      <c r="J329">
        <v>27849.014999999999</v>
      </c>
      <c r="K329">
        <v>26614.945</v>
      </c>
      <c r="L329">
        <v>35029.989000000001</v>
      </c>
    </row>
    <row r="330" spans="1:12">
      <c r="A330" t="s">
        <v>85</v>
      </c>
      <c r="B330">
        <v>7141.3720000000003</v>
      </c>
      <c r="C330">
        <v>13954.539000000001</v>
      </c>
      <c r="D330">
        <v>14492.831</v>
      </c>
      <c r="E330">
        <v>20172.425999999999</v>
      </c>
      <c r="F330">
        <v>27051.816999999999</v>
      </c>
      <c r="G330">
        <v>29054.427</v>
      </c>
      <c r="H330">
        <v>32806.851999999999</v>
      </c>
      <c r="I330">
        <v>35886.652999999998</v>
      </c>
      <c r="J330">
        <v>35395.648000000001</v>
      </c>
      <c r="K330">
        <v>22580.185000000001</v>
      </c>
      <c r="L330">
        <v>27580.637999999999</v>
      </c>
    </row>
    <row r="331" spans="1:12">
      <c r="A331" t="s">
        <v>86</v>
      </c>
      <c r="B331">
        <v>14864.698</v>
      </c>
      <c r="C331">
        <v>16245.633</v>
      </c>
      <c r="D331">
        <v>15384.222</v>
      </c>
      <c r="E331">
        <v>19129.41</v>
      </c>
      <c r="F331">
        <v>22192.735000000001</v>
      </c>
      <c r="G331">
        <v>21745.047999999999</v>
      </c>
      <c r="H331">
        <v>23969.241000000002</v>
      </c>
      <c r="I331">
        <v>29342.917000000001</v>
      </c>
      <c r="J331">
        <v>30020.764999999999</v>
      </c>
      <c r="K331">
        <v>32500.521000000001</v>
      </c>
      <c r="L331">
        <v>38864.410000000003</v>
      </c>
    </row>
    <row r="332" spans="1:12">
      <c r="A332" t="s">
        <v>87</v>
      </c>
      <c r="B332">
        <v>53994.232000000004</v>
      </c>
      <c r="C332">
        <v>28443.040000000001</v>
      </c>
      <c r="D332">
        <v>51901.267</v>
      </c>
      <c r="E332">
        <v>64254.296999999999</v>
      </c>
      <c r="F332">
        <v>66949.982999999993</v>
      </c>
      <c r="G332">
        <v>72657.365000000005</v>
      </c>
      <c r="H332">
        <v>95372.020999999993</v>
      </c>
      <c r="I332">
        <v>104335.98299999999</v>
      </c>
      <c r="J332">
        <v>387071.02100000001</v>
      </c>
      <c r="K332">
        <v>168466.704</v>
      </c>
      <c r="L332">
        <v>186893.92</v>
      </c>
    </row>
    <row r="333" spans="1:12">
      <c r="A333" t="s">
        <v>88</v>
      </c>
      <c r="B333">
        <v>7228.7820000000002</v>
      </c>
      <c r="C333">
        <v>12063.02</v>
      </c>
      <c r="D333">
        <v>12939.276</v>
      </c>
      <c r="E333">
        <v>14826.017</v>
      </c>
      <c r="F333">
        <v>19853.97</v>
      </c>
      <c r="G333">
        <v>27822.784</v>
      </c>
      <c r="H333">
        <v>32025.198</v>
      </c>
      <c r="I333">
        <v>47877.62</v>
      </c>
      <c r="J333">
        <v>49941.913999999997</v>
      </c>
      <c r="K333">
        <v>21013.789000000001</v>
      </c>
      <c r="L333">
        <v>21984.662</v>
      </c>
    </row>
    <row r="334" spans="1:12">
      <c r="A334" t="s">
        <v>89</v>
      </c>
      <c r="B334">
        <v>9258.2690000000002</v>
      </c>
      <c r="C334">
        <v>1871.98</v>
      </c>
      <c r="D334">
        <v>8460.8870000000006</v>
      </c>
      <c r="E334">
        <v>14331.382</v>
      </c>
      <c r="F334">
        <v>11935.558999999999</v>
      </c>
      <c r="G334">
        <v>14518.298000000001</v>
      </c>
      <c r="H334">
        <v>19005.560000000001</v>
      </c>
      <c r="I334">
        <v>14337.457</v>
      </c>
      <c r="J334">
        <v>91843.972999999998</v>
      </c>
      <c r="K334">
        <v>19336.716</v>
      </c>
      <c r="L334">
        <v>21669.059000000001</v>
      </c>
    </row>
    <row r="335" spans="1:12">
      <c r="A335" t="s">
        <v>90</v>
      </c>
      <c r="B335">
        <v>46.996000000000002</v>
      </c>
      <c r="C335">
        <v>28.965</v>
      </c>
      <c r="D335">
        <v>47.805</v>
      </c>
      <c r="E335">
        <v>97.492999999999995</v>
      </c>
      <c r="F335">
        <v>181.916</v>
      </c>
      <c r="G335">
        <v>507.73099999999999</v>
      </c>
      <c r="H335">
        <v>240.465</v>
      </c>
      <c r="I335">
        <v>117.315</v>
      </c>
      <c r="J335">
        <v>135.01300000000001</v>
      </c>
      <c r="K335">
        <v>55.860999999999997</v>
      </c>
      <c r="L335">
        <v>89.346999999999994</v>
      </c>
    </row>
    <row r="336" spans="1:12">
      <c r="A336" t="s">
        <v>91</v>
      </c>
      <c r="B336">
        <v>9470.116</v>
      </c>
      <c r="C336">
        <v>10283.529</v>
      </c>
      <c r="D336">
        <v>10344.064</v>
      </c>
      <c r="E336">
        <v>15696.929</v>
      </c>
      <c r="F336">
        <v>19460.424999999999</v>
      </c>
      <c r="G336">
        <v>21688.036</v>
      </c>
      <c r="H336">
        <v>26888.25</v>
      </c>
      <c r="I336">
        <v>32986.305</v>
      </c>
      <c r="J336">
        <v>41125.622000000003</v>
      </c>
      <c r="K336">
        <v>26090.481</v>
      </c>
      <c r="L336">
        <v>32985.101000000002</v>
      </c>
    </row>
    <row r="337" spans="1:12">
      <c r="A337" t="s">
        <v>92</v>
      </c>
      <c r="B337">
        <v>58.835000000000001</v>
      </c>
      <c r="C337">
        <v>28.347000000000001</v>
      </c>
      <c r="D337" t="s">
        <v>18</v>
      </c>
      <c r="E337" t="s">
        <v>18</v>
      </c>
      <c r="F337" t="s">
        <v>18</v>
      </c>
      <c r="G337" t="s">
        <v>18</v>
      </c>
      <c r="H337" t="s">
        <v>18</v>
      </c>
      <c r="I337" t="s">
        <v>18</v>
      </c>
      <c r="J337">
        <v>128.54400000000001</v>
      </c>
      <c r="K337" t="s">
        <v>18</v>
      </c>
      <c r="L337">
        <v>6.9000000000000006E-2</v>
      </c>
    </row>
    <row r="338" spans="1:12">
      <c r="A338" t="s">
        <v>93</v>
      </c>
      <c r="B338">
        <v>2103.4859999999999</v>
      </c>
      <c r="C338">
        <v>1528.2929999999999</v>
      </c>
      <c r="D338">
        <v>5027.7299999999996</v>
      </c>
      <c r="E338">
        <v>3344.085</v>
      </c>
      <c r="F338">
        <v>15130.177</v>
      </c>
      <c r="G338">
        <v>11868.638999999999</v>
      </c>
      <c r="H338">
        <v>20487.669000000002</v>
      </c>
      <c r="I338">
        <v>24741.832999999999</v>
      </c>
      <c r="J338">
        <v>25511.361000000001</v>
      </c>
      <c r="K338">
        <v>7107.9830000000002</v>
      </c>
      <c r="L338">
        <v>14002.62</v>
      </c>
    </row>
    <row r="339" spans="1:12">
      <c r="A339" t="s">
        <v>94</v>
      </c>
      <c r="B339">
        <v>0</v>
      </c>
      <c r="C339" t="s">
        <v>18</v>
      </c>
      <c r="D339">
        <v>4.9130000000000003</v>
      </c>
      <c r="E339" t="s">
        <v>18</v>
      </c>
      <c r="F339" t="s">
        <v>18</v>
      </c>
      <c r="G339" t="s">
        <v>18</v>
      </c>
      <c r="H339">
        <v>82.739000000000004</v>
      </c>
      <c r="I339">
        <v>12.176</v>
      </c>
      <c r="J339" t="s">
        <v>18</v>
      </c>
      <c r="K339">
        <v>4.8000000000000001E-2</v>
      </c>
      <c r="L339">
        <v>0</v>
      </c>
    </row>
    <row r="340" spans="1:12">
      <c r="A340" t="s">
        <v>95</v>
      </c>
      <c r="B340" t="s">
        <v>18</v>
      </c>
      <c r="C340" t="s">
        <v>18</v>
      </c>
      <c r="D340" t="s">
        <v>18</v>
      </c>
      <c r="E340" t="s">
        <v>18</v>
      </c>
      <c r="F340" t="s">
        <v>18</v>
      </c>
      <c r="G340">
        <v>0.31</v>
      </c>
      <c r="H340" t="s">
        <v>18</v>
      </c>
      <c r="I340" t="s">
        <v>18</v>
      </c>
      <c r="J340" t="s">
        <v>18</v>
      </c>
      <c r="K340" t="s">
        <v>18</v>
      </c>
      <c r="L340">
        <v>0</v>
      </c>
    </row>
    <row r="341" spans="1:12">
      <c r="A341" t="s">
        <v>96</v>
      </c>
      <c r="B341">
        <v>78.885000000000005</v>
      </c>
      <c r="C341">
        <v>147.56200000000001</v>
      </c>
      <c r="D341">
        <v>133.87700000000001</v>
      </c>
      <c r="E341">
        <v>146.941</v>
      </c>
      <c r="F341">
        <v>173.727</v>
      </c>
      <c r="G341">
        <v>270.15800000000002</v>
      </c>
      <c r="H341">
        <v>36.75</v>
      </c>
      <c r="I341">
        <v>24.641999999999999</v>
      </c>
      <c r="J341">
        <v>30.827000000000002</v>
      </c>
      <c r="K341">
        <v>2535.0210000000002</v>
      </c>
      <c r="L341">
        <v>1624.1880000000001</v>
      </c>
    </row>
    <row r="342" spans="1:12">
      <c r="A342" t="s">
        <v>97</v>
      </c>
      <c r="B342">
        <v>0</v>
      </c>
      <c r="C342" t="s">
        <v>18</v>
      </c>
      <c r="D342" t="s">
        <v>18</v>
      </c>
      <c r="E342" t="s">
        <v>18</v>
      </c>
      <c r="F342" t="s">
        <v>18</v>
      </c>
      <c r="G342" t="s">
        <v>18</v>
      </c>
      <c r="H342" t="s">
        <v>18</v>
      </c>
      <c r="I342" t="s">
        <v>18</v>
      </c>
      <c r="J342" t="s">
        <v>18</v>
      </c>
      <c r="K342" t="s">
        <v>18</v>
      </c>
      <c r="L342">
        <v>0</v>
      </c>
    </row>
    <row r="343" spans="1:12">
      <c r="A343" t="s">
        <v>98</v>
      </c>
      <c r="B343">
        <v>126.56</v>
      </c>
      <c r="C343">
        <v>323.53199999999998</v>
      </c>
      <c r="D343">
        <v>416.32499999999999</v>
      </c>
      <c r="E343">
        <v>570.84699999999998</v>
      </c>
      <c r="F343">
        <v>918.31100000000004</v>
      </c>
      <c r="G343">
        <v>646.92499999999995</v>
      </c>
      <c r="H343">
        <v>557.69500000000005</v>
      </c>
      <c r="I343">
        <v>448.86399999999998</v>
      </c>
      <c r="J343">
        <v>353.392</v>
      </c>
      <c r="K343">
        <v>123.124</v>
      </c>
      <c r="L343">
        <v>194.31100000000001</v>
      </c>
    </row>
    <row r="344" spans="1:12">
      <c r="A344" t="s">
        <v>99</v>
      </c>
      <c r="B344">
        <v>7546.7259999999997</v>
      </c>
      <c r="C344">
        <v>1909.932</v>
      </c>
      <c r="D344">
        <v>5783.7089999999998</v>
      </c>
      <c r="E344">
        <v>5026.3289999999997</v>
      </c>
      <c r="F344">
        <v>2050.8829999999998</v>
      </c>
      <c r="G344">
        <v>4015.3009999999999</v>
      </c>
      <c r="H344">
        <v>3232.2539999999999</v>
      </c>
      <c r="I344">
        <v>7737.92</v>
      </c>
      <c r="J344">
        <v>6572.9759999999997</v>
      </c>
      <c r="K344">
        <v>5916.4549999999999</v>
      </c>
      <c r="L344">
        <v>11637.227999999999</v>
      </c>
    </row>
    <row r="345" spans="1:12">
      <c r="A345" t="s">
        <v>100</v>
      </c>
      <c r="B345">
        <v>9.0050000000000008</v>
      </c>
      <c r="C345">
        <v>94.4</v>
      </c>
      <c r="D345">
        <v>22.622</v>
      </c>
      <c r="E345">
        <v>118.26300000000001</v>
      </c>
      <c r="F345">
        <v>916.01700000000005</v>
      </c>
      <c r="G345">
        <v>1747.6420000000001</v>
      </c>
      <c r="H345">
        <v>6641.4570000000003</v>
      </c>
      <c r="I345">
        <v>17945.944</v>
      </c>
      <c r="J345">
        <v>11419.475</v>
      </c>
      <c r="K345">
        <v>1904.6020000000001</v>
      </c>
      <c r="L345">
        <v>8339.3430000000008</v>
      </c>
    </row>
    <row r="346" spans="1:12">
      <c r="A346" t="s">
        <v>101</v>
      </c>
      <c r="B346">
        <v>11736.634</v>
      </c>
      <c r="C346">
        <v>11951.261</v>
      </c>
      <c r="D346">
        <v>12154.73</v>
      </c>
      <c r="E346">
        <v>16699.16</v>
      </c>
      <c r="F346">
        <v>22079.467000000001</v>
      </c>
      <c r="G346">
        <v>27675.366999999998</v>
      </c>
      <c r="H346">
        <v>34424.343999999997</v>
      </c>
      <c r="I346">
        <v>41047.25</v>
      </c>
      <c r="J346">
        <v>40777.550999999999</v>
      </c>
      <c r="K346">
        <v>34428.837</v>
      </c>
      <c r="L346">
        <v>30614.197</v>
      </c>
    </row>
    <row r="347" spans="1:12">
      <c r="A347" t="s">
        <v>102</v>
      </c>
      <c r="B347">
        <v>11583.483</v>
      </c>
      <c r="C347">
        <v>13460.541999999999</v>
      </c>
      <c r="D347">
        <v>14120.51</v>
      </c>
      <c r="E347">
        <v>18038.772000000001</v>
      </c>
      <c r="F347">
        <v>29159.868999999999</v>
      </c>
      <c r="G347">
        <v>31139.383000000002</v>
      </c>
      <c r="H347">
        <v>38372.235000000001</v>
      </c>
      <c r="I347">
        <v>52232.875999999997</v>
      </c>
      <c r="J347">
        <v>64551.025999999998</v>
      </c>
      <c r="K347">
        <v>48720.082000000002</v>
      </c>
      <c r="L347">
        <v>44841.387000000002</v>
      </c>
    </row>
    <row r="348" spans="1:12">
      <c r="A348" t="s">
        <v>103</v>
      </c>
      <c r="B348">
        <v>4581.3940000000002</v>
      </c>
      <c r="C348">
        <v>4143.9719999999998</v>
      </c>
      <c r="D348">
        <v>8155.5540000000001</v>
      </c>
      <c r="E348">
        <v>12789.448</v>
      </c>
      <c r="F348">
        <v>13660.115</v>
      </c>
      <c r="G348">
        <v>18029.998</v>
      </c>
      <c r="H348">
        <v>23818.792000000001</v>
      </c>
      <c r="I348">
        <v>23704.475999999999</v>
      </c>
      <c r="J348">
        <v>37914.696000000004</v>
      </c>
      <c r="K348">
        <v>16615.362000000001</v>
      </c>
      <c r="L348">
        <v>29626.485000000001</v>
      </c>
    </row>
    <row r="349" spans="1:12">
      <c r="A349" t="s">
        <v>104</v>
      </c>
      <c r="B349">
        <v>151.411</v>
      </c>
      <c r="C349">
        <v>58.933</v>
      </c>
      <c r="D349">
        <v>84.512</v>
      </c>
      <c r="E349">
        <v>107.292</v>
      </c>
      <c r="F349">
        <v>367.654</v>
      </c>
      <c r="G349">
        <v>1009.991</v>
      </c>
      <c r="H349">
        <v>1307.779</v>
      </c>
      <c r="I349">
        <v>3347.0430000000001</v>
      </c>
      <c r="J349">
        <v>6800.1750000000002</v>
      </c>
      <c r="K349">
        <v>5562.8770000000004</v>
      </c>
      <c r="L349">
        <v>7366.0870000000004</v>
      </c>
    </row>
    <row r="350" spans="1:12">
      <c r="A350" t="s">
        <v>105</v>
      </c>
      <c r="B350">
        <v>1295.1610000000001</v>
      </c>
      <c r="C350">
        <v>1177.0419999999999</v>
      </c>
      <c r="D350">
        <v>1588.952</v>
      </c>
      <c r="E350">
        <v>2039.5889999999999</v>
      </c>
      <c r="F350">
        <v>5655.0349999999999</v>
      </c>
      <c r="G350">
        <v>4477.8959999999997</v>
      </c>
      <c r="H350">
        <v>7027.2380000000003</v>
      </c>
      <c r="I350">
        <v>6733.9340000000002</v>
      </c>
      <c r="J350">
        <v>8407.4639999999999</v>
      </c>
      <c r="K350">
        <v>3434.7460000000001</v>
      </c>
      <c r="L350">
        <v>7855.6360000000004</v>
      </c>
    </row>
    <row r="351" spans="1:12">
      <c r="A351" t="s">
        <v>106</v>
      </c>
      <c r="B351">
        <v>908993.29099999997</v>
      </c>
      <c r="C351">
        <v>995823.67200000002</v>
      </c>
      <c r="D351">
        <v>1002505.852</v>
      </c>
      <c r="E351">
        <v>1324784.578</v>
      </c>
      <c r="F351">
        <v>1919817.0519999999</v>
      </c>
      <c r="G351">
        <v>3305366.906</v>
      </c>
      <c r="H351">
        <v>3538372.0860000001</v>
      </c>
      <c r="I351">
        <v>2342698.1639999999</v>
      </c>
      <c r="J351">
        <v>6703511.7019999996</v>
      </c>
      <c r="K351">
        <v>3935816.0410000002</v>
      </c>
      <c r="L351">
        <v>5566126.0310000004</v>
      </c>
    </row>
    <row r="352" spans="1:12">
      <c r="A352" t="s">
        <v>107</v>
      </c>
      <c r="B352">
        <v>64309.77</v>
      </c>
      <c r="C352">
        <v>69926.131999999998</v>
      </c>
      <c r="D352">
        <v>39464.135000000002</v>
      </c>
      <c r="E352">
        <v>46867.072999999997</v>
      </c>
      <c r="F352">
        <v>97447.434999999998</v>
      </c>
      <c r="G352">
        <v>130227.712</v>
      </c>
      <c r="H352">
        <v>273496.40700000001</v>
      </c>
      <c r="I352">
        <v>746567.16700000002</v>
      </c>
      <c r="J352">
        <v>428521.359</v>
      </c>
      <c r="K352">
        <v>245835.69899999999</v>
      </c>
      <c r="L352">
        <v>442537.61499999999</v>
      </c>
    </row>
    <row r="353" spans="1:12">
      <c r="A353" t="s">
        <v>108</v>
      </c>
      <c r="B353">
        <v>3564.989</v>
      </c>
      <c r="C353">
        <v>4068.43</v>
      </c>
      <c r="D353">
        <v>6224.527</v>
      </c>
      <c r="E353">
        <v>6068.19</v>
      </c>
      <c r="F353">
        <v>10729.746999999999</v>
      </c>
      <c r="G353">
        <v>14736.95</v>
      </c>
      <c r="H353">
        <v>21965.855</v>
      </c>
      <c r="I353">
        <v>41023.512999999999</v>
      </c>
      <c r="J353">
        <v>64529.608999999997</v>
      </c>
      <c r="K353">
        <v>17636.060000000001</v>
      </c>
      <c r="L353">
        <v>35852.527999999998</v>
      </c>
    </row>
    <row r="354" spans="1:12">
      <c r="A354" t="s">
        <v>109</v>
      </c>
      <c r="B354">
        <v>14836.764999999999</v>
      </c>
      <c r="C354">
        <v>11873.733</v>
      </c>
      <c r="D354">
        <v>7509.6769999999997</v>
      </c>
      <c r="E354">
        <v>19132.02</v>
      </c>
      <c r="F354">
        <v>25326.054</v>
      </c>
      <c r="G354">
        <v>30539.832999999999</v>
      </c>
      <c r="H354">
        <v>52051.34</v>
      </c>
      <c r="I354">
        <v>76693.152000000002</v>
      </c>
      <c r="J354">
        <v>58570.014000000003</v>
      </c>
      <c r="K354">
        <v>36509.406999999999</v>
      </c>
      <c r="L354">
        <v>61828.525000000001</v>
      </c>
    </row>
    <row r="355" spans="1:12">
      <c r="A355" t="s">
        <v>110</v>
      </c>
      <c r="B355">
        <v>183080.42</v>
      </c>
      <c r="C355">
        <v>199973.70300000001</v>
      </c>
      <c r="D355">
        <v>196923.035</v>
      </c>
      <c r="E355">
        <v>232818.18599999999</v>
      </c>
      <c r="F355">
        <v>242734.82699999999</v>
      </c>
      <c r="G355">
        <v>264328.76299999998</v>
      </c>
      <c r="H355">
        <v>380437.40100000001</v>
      </c>
      <c r="I355">
        <v>673513.61600000004</v>
      </c>
      <c r="J355">
        <v>1277169.666</v>
      </c>
      <c r="K355">
        <v>780971.56499999994</v>
      </c>
      <c r="L355">
        <v>980311.45299999998</v>
      </c>
    </row>
    <row r="356" spans="1:12">
      <c r="A356" t="s">
        <v>111</v>
      </c>
      <c r="B356">
        <v>1361.6469999999999</v>
      </c>
      <c r="C356">
        <v>5.3129999999999997</v>
      </c>
      <c r="D356">
        <v>178.43899999999999</v>
      </c>
      <c r="E356">
        <v>452.58600000000001</v>
      </c>
      <c r="F356">
        <v>944.87199999999996</v>
      </c>
      <c r="G356">
        <v>162.56800000000001</v>
      </c>
      <c r="H356">
        <v>1350.864</v>
      </c>
      <c r="I356">
        <v>5856.6559999999999</v>
      </c>
      <c r="J356">
        <v>2611.5250000000001</v>
      </c>
      <c r="K356">
        <v>3282.6610000000001</v>
      </c>
      <c r="L356">
        <v>5316.6450000000004</v>
      </c>
    </row>
    <row r="357" spans="1:12">
      <c r="A357" t="s">
        <v>112</v>
      </c>
      <c r="B357">
        <v>3150.1260000000002</v>
      </c>
      <c r="C357">
        <v>3335.364</v>
      </c>
      <c r="D357">
        <v>4142.6390000000001</v>
      </c>
      <c r="E357" t="s">
        <v>18</v>
      </c>
      <c r="F357">
        <v>2703.1819999999998</v>
      </c>
      <c r="G357">
        <v>24216.663</v>
      </c>
      <c r="H357">
        <v>37387.794000000002</v>
      </c>
      <c r="I357">
        <v>41748.699000000001</v>
      </c>
      <c r="J357">
        <v>79743.903999999995</v>
      </c>
      <c r="K357">
        <v>31531.235000000001</v>
      </c>
      <c r="L357">
        <v>353872.52600000001</v>
      </c>
    </row>
    <row r="358" spans="1:12">
      <c r="A358" t="s">
        <v>113</v>
      </c>
      <c r="B358">
        <v>2277.029</v>
      </c>
      <c r="C358">
        <v>2559.364</v>
      </c>
      <c r="D358">
        <v>2319.951</v>
      </c>
      <c r="E358">
        <v>4371.4849999999997</v>
      </c>
      <c r="F358">
        <v>7329.87</v>
      </c>
      <c r="G358">
        <v>4456.7179999999998</v>
      </c>
      <c r="H358">
        <v>3690.7689999999998</v>
      </c>
      <c r="I358">
        <v>4656.0609999999997</v>
      </c>
      <c r="J358">
        <v>9333.1139999999996</v>
      </c>
      <c r="K358">
        <v>6925.64</v>
      </c>
      <c r="L358">
        <v>5665.4709999999995</v>
      </c>
    </row>
    <row r="359" spans="1:12">
      <c r="A359" t="s">
        <v>114</v>
      </c>
      <c r="B359">
        <v>18536.739000000001</v>
      </c>
      <c r="C359">
        <v>25172.608</v>
      </c>
      <c r="D359">
        <v>33250.504000000001</v>
      </c>
      <c r="E359">
        <v>40188.195</v>
      </c>
      <c r="F359">
        <v>53681.057000000001</v>
      </c>
      <c r="G359">
        <v>50681.033000000003</v>
      </c>
      <c r="H359">
        <v>67775.789000000004</v>
      </c>
      <c r="I359">
        <v>78516.275999999998</v>
      </c>
      <c r="J359">
        <v>151135.77299999999</v>
      </c>
      <c r="K359">
        <v>100128.97199999999</v>
      </c>
      <c r="L359">
        <v>86680.634000000005</v>
      </c>
    </row>
    <row r="360" spans="1:12">
      <c r="A360" t="s">
        <v>115</v>
      </c>
      <c r="B360">
        <v>2306.23</v>
      </c>
      <c r="C360">
        <v>2603.86</v>
      </c>
      <c r="D360">
        <v>3646.3470000000002</v>
      </c>
      <c r="E360">
        <v>5334.9790000000003</v>
      </c>
      <c r="F360">
        <v>6243.8450000000003</v>
      </c>
      <c r="G360">
        <v>7124.6670000000004</v>
      </c>
      <c r="H360">
        <v>7699.4549999999999</v>
      </c>
      <c r="I360">
        <v>12085.967000000001</v>
      </c>
      <c r="J360">
        <v>16952.285</v>
      </c>
      <c r="K360">
        <v>10338.868</v>
      </c>
      <c r="L360">
        <v>12180.076999999999</v>
      </c>
    </row>
    <row r="361" spans="1:12">
      <c r="A361" t="s">
        <v>116</v>
      </c>
      <c r="B361">
        <v>5084.6779999999999</v>
      </c>
      <c r="C361">
        <v>5563.4290000000001</v>
      </c>
      <c r="D361">
        <v>5788.46</v>
      </c>
      <c r="E361">
        <v>7380.9759999999997</v>
      </c>
      <c r="F361">
        <v>8978.4830000000002</v>
      </c>
      <c r="G361">
        <v>8888.4130000000005</v>
      </c>
      <c r="H361">
        <v>8757.6309999999994</v>
      </c>
      <c r="I361">
        <v>12829.143</v>
      </c>
      <c r="J361">
        <v>15921.084000000001</v>
      </c>
      <c r="K361">
        <v>11953.721</v>
      </c>
      <c r="L361">
        <v>15961.699000000001</v>
      </c>
    </row>
    <row r="362" spans="1:12">
      <c r="A362" t="s">
        <v>117</v>
      </c>
      <c r="B362">
        <v>3247.0360000000001</v>
      </c>
      <c r="C362">
        <v>1749.1579999999999</v>
      </c>
      <c r="D362">
        <v>2439.4340000000002</v>
      </c>
      <c r="E362">
        <v>3303.05</v>
      </c>
      <c r="F362">
        <v>3526.1909999999998</v>
      </c>
      <c r="G362">
        <v>4684.99</v>
      </c>
      <c r="H362">
        <v>3946.7269999999999</v>
      </c>
      <c r="I362">
        <v>3619.2489999999998</v>
      </c>
      <c r="J362">
        <v>4864.1180000000004</v>
      </c>
      <c r="K362">
        <v>21100.022000000001</v>
      </c>
      <c r="L362">
        <v>44420.127</v>
      </c>
    </row>
    <row r="363" spans="1:12">
      <c r="A363" t="s">
        <v>118</v>
      </c>
      <c r="B363">
        <v>3283.797</v>
      </c>
      <c r="C363">
        <v>3466.748</v>
      </c>
      <c r="D363">
        <v>5221.6779999999999</v>
      </c>
      <c r="E363">
        <v>7096.4229999999998</v>
      </c>
      <c r="F363">
        <v>12380.87</v>
      </c>
      <c r="G363">
        <v>22089.674999999999</v>
      </c>
      <c r="H363">
        <v>82923.373999999996</v>
      </c>
      <c r="I363">
        <v>196900.59700000001</v>
      </c>
      <c r="J363">
        <v>201941.64600000001</v>
      </c>
      <c r="K363">
        <v>129177.076</v>
      </c>
      <c r="L363">
        <v>200029.37100000001</v>
      </c>
    </row>
    <row r="364" spans="1:12">
      <c r="A364" t="s">
        <v>119</v>
      </c>
      <c r="B364">
        <v>2643.1869999999999</v>
      </c>
      <c r="C364">
        <v>2937.3069999999998</v>
      </c>
      <c r="D364">
        <v>3018.3240000000001</v>
      </c>
      <c r="E364">
        <v>3889.3119999999999</v>
      </c>
      <c r="F364">
        <v>4652.5680000000002</v>
      </c>
      <c r="G364">
        <v>25121.098000000002</v>
      </c>
      <c r="H364">
        <v>195967.44399999999</v>
      </c>
      <c r="I364">
        <v>461515.84299999999</v>
      </c>
      <c r="J364">
        <v>418716.00199999998</v>
      </c>
      <c r="K364">
        <v>347391.71100000001</v>
      </c>
      <c r="L364">
        <v>443598.78700000001</v>
      </c>
    </row>
    <row r="365" spans="1:12">
      <c r="A365" t="s">
        <v>120</v>
      </c>
      <c r="B365">
        <v>5390.3469999999998</v>
      </c>
      <c r="C365">
        <v>6280.9139999999998</v>
      </c>
      <c r="D365">
        <v>8489.1880000000001</v>
      </c>
      <c r="E365">
        <v>11744.468000000001</v>
      </c>
      <c r="F365">
        <v>15502.213</v>
      </c>
      <c r="G365">
        <v>13370.352000000001</v>
      </c>
      <c r="H365">
        <v>17144.746999999999</v>
      </c>
      <c r="I365">
        <v>21431.667000000001</v>
      </c>
      <c r="J365">
        <v>25918.731</v>
      </c>
      <c r="K365">
        <v>21246.383999999998</v>
      </c>
      <c r="L365">
        <v>25239.027999999998</v>
      </c>
    </row>
    <row r="366" spans="1:12">
      <c r="A366" t="s">
        <v>121</v>
      </c>
      <c r="B366">
        <v>2131.91</v>
      </c>
      <c r="C366">
        <v>2390.2730000000001</v>
      </c>
      <c r="D366">
        <v>2139.3629999999998</v>
      </c>
      <c r="E366">
        <v>2797.68</v>
      </c>
      <c r="F366">
        <v>3619.194</v>
      </c>
      <c r="G366">
        <v>4006.1</v>
      </c>
      <c r="H366">
        <v>5556.4549999999999</v>
      </c>
      <c r="I366">
        <v>6770.6450000000004</v>
      </c>
      <c r="J366">
        <v>11921.165999999999</v>
      </c>
      <c r="K366">
        <v>11325.296</v>
      </c>
      <c r="L366">
        <v>14938.701999999999</v>
      </c>
    </row>
    <row r="367" spans="1:12">
      <c r="A367" t="s">
        <v>122</v>
      </c>
      <c r="B367">
        <v>7043.0680000000002</v>
      </c>
      <c r="C367">
        <v>10838.012000000001</v>
      </c>
      <c r="D367">
        <v>4298.7259999999997</v>
      </c>
      <c r="E367">
        <v>5183.2089999999998</v>
      </c>
      <c r="F367">
        <v>8659.14</v>
      </c>
      <c r="G367">
        <v>15779.102999999999</v>
      </c>
      <c r="H367">
        <v>45018.735999999997</v>
      </c>
      <c r="I367">
        <v>88745.38</v>
      </c>
      <c r="J367">
        <v>85556.456999999995</v>
      </c>
      <c r="K367">
        <v>51166.752999999997</v>
      </c>
      <c r="L367">
        <v>35259.588000000003</v>
      </c>
    </row>
    <row r="368" spans="1:12">
      <c r="A368" t="s">
        <v>123</v>
      </c>
      <c r="B368">
        <v>23657.200000000001</v>
      </c>
      <c r="C368">
        <v>15935.143</v>
      </c>
      <c r="D368">
        <v>26173.425999999999</v>
      </c>
      <c r="E368">
        <v>48793.694000000003</v>
      </c>
      <c r="F368">
        <v>76826.941999999995</v>
      </c>
      <c r="G368">
        <v>106686.89</v>
      </c>
      <c r="H368">
        <v>97116.154999999999</v>
      </c>
      <c r="I368">
        <v>49174.512999999999</v>
      </c>
      <c r="J368">
        <v>113703.961</v>
      </c>
      <c r="K368">
        <v>97126.417000000001</v>
      </c>
      <c r="L368">
        <v>129909.27</v>
      </c>
    </row>
    <row r="369" spans="1:12">
      <c r="A369" t="s">
        <v>124</v>
      </c>
      <c r="B369">
        <v>7604.1080000000002</v>
      </c>
      <c r="C369">
        <v>8375.5650000000005</v>
      </c>
      <c r="D369">
        <v>10886.406000000001</v>
      </c>
      <c r="E369">
        <v>10971.816999999999</v>
      </c>
      <c r="F369">
        <v>14153.643</v>
      </c>
      <c r="G369">
        <v>16843.688999999998</v>
      </c>
      <c r="H369">
        <v>15878.019</v>
      </c>
      <c r="I369">
        <v>16518.845000000001</v>
      </c>
      <c r="J369">
        <v>26334.204000000002</v>
      </c>
      <c r="K369">
        <v>12562.44</v>
      </c>
      <c r="L369">
        <v>15060.894</v>
      </c>
    </row>
    <row r="370" spans="1:12">
      <c r="A370" t="s">
        <v>125</v>
      </c>
      <c r="B370">
        <v>480.00900000000001</v>
      </c>
      <c r="C370">
        <v>545.79</v>
      </c>
      <c r="D370">
        <v>602.97500000000002</v>
      </c>
      <c r="E370">
        <v>678.71100000000001</v>
      </c>
      <c r="F370">
        <v>1242.26</v>
      </c>
      <c r="G370">
        <v>950.87199999999996</v>
      </c>
      <c r="H370">
        <v>1211.569</v>
      </c>
      <c r="I370">
        <v>1044.9849999999999</v>
      </c>
      <c r="J370">
        <v>1342.471</v>
      </c>
      <c r="K370">
        <v>1433.675</v>
      </c>
      <c r="L370">
        <v>1072.3320000000001</v>
      </c>
    </row>
    <row r="371" spans="1:12">
      <c r="A371" t="s">
        <v>126</v>
      </c>
      <c r="B371">
        <v>653.56600000000003</v>
      </c>
      <c r="C371">
        <v>703.59900000000005</v>
      </c>
      <c r="D371">
        <v>687.08100000000002</v>
      </c>
      <c r="E371">
        <v>678.77800000000002</v>
      </c>
      <c r="F371">
        <v>801.11199999999997</v>
      </c>
      <c r="G371">
        <v>552.51700000000005</v>
      </c>
      <c r="H371">
        <v>618.36500000000001</v>
      </c>
      <c r="I371">
        <v>934.92499999999995</v>
      </c>
      <c r="J371">
        <v>1370.4359999999999</v>
      </c>
      <c r="K371">
        <v>1300.8630000000001</v>
      </c>
      <c r="L371">
        <v>1460.6110000000001</v>
      </c>
    </row>
    <row r="372" spans="1:12">
      <c r="A372" t="s">
        <v>127</v>
      </c>
      <c r="B372">
        <v>6469.5119999999997</v>
      </c>
      <c r="C372">
        <v>7310.8230000000003</v>
      </c>
      <c r="D372">
        <v>7736.3230000000003</v>
      </c>
      <c r="E372">
        <v>8962.6710000000003</v>
      </c>
      <c r="F372">
        <v>9703.9150000000009</v>
      </c>
      <c r="G372">
        <v>10444.448</v>
      </c>
      <c r="H372">
        <v>10887.284</v>
      </c>
      <c r="I372">
        <v>10857.573</v>
      </c>
      <c r="J372">
        <v>10401.516</v>
      </c>
      <c r="K372">
        <v>9551.8610000000008</v>
      </c>
      <c r="L372">
        <v>11629.178</v>
      </c>
    </row>
    <row r="373" spans="1:12">
      <c r="A373" t="s">
        <v>128</v>
      </c>
      <c r="B373">
        <v>1483.91</v>
      </c>
      <c r="C373">
        <v>1582.348</v>
      </c>
      <c r="D373">
        <v>2061.877</v>
      </c>
      <c r="E373">
        <v>1907.329</v>
      </c>
      <c r="F373">
        <v>1977.828</v>
      </c>
      <c r="G373">
        <v>2565.9769999999999</v>
      </c>
      <c r="H373">
        <v>2787.05</v>
      </c>
      <c r="I373">
        <v>2952.7069999999999</v>
      </c>
      <c r="J373">
        <v>3592.114</v>
      </c>
      <c r="K373">
        <v>2432.1799999999998</v>
      </c>
      <c r="L373">
        <v>3274.962</v>
      </c>
    </row>
    <row r="374" spans="1:12">
      <c r="A374" t="s">
        <v>129</v>
      </c>
      <c r="B374">
        <v>55182.188000000002</v>
      </c>
      <c r="C374">
        <v>60549.252</v>
      </c>
      <c r="D374">
        <v>75126.445999999996</v>
      </c>
      <c r="E374">
        <v>91401.770999999993</v>
      </c>
      <c r="F374">
        <v>116680.204</v>
      </c>
      <c r="G374">
        <v>127864.467</v>
      </c>
      <c r="H374">
        <v>172820.796</v>
      </c>
      <c r="I374">
        <v>208623.03099999999</v>
      </c>
      <c r="J374">
        <v>200153.99799999999</v>
      </c>
      <c r="K374">
        <v>133997.49100000001</v>
      </c>
      <c r="L374">
        <v>154488.61300000001</v>
      </c>
    </row>
    <row r="375" spans="1:12">
      <c r="A375" t="s">
        <v>130</v>
      </c>
      <c r="B375">
        <v>16299.054</v>
      </c>
      <c r="C375">
        <v>19580.626</v>
      </c>
      <c r="D375">
        <v>22579.201000000001</v>
      </c>
      <c r="E375">
        <v>30121.993999999999</v>
      </c>
      <c r="F375">
        <v>35437.546000000002</v>
      </c>
      <c r="G375">
        <v>47549.351000000002</v>
      </c>
      <c r="H375">
        <v>46974.777999999998</v>
      </c>
      <c r="I375">
        <v>68999.634999999995</v>
      </c>
      <c r="J375">
        <v>87268.682000000001</v>
      </c>
      <c r="K375">
        <v>74617.759999999995</v>
      </c>
      <c r="L375">
        <v>72798.596999999994</v>
      </c>
    </row>
    <row r="376" spans="1:12">
      <c r="A376" t="s">
        <v>131</v>
      </c>
      <c r="B376">
        <v>171312.55499999999</v>
      </c>
      <c r="C376">
        <v>223378.141</v>
      </c>
      <c r="D376">
        <v>233750.59099999999</v>
      </c>
      <c r="E376">
        <v>275477.65899999999</v>
      </c>
      <c r="F376">
        <v>348599.505</v>
      </c>
      <c r="G376">
        <v>356920.01500000001</v>
      </c>
      <c r="H376">
        <v>419653.48800000001</v>
      </c>
      <c r="I376">
        <v>548590.16700000002</v>
      </c>
      <c r="J376">
        <v>659185.14099999995</v>
      </c>
      <c r="K376">
        <v>668249.95299999998</v>
      </c>
      <c r="L376">
        <v>648938.42299999995</v>
      </c>
    </row>
    <row r="377" spans="1:12">
      <c r="A377" t="s">
        <v>132</v>
      </c>
      <c r="B377">
        <v>4448.3329999999996</v>
      </c>
      <c r="C377">
        <v>6039.0649999999996</v>
      </c>
      <c r="D377">
        <v>7262.527</v>
      </c>
      <c r="E377">
        <v>10685.039000000001</v>
      </c>
      <c r="F377">
        <v>8843.9359999999997</v>
      </c>
      <c r="G377">
        <v>8710.3089999999993</v>
      </c>
      <c r="H377">
        <v>11007.276</v>
      </c>
      <c r="I377">
        <v>14413.992</v>
      </c>
      <c r="J377">
        <v>12780.32</v>
      </c>
      <c r="K377">
        <v>13517.681</v>
      </c>
      <c r="L377">
        <v>18985.243999999999</v>
      </c>
    </row>
    <row r="378" spans="1:12">
      <c r="A378" t="s">
        <v>133</v>
      </c>
      <c r="B378">
        <v>47435.525999999998</v>
      </c>
      <c r="C378">
        <v>56920.224000000002</v>
      </c>
      <c r="D378">
        <v>64999.62</v>
      </c>
      <c r="E378">
        <v>71391.047999999995</v>
      </c>
      <c r="F378">
        <v>80105.467999999993</v>
      </c>
      <c r="G378">
        <v>95382.288</v>
      </c>
      <c r="H378">
        <v>113631.591</v>
      </c>
      <c r="I378">
        <v>138388.54</v>
      </c>
      <c r="J378">
        <v>158005.32500000001</v>
      </c>
      <c r="K378">
        <v>123939.23299999999</v>
      </c>
      <c r="L378">
        <v>116769.50900000001</v>
      </c>
    </row>
    <row r="379" spans="1:12">
      <c r="A379" t="s">
        <v>134</v>
      </c>
      <c r="B379">
        <v>31703.863000000001</v>
      </c>
      <c r="C379">
        <v>35999.357000000004</v>
      </c>
      <c r="D379">
        <v>41501.35</v>
      </c>
      <c r="E379">
        <v>55049.014000000003</v>
      </c>
      <c r="F379">
        <v>52644.076999999997</v>
      </c>
      <c r="G379">
        <v>55712.177000000003</v>
      </c>
      <c r="H379">
        <v>62286.74</v>
      </c>
      <c r="I379">
        <v>81358.317999999999</v>
      </c>
      <c r="J379">
        <v>96783.15</v>
      </c>
      <c r="K379">
        <v>84072.217000000004</v>
      </c>
      <c r="L379">
        <v>82962.474000000002</v>
      </c>
    </row>
    <row r="380" spans="1:12">
      <c r="A380" t="s">
        <v>135</v>
      </c>
      <c r="B380">
        <v>21800.121999999999</v>
      </c>
      <c r="C380">
        <v>30871.397000000001</v>
      </c>
      <c r="D380">
        <v>35162.373</v>
      </c>
      <c r="E380">
        <v>54717.123</v>
      </c>
      <c r="F380">
        <v>80611.467999999993</v>
      </c>
      <c r="G380">
        <v>99954.948999999993</v>
      </c>
      <c r="H380">
        <v>94612.263999999996</v>
      </c>
      <c r="I380">
        <v>129763.393</v>
      </c>
      <c r="J380">
        <v>258432.52299999999</v>
      </c>
      <c r="K380">
        <v>144402.10999999999</v>
      </c>
      <c r="L380">
        <v>199574.291</v>
      </c>
    </row>
    <row r="381" spans="1:12">
      <c r="A381" t="s">
        <v>136</v>
      </c>
      <c r="B381">
        <v>38623.038999999997</v>
      </c>
      <c r="C381">
        <v>24873.054</v>
      </c>
      <c r="D381">
        <v>20884.030999999999</v>
      </c>
      <c r="E381">
        <v>27124.903999999999</v>
      </c>
      <c r="F381">
        <v>45953.275999999998</v>
      </c>
      <c r="G381">
        <v>65972.395000000004</v>
      </c>
      <c r="H381">
        <v>84966.570999999996</v>
      </c>
      <c r="I381">
        <v>100240.655</v>
      </c>
      <c r="J381">
        <v>116583.19899999999</v>
      </c>
      <c r="K381">
        <v>66263.092999999993</v>
      </c>
      <c r="L381">
        <v>96593.076000000001</v>
      </c>
    </row>
    <row r="382" spans="1:12">
      <c r="A382" t="s">
        <v>137</v>
      </c>
      <c r="B382">
        <v>7169.375</v>
      </c>
      <c r="C382">
        <v>8723.6990000000005</v>
      </c>
      <c r="D382">
        <v>11739.808999999999</v>
      </c>
      <c r="E382">
        <v>17523.906999999999</v>
      </c>
      <c r="F382">
        <v>29029.628000000001</v>
      </c>
      <c r="G382">
        <v>34259.892</v>
      </c>
      <c r="H382">
        <v>40420.078000000001</v>
      </c>
      <c r="I382">
        <v>59752.748</v>
      </c>
      <c r="J382">
        <v>55580.078000000001</v>
      </c>
      <c r="K382">
        <v>26591.346000000001</v>
      </c>
      <c r="L382">
        <v>35167.029000000002</v>
      </c>
    </row>
    <row r="383" spans="1:12">
      <c r="A383" t="s">
        <v>138</v>
      </c>
      <c r="B383">
        <v>5505.5590000000002</v>
      </c>
      <c r="C383">
        <v>6033.8280000000004</v>
      </c>
      <c r="D383">
        <v>9046.5130000000008</v>
      </c>
      <c r="E383">
        <v>12586.745999999999</v>
      </c>
      <c r="F383">
        <v>17874.71</v>
      </c>
      <c r="G383">
        <v>17601.004000000001</v>
      </c>
      <c r="H383">
        <v>21784.234</v>
      </c>
      <c r="I383">
        <v>28109.219000000001</v>
      </c>
      <c r="J383">
        <v>30114.089</v>
      </c>
      <c r="K383">
        <v>15432.846</v>
      </c>
      <c r="L383">
        <v>22608.880000000001</v>
      </c>
    </row>
    <row r="384" spans="1:12">
      <c r="A384" t="s">
        <v>139</v>
      </c>
      <c r="B384">
        <v>36332.855000000003</v>
      </c>
      <c r="C384">
        <v>48506.256000000001</v>
      </c>
      <c r="D384">
        <v>65299.22</v>
      </c>
      <c r="E384">
        <v>62967.101999999999</v>
      </c>
      <c r="F384">
        <v>91738.361999999994</v>
      </c>
      <c r="G384">
        <v>135767.99799999999</v>
      </c>
      <c r="H384">
        <v>97960.028999999995</v>
      </c>
      <c r="I384">
        <v>80840.702000000005</v>
      </c>
      <c r="J384">
        <v>78704.599000000002</v>
      </c>
      <c r="K384">
        <v>61703.025000000001</v>
      </c>
      <c r="L384">
        <v>59599.947</v>
      </c>
    </row>
    <row r="385" spans="1:12">
      <c r="A385" t="s">
        <v>140</v>
      </c>
      <c r="B385">
        <v>26782.84</v>
      </c>
      <c r="C385">
        <v>24536.462</v>
      </c>
      <c r="D385">
        <v>25694.806</v>
      </c>
      <c r="E385">
        <v>35443.303</v>
      </c>
      <c r="F385">
        <v>35383.767</v>
      </c>
      <c r="G385">
        <v>60733.027999999998</v>
      </c>
      <c r="H385">
        <v>72700.547999999995</v>
      </c>
      <c r="I385">
        <v>99266.899000000005</v>
      </c>
      <c r="J385">
        <v>114697.481</v>
      </c>
      <c r="K385">
        <v>84755.088000000003</v>
      </c>
      <c r="L385">
        <v>127034.633</v>
      </c>
    </row>
    <row r="386" spans="1:12">
      <c r="A386" t="s">
        <v>141</v>
      </c>
      <c r="B386">
        <v>903.21900000000005</v>
      </c>
      <c r="C386">
        <v>1446.6120000000001</v>
      </c>
      <c r="D386">
        <v>1611.163</v>
      </c>
      <c r="E386">
        <v>2091.54</v>
      </c>
      <c r="F386">
        <v>3423.9549999999999</v>
      </c>
      <c r="G386">
        <v>4915.7060000000001</v>
      </c>
      <c r="H386">
        <v>5540.4870000000001</v>
      </c>
      <c r="I386">
        <v>7467.1120000000001</v>
      </c>
      <c r="J386">
        <v>9510.6779999999999</v>
      </c>
      <c r="K386">
        <v>7238.5950000000003</v>
      </c>
      <c r="L386">
        <v>13692.535</v>
      </c>
    </row>
    <row r="387" spans="1:12">
      <c r="A387" t="s">
        <v>142</v>
      </c>
      <c r="B387">
        <v>15283.241</v>
      </c>
      <c r="C387">
        <v>16932.588</v>
      </c>
      <c r="D387">
        <v>19318.25</v>
      </c>
      <c r="E387">
        <v>27109.387999999999</v>
      </c>
      <c r="F387">
        <v>37667.623</v>
      </c>
      <c r="G387">
        <v>44387.834000000003</v>
      </c>
      <c r="H387">
        <v>59567.739000000001</v>
      </c>
      <c r="I387">
        <v>80546.331999999995</v>
      </c>
      <c r="J387">
        <v>78838.023000000001</v>
      </c>
      <c r="K387">
        <v>44327.896000000001</v>
      </c>
      <c r="L387">
        <v>62956.661999999997</v>
      </c>
    </row>
    <row r="388" spans="1:12">
      <c r="A388" t="s">
        <v>143</v>
      </c>
      <c r="B388">
        <v>41256.116999999998</v>
      </c>
      <c r="C388">
        <v>51567.02</v>
      </c>
      <c r="D388">
        <v>64613.161999999997</v>
      </c>
      <c r="E388">
        <v>92026.403000000006</v>
      </c>
      <c r="F388">
        <v>114127.497</v>
      </c>
      <c r="G388">
        <v>145172.448</v>
      </c>
      <c r="H388">
        <v>182410.924</v>
      </c>
      <c r="I388">
        <v>222461.61</v>
      </c>
      <c r="J388">
        <v>237327.04699999999</v>
      </c>
      <c r="K388">
        <v>164263.875</v>
      </c>
      <c r="L388">
        <v>179767.68700000001</v>
      </c>
    </row>
    <row r="389" spans="1:12">
      <c r="A389" t="s">
        <v>144</v>
      </c>
      <c r="B389">
        <v>18431.911</v>
      </c>
      <c r="C389">
        <v>23556.901999999998</v>
      </c>
      <c r="D389">
        <v>28299.775000000001</v>
      </c>
      <c r="E389">
        <v>42365.663999999997</v>
      </c>
      <c r="F389">
        <v>50563.542000000001</v>
      </c>
      <c r="G389">
        <v>54438.195</v>
      </c>
      <c r="H389">
        <v>70481.899000000005</v>
      </c>
      <c r="I389">
        <v>78954.726999999999</v>
      </c>
      <c r="J389">
        <v>70714.342999999993</v>
      </c>
      <c r="K389">
        <v>33045.919000000002</v>
      </c>
      <c r="L389">
        <v>35303.521000000001</v>
      </c>
    </row>
    <row r="390" spans="1:12">
      <c r="A390" t="s">
        <v>145</v>
      </c>
      <c r="B390">
        <v>18194.488000000001</v>
      </c>
      <c r="C390">
        <v>18492.954000000002</v>
      </c>
      <c r="D390">
        <v>23026.309000000001</v>
      </c>
      <c r="E390">
        <v>29645.448</v>
      </c>
      <c r="F390">
        <v>39887.495999999999</v>
      </c>
      <c r="G390">
        <v>42868.464</v>
      </c>
      <c r="H390">
        <v>52905.54</v>
      </c>
      <c r="I390">
        <v>76551.740000000005</v>
      </c>
      <c r="J390">
        <v>109765.717</v>
      </c>
      <c r="K390">
        <v>75317.294999999998</v>
      </c>
      <c r="L390">
        <v>90930.944000000003</v>
      </c>
    </row>
    <row r="391" spans="1:12">
      <c r="A391" t="s">
        <v>146</v>
      </c>
      <c r="B391">
        <v>15062.89</v>
      </c>
      <c r="C391">
        <v>14316.079</v>
      </c>
      <c r="D391">
        <v>15685.2</v>
      </c>
      <c r="E391">
        <v>19575.644</v>
      </c>
      <c r="F391">
        <v>22455.64</v>
      </c>
      <c r="G391">
        <v>26930.81</v>
      </c>
      <c r="H391">
        <v>33354.788999999997</v>
      </c>
      <c r="I391">
        <v>42840.641000000003</v>
      </c>
      <c r="J391">
        <v>47279.161999999997</v>
      </c>
      <c r="K391">
        <v>34528.072</v>
      </c>
      <c r="L391">
        <v>40636.245000000003</v>
      </c>
    </row>
    <row r="392" spans="1:12">
      <c r="A392" t="s">
        <v>147</v>
      </c>
      <c r="B392">
        <v>1091.3699999999999</v>
      </c>
      <c r="C392">
        <v>596.51900000000001</v>
      </c>
      <c r="D392">
        <v>1476.366</v>
      </c>
      <c r="E392">
        <v>1177.3019999999999</v>
      </c>
      <c r="F392">
        <v>1317.415</v>
      </c>
      <c r="G392">
        <v>1963.5029999999999</v>
      </c>
      <c r="H392">
        <v>1729.01</v>
      </c>
      <c r="I392">
        <v>3357.518</v>
      </c>
      <c r="J392">
        <v>3672.7840000000001</v>
      </c>
      <c r="K392">
        <v>1848.6880000000001</v>
      </c>
      <c r="L392">
        <v>1832.1959999999999</v>
      </c>
    </row>
    <row r="393" spans="1:12">
      <c r="A393" t="s">
        <v>148</v>
      </c>
      <c r="B393">
        <v>9476.4189999999999</v>
      </c>
      <c r="C393">
        <v>9057.3279999999995</v>
      </c>
      <c r="D393">
        <v>9905.8850000000002</v>
      </c>
      <c r="E393">
        <v>13924.909</v>
      </c>
      <c r="F393">
        <v>14850.982</v>
      </c>
      <c r="G393">
        <v>18137.737000000001</v>
      </c>
      <c r="H393">
        <v>21849.895</v>
      </c>
      <c r="I393">
        <v>27591.360000000001</v>
      </c>
      <c r="J393">
        <v>36543.802000000003</v>
      </c>
      <c r="K393">
        <v>30999.463</v>
      </c>
      <c r="L393">
        <v>39751.25</v>
      </c>
    </row>
    <row r="394" spans="1:12">
      <c r="A394" t="s">
        <v>149</v>
      </c>
      <c r="B394">
        <v>23753.920999999998</v>
      </c>
      <c r="C394">
        <v>28431.563999999998</v>
      </c>
      <c r="D394">
        <v>32725.588</v>
      </c>
      <c r="E394">
        <v>54868.716</v>
      </c>
      <c r="F394">
        <v>58567.298000000003</v>
      </c>
      <c r="G394">
        <v>60964.760999999999</v>
      </c>
      <c r="H394">
        <v>85102.035999999993</v>
      </c>
      <c r="I394">
        <v>121601.32</v>
      </c>
      <c r="J394">
        <v>165499.174</v>
      </c>
      <c r="K394">
        <v>102747.46400000001</v>
      </c>
      <c r="L394">
        <v>105008.803</v>
      </c>
    </row>
    <row r="395" spans="1:12">
      <c r="A395" t="s">
        <v>150</v>
      </c>
      <c r="B395">
        <v>6614.59</v>
      </c>
      <c r="C395">
        <v>12407.9</v>
      </c>
      <c r="D395">
        <v>14736.066000000001</v>
      </c>
      <c r="E395">
        <v>18191.272000000001</v>
      </c>
      <c r="F395">
        <v>21607.235000000001</v>
      </c>
      <c r="G395">
        <v>24242.466</v>
      </c>
      <c r="H395">
        <v>32000.690999999999</v>
      </c>
      <c r="I395">
        <v>39011.936999999998</v>
      </c>
      <c r="J395">
        <v>33494.133000000002</v>
      </c>
      <c r="K395">
        <v>21358.626</v>
      </c>
      <c r="L395">
        <v>29157.65</v>
      </c>
    </row>
    <row r="396" spans="1:12">
      <c r="A396" t="s">
        <v>151</v>
      </c>
      <c r="B396">
        <v>163.82400000000001</v>
      </c>
      <c r="C396">
        <v>141.601</v>
      </c>
      <c r="D396">
        <v>167.3</v>
      </c>
      <c r="E396">
        <v>160.86099999999999</v>
      </c>
      <c r="F396">
        <v>338.62</v>
      </c>
      <c r="G396">
        <v>600.51499999999999</v>
      </c>
      <c r="H396">
        <v>2328.0970000000002</v>
      </c>
      <c r="I396">
        <v>2735.7370000000001</v>
      </c>
      <c r="J396">
        <v>1804.5340000000001</v>
      </c>
      <c r="K396">
        <v>1481.8630000000001</v>
      </c>
      <c r="L396">
        <v>1511.604</v>
      </c>
    </row>
    <row r="397" spans="1:12">
      <c r="A397" t="s">
        <v>152</v>
      </c>
      <c r="B397">
        <v>2616.1990000000001</v>
      </c>
      <c r="C397">
        <v>1852.9970000000001</v>
      </c>
      <c r="D397">
        <v>1422.846</v>
      </c>
      <c r="E397">
        <v>3194.6010000000001</v>
      </c>
      <c r="F397">
        <v>3740.9450000000002</v>
      </c>
      <c r="G397">
        <v>1624.703</v>
      </c>
      <c r="H397">
        <v>5431.4949999999999</v>
      </c>
      <c r="I397">
        <v>18902.351999999999</v>
      </c>
      <c r="J397">
        <v>6807.2380000000003</v>
      </c>
      <c r="K397">
        <v>1758.9760000000001</v>
      </c>
      <c r="L397">
        <v>2542.2890000000002</v>
      </c>
    </row>
    <row r="398" spans="1:12">
      <c r="A398" t="s">
        <v>153</v>
      </c>
      <c r="B398">
        <v>5838.58</v>
      </c>
      <c r="C398">
        <v>7430.7160000000003</v>
      </c>
      <c r="D398">
        <v>10190.868</v>
      </c>
      <c r="E398">
        <v>12264.358</v>
      </c>
      <c r="F398">
        <v>16309.276</v>
      </c>
      <c r="G398">
        <v>19108.234</v>
      </c>
      <c r="H398">
        <v>23545.4</v>
      </c>
      <c r="I398">
        <v>27212.608</v>
      </c>
      <c r="J398">
        <v>29144.191999999999</v>
      </c>
      <c r="K398">
        <v>19901.615000000002</v>
      </c>
      <c r="L398">
        <v>24816.174999999999</v>
      </c>
    </row>
    <row r="399" spans="1:12">
      <c r="A399" t="s">
        <v>154</v>
      </c>
      <c r="B399">
        <v>30773.455999999998</v>
      </c>
      <c r="C399">
        <v>41195.730000000003</v>
      </c>
      <c r="D399">
        <v>47289.860999999997</v>
      </c>
      <c r="E399">
        <v>60566.542999999998</v>
      </c>
      <c r="F399">
        <v>76592.375</v>
      </c>
      <c r="G399">
        <v>86844.055999999997</v>
      </c>
      <c r="H399">
        <v>102056.264</v>
      </c>
      <c r="I399">
        <v>135583.58900000001</v>
      </c>
      <c r="J399">
        <v>126479.508</v>
      </c>
      <c r="K399">
        <v>64656.370999999999</v>
      </c>
      <c r="L399">
        <v>99441.688999999998</v>
      </c>
    </row>
    <row r="400" spans="1:12">
      <c r="A400" t="s">
        <v>155</v>
      </c>
      <c r="B400">
        <v>10086.135</v>
      </c>
      <c r="C400">
        <v>12065.427</v>
      </c>
      <c r="D400">
        <v>14621.561</v>
      </c>
      <c r="E400">
        <v>16928.922999999999</v>
      </c>
      <c r="F400">
        <v>24787.754000000001</v>
      </c>
      <c r="G400">
        <v>33219.150999999998</v>
      </c>
      <c r="H400">
        <v>40523.101999999999</v>
      </c>
      <c r="I400">
        <v>49631.633000000002</v>
      </c>
      <c r="J400">
        <v>52593.983999999997</v>
      </c>
      <c r="K400">
        <v>31045.527999999998</v>
      </c>
      <c r="L400">
        <v>39041.447</v>
      </c>
    </row>
    <row r="401" spans="1:12">
      <c r="A401" t="s">
        <v>156</v>
      </c>
      <c r="B401">
        <v>718.86199999999997</v>
      </c>
      <c r="C401">
        <v>506.49599999999998</v>
      </c>
      <c r="D401">
        <v>744.79600000000005</v>
      </c>
      <c r="E401">
        <v>744.50800000000004</v>
      </c>
      <c r="F401">
        <v>1022.928</v>
      </c>
      <c r="G401">
        <v>1173.0550000000001</v>
      </c>
      <c r="H401">
        <v>1579.2149999999999</v>
      </c>
      <c r="I401">
        <v>2155.6849999999999</v>
      </c>
      <c r="J401">
        <v>2184.7289999999998</v>
      </c>
      <c r="K401">
        <v>857.91700000000003</v>
      </c>
      <c r="L401">
        <v>1147.519</v>
      </c>
    </row>
    <row r="402" spans="1:12">
      <c r="A402" t="s">
        <v>157</v>
      </c>
      <c r="B402">
        <v>25731.227999999999</v>
      </c>
      <c r="C402">
        <v>30775.710999999999</v>
      </c>
      <c r="D402">
        <v>38823.482000000004</v>
      </c>
      <c r="E402">
        <v>62035.565000000002</v>
      </c>
      <c r="F402">
        <v>98608.186000000002</v>
      </c>
      <c r="G402">
        <v>114793.94500000001</v>
      </c>
      <c r="H402">
        <v>146678.80799999999</v>
      </c>
      <c r="I402">
        <v>213555.86799999999</v>
      </c>
      <c r="J402">
        <v>214374.78599999999</v>
      </c>
      <c r="K402">
        <v>125364.26700000001</v>
      </c>
      <c r="L402">
        <v>142065.22200000001</v>
      </c>
    </row>
    <row r="403" spans="1:12">
      <c r="A403" t="s">
        <v>158</v>
      </c>
      <c r="B403">
        <v>8717.0480000000007</v>
      </c>
      <c r="C403">
        <v>10199.608</v>
      </c>
      <c r="D403">
        <v>15865.191000000001</v>
      </c>
      <c r="E403">
        <v>22909.848000000002</v>
      </c>
      <c r="F403">
        <v>28059.901000000002</v>
      </c>
      <c r="G403">
        <v>34716.14</v>
      </c>
      <c r="H403">
        <v>50848.711000000003</v>
      </c>
      <c r="I403">
        <v>86603.725000000006</v>
      </c>
      <c r="J403">
        <v>90068.839000000007</v>
      </c>
      <c r="K403">
        <v>40415.927000000003</v>
      </c>
      <c r="L403">
        <v>46216.332999999999</v>
      </c>
    </row>
    <row r="404" spans="1:12">
      <c r="A404" t="s">
        <v>159</v>
      </c>
      <c r="B404">
        <v>61558.249000000003</v>
      </c>
      <c r="C404">
        <v>68264.384000000005</v>
      </c>
      <c r="D404">
        <v>94826.652000000002</v>
      </c>
      <c r="E404">
        <v>117584.943</v>
      </c>
      <c r="F404">
        <v>141388.603</v>
      </c>
      <c r="G404">
        <v>162942.084</v>
      </c>
      <c r="H404">
        <v>188901.64300000001</v>
      </c>
      <c r="I404">
        <v>238867.41699999999</v>
      </c>
      <c r="J404">
        <v>254647.65100000001</v>
      </c>
      <c r="K404">
        <v>197578.04199999999</v>
      </c>
      <c r="L404">
        <v>264112.71399999998</v>
      </c>
    </row>
    <row r="405" spans="1:12">
      <c r="A405" t="s">
        <v>160</v>
      </c>
      <c r="B405">
        <v>58141.94</v>
      </c>
      <c r="C405">
        <v>63893.303999999996</v>
      </c>
      <c r="D405">
        <v>57192.19</v>
      </c>
      <c r="E405">
        <v>79188.894</v>
      </c>
      <c r="F405">
        <v>87762.964999999997</v>
      </c>
      <c r="G405">
        <v>95598.888999999996</v>
      </c>
      <c r="H405">
        <v>123410.53200000001</v>
      </c>
      <c r="I405">
        <v>174478.23300000001</v>
      </c>
      <c r="J405">
        <v>203864.61799999999</v>
      </c>
      <c r="K405">
        <v>174193.94</v>
      </c>
      <c r="L405">
        <v>179449.99799999999</v>
      </c>
    </row>
    <row r="406" spans="1:12">
      <c r="A406" t="s">
        <v>161</v>
      </c>
      <c r="B406">
        <v>61632.792999999998</v>
      </c>
      <c r="C406">
        <v>69594.687999999995</v>
      </c>
      <c r="D406">
        <v>81480.486000000004</v>
      </c>
      <c r="E406">
        <v>98279.95</v>
      </c>
      <c r="F406">
        <v>119340.302</v>
      </c>
      <c r="G406">
        <v>111204.33900000001</v>
      </c>
      <c r="H406">
        <v>110847.568</v>
      </c>
      <c r="I406">
        <v>126385.031</v>
      </c>
      <c r="J406">
        <v>98266.713000000003</v>
      </c>
      <c r="K406">
        <v>63780.002</v>
      </c>
      <c r="L406">
        <v>86457.380999999994</v>
      </c>
    </row>
    <row r="407" spans="1:12">
      <c r="A407" t="s">
        <v>162</v>
      </c>
      <c r="B407">
        <v>45564.45</v>
      </c>
      <c r="C407">
        <v>53552.582000000002</v>
      </c>
      <c r="D407">
        <v>58826.567999999999</v>
      </c>
      <c r="E407">
        <v>74687.956999999995</v>
      </c>
      <c r="F407">
        <v>77522.254000000001</v>
      </c>
      <c r="G407">
        <v>76133.073000000004</v>
      </c>
      <c r="H407">
        <v>78076.945000000007</v>
      </c>
      <c r="I407">
        <v>82830.395000000004</v>
      </c>
      <c r="J407">
        <v>73617.495999999999</v>
      </c>
      <c r="K407">
        <v>49332.133000000002</v>
      </c>
      <c r="L407">
        <v>61929.197999999997</v>
      </c>
    </row>
    <row r="408" spans="1:12">
      <c r="A408" t="s">
        <v>163</v>
      </c>
      <c r="B408">
        <v>122099.359</v>
      </c>
      <c r="C408">
        <v>128061.042</v>
      </c>
      <c r="D408">
        <v>134403.454</v>
      </c>
      <c r="E408">
        <v>155527.53200000001</v>
      </c>
      <c r="F408">
        <v>183392.37299999999</v>
      </c>
      <c r="G408">
        <v>154114.82399999999</v>
      </c>
      <c r="H408">
        <v>150511.36499999999</v>
      </c>
      <c r="I408">
        <v>147765.79999999999</v>
      </c>
      <c r="J408">
        <v>117599.74400000001</v>
      </c>
      <c r="K408">
        <v>91598.913</v>
      </c>
      <c r="L408">
        <v>108179.026</v>
      </c>
    </row>
    <row r="409" spans="1:12">
      <c r="A409" t="s">
        <v>164</v>
      </c>
      <c r="B409">
        <v>51472.375</v>
      </c>
      <c r="C409">
        <v>47738.790999999997</v>
      </c>
      <c r="D409">
        <v>46586.930999999997</v>
      </c>
      <c r="E409">
        <v>47835.343999999997</v>
      </c>
      <c r="F409">
        <v>59703.783000000003</v>
      </c>
      <c r="G409">
        <v>58641.565000000002</v>
      </c>
      <c r="H409">
        <v>52979.46</v>
      </c>
      <c r="I409">
        <v>58516.845000000001</v>
      </c>
      <c r="J409">
        <v>53091.743999999999</v>
      </c>
      <c r="K409">
        <v>42894.313999999998</v>
      </c>
      <c r="L409">
        <v>41977.1</v>
      </c>
    </row>
    <row r="410" spans="1:12">
      <c r="A410" t="s">
        <v>165</v>
      </c>
      <c r="B410">
        <v>31191.345000000001</v>
      </c>
      <c r="C410">
        <v>31937.775000000001</v>
      </c>
      <c r="D410">
        <v>44112.406000000003</v>
      </c>
      <c r="E410">
        <v>51091.656000000003</v>
      </c>
      <c r="F410">
        <v>54227.201999999997</v>
      </c>
      <c r="G410">
        <v>58657.398999999998</v>
      </c>
      <c r="H410">
        <v>58716.87</v>
      </c>
      <c r="I410">
        <v>67291.751000000004</v>
      </c>
      <c r="J410">
        <v>63242.012000000002</v>
      </c>
      <c r="K410">
        <v>48307.002</v>
      </c>
      <c r="L410">
        <v>61797.741000000002</v>
      </c>
    </row>
    <row r="411" spans="1:12">
      <c r="A411" t="s">
        <v>166</v>
      </c>
      <c r="B411">
        <v>10552.3</v>
      </c>
      <c r="C411">
        <v>10867.964</v>
      </c>
      <c r="D411">
        <v>13127.700999999999</v>
      </c>
      <c r="E411">
        <v>16315.001</v>
      </c>
      <c r="F411">
        <v>19318.808000000001</v>
      </c>
      <c r="G411">
        <v>19668.773000000001</v>
      </c>
      <c r="H411">
        <v>21371.401999999998</v>
      </c>
      <c r="I411">
        <v>21847.651999999998</v>
      </c>
      <c r="J411">
        <v>18927.014999999999</v>
      </c>
      <c r="K411">
        <v>12934.39</v>
      </c>
      <c r="L411">
        <v>12965.31</v>
      </c>
    </row>
    <row r="412" spans="1:12">
      <c r="A412" t="s">
        <v>167</v>
      </c>
      <c r="B412">
        <v>25786.444</v>
      </c>
      <c r="C412">
        <v>27733.627</v>
      </c>
      <c r="D412">
        <v>35837.834000000003</v>
      </c>
      <c r="E412">
        <v>47446.370999999999</v>
      </c>
      <c r="F412">
        <v>57163.447</v>
      </c>
      <c r="G412">
        <v>59790.9</v>
      </c>
      <c r="H412">
        <v>67580.862999999998</v>
      </c>
      <c r="I412">
        <v>79349.232000000004</v>
      </c>
      <c r="J412">
        <v>75625.555999999997</v>
      </c>
      <c r="K412">
        <v>53173.044000000002</v>
      </c>
      <c r="L412">
        <v>73699.016000000003</v>
      </c>
    </row>
    <row r="413" spans="1:12">
      <c r="A413" t="s">
        <v>168</v>
      </c>
      <c r="B413">
        <v>8978.6479999999992</v>
      </c>
      <c r="C413">
        <v>9660.6450000000004</v>
      </c>
      <c r="D413">
        <v>9874.7659999999996</v>
      </c>
      <c r="E413">
        <v>14999.375</v>
      </c>
      <c r="F413">
        <v>22147.156999999999</v>
      </c>
      <c r="G413">
        <v>24838.492999999999</v>
      </c>
      <c r="H413">
        <v>34675.942999999999</v>
      </c>
      <c r="I413">
        <v>42241.209000000003</v>
      </c>
      <c r="J413">
        <v>53895.345000000001</v>
      </c>
      <c r="K413">
        <v>40577.400999999998</v>
      </c>
      <c r="L413">
        <v>36370.987999999998</v>
      </c>
    </row>
    <row r="414" spans="1:12">
      <c r="A414" t="s">
        <v>169</v>
      </c>
      <c r="B414">
        <v>5236.59</v>
      </c>
      <c r="C414">
        <v>5259.3419999999996</v>
      </c>
      <c r="D414">
        <v>6054.107</v>
      </c>
      <c r="E414">
        <v>8633.0429999999997</v>
      </c>
      <c r="F414">
        <v>10580.887000000001</v>
      </c>
      <c r="G414">
        <v>11270.245999999999</v>
      </c>
      <c r="H414">
        <v>14850.736999999999</v>
      </c>
      <c r="I414">
        <v>18816.314999999999</v>
      </c>
      <c r="J414">
        <v>18667.557000000001</v>
      </c>
      <c r="K414">
        <v>10089.48</v>
      </c>
      <c r="L414">
        <v>9221.9140000000007</v>
      </c>
    </row>
    <row r="415" spans="1:12">
      <c r="A415" t="s">
        <v>170</v>
      </c>
      <c r="B415">
        <v>15147.15</v>
      </c>
      <c r="C415">
        <v>13388.745000000001</v>
      </c>
      <c r="D415">
        <v>15438.088</v>
      </c>
      <c r="E415">
        <v>21538.210999999999</v>
      </c>
      <c r="F415">
        <v>28829.179</v>
      </c>
      <c r="G415">
        <v>41662.997000000003</v>
      </c>
      <c r="H415">
        <v>49704.389000000003</v>
      </c>
      <c r="I415">
        <v>76675.467999999993</v>
      </c>
      <c r="J415">
        <v>71863.012000000002</v>
      </c>
      <c r="K415">
        <v>42699.839999999997</v>
      </c>
      <c r="L415">
        <v>47410.550999999999</v>
      </c>
    </row>
    <row r="416" spans="1:12">
      <c r="A416" t="s">
        <v>171</v>
      </c>
      <c r="B416">
        <v>15848.35</v>
      </c>
      <c r="C416">
        <v>23841.84</v>
      </c>
      <c r="D416">
        <v>24133.344000000001</v>
      </c>
      <c r="E416">
        <v>29178.468000000001</v>
      </c>
      <c r="F416">
        <v>36738.648000000001</v>
      </c>
      <c r="G416">
        <v>47983.464</v>
      </c>
      <c r="H416">
        <v>67234.5</v>
      </c>
      <c r="I416">
        <v>89481.039000000004</v>
      </c>
      <c r="J416">
        <v>86133.288</v>
      </c>
      <c r="K416">
        <v>39528.404999999999</v>
      </c>
      <c r="L416">
        <v>39797.557000000001</v>
      </c>
    </row>
    <row r="417" spans="1:12">
      <c r="A417" t="s">
        <v>172</v>
      </c>
      <c r="B417">
        <v>20776.814999999999</v>
      </c>
      <c r="C417">
        <v>21548.703000000001</v>
      </c>
      <c r="D417">
        <v>25287.9</v>
      </c>
      <c r="E417">
        <v>39472.964</v>
      </c>
      <c r="F417">
        <v>54680.875999999997</v>
      </c>
      <c r="G417">
        <v>68346.153999999995</v>
      </c>
      <c r="H417">
        <v>97932.453999999998</v>
      </c>
      <c r="I417">
        <v>126509.182</v>
      </c>
      <c r="J417">
        <v>108941.04700000001</v>
      </c>
      <c r="K417">
        <v>51312.186000000002</v>
      </c>
      <c r="L417">
        <v>56752.334999999999</v>
      </c>
    </row>
    <row r="418" spans="1:12">
      <c r="A418" t="s">
        <v>173</v>
      </c>
      <c r="B418">
        <v>15714.584999999999</v>
      </c>
      <c r="C418">
        <v>21193.147000000001</v>
      </c>
      <c r="D418">
        <v>27775.319</v>
      </c>
      <c r="E418">
        <v>38020.574999999997</v>
      </c>
      <c r="F418">
        <v>50361.686000000002</v>
      </c>
      <c r="G418">
        <v>60281.877</v>
      </c>
      <c r="H418">
        <v>82495.418000000005</v>
      </c>
      <c r="I418">
        <v>112889.961</v>
      </c>
      <c r="J418">
        <v>96876.695000000007</v>
      </c>
      <c r="K418">
        <v>47305.438999999998</v>
      </c>
      <c r="L418">
        <v>54554.6</v>
      </c>
    </row>
    <row r="419" spans="1:12">
      <c r="A419" t="s">
        <v>174</v>
      </c>
      <c r="B419">
        <v>16225.368</v>
      </c>
      <c r="C419">
        <v>16335.242</v>
      </c>
      <c r="D419">
        <v>18964.141</v>
      </c>
      <c r="E419">
        <v>28665.883000000002</v>
      </c>
      <c r="F419">
        <v>25887.539000000001</v>
      </c>
      <c r="G419">
        <v>28283.631000000001</v>
      </c>
      <c r="H419">
        <v>31460.204000000002</v>
      </c>
      <c r="I419">
        <v>49815.749000000003</v>
      </c>
      <c r="J419">
        <v>49458.089</v>
      </c>
      <c r="K419">
        <v>29211.286</v>
      </c>
      <c r="L419">
        <v>32200.44</v>
      </c>
    </row>
    <row r="420" spans="1:12">
      <c r="A420" t="s">
        <v>175</v>
      </c>
      <c r="B420">
        <v>2753.7820000000002</v>
      </c>
      <c r="C420">
        <v>3442.3029999999999</v>
      </c>
      <c r="D420">
        <v>4002.0259999999998</v>
      </c>
      <c r="E420">
        <v>6083.9470000000001</v>
      </c>
      <c r="F420">
        <v>7322.26</v>
      </c>
      <c r="G420">
        <v>9450.6260000000002</v>
      </c>
      <c r="H420">
        <v>10634.700999999999</v>
      </c>
      <c r="I420">
        <v>14836.138000000001</v>
      </c>
      <c r="J420">
        <v>18383.191999999999</v>
      </c>
      <c r="K420">
        <v>9891.6880000000001</v>
      </c>
      <c r="L420">
        <v>10853.982</v>
      </c>
    </row>
    <row r="421" spans="1:12">
      <c r="A421" t="s">
        <v>176</v>
      </c>
      <c r="B421">
        <v>147.917</v>
      </c>
      <c r="C421">
        <v>97.606999999999999</v>
      </c>
      <c r="D421">
        <v>56.024000000000001</v>
      </c>
      <c r="E421">
        <v>130.369</v>
      </c>
      <c r="F421">
        <v>126.61</v>
      </c>
      <c r="G421">
        <v>115.563</v>
      </c>
      <c r="H421">
        <v>526.21699999999998</v>
      </c>
      <c r="I421">
        <v>785.04300000000001</v>
      </c>
      <c r="J421">
        <v>455.03500000000003</v>
      </c>
      <c r="K421">
        <v>301.82799999999997</v>
      </c>
      <c r="L421">
        <v>340.178</v>
      </c>
    </row>
    <row r="422" spans="1:12">
      <c r="A422" t="s">
        <v>177</v>
      </c>
      <c r="B422">
        <v>924.25300000000004</v>
      </c>
      <c r="C422">
        <v>1543.123</v>
      </c>
      <c r="D422">
        <v>106891.16099999999</v>
      </c>
      <c r="E422">
        <v>707.61400000000003</v>
      </c>
      <c r="F422">
        <v>1373.9390000000001</v>
      </c>
      <c r="G422">
        <v>11688.514999999999</v>
      </c>
      <c r="H422">
        <v>13896.239</v>
      </c>
      <c r="I422">
        <v>24863.31</v>
      </c>
      <c r="J422">
        <v>33411.207999999999</v>
      </c>
      <c r="K422">
        <v>6586.67</v>
      </c>
      <c r="L422">
        <v>908.69100000000003</v>
      </c>
    </row>
    <row r="423" spans="1:12">
      <c r="A423" t="s">
        <v>178</v>
      </c>
      <c r="B423">
        <v>246.24199999999999</v>
      </c>
      <c r="C423">
        <v>1373.7729999999999</v>
      </c>
      <c r="D423">
        <v>515.87800000000004</v>
      </c>
      <c r="E423">
        <v>471.78100000000001</v>
      </c>
      <c r="F423">
        <v>2730.88</v>
      </c>
      <c r="G423">
        <v>3933.6129999999998</v>
      </c>
      <c r="H423">
        <v>4964.973</v>
      </c>
      <c r="I423">
        <v>5853.9610000000002</v>
      </c>
      <c r="J423">
        <v>7206.8739999999998</v>
      </c>
      <c r="K423">
        <v>678.10299999999995</v>
      </c>
      <c r="L423">
        <v>4354.442</v>
      </c>
    </row>
    <row r="424" spans="1:12">
      <c r="A424" t="s">
        <v>179</v>
      </c>
      <c r="B424">
        <v>33144.678999999996</v>
      </c>
      <c r="C424">
        <v>34375.599999999999</v>
      </c>
      <c r="D424">
        <v>41458.000999999997</v>
      </c>
      <c r="E424">
        <v>50777.832000000002</v>
      </c>
      <c r="F424">
        <v>95418.876999999993</v>
      </c>
      <c r="G424">
        <v>107437.683</v>
      </c>
      <c r="H424">
        <v>114405.829</v>
      </c>
      <c r="I424">
        <v>161918.94099999999</v>
      </c>
      <c r="J424">
        <v>176929.18700000001</v>
      </c>
      <c r="K424">
        <v>85192.008000000002</v>
      </c>
      <c r="L424">
        <v>72620.269</v>
      </c>
    </row>
    <row r="425" spans="1:12">
      <c r="A425" t="s">
        <v>180</v>
      </c>
      <c r="B425">
        <v>24613.940999999999</v>
      </c>
      <c r="C425">
        <v>31003.843000000001</v>
      </c>
      <c r="D425">
        <v>32367.151999999998</v>
      </c>
      <c r="E425">
        <v>44619.069000000003</v>
      </c>
      <c r="F425">
        <v>63623.394999999997</v>
      </c>
      <c r="G425">
        <v>78882.296000000002</v>
      </c>
      <c r="H425">
        <v>96004.186000000002</v>
      </c>
      <c r="I425">
        <v>142627.28899999999</v>
      </c>
      <c r="J425">
        <v>138316.13099999999</v>
      </c>
      <c r="K425">
        <v>51732.667000000001</v>
      </c>
      <c r="L425">
        <v>76068.194000000003</v>
      </c>
    </row>
    <row r="426" spans="1:12">
      <c r="A426" t="s">
        <v>181</v>
      </c>
      <c r="B426">
        <v>10955.666999999999</v>
      </c>
      <c r="C426">
        <v>10896.092000000001</v>
      </c>
      <c r="D426">
        <v>12084.34</v>
      </c>
      <c r="E426">
        <v>16777.595000000001</v>
      </c>
      <c r="F426">
        <v>24607.341</v>
      </c>
      <c r="G426">
        <v>29519.351999999999</v>
      </c>
      <c r="H426">
        <v>47201.824000000001</v>
      </c>
      <c r="I426">
        <v>56410.019</v>
      </c>
      <c r="J426">
        <v>46602.220999999998</v>
      </c>
      <c r="K426">
        <v>27053.600999999999</v>
      </c>
      <c r="L426">
        <v>33564.686000000002</v>
      </c>
    </row>
    <row r="427" spans="1:12">
      <c r="A427" t="s">
        <v>182</v>
      </c>
      <c r="B427">
        <v>27890.466</v>
      </c>
      <c r="C427">
        <v>40031.96</v>
      </c>
      <c r="D427">
        <v>52142.633999999998</v>
      </c>
      <c r="E427">
        <v>68270.323999999993</v>
      </c>
      <c r="F427">
        <v>138419.269</v>
      </c>
      <c r="G427">
        <v>144979.75099999999</v>
      </c>
      <c r="H427">
        <v>205225.01300000001</v>
      </c>
      <c r="I427">
        <v>300520.51</v>
      </c>
      <c r="J427">
        <v>323134.70500000002</v>
      </c>
      <c r="K427">
        <v>117736.98</v>
      </c>
      <c r="L427">
        <v>182519.46400000001</v>
      </c>
    </row>
    <row r="428" spans="1:12">
      <c r="A428" t="s">
        <v>183</v>
      </c>
      <c r="B428">
        <v>1535.9269999999999</v>
      </c>
      <c r="C428">
        <v>5608.57</v>
      </c>
      <c r="D428">
        <v>8836.357</v>
      </c>
      <c r="E428">
        <v>23947.993999999999</v>
      </c>
      <c r="F428">
        <v>27052.678</v>
      </c>
      <c r="G428">
        <v>20856.780999999999</v>
      </c>
      <c r="H428">
        <v>17675.419999999998</v>
      </c>
      <c r="I428">
        <v>14437.968000000001</v>
      </c>
      <c r="J428">
        <v>21550.534</v>
      </c>
      <c r="K428">
        <v>9081.3529999999992</v>
      </c>
      <c r="L428">
        <v>20937.002</v>
      </c>
    </row>
    <row r="429" spans="1:12">
      <c r="A429" t="s">
        <v>184</v>
      </c>
      <c r="B429">
        <v>9274.6550000000007</v>
      </c>
      <c r="C429">
        <v>3501.3220000000001</v>
      </c>
      <c r="D429">
        <v>7124.6880000000001</v>
      </c>
      <c r="E429">
        <v>14594.51</v>
      </c>
      <c r="F429">
        <v>27281.868999999999</v>
      </c>
      <c r="G429">
        <v>27757.203000000001</v>
      </c>
      <c r="H429">
        <v>31108.067999999999</v>
      </c>
      <c r="I429">
        <v>47092.453000000001</v>
      </c>
      <c r="J429">
        <v>51344.252999999997</v>
      </c>
      <c r="K429">
        <v>19699.41</v>
      </c>
      <c r="L429">
        <v>35170.266000000003</v>
      </c>
    </row>
    <row r="430" spans="1:12">
      <c r="A430" t="s">
        <v>185</v>
      </c>
      <c r="B430">
        <v>20058.387999999999</v>
      </c>
      <c r="C430">
        <v>25206.925999999999</v>
      </c>
      <c r="D430">
        <v>30601.432000000001</v>
      </c>
      <c r="E430">
        <v>48732.875999999997</v>
      </c>
      <c r="F430">
        <v>79327.778000000006</v>
      </c>
      <c r="G430">
        <v>107965.03</v>
      </c>
      <c r="H430">
        <v>123866.24400000001</v>
      </c>
      <c r="I430">
        <v>191007.83900000001</v>
      </c>
      <c r="J430">
        <v>151822.01300000001</v>
      </c>
      <c r="K430">
        <v>89213.856</v>
      </c>
      <c r="L430">
        <v>93988.210999999996</v>
      </c>
    </row>
    <row r="431" spans="1:12">
      <c r="A431" t="s">
        <v>186</v>
      </c>
      <c r="B431">
        <v>201.721</v>
      </c>
      <c r="C431">
        <v>259.68299999999999</v>
      </c>
      <c r="D431">
        <v>12324.33</v>
      </c>
      <c r="E431">
        <v>208.369</v>
      </c>
      <c r="F431">
        <v>720.66700000000003</v>
      </c>
      <c r="G431">
        <v>628.47500000000002</v>
      </c>
      <c r="H431">
        <v>1177.355</v>
      </c>
      <c r="I431">
        <v>3217.3969999999999</v>
      </c>
      <c r="J431">
        <v>12552.537</v>
      </c>
      <c r="K431">
        <v>3197.7660000000001</v>
      </c>
      <c r="L431">
        <v>3198.0259999999998</v>
      </c>
    </row>
    <row r="432" spans="1:12">
      <c r="A432" t="s">
        <v>187</v>
      </c>
      <c r="B432">
        <v>9197.3340000000007</v>
      </c>
      <c r="C432">
        <v>11970.155000000001</v>
      </c>
      <c r="D432">
        <v>13197.282999999999</v>
      </c>
      <c r="E432">
        <v>16412.363000000001</v>
      </c>
      <c r="F432">
        <v>23550.595000000001</v>
      </c>
      <c r="G432">
        <v>29549.557000000001</v>
      </c>
      <c r="H432">
        <v>50747.366000000002</v>
      </c>
      <c r="I432">
        <v>55375.154000000002</v>
      </c>
      <c r="J432">
        <v>47494.874000000003</v>
      </c>
      <c r="K432">
        <v>15981.879000000001</v>
      </c>
      <c r="L432">
        <v>25657.722000000002</v>
      </c>
    </row>
    <row r="433" spans="1:12">
      <c r="A433" t="s">
        <v>188</v>
      </c>
      <c r="B433">
        <v>24.658999999999999</v>
      </c>
      <c r="C433">
        <v>62.119</v>
      </c>
      <c r="D433">
        <v>89.581000000000003</v>
      </c>
      <c r="E433">
        <v>136.96799999999999</v>
      </c>
      <c r="F433">
        <v>189.01900000000001</v>
      </c>
      <c r="G433">
        <v>214.62200000000001</v>
      </c>
      <c r="H433">
        <v>218.13200000000001</v>
      </c>
      <c r="I433">
        <v>304.00900000000001</v>
      </c>
      <c r="J433">
        <v>1044.5509999999999</v>
      </c>
      <c r="K433">
        <v>717.35599999999999</v>
      </c>
      <c r="L433">
        <v>920.90899999999999</v>
      </c>
    </row>
    <row r="434" spans="1:12">
      <c r="A434" t="s">
        <v>189</v>
      </c>
      <c r="B434">
        <v>21532.724999999999</v>
      </c>
      <c r="C434">
        <v>23874.775000000001</v>
      </c>
      <c r="D434">
        <v>22531.565999999999</v>
      </c>
      <c r="E434">
        <v>31902.696</v>
      </c>
      <c r="F434">
        <v>37866.709000000003</v>
      </c>
      <c r="G434">
        <v>46133.898999999998</v>
      </c>
      <c r="H434">
        <v>63706.625999999997</v>
      </c>
      <c r="I434">
        <v>83055.858999999997</v>
      </c>
      <c r="J434">
        <v>74646.475000000006</v>
      </c>
      <c r="K434">
        <v>39965.112000000001</v>
      </c>
      <c r="L434">
        <v>46990.767</v>
      </c>
    </row>
    <row r="435" spans="1:12">
      <c r="A435" t="s">
        <v>190</v>
      </c>
      <c r="B435">
        <v>7.4009999999999998</v>
      </c>
      <c r="C435">
        <v>20.111000000000001</v>
      </c>
      <c r="D435">
        <v>246.065</v>
      </c>
      <c r="E435">
        <v>353.83499999999998</v>
      </c>
      <c r="F435">
        <v>440.33100000000002</v>
      </c>
      <c r="G435">
        <v>299.74400000000003</v>
      </c>
      <c r="H435">
        <v>425.63400000000001</v>
      </c>
      <c r="I435">
        <v>1293.6759999999999</v>
      </c>
      <c r="J435">
        <v>1059.3320000000001</v>
      </c>
      <c r="K435">
        <v>684.72799999999995</v>
      </c>
      <c r="L435">
        <v>1020.947</v>
      </c>
    </row>
    <row r="436" spans="1:12">
      <c r="A436" t="s">
        <v>191</v>
      </c>
      <c r="B436">
        <v>550.66099999999994</v>
      </c>
      <c r="C436">
        <v>431.97199999999998</v>
      </c>
      <c r="D436">
        <v>436.66699999999997</v>
      </c>
      <c r="E436">
        <v>1082.5940000000001</v>
      </c>
      <c r="F436">
        <v>699.88599999999997</v>
      </c>
      <c r="G436">
        <v>1267.848</v>
      </c>
      <c r="H436">
        <v>3581.4270000000001</v>
      </c>
      <c r="I436">
        <v>3566.1439999999998</v>
      </c>
      <c r="J436">
        <v>2030.6769999999999</v>
      </c>
      <c r="K436">
        <v>1035.037</v>
      </c>
      <c r="L436">
        <v>1704.924</v>
      </c>
    </row>
    <row r="437" spans="1:12">
      <c r="A437" t="s">
        <v>192</v>
      </c>
      <c r="B437">
        <v>94.539000000000001</v>
      </c>
      <c r="C437">
        <v>134.977</v>
      </c>
      <c r="D437">
        <v>108.191</v>
      </c>
      <c r="E437">
        <v>125.67400000000001</v>
      </c>
      <c r="F437">
        <v>250.49</v>
      </c>
      <c r="G437">
        <v>351.238</v>
      </c>
      <c r="H437">
        <v>235.089</v>
      </c>
      <c r="I437">
        <v>213.77199999999999</v>
      </c>
      <c r="J437">
        <v>301.07100000000003</v>
      </c>
      <c r="K437">
        <v>132.91900000000001</v>
      </c>
      <c r="L437">
        <v>220.148</v>
      </c>
    </row>
    <row r="438" spans="1:12">
      <c r="A438" t="s">
        <v>193</v>
      </c>
      <c r="B438">
        <v>892.52700000000004</v>
      </c>
      <c r="C438">
        <v>874.55600000000004</v>
      </c>
      <c r="D438">
        <v>6523.6790000000001</v>
      </c>
      <c r="E438">
        <v>274.17099999999999</v>
      </c>
      <c r="F438">
        <v>746.38900000000001</v>
      </c>
      <c r="G438">
        <v>1042.328</v>
      </c>
      <c r="H438">
        <v>1053.385</v>
      </c>
      <c r="I438">
        <v>1268.059</v>
      </c>
      <c r="J438">
        <v>2610.0419999999999</v>
      </c>
      <c r="K438">
        <v>1232.8499999999999</v>
      </c>
      <c r="L438">
        <v>2293.2930000000001</v>
      </c>
    </row>
    <row r="439" spans="1:12">
      <c r="A439" t="s">
        <v>194</v>
      </c>
      <c r="B439">
        <v>21790.15</v>
      </c>
      <c r="C439">
        <v>23026.84</v>
      </c>
      <c r="D439">
        <v>29799.843000000001</v>
      </c>
      <c r="E439">
        <v>51023.822</v>
      </c>
      <c r="F439">
        <v>60458.862000000001</v>
      </c>
      <c r="G439">
        <v>75596.748999999996</v>
      </c>
      <c r="H439">
        <v>111283.356</v>
      </c>
      <c r="I439">
        <v>172209.63399999999</v>
      </c>
      <c r="J439">
        <v>156936.60999999999</v>
      </c>
      <c r="K439">
        <v>74136.854999999996</v>
      </c>
      <c r="L439">
        <v>75116.903000000006</v>
      </c>
    </row>
    <row r="440" spans="1:12">
      <c r="A440" t="s">
        <v>195</v>
      </c>
      <c r="B440">
        <v>4627.4740000000002</v>
      </c>
      <c r="C440">
        <v>3912.9259999999999</v>
      </c>
      <c r="D440">
        <v>7868.0529999999999</v>
      </c>
      <c r="E440">
        <v>10180.457</v>
      </c>
      <c r="F440">
        <v>16541.804</v>
      </c>
      <c r="G440">
        <v>24621.751</v>
      </c>
      <c r="H440">
        <v>33363.642999999996</v>
      </c>
      <c r="I440">
        <v>59510.646999999997</v>
      </c>
      <c r="J440">
        <v>73324.625</v>
      </c>
      <c r="K440">
        <v>30082.555</v>
      </c>
      <c r="L440">
        <v>30771.742999999999</v>
      </c>
    </row>
    <row r="441" spans="1:12">
      <c r="A441" t="s">
        <v>196</v>
      </c>
      <c r="B441">
        <v>3571.1460000000002</v>
      </c>
      <c r="C441">
        <v>4598.7020000000002</v>
      </c>
      <c r="D441">
        <v>5997.5060000000003</v>
      </c>
      <c r="E441">
        <v>7292.799</v>
      </c>
      <c r="F441">
        <v>9629.3050000000003</v>
      </c>
      <c r="G441">
        <v>11883.432000000001</v>
      </c>
      <c r="H441">
        <v>17574.878000000001</v>
      </c>
      <c r="I441">
        <v>21670.918000000001</v>
      </c>
      <c r="J441">
        <v>26730.532999999999</v>
      </c>
      <c r="K441">
        <v>11161.294</v>
      </c>
      <c r="L441">
        <v>16639.723999999998</v>
      </c>
    </row>
    <row r="442" spans="1:12">
      <c r="A442" t="s">
        <v>197</v>
      </c>
      <c r="B442">
        <v>9183.6149999999998</v>
      </c>
      <c r="C442">
        <v>10804.281999999999</v>
      </c>
      <c r="D442">
        <v>14029.829</v>
      </c>
      <c r="E442">
        <v>20610.792000000001</v>
      </c>
      <c r="F442">
        <v>27105.374</v>
      </c>
      <c r="G442">
        <v>33850.180999999997</v>
      </c>
      <c r="H442">
        <v>45105.963000000003</v>
      </c>
      <c r="I442">
        <v>61252.305</v>
      </c>
      <c r="J442">
        <v>65811.562000000005</v>
      </c>
      <c r="K442">
        <v>29506.145</v>
      </c>
      <c r="L442">
        <v>40548.432000000001</v>
      </c>
    </row>
    <row r="443" spans="1:12">
      <c r="A443" t="s">
        <v>198</v>
      </c>
      <c r="B443">
        <v>11519.04</v>
      </c>
      <c r="C443">
        <v>14099.704</v>
      </c>
      <c r="D443">
        <v>16786.642</v>
      </c>
      <c r="E443">
        <v>21227.705000000002</v>
      </c>
      <c r="F443">
        <v>29908.875</v>
      </c>
      <c r="G443">
        <v>35013.154999999999</v>
      </c>
      <c r="H443">
        <v>44806.917000000001</v>
      </c>
      <c r="I443">
        <v>58526.896999999997</v>
      </c>
      <c r="J443">
        <v>58621.635999999999</v>
      </c>
      <c r="K443">
        <v>30476.644</v>
      </c>
      <c r="L443">
        <v>39343.243999999999</v>
      </c>
    </row>
    <row r="444" spans="1:12">
      <c r="A444" t="s">
        <v>199</v>
      </c>
      <c r="B444">
        <v>3964.2280000000001</v>
      </c>
      <c r="C444">
        <v>5544.9369999999999</v>
      </c>
      <c r="D444">
        <v>6429.3280000000004</v>
      </c>
      <c r="E444">
        <v>7760.2889999999998</v>
      </c>
      <c r="F444">
        <v>8620.3080000000009</v>
      </c>
      <c r="G444">
        <v>10729.769</v>
      </c>
      <c r="H444">
        <v>12583.967000000001</v>
      </c>
      <c r="I444">
        <v>13214.205</v>
      </c>
      <c r="J444">
        <v>17841.884999999998</v>
      </c>
      <c r="K444">
        <v>9881.4860000000008</v>
      </c>
      <c r="L444">
        <v>12899.166999999999</v>
      </c>
    </row>
    <row r="445" spans="1:12">
      <c r="A445" t="s">
        <v>200</v>
      </c>
      <c r="B445">
        <v>14537.973</v>
      </c>
      <c r="C445">
        <v>17151.972000000002</v>
      </c>
      <c r="D445">
        <v>22896.052</v>
      </c>
      <c r="E445">
        <v>31925.375</v>
      </c>
      <c r="F445">
        <v>34149.32</v>
      </c>
      <c r="G445">
        <v>38172.302000000003</v>
      </c>
      <c r="H445">
        <v>46118.489000000001</v>
      </c>
      <c r="I445">
        <v>55703.409</v>
      </c>
      <c r="J445">
        <v>65411.565000000002</v>
      </c>
      <c r="K445">
        <v>39765.25</v>
      </c>
      <c r="L445">
        <v>41924.74</v>
      </c>
    </row>
    <row r="446" spans="1:12">
      <c r="A446" t="s">
        <v>201</v>
      </c>
      <c r="B446">
        <v>43471.925000000003</v>
      </c>
      <c r="C446">
        <v>52152.832999999999</v>
      </c>
      <c r="D446">
        <v>67128.770999999993</v>
      </c>
      <c r="E446">
        <v>99055.284</v>
      </c>
      <c r="F446">
        <v>143944.65400000001</v>
      </c>
      <c r="G446">
        <v>177913.70199999999</v>
      </c>
      <c r="H446">
        <v>222238.69</v>
      </c>
      <c r="I446">
        <v>283579.52500000002</v>
      </c>
      <c r="J446">
        <v>276163.27</v>
      </c>
      <c r="K446">
        <v>168070.79699999999</v>
      </c>
      <c r="L446">
        <v>199789.47399999999</v>
      </c>
    </row>
    <row r="447" spans="1:12">
      <c r="A447" t="s">
        <v>202</v>
      </c>
      <c r="B447">
        <v>3843.4290000000001</v>
      </c>
      <c r="C447">
        <v>3891.5450000000001</v>
      </c>
      <c r="D447">
        <v>4393.5360000000001</v>
      </c>
      <c r="E447">
        <v>4872.7929999999997</v>
      </c>
      <c r="F447">
        <v>9616.3009999999995</v>
      </c>
      <c r="G447">
        <v>3976.2550000000001</v>
      </c>
      <c r="H447">
        <v>4951.7060000000001</v>
      </c>
      <c r="I447">
        <v>9651.49</v>
      </c>
      <c r="J447">
        <v>10055.106</v>
      </c>
      <c r="K447">
        <v>11367.627</v>
      </c>
      <c r="L447">
        <v>5896.6229999999996</v>
      </c>
    </row>
    <row r="448" spans="1:12">
      <c r="A448" t="s">
        <v>203</v>
      </c>
      <c r="B448">
        <v>1062.1980000000001</v>
      </c>
      <c r="C448">
        <v>525.15800000000002</v>
      </c>
      <c r="D448">
        <v>547.48500000000001</v>
      </c>
      <c r="E448">
        <v>1237.3510000000001</v>
      </c>
      <c r="F448">
        <v>952.00800000000004</v>
      </c>
      <c r="G448">
        <v>4305.1369999999997</v>
      </c>
      <c r="H448">
        <v>1960.9259999999999</v>
      </c>
      <c r="I448">
        <v>4083.886</v>
      </c>
      <c r="J448">
        <v>4153.7709999999997</v>
      </c>
      <c r="K448">
        <v>1174.4269999999999</v>
      </c>
      <c r="L448">
        <v>14608.172</v>
      </c>
    </row>
    <row r="449" spans="1:12">
      <c r="A449" t="s">
        <v>204</v>
      </c>
      <c r="B449">
        <v>11008.162</v>
      </c>
      <c r="C449">
        <v>14450.254000000001</v>
      </c>
      <c r="D449">
        <v>19162.592000000001</v>
      </c>
      <c r="E449">
        <v>22617.124</v>
      </c>
      <c r="F449">
        <v>31719.797999999999</v>
      </c>
      <c r="G449">
        <v>43424.972000000002</v>
      </c>
      <c r="H449">
        <v>54318.773999999998</v>
      </c>
      <c r="I449">
        <v>62402.902000000002</v>
      </c>
      <c r="J449">
        <v>46581.110999999997</v>
      </c>
      <c r="K449">
        <v>27131.482</v>
      </c>
      <c r="L449">
        <v>29859.4</v>
      </c>
    </row>
    <row r="450" spans="1:12">
      <c r="A450" t="s">
        <v>205</v>
      </c>
      <c r="B450">
        <v>2005.319</v>
      </c>
      <c r="C450">
        <v>17988.252</v>
      </c>
      <c r="D450">
        <v>8859.74</v>
      </c>
      <c r="E450">
        <v>14523.512000000001</v>
      </c>
      <c r="F450">
        <v>5691.7380000000003</v>
      </c>
      <c r="G450">
        <v>2872.8969999999999</v>
      </c>
      <c r="H450">
        <v>2082.6289999999999</v>
      </c>
      <c r="I450">
        <v>7104.585</v>
      </c>
      <c r="J450">
        <v>12054.609</v>
      </c>
      <c r="K450">
        <v>44574.101999999999</v>
      </c>
      <c r="L450">
        <v>27014.422999999999</v>
      </c>
    </row>
    <row r="451" spans="1:12">
      <c r="A451" t="s">
        <v>206</v>
      </c>
      <c r="B451">
        <v>5181.3559999999998</v>
      </c>
      <c r="C451">
        <v>6140.9040000000014</v>
      </c>
      <c r="D451">
        <v>8195.759</v>
      </c>
      <c r="E451">
        <v>17676.300999999999</v>
      </c>
      <c r="F451">
        <v>19569.241000000002</v>
      </c>
      <c r="G451">
        <v>15183.09</v>
      </c>
      <c r="H451">
        <v>44329.142999999996</v>
      </c>
      <c r="I451">
        <v>39217.665999999997</v>
      </c>
      <c r="J451">
        <v>35653.927000000003</v>
      </c>
      <c r="K451">
        <v>21714.447</v>
      </c>
      <c r="L451">
        <v>42112.574000000001</v>
      </c>
    </row>
    <row r="452" spans="1:12">
      <c r="A452" t="s">
        <v>207</v>
      </c>
      <c r="B452">
        <v>35231.623</v>
      </c>
      <c r="C452">
        <v>35181.415000000001</v>
      </c>
      <c r="D452">
        <v>57322.336000000003</v>
      </c>
      <c r="E452">
        <v>79756.733999999997</v>
      </c>
      <c r="F452">
        <v>43415.034</v>
      </c>
      <c r="G452">
        <v>7477.4520000000002</v>
      </c>
      <c r="H452">
        <v>7692.1409999999996</v>
      </c>
      <c r="I452">
        <v>9031.8379999999997</v>
      </c>
      <c r="J452">
        <v>30461.041000000001</v>
      </c>
      <c r="K452">
        <v>42393.116000000002</v>
      </c>
      <c r="L452">
        <v>124921.508</v>
      </c>
    </row>
    <row r="453" spans="1:12">
      <c r="A453" t="s">
        <v>208</v>
      </c>
      <c r="B453">
        <v>12972.504999999999</v>
      </c>
      <c r="C453">
        <v>21815.955999999998</v>
      </c>
      <c r="D453">
        <v>39721.902999999998</v>
      </c>
      <c r="E453">
        <v>67535.955000000002</v>
      </c>
      <c r="F453">
        <v>105090.58199999999</v>
      </c>
      <c r="G453">
        <v>137869.902</v>
      </c>
      <c r="H453">
        <v>167028.36900000001</v>
      </c>
      <c r="I453">
        <v>203558.20800000001</v>
      </c>
      <c r="J453">
        <v>303093.43900000001</v>
      </c>
      <c r="K453">
        <v>148997.641</v>
      </c>
      <c r="L453">
        <v>164272.01699999999</v>
      </c>
    </row>
    <row r="454" spans="1:12">
      <c r="A454" t="s">
        <v>209</v>
      </c>
      <c r="B454">
        <v>10392.286</v>
      </c>
      <c r="C454">
        <v>16456.074000000001</v>
      </c>
      <c r="D454">
        <v>18671.895</v>
      </c>
      <c r="E454">
        <v>28473.431</v>
      </c>
      <c r="F454">
        <v>42082.194000000003</v>
      </c>
      <c r="G454">
        <v>72493.52</v>
      </c>
      <c r="H454">
        <v>100160.306</v>
      </c>
      <c r="I454">
        <v>133983.38500000001</v>
      </c>
      <c r="J454">
        <v>189311.33100000001</v>
      </c>
      <c r="K454">
        <v>92518.837</v>
      </c>
      <c r="L454">
        <v>115107.617</v>
      </c>
    </row>
    <row r="455" spans="1:12">
      <c r="A455" t="s">
        <v>210</v>
      </c>
      <c r="B455">
        <v>9322.018</v>
      </c>
      <c r="C455">
        <v>12296.269</v>
      </c>
      <c r="D455">
        <v>18034.823</v>
      </c>
      <c r="E455">
        <v>40320.858</v>
      </c>
      <c r="F455">
        <v>55558.002</v>
      </c>
      <c r="G455">
        <v>69833.012000000002</v>
      </c>
      <c r="H455">
        <v>125839.164</v>
      </c>
      <c r="I455">
        <v>200401.821</v>
      </c>
      <c r="J455">
        <v>151946.897</v>
      </c>
      <c r="K455">
        <v>18585.007000000001</v>
      </c>
      <c r="L455">
        <v>74591.534</v>
      </c>
    </row>
    <row r="456" spans="1:12">
      <c r="A456" t="s">
        <v>211</v>
      </c>
      <c r="B456">
        <v>24039.395</v>
      </c>
      <c r="C456">
        <v>30327.001</v>
      </c>
      <c r="D456">
        <v>35935.775999999998</v>
      </c>
      <c r="E456">
        <v>30548.579000000002</v>
      </c>
      <c r="F456">
        <v>35790.695</v>
      </c>
      <c r="G456">
        <v>37648.841</v>
      </c>
      <c r="H456">
        <v>39289.794000000002</v>
      </c>
      <c r="I456">
        <v>33985.767999999996</v>
      </c>
      <c r="J456">
        <v>26227.024000000001</v>
      </c>
      <c r="K456">
        <v>11392.436</v>
      </c>
      <c r="L456">
        <v>13704.736000000001</v>
      </c>
    </row>
    <row r="457" spans="1:12">
      <c r="A457" t="s">
        <v>212</v>
      </c>
      <c r="B457">
        <v>2813.7570000000001</v>
      </c>
      <c r="C457">
        <v>3442.08</v>
      </c>
      <c r="D457">
        <v>3781.4110000000001</v>
      </c>
      <c r="E457">
        <v>6595.74</v>
      </c>
      <c r="F457">
        <v>9646.67</v>
      </c>
      <c r="G457">
        <v>13373.253000000001</v>
      </c>
      <c r="H457">
        <v>15639.936</v>
      </c>
      <c r="I457">
        <v>17645.237000000001</v>
      </c>
      <c r="J457">
        <v>25572.797999999999</v>
      </c>
      <c r="K457">
        <v>6849.366</v>
      </c>
      <c r="L457">
        <v>6239.8590000000004</v>
      </c>
    </row>
    <row r="458" spans="1:12">
      <c r="A458" t="s">
        <v>213</v>
      </c>
      <c r="B458">
        <v>12937.374</v>
      </c>
      <c r="C458">
        <v>13869.456</v>
      </c>
      <c r="D458">
        <v>13310.727999999999</v>
      </c>
      <c r="E458">
        <v>30772.9</v>
      </c>
      <c r="F458">
        <v>24140.839</v>
      </c>
      <c r="G458">
        <v>24721.987000000001</v>
      </c>
      <c r="H458">
        <v>31480.322</v>
      </c>
      <c r="I458">
        <v>35675.705999999998</v>
      </c>
      <c r="J458">
        <v>53495.881000000001</v>
      </c>
      <c r="K458">
        <v>75209.319000000003</v>
      </c>
      <c r="L458">
        <v>11931.678</v>
      </c>
    </row>
    <row r="459" spans="1:12">
      <c r="A459" t="s">
        <v>214</v>
      </c>
      <c r="B459">
        <v>16605.177</v>
      </c>
      <c r="C459">
        <v>15952.98</v>
      </c>
      <c r="D459">
        <v>18166.227999999999</v>
      </c>
      <c r="E459">
        <v>47015.855000000003</v>
      </c>
      <c r="F459">
        <v>42853.919000000002</v>
      </c>
      <c r="G459">
        <v>27364.466</v>
      </c>
      <c r="H459">
        <v>36446.739000000001</v>
      </c>
      <c r="I459">
        <v>42111.447999999997</v>
      </c>
      <c r="J459">
        <v>57143.218000000001</v>
      </c>
      <c r="K459">
        <v>30750.221000000001</v>
      </c>
      <c r="L459">
        <v>34750.347999999998</v>
      </c>
    </row>
    <row r="460" spans="1:12">
      <c r="A460" t="s">
        <v>215</v>
      </c>
      <c r="B460">
        <v>48229.591999999997</v>
      </c>
      <c r="C460">
        <v>62797.87</v>
      </c>
      <c r="D460">
        <v>80075.846000000005</v>
      </c>
      <c r="E460">
        <v>106450.073</v>
      </c>
      <c r="F460">
        <v>143733.66699999999</v>
      </c>
      <c r="G460">
        <v>164823.04300000001</v>
      </c>
      <c r="H460">
        <v>201179.04199999999</v>
      </c>
      <c r="I460">
        <v>203957.505</v>
      </c>
      <c r="J460">
        <v>206589.12700000001</v>
      </c>
      <c r="K460">
        <v>87362.540999999997</v>
      </c>
      <c r="L460">
        <v>62513.98</v>
      </c>
    </row>
    <row r="461" spans="1:12">
      <c r="A461" t="s">
        <v>216</v>
      </c>
      <c r="B461">
        <v>4902.6379999999999</v>
      </c>
      <c r="C461">
        <v>5312.1139999999996</v>
      </c>
      <c r="D461">
        <v>7859.7730000000001</v>
      </c>
      <c r="E461">
        <v>11448.125</v>
      </c>
      <c r="F461">
        <v>11231.87</v>
      </c>
      <c r="G461">
        <v>14014.04</v>
      </c>
      <c r="H461">
        <v>22797.421999999999</v>
      </c>
      <c r="I461">
        <v>24942.584999999999</v>
      </c>
      <c r="J461">
        <v>19300.808000000001</v>
      </c>
      <c r="K461">
        <v>8046.5510000000004</v>
      </c>
      <c r="L461">
        <v>8722.8700000000008</v>
      </c>
    </row>
    <row r="462" spans="1:12">
      <c r="A462" t="s">
        <v>217</v>
      </c>
      <c r="B462">
        <v>3251.212</v>
      </c>
      <c r="C462">
        <v>6797.1660000000002</v>
      </c>
      <c r="D462">
        <v>8051.5950000000003</v>
      </c>
      <c r="E462">
        <v>13273.269</v>
      </c>
      <c r="F462">
        <v>13538.212</v>
      </c>
      <c r="G462">
        <v>16711.063999999998</v>
      </c>
      <c r="H462">
        <v>19277.862000000001</v>
      </c>
      <c r="I462">
        <v>22925.75</v>
      </c>
      <c r="J462">
        <v>28259.945</v>
      </c>
      <c r="K462">
        <v>12883.329</v>
      </c>
      <c r="L462">
        <v>7051.0370000000003</v>
      </c>
    </row>
    <row r="463" spans="1:12">
      <c r="A463" t="s">
        <v>218</v>
      </c>
      <c r="B463">
        <v>1354.7819999999999</v>
      </c>
      <c r="C463">
        <v>1916.114</v>
      </c>
      <c r="D463">
        <v>2847.5590000000002</v>
      </c>
      <c r="E463">
        <v>2697.5340000000001</v>
      </c>
      <c r="F463">
        <v>4079.93</v>
      </c>
      <c r="G463">
        <v>4585.5360000000001</v>
      </c>
      <c r="H463">
        <v>4361.6549999999997</v>
      </c>
      <c r="I463">
        <v>5688.56</v>
      </c>
      <c r="J463">
        <v>5389</v>
      </c>
      <c r="K463">
        <v>4337.8019999999997</v>
      </c>
      <c r="L463">
        <v>3018.85</v>
      </c>
    </row>
    <row r="464" spans="1:12">
      <c r="A464" t="s">
        <v>219</v>
      </c>
      <c r="B464">
        <v>4058.7640000000001</v>
      </c>
      <c r="C464">
        <v>4840.5140000000001</v>
      </c>
      <c r="D464">
        <v>8785.8559999999998</v>
      </c>
      <c r="E464">
        <v>14561.550999999999</v>
      </c>
      <c r="F464">
        <v>13078.112999999999</v>
      </c>
      <c r="G464">
        <v>12901.841</v>
      </c>
      <c r="H464">
        <v>23193.335999999999</v>
      </c>
      <c r="I464">
        <v>36306.175000000003</v>
      </c>
      <c r="J464">
        <v>25684.881000000001</v>
      </c>
      <c r="K464">
        <v>8933.8520000000008</v>
      </c>
      <c r="L464">
        <v>11525.251</v>
      </c>
    </row>
    <row r="465" spans="1:12">
      <c r="A465" t="s">
        <v>220</v>
      </c>
      <c r="B465">
        <v>45332.773999999998</v>
      </c>
      <c r="C465">
        <v>57322.188000000002</v>
      </c>
      <c r="D465">
        <v>63594.139000000003</v>
      </c>
      <c r="E465">
        <v>103737.811</v>
      </c>
      <c r="F465">
        <v>157160.804</v>
      </c>
      <c r="G465">
        <v>166743.69399999999</v>
      </c>
      <c r="H465">
        <v>167803.88200000001</v>
      </c>
      <c r="I465">
        <v>203179.185</v>
      </c>
      <c r="J465">
        <v>214158.394</v>
      </c>
      <c r="K465">
        <v>146028.06200000001</v>
      </c>
      <c r="L465">
        <v>111036.075</v>
      </c>
    </row>
    <row r="466" spans="1:12">
      <c r="A466" t="s">
        <v>221</v>
      </c>
      <c r="B466">
        <v>13293.487999999999</v>
      </c>
      <c r="C466">
        <v>13532.491</v>
      </c>
      <c r="D466">
        <v>17982.862000000001</v>
      </c>
      <c r="E466">
        <v>23376.710999999999</v>
      </c>
      <c r="F466">
        <v>30293.228999999999</v>
      </c>
      <c r="G466">
        <v>41785.788</v>
      </c>
      <c r="H466">
        <v>57029.523999999998</v>
      </c>
      <c r="I466">
        <v>70237.111000000004</v>
      </c>
      <c r="J466">
        <v>75165.539999999994</v>
      </c>
      <c r="K466">
        <v>37792.286999999997</v>
      </c>
      <c r="L466">
        <v>51538.163</v>
      </c>
    </row>
    <row r="467" spans="1:12">
      <c r="A467" t="s">
        <v>222</v>
      </c>
      <c r="B467">
        <v>46043.294000000002</v>
      </c>
      <c r="C467">
        <v>38777.565000000002</v>
      </c>
      <c r="D467">
        <v>49188.874000000003</v>
      </c>
      <c r="E467">
        <v>63522.057999999997</v>
      </c>
      <c r="F467">
        <v>75726.755000000005</v>
      </c>
      <c r="G467">
        <v>81195.188999999998</v>
      </c>
      <c r="H467">
        <v>117959.822</v>
      </c>
      <c r="I467">
        <v>157629.33100000001</v>
      </c>
      <c r="J467">
        <v>161803.40599999999</v>
      </c>
      <c r="K467">
        <v>118563.939</v>
      </c>
      <c r="L467">
        <v>112867.005</v>
      </c>
    </row>
    <row r="468" spans="1:12">
      <c r="A468" t="s">
        <v>223</v>
      </c>
      <c r="B468">
        <v>15939.092000000001</v>
      </c>
      <c r="C468">
        <v>22151.204000000002</v>
      </c>
      <c r="D468">
        <v>31998.008999999998</v>
      </c>
      <c r="E468">
        <v>52375.995000000003</v>
      </c>
      <c r="F468">
        <v>62285.472999999998</v>
      </c>
      <c r="G468">
        <v>78750.429999999993</v>
      </c>
      <c r="H468">
        <v>109411.663</v>
      </c>
      <c r="I468">
        <v>154633.87899999999</v>
      </c>
      <c r="J468">
        <v>137921.745</v>
      </c>
      <c r="K468">
        <v>46610.739000000001</v>
      </c>
      <c r="L468">
        <v>61303.731</v>
      </c>
    </row>
    <row r="469" spans="1:12">
      <c r="A469" t="s">
        <v>224</v>
      </c>
      <c r="B469">
        <v>27142.883999999998</v>
      </c>
      <c r="C469">
        <v>25737.317999999999</v>
      </c>
      <c r="D469">
        <v>31417.143</v>
      </c>
      <c r="E469">
        <v>43440.644</v>
      </c>
      <c r="F469">
        <v>57597.355000000003</v>
      </c>
      <c r="G469">
        <v>62075.347000000002</v>
      </c>
      <c r="H469">
        <v>75468.176999999996</v>
      </c>
      <c r="I469">
        <v>104176.289</v>
      </c>
      <c r="J469">
        <v>102095.371</v>
      </c>
      <c r="K469">
        <v>59911.807000000001</v>
      </c>
      <c r="L469">
        <v>63179.173000000003</v>
      </c>
    </row>
    <row r="470" spans="1:12">
      <c r="A470" t="s">
        <v>225</v>
      </c>
      <c r="B470">
        <v>4694.9359999999997</v>
      </c>
      <c r="C470">
        <v>6204.4809999999998</v>
      </c>
      <c r="D470">
        <v>7627.7460000000001</v>
      </c>
      <c r="E470">
        <v>8020.2529999999997</v>
      </c>
      <c r="F470">
        <v>11330.141</v>
      </c>
      <c r="G470">
        <v>11915.111999999999</v>
      </c>
      <c r="H470">
        <v>13973.055</v>
      </c>
      <c r="I470">
        <v>18509.361000000001</v>
      </c>
      <c r="J470">
        <v>20034.572</v>
      </c>
      <c r="K470">
        <v>14395.235000000001</v>
      </c>
      <c r="L470">
        <v>16852.232</v>
      </c>
    </row>
    <row r="471" spans="1:12">
      <c r="A471" t="s">
        <v>226</v>
      </c>
      <c r="B471">
        <v>15435.913</v>
      </c>
      <c r="C471">
        <v>18184.147000000001</v>
      </c>
      <c r="D471">
        <v>23648.26</v>
      </c>
      <c r="E471">
        <v>33262.427000000003</v>
      </c>
      <c r="F471">
        <v>48500.067000000003</v>
      </c>
      <c r="G471">
        <v>77740.45</v>
      </c>
      <c r="H471">
        <v>97584.86</v>
      </c>
      <c r="I471">
        <v>137303.834</v>
      </c>
      <c r="J471">
        <v>136057.9</v>
      </c>
      <c r="K471">
        <v>76052.202000000005</v>
      </c>
      <c r="L471">
        <v>95247.482000000004</v>
      </c>
    </row>
    <row r="472" spans="1:12">
      <c r="A472" t="s">
        <v>227</v>
      </c>
      <c r="B472">
        <v>6040.9769999999999</v>
      </c>
      <c r="C472">
        <v>7100.5119999999997</v>
      </c>
      <c r="D472">
        <v>6417.2250000000004</v>
      </c>
      <c r="E472">
        <v>6263.9769999999999</v>
      </c>
      <c r="F472">
        <v>10714.236999999999</v>
      </c>
      <c r="G472">
        <v>13581.984</v>
      </c>
      <c r="H472">
        <v>13761.438</v>
      </c>
      <c r="I472">
        <v>18178.27</v>
      </c>
      <c r="J472">
        <v>20932.722000000002</v>
      </c>
      <c r="K472">
        <v>55431.275999999998</v>
      </c>
      <c r="L472">
        <v>17031.609</v>
      </c>
    </row>
    <row r="473" spans="1:12">
      <c r="A473" t="s">
        <v>228</v>
      </c>
      <c r="B473">
        <v>4691.3559999999998</v>
      </c>
      <c r="C473">
        <v>5369.0889999999999</v>
      </c>
      <c r="D473">
        <v>8427.73</v>
      </c>
      <c r="E473">
        <v>11789.433000000001</v>
      </c>
      <c r="F473">
        <v>21329.458999999999</v>
      </c>
      <c r="G473">
        <v>12170.799000000001</v>
      </c>
      <c r="H473">
        <v>18423.784</v>
      </c>
      <c r="I473">
        <v>27414.907999999999</v>
      </c>
      <c r="J473">
        <v>18910.986000000001</v>
      </c>
      <c r="K473">
        <v>12347.41</v>
      </c>
      <c r="L473">
        <v>10496.047</v>
      </c>
    </row>
    <row r="474" spans="1:12">
      <c r="A474" t="s">
        <v>229</v>
      </c>
      <c r="B474">
        <v>11089.198</v>
      </c>
      <c r="C474">
        <v>15811.724</v>
      </c>
      <c r="D474">
        <v>12333.37</v>
      </c>
      <c r="E474">
        <v>12804.147000000001</v>
      </c>
      <c r="F474">
        <v>19414.984</v>
      </c>
      <c r="G474">
        <v>28984.964</v>
      </c>
      <c r="H474">
        <v>42929.008000000002</v>
      </c>
      <c r="I474">
        <v>84270.982999999993</v>
      </c>
      <c r="J474">
        <v>82071.270999999993</v>
      </c>
      <c r="K474">
        <v>22853.409</v>
      </c>
      <c r="L474">
        <v>34219.266000000003</v>
      </c>
    </row>
    <row r="475" spans="1:12">
      <c r="A475" t="s">
        <v>230</v>
      </c>
      <c r="B475">
        <v>69650.623999999996</v>
      </c>
      <c r="C475">
        <v>90507.650999999998</v>
      </c>
      <c r="D475">
        <v>115781.647</v>
      </c>
      <c r="E475">
        <v>140750.193</v>
      </c>
      <c r="F475">
        <v>193114.408</v>
      </c>
      <c r="G475">
        <v>264389.96899999998</v>
      </c>
      <c r="H475">
        <v>350976.23700000002</v>
      </c>
      <c r="I475">
        <v>329910.78000000003</v>
      </c>
      <c r="J475">
        <v>288802.17</v>
      </c>
      <c r="K475">
        <v>143991.96599999999</v>
      </c>
      <c r="L475">
        <v>208298.85699999999</v>
      </c>
    </row>
    <row r="476" spans="1:12">
      <c r="A476" t="s">
        <v>231</v>
      </c>
      <c r="B476">
        <v>26593.293000000001</v>
      </c>
      <c r="C476">
        <v>32233.038</v>
      </c>
      <c r="D476">
        <v>38193.548000000003</v>
      </c>
      <c r="E476">
        <v>43512.934000000001</v>
      </c>
      <c r="F476">
        <v>60420.648000000001</v>
      </c>
      <c r="G476">
        <v>73498.873000000007</v>
      </c>
      <c r="H476">
        <v>74518.179000000004</v>
      </c>
      <c r="I476">
        <v>87708.78</v>
      </c>
      <c r="J476">
        <v>87296.312999999995</v>
      </c>
      <c r="K476">
        <v>45433.483</v>
      </c>
      <c r="L476">
        <v>53968.722000000002</v>
      </c>
    </row>
    <row r="477" spans="1:12">
      <c r="A477" t="s">
        <v>232</v>
      </c>
      <c r="B477">
        <v>15555.05</v>
      </c>
      <c r="C477">
        <v>33355.016000000003</v>
      </c>
      <c r="D477">
        <v>43268.188000000002</v>
      </c>
      <c r="E477">
        <v>53240.18</v>
      </c>
      <c r="F477">
        <v>102754.522</v>
      </c>
      <c r="G477">
        <v>161348.97700000001</v>
      </c>
      <c r="H477">
        <v>143763.003</v>
      </c>
      <c r="I477">
        <v>244398.022</v>
      </c>
      <c r="J477">
        <v>228879.56</v>
      </c>
      <c r="K477">
        <v>164076.266</v>
      </c>
      <c r="L477">
        <v>213944.78400000001</v>
      </c>
    </row>
    <row r="478" spans="1:12">
      <c r="A478" t="s">
        <v>233</v>
      </c>
      <c r="B478">
        <v>7724.0730000000003</v>
      </c>
      <c r="C478">
        <v>10872.472</v>
      </c>
      <c r="D478">
        <v>13069.130999999999</v>
      </c>
      <c r="E478">
        <v>16233.668</v>
      </c>
      <c r="F478">
        <v>14518.795</v>
      </c>
      <c r="G478">
        <v>13879.1</v>
      </c>
      <c r="H478">
        <v>17156.439999999999</v>
      </c>
      <c r="I478">
        <v>19263.142</v>
      </c>
      <c r="J478">
        <v>13199.373</v>
      </c>
      <c r="K478">
        <v>4139.3370000000004</v>
      </c>
      <c r="L478">
        <v>4172.4110000000001</v>
      </c>
    </row>
    <row r="479" spans="1:12">
      <c r="A479" t="s">
        <v>234</v>
      </c>
      <c r="B479">
        <v>5347.4949999999999</v>
      </c>
      <c r="C479">
        <v>7377.4390000000003</v>
      </c>
      <c r="D479">
        <v>11304.37</v>
      </c>
      <c r="E479">
        <v>18995.977999999999</v>
      </c>
      <c r="F479">
        <v>29792.15</v>
      </c>
      <c r="G479">
        <v>40089.764999999999</v>
      </c>
      <c r="H479">
        <v>57689.315000000002</v>
      </c>
      <c r="I479">
        <v>78856.142999999996</v>
      </c>
      <c r="J479">
        <v>62467.135999999999</v>
      </c>
      <c r="K479">
        <v>29421.302</v>
      </c>
      <c r="L479">
        <v>38015.514000000003</v>
      </c>
    </row>
    <row r="480" spans="1:12">
      <c r="A480" t="s">
        <v>235</v>
      </c>
      <c r="B480">
        <v>105605.485</v>
      </c>
      <c r="C480">
        <v>134715.58600000001</v>
      </c>
      <c r="D480">
        <v>168763.01699999999</v>
      </c>
      <c r="E480">
        <v>179431.87700000001</v>
      </c>
      <c r="F480">
        <v>272848.49200000003</v>
      </c>
      <c r="G480">
        <v>309265.951</v>
      </c>
      <c r="H480">
        <v>369576.20600000001</v>
      </c>
      <c r="I480">
        <v>530089.33700000006</v>
      </c>
      <c r="J480">
        <v>686512.68099999998</v>
      </c>
      <c r="K480">
        <v>266774.52299999999</v>
      </c>
      <c r="L480">
        <v>360502.21299999999</v>
      </c>
    </row>
    <row r="481" spans="1:12">
      <c r="A481" t="s">
        <v>236</v>
      </c>
      <c r="B481">
        <v>16311.91</v>
      </c>
      <c r="C481">
        <v>21640.457999999999</v>
      </c>
      <c r="D481">
        <v>22087.023000000001</v>
      </c>
      <c r="E481">
        <v>28767.203000000001</v>
      </c>
      <c r="F481">
        <v>31227.966</v>
      </c>
      <c r="G481">
        <v>37617.07</v>
      </c>
      <c r="H481">
        <v>43591.508000000002</v>
      </c>
      <c r="I481">
        <v>62751.425000000003</v>
      </c>
      <c r="J481">
        <v>69476.645000000004</v>
      </c>
      <c r="K481">
        <v>40942.654000000002</v>
      </c>
      <c r="L481">
        <v>50752.534</v>
      </c>
    </row>
    <row r="482" spans="1:12">
      <c r="A482" t="s">
        <v>237</v>
      </c>
      <c r="B482">
        <v>54048.423000000003</v>
      </c>
      <c r="C482">
        <v>59328.421000000002</v>
      </c>
      <c r="D482">
        <v>82347.167000000001</v>
      </c>
      <c r="E482">
        <v>133912.28200000001</v>
      </c>
      <c r="F482">
        <v>155990.70499999999</v>
      </c>
      <c r="G482">
        <v>163227.56700000001</v>
      </c>
      <c r="H482">
        <v>170361.432</v>
      </c>
      <c r="I482">
        <v>187821.86799999999</v>
      </c>
      <c r="J482">
        <v>182723.35500000001</v>
      </c>
      <c r="K482">
        <v>114428.302</v>
      </c>
      <c r="L482">
        <v>139810.38</v>
      </c>
    </row>
    <row r="483" spans="1:12">
      <c r="A483" t="s">
        <v>238</v>
      </c>
      <c r="B483">
        <v>48550.821000000004</v>
      </c>
      <c r="C483">
        <v>56027.726000000002</v>
      </c>
      <c r="D483">
        <v>63360.692000000003</v>
      </c>
      <c r="E483">
        <v>86814.001000000004</v>
      </c>
      <c r="F483">
        <v>95234.335000000006</v>
      </c>
      <c r="G483">
        <v>98705.986000000004</v>
      </c>
      <c r="H483">
        <v>176602.85399999999</v>
      </c>
      <c r="I483">
        <v>221702.72899999999</v>
      </c>
      <c r="J483">
        <v>206966.54399999999</v>
      </c>
      <c r="K483">
        <v>78003.869000000006</v>
      </c>
      <c r="L483">
        <v>121211.63400000001</v>
      </c>
    </row>
    <row r="484" spans="1:12">
      <c r="A484" t="s">
        <v>239</v>
      </c>
      <c r="B484">
        <v>6536.3320000000003</v>
      </c>
      <c r="C484">
        <v>9524.2489999999998</v>
      </c>
      <c r="D484">
        <v>15708.76</v>
      </c>
      <c r="E484">
        <v>14015.794</v>
      </c>
      <c r="F484">
        <v>17503.882000000001</v>
      </c>
      <c r="G484">
        <v>26693.833999999999</v>
      </c>
      <c r="H484">
        <v>22706.483</v>
      </c>
      <c r="I484">
        <v>39453.582999999999</v>
      </c>
      <c r="J484">
        <v>46164.004999999997</v>
      </c>
      <c r="K484">
        <v>21631.601999999999</v>
      </c>
      <c r="L484">
        <v>18086.111000000001</v>
      </c>
    </row>
    <row r="485" spans="1:12">
      <c r="A485" t="s">
        <v>240</v>
      </c>
      <c r="B485">
        <v>35859.985999999997</v>
      </c>
      <c r="C485">
        <v>53735.898999999998</v>
      </c>
      <c r="D485">
        <v>69226.425000000003</v>
      </c>
      <c r="E485">
        <v>106783.363</v>
      </c>
      <c r="F485">
        <v>113690.173</v>
      </c>
      <c r="G485">
        <v>169304.43700000001</v>
      </c>
      <c r="H485">
        <v>192948.73499999999</v>
      </c>
      <c r="I485">
        <v>246621.59299999999</v>
      </c>
      <c r="J485">
        <v>208316.16399999999</v>
      </c>
      <c r="K485">
        <v>116389.408</v>
      </c>
      <c r="L485">
        <v>134047.58300000001</v>
      </c>
    </row>
    <row r="486" spans="1:12">
      <c r="A486" t="s">
        <v>241</v>
      </c>
      <c r="B486">
        <v>25439.798999999999</v>
      </c>
      <c r="C486">
        <v>33858.688000000002</v>
      </c>
      <c r="D486">
        <v>35144.563999999998</v>
      </c>
      <c r="E486">
        <v>55065.726000000002</v>
      </c>
      <c r="F486">
        <v>82362.756999999998</v>
      </c>
      <c r="G486">
        <v>88152.51</v>
      </c>
      <c r="H486">
        <v>94588.047999999995</v>
      </c>
      <c r="I486">
        <v>73273.581999999995</v>
      </c>
      <c r="J486">
        <v>59327.873</v>
      </c>
      <c r="K486">
        <v>38483.815999999999</v>
      </c>
      <c r="L486">
        <v>59553.77</v>
      </c>
    </row>
    <row r="487" spans="1:12">
      <c r="A487" t="s">
        <v>242</v>
      </c>
      <c r="B487">
        <v>46193.459000000003</v>
      </c>
      <c r="C487">
        <v>51162.92</v>
      </c>
      <c r="D487">
        <v>70400.267000000007</v>
      </c>
      <c r="E487">
        <v>80656.698000000004</v>
      </c>
      <c r="F487">
        <v>106784.427</v>
      </c>
      <c r="G487">
        <v>119272.621</v>
      </c>
      <c r="H487">
        <v>147459.83600000001</v>
      </c>
      <c r="I487">
        <v>232487.285</v>
      </c>
      <c r="J487">
        <v>230707.08300000001</v>
      </c>
      <c r="K487">
        <v>130969.29</v>
      </c>
      <c r="L487">
        <v>174717.57199999999</v>
      </c>
    </row>
    <row r="488" spans="1:12">
      <c r="A488" t="s">
        <v>243</v>
      </c>
      <c r="B488">
        <v>219318.01</v>
      </c>
      <c r="C488">
        <v>388278.60499999998</v>
      </c>
      <c r="D488">
        <v>546636.93200000003</v>
      </c>
      <c r="E488">
        <v>576463.89</v>
      </c>
      <c r="F488">
        <v>611010.14899999998</v>
      </c>
      <c r="G488">
        <v>877927.74699999997</v>
      </c>
      <c r="H488">
        <v>1256918.3230000001</v>
      </c>
      <c r="I488">
        <v>1866714.2520000001</v>
      </c>
      <c r="J488">
        <v>1733478.3589999999</v>
      </c>
      <c r="K488">
        <v>568204.62800000003</v>
      </c>
      <c r="L488">
        <v>745724.777</v>
      </c>
    </row>
    <row r="489" spans="1:12">
      <c r="A489" t="s">
        <v>244</v>
      </c>
      <c r="B489">
        <v>31499.736000000001</v>
      </c>
      <c r="C489">
        <v>61703.957999999999</v>
      </c>
      <c r="D489">
        <v>76941.387000000002</v>
      </c>
      <c r="E489">
        <v>116390.417</v>
      </c>
      <c r="F489">
        <v>179570.73699999999</v>
      </c>
      <c r="G489">
        <v>209596.52100000001</v>
      </c>
      <c r="H489">
        <v>332379.10700000002</v>
      </c>
      <c r="I489">
        <v>534923.08200000005</v>
      </c>
      <c r="J489">
        <v>433447.554</v>
      </c>
      <c r="K489">
        <v>59245.222000000002</v>
      </c>
      <c r="L489">
        <v>221944.774</v>
      </c>
    </row>
    <row r="490" spans="1:12">
      <c r="A490" t="s">
        <v>245</v>
      </c>
      <c r="B490">
        <v>49885.427000000003</v>
      </c>
      <c r="C490">
        <v>82694.960999999996</v>
      </c>
      <c r="D490">
        <v>67200.759999999995</v>
      </c>
      <c r="E490">
        <v>94452.404999999999</v>
      </c>
      <c r="F490">
        <v>149242.538</v>
      </c>
      <c r="G490">
        <v>200918.68599999999</v>
      </c>
      <c r="H490">
        <v>276959.94300000003</v>
      </c>
      <c r="I490">
        <v>488440.21299999999</v>
      </c>
      <c r="J490">
        <v>320519.64299999998</v>
      </c>
      <c r="K490">
        <v>40285.366999999998</v>
      </c>
      <c r="L490">
        <v>159504.83900000001</v>
      </c>
    </row>
    <row r="491" spans="1:12">
      <c r="A491" t="s">
        <v>246</v>
      </c>
      <c r="B491">
        <v>30471.454000000002</v>
      </c>
      <c r="C491">
        <v>34402.675999999999</v>
      </c>
      <c r="D491">
        <v>46264.828000000001</v>
      </c>
      <c r="E491">
        <v>58890.421999999999</v>
      </c>
      <c r="F491">
        <v>103615.205</v>
      </c>
      <c r="G491">
        <v>131665.80300000001</v>
      </c>
      <c r="H491">
        <v>178056.54199999999</v>
      </c>
      <c r="I491">
        <v>255444.19500000001</v>
      </c>
      <c r="J491">
        <v>264165.27</v>
      </c>
      <c r="K491">
        <v>133035.13399999999</v>
      </c>
      <c r="L491">
        <v>171544.242</v>
      </c>
    </row>
    <row r="492" spans="1:12">
      <c r="A492" t="s">
        <v>247</v>
      </c>
      <c r="B492">
        <v>19252.788</v>
      </c>
      <c r="C492">
        <v>23398.448</v>
      </c>
      <c r="D492">
        <v>21183.54</v>
      </c>
      <c r="E492">
        <v>25976.938999999998</v>
      </c>
      <c r="F492">
        <v>32758.232</v>
      </c>
      <c r="G492">
        <v>39086.832999999999</v>
      </c>
      <c r="H492">
        <v>35126.226000000002</v>
      </c>
      <c r="I492">
        <v>54019.466999999997</v>
      </c>
      <c r="J492">
        <v>62670.944000000003</v>
      </c>
      <c r="K492">
        <v>41420.642999999996</v>
      </c>
      <c r="L492">
        <v>50436.758000000002</v>
      </c>
    </row>
    <row r="493" spans="1:12">
      <c r="A493" t="s">
        <v>248</v>
      </c>
      <c r="B493">
        <v>29847.300999999999</v>
      </c>
      <c r="C493">
        <v>56937.557999999997</v>
      </c>
      <c r="D493">
        <v>55226.523000000001</v>
      </c>
      <c r="E493">
        <v>68914.710000000006</v>
      </c>
      <c r="F493">
        <v>101015.034</v>
      </c>
      <c r="G493">
        <v>120067.149</v>
      </c>
      <c r="H493">
        <v>199785.413</v>
      </c>
      <c r="I493">
        <v>344291.087</v>
      </c>
      <c r="J493">
        <v>271861.46399999998</v>
      </c>
      <c r="K493">
        <v>57620.243999999999</v>
      </c>
      <c r="L493">
        <v>131329.64000000001</v>
      </c>
    </row>
    <row r="494" spans="1:12">
      <c r="A494" t="s">
        <v>249</v>
      </c>
      <c r="B494">
        <v>5784.2690000000002</v>
      </c>
      <c r="C494">
        <v>9519.5339999999997</v>
      </c>
      <c r="D494">
        <v>13216.267</v>
      </c>
      <c r="E494">
        <v>25885.805</v>
      </c>
      <c r="F494">
        <v>53095.815999999999</v>
      </c>
      <c r="G494">
        <v>31729.888999999999</v>
      </c>
      <c r="H494">
        <v>61781.784</v>
      </c>
      <c r="I494">
        <v>68707.057000000001</v>
      </c>
      <c r="J494">
        <v>255821.83799999999</v>
      </c>
      <c r="K494">
        <v>63876.563999999998</v>
      </c>
      <c r="L494">
        <v>110406.69500000001</v>
      </c>
    </row>
    <row r="495" spans="1:12">
      <c r="A495" t="s">
        <v>250</v>
      </c>
      <c r="B495">
        <v>27229.546999999999</v>
      </c>
      <c r="C495">
        <v>23075.159</v>
      </c>
      <c r="D495">
        <v>55623.805</v>
      </c>
      <c r="E495">
        <v>110747.629</v>
      </c>
      <c r="F495">
        <v>114831.4</v>
      </c>
      <c r="G495">
        <v>134226.94399999999</v>
      </c>
      <c r="H495">
        <v>75428.653999999995</v>
      </c>
      <c r="I495">
        <v>136817.44399999999</v>
      </c>
      <c r="J495">
        <v>176044.28700000001</v>
      </c>
      <c r="K495">
        <v>53270.521000000001</v>
      </c>
      <c r="L495">
        <v>30567.581999999999</v>
      </c>
    </row>
    <row r="496" spans="1:12">
      <c r="A496" t="s">
        <v>251</v>
      </c>
      <c r="B496">
        <v>50710.921999999999</v>
      </c>
      <c r="C496">
        <v>33444.959000000003</v>
      </c>
      <c r="D496">
        <v>344275.43599999999</v>
      </c>
      <c r="E496">
        <v>422386.47200000001</v>
      </c>
      <c r="F496">
        <v>236219.05900000001</v>
      </c>
      <c r="G496">
        <v>111576.966</v>
      </c>
      <c r="H496">
        <v>151840.91</v>
      </c>
      <c r="I496">
        <v>77838.896999999997</v>
      </c>
      <c r="J496">
        <v>88358.339000000007</v>
      </c>
      <c r="K496">
        <v>23103.607</v>
      </c>
      <c r="L496">
        <v>14657.710999999999</v>
      </c>
    </row>
    <row r="497" spans="1:12">
      <c r="A497" t="s">
        <v>252</v>
      </c>
      <c r="B497">
        <v>4375.643</v>
      </c>
      <c r="C497">
        <v>5748.78</v>
      </c>
      <c r="D497">
        <v>4610.6989999999996</v>
      </c>
      <c r="E497">
        <v>8632.7520000000004</v>
      </c>
      <c r="F497">
        <v>7815.7209999999995</v>
      </c>
      <c r="G497">
        <v>8685.25</v>
      </c>
      <c r="H497">
        <v>13288.441000000001</v>
      </c>
      <c r="I497">
        <v>31505.764999999999</v>
      </c>
      <c r="J497">
        <v>26809.888999999999</v>
      </c>
      <c r="K497">
        <v>8627.59</v>
      </c>
      <c r="L497">
        <v>5244.6819999999998</v>
      </c>
    </row>
    <row r="498" spans="1:12">
      <c r="A498" t="s">
        <v>253</v>
      </c>
      <c r="B498">
        <v>13457.337</v>
      </c>
      <c r="C498">
        <v>16055.757</v>
      </c>
      <c r="D498">
        <v>19254.835999999999</v>
      </c>
      <c r="E498">
        <v>28644.128000000001</v>
      </c>
      <c r="F498">
        <v>38383.561999999998</v>
      </c>
      <c r="G498">
        <v>46776.534</v>
      </c>
      <c r="H498">
        <v>63163.311000000002</v>
      </c>
      <c r="I498">
        <v>82998.014999999999</v>
      </c>
      <c r="J498">
        <v>84902.145999999993</v>
      </c>
      <c r="K498">
        <v>41763.35</v>
      </c>
      <c r="L498">
        <v>53632.273999999998</v>
      </c>
    </row>
    <row r="499" spans="1:12">
      <c r="A499" t="s">
        <v>254</v>
      </c>
      <c r="B499">
        <v>14073.448</v>
      </c>
      <c r="C499">
        <v>16131.700999999999</v>
      </c>
      <c r="D499">
        <v>20130.5</v>
      </c>
      <c r="E499">
        <v>31213.766</v>
      </c>
      <c r="F499">
        <v>37500.186999999998</v>
      </c>
      <c r="G499">
        <v>43883.228000000003</v>
      </c>
      <c r="H499">
        <v>51624.631000000001</v>
      </c>
      <c r="I499">
        <v>74910.523000000001</v>
      </c>
      <c r="J499">
        <v>77293.282999999996</v>
      </c>
      <c r="K499">
        <v>39008.330999999998</v>
      </c>
      <c r="L499">
        <v>45021.684000000001</v>
      </c>
    </row>
    <row r="500" spans="1:12">
      <c r="A500" t="s">
        <v>255</v>
      </c>
      <c r="B500">
        <v>28621.646000000001</v>
      </c>
      <c r="C500">
        <v>36694.311000000002</v>
      </c>
      <c r="D500">
        <v>42098.152999999998</v>
      </c>
      <c r="E500">
        <v>63612.616000000002</v>
      </c>
      <c r="F500">
        <v>88860.160999999993</v>
      </c>
      <c r="G500">
        <v>107050.736</v>
      </c>
      <c r="H500">
        <v>151351.49299999999</v>
      </c>
      <c r="I500">
        <v>226151.12100000001</v>
      </c>
      <c r="J500">
        <v>236667.5</v>
      </c>
      <c r="K500">
        <v>130372.508</v>
      </c>
      <c r="L500">
        <v>120042.247</v>
      </c>
    </row>
    <row r="501" spans="1:12">
      <c r="A501" t="s">
        <v>256</v>
      </c>
      <c r="B501">
        <v>4610.2529999999997</v>
      </c>
      <c r="C501">
        <v>5412.1360000000004</v>
      </c>
      <c r="D501">
        <v>5937.0280000000002</v>
      </c>
      <c r="E501">
        <v>7775.9660000000003</v>
      </c>
      <c r="F501">
        <v>13277.6</v>
      </c>
      <c r="G501">
        <v>15691.326999999999</v>
      </c>
      <c r="H501">
        <v>21429.633999999998</v>
      </c>
      <c r="I501">
        <v>34247.161</v>
      </c>
      <c r="J501">
        <v>39295.14</v>
      </c>
      <c r="K501">
        <v>20988.736000000001</v>
      </c>
      <c r="L501">
        <v>22154.526000000002</v>
      </c>
    </row>
    <row r="502" spans="1:12">
      <c r="A502" t="s">
        <v>257</v>
      </c>
      <c r="B502">
        <v>13163.993</v>
      </c>
      <c r="C502">
        <v>15813.409</v>
      </c>
      <c r="D502">
        <v>15685.545</v>
      </c>
      <c r="E502">
        <v>20049.001</v>
      </c>
      <c r="F502">
        <v>30543.705000000002</v>
      </c>
      <c r="G502">
        <v>36421.203999999998</v>
      </c>
      <c r="H502">
        <v>52508.639000000003</v>
      </c>
      <c r="I502">
        <v>74588.760999999999</v>
      </c>
      <c r="J502">
        <v>81104.13</v>
      </c>
      <c r="K502">
        <v>49581.343000000001</v>
      </c>
      <c r="L502">
        <v>44607.711000000003</v>
      </c>
    </row>
    <row r="503" spans="1:12">
      <c r="A503" t="s">
        <v>258</v>
      </c>
      <c r="B503">
        <v>11559.691999999999</v>
      </c>
      <c r="C503">
        <v>12872.49</v>
      </c>
      <c r="D503">
        <v>15488.84</v>
      </c>
      <c r="E503">
        <v>23551.966</v>
      </c>
      <c r="F503">
        <v>39368.455000000002</v>
      </c>
      <c r="G503">
        <v>51888.495999999999</v>
      </c>
      <c r="H503">
        <v>67780.876999999993</v>
      </c>
      <c r="I503">
        <v>120412.927</v>
      </c>
      <c r="J503">
        <v>146691.56200000001</v>
      </c>
      <c r="K503">
        <v>102215.276</v>
      </c>
      <c r="L503">
        <v>113506.65700000001</v>
      </c>
    </row>
    <row r="504" spans="1:12">
      <c r="A504" t="s">
        <v>259</v>
      </c>
      <c r="B504">
        <v>3546.3719999999998</v>
      </c>
      <c r="C504">
        <v>4029.7660000000001</v>
      </c>
      <c r="D504">
        <v>3947.1379999999999</v>
      </c>
      <c r="E504">
        <v>7604.3149999999996</v>
      </c>
      <c r="F504">
        <v>6191.4970000000003</v>
      </c>
      <c r="G504">
        <v>6672.8230000000003</v>
      </c>
      <c r="H504">
        <v>8657.4709999999995</v>
      </c>
      <c r="I504">
        <v>11766.462</v>
      </c>
      <c r="J504">
        <v>10492.620999999999</v>
      </c>
      <c r="K504">
        <v>10144.763000000001</v>
      </c>
      <c r="L504">
        <v>10355.656999999999</v>
      </c>
    </row>
    <row r="505" spans="1:12">
      <c r="A505" t="s">
        <v>260</v>
      </c>
      <c r="B505">
        <v>12450.254000000001</v>
      </c>
      <c r="C505">
        <v>13078.495999999999</v>
      </c>
      <c r="D505">
        <v>8985.3680000000004</v>
      </c>
      <c r="E505">
        <v>10232.005999999999</v>
      </c>
      <c r="F505">
        <v>9878.4760000000006</v>
      </c>
      <c r="G505">
        <v>13334.120999999999</v>
      </c>
      <c r="H505">
        <v>20214.314999999999</v>
      </c>
      <c r="I505">
        <v>34905.523000000001</v>
      </c>
      <c r="J505">
        <v>37607.934000000001</v>
      </c>
      <c r="K505">
        <v>32578.003000000001</v>
      </c>
      <c r="L505">
        <v>33882.470999999998</v>
      </c>
    </row>
    <row r="506" spans="1:12">
      <c r="A506" t="s">
        <v>261</v>
      </c>
      <c r="B506">
        <v>21267.547999999999</v>
      </c>
      <c r="C506">
        <v>30028.077000000001</v>
      </c>
      <c r="D506">
        <v>27255.753000000001</v>
      </c>
      <c r="E506">
        <v>34294.053</v>
      </c>
      <c r="F506">
        <v>42823.243999999999</v>
      </c>
      <c r="G506">
        <v>52252.714999999997</v>
      </c>
      <c r="H506">
        <v>71820.672999999995</v>
      </c>
      <c r="I506">
        <v>98464.58</v>
      </c>
      <c r="J506">
        <v>112478.164</v>
      </c>
      <c r="K506">
        <v>83094.631999999998</v>
      </c>
      <c r="L506">
        <v>78365.618000000002</v>
      </c>
    </row>
    <row r="507" spans="1:12">
      <c r="A507" t="s">
        <v>262</v>
      </c>
      <c r="B507">
        <v>13822.286</v>
      </c>
      <c r="C507">
        <v>14315.525</v>
      </c>
      <c r="D507">
        <v>13060.691000000001</v>
      </c>
      <c r="E507">
        <v>17309.327000000001</v>
      </c>
      <c r="F507">
        <v>20278.129000000001</v>
      </c>
      <c r="G507">
        <v>20042.094000000001</v>
      </c>
      <c r="H507">
        <v>30308.472000000002</v>
      </c>
      <c r="I507">
        <v>34586.525999999998</v>
      </c>
      <c r="J507">
        <v>125608.391</v>
      </c>
      <c r="K507">
        <v>105221.916</v>
      </c>
      <c r="L507">
        <v>106305.13800000001</v>
      </c>
    </row>
    <row r="508" spans="1:12">
      <c r="A508" t="s">
        <v>263</v>
      </c>
      <c r="B508">
        <v>7393.16</v>
      </c>
      <c r="C508">
        <v>8889.67</v>
      </c>
      <c r="D508">
        <v>9131.5679999999993</v>
      </c>
      <c r="E508">
        <v>12984.174000000001</v>
      </c>
      <c r="F508">
        <v>17194.733</v>
      </c>
      <c r="G508">
        <v>19162.170999999998</v>
      </c>
      <c r="H508">
        <v>26287.33</v>
      </c>
      <c r="I508">
        <v>33323.665000000001</v>
      </c>
      <c r="J508">
        <v>35340.716999999997</v>
      </c>
      <c r="K508">
        <v>20385.895</v>
      </c>
      <c r="L508">
        <v>21413.101999999999</v>
      </c>
    </row>
    <row r="509" spans="1:12">
      <c r="A509" t="s">
        <v>264</v>
      </c>
      <c r="B509">
        <v>23863.538</v>
      </c>
      <c r="C509">
        <v>32778.387000000002</v>
      </c>
      <c r="D509">
        <v>40293.944000000003</v>
      </c>
      <c r="E509">
        <v>49637.161</v>
      </c>
      <c r="F509">
        <v>71264.482000000004</v>
      </c>
      <c r="G509">
        <v>76446.438999999998</v>
      </c>
      <c r="H509">
        <v>103201.842</v>
      </c>
      <c r="I509">
        <v>133734.28599999999</v>
      </c>
      <c r="J509">
        <v>169438.11900000001</v>
      </c>
      <c r="K509">
        <v>109864.44500000001</v>
      </c>
      <c r="L509">
        <v>92934.482999999993</v>
      </c>
    </row>
    <row r="510" spans="1:12">
      <c r="A510" t="s">
        <v>265</v>
      </c>
      <c r="B510">
        <v>1791.6659999999999</v>
      </c>
      <c r="C510">
        <v>3459.51</v>
      </c>
      <c r="D510">
        <v>1770.5250000000001</v>
      </c>
      <c r="E510">
        <v>1967.7840000000001</v>
      </c>
      <c r="F510">
        <v>7382.8</v>
      </c>
      <c r="G510">
        <v>24689.958999999999</v>
      </c>
      <c r="H510">
        <v>18077.791000000001</v>
      </c>
      <c r="I510">
        <v>10606.413</v>
      </c>
      <c r="J510">
        <v>13339.48</v>
      </c>
      <c r="K510">
        <v>11490.537</v>
      </c>
      <c r="L510">
        <v>11437.787</v>
      </c>
    </row>
    <row r="511" spans="1:12">
      <c r="A511" t="s">
        <v>266</v>
      </c>
      <c r="B511">
        <v>18954.115000000002</v>
      </c>
      <c r="C511">
        <v>23513.242999999999</v>
      </c>
      <c r="D511">
        <v>27067.225999999999</v>
      </c>
      <c r="E511">
        <v>31978.152999999998</v>
      </c>
      <c r="F511">
        <v>43876.483999999997</v>
      </c>
      <c r="G511">
        <v>44363.569000000003</v>
      </c>
      <c r="H511">
        <v>56037.724999999999</v>
      </c>
      <c r="I511">
        <v>82698.251000000004</v>
      </c>
      <c r="J511">
        <v>115012.152</v>
      </c>
      <c r="K511">
        <v>68125.936000000002</v>
      </c>
      <c r="L511">
        <v>66563.721999999994</v>
      </c>
    </row>
    <row r="512" spans="1:12">
      <c r="A512" t="s">
        <v>267</v>
      </c>
      <c r="B512">
        <v>3040.5740000000001</v>
      </c>
      <c r="C512">
        <v>3465.6289999999999</v>
      </c>
      <c r="D512">
        <v>4146.13</v>
      </c>
      <c r="E512">
        <v>3480.857</v>
      </c>
      <c r="F512">
        <v>4598.8789999999999</v>
      </c>
      <c r="G512">
        <v>3845.9</v>
      </c>
      <c r="H512">
        <v>6388.9629999999997</v>
      </c>
      <c r="I512">
        <v>10199.759</v>
      </c>
      <c r="J512">
        <v>16017.727000000001</v>
      </c>
      <c r="K512">
        <v>17974.941999999999</v>
      </c>
      <c r="L512">
        <v>19217.486000000001</v>
      </c>
    </row>
    <row r="513" spans="1:12">
      <c r="A513" t="s">
        <v>268</v>
      </c>
      <c r="B513">
        <v>32202.346000000001</v>
      </c>
      <c r="C513">
        <v>38700.237999999998</v>
      </c>
      <c r="D513">
        <v>49071.177000000003</v>
      </c>
      <c r="E513">
        <v>62996.017</v>
      </c>
      <c r="F513">
        <v>64628.881999999998</v>
      </c>
      <c r="G513">
        <v>77005.366999999998</v>
      </c>
      <c r="H513">
        <v>104735.83</v>
      </c>
      <c r="I513">
        <v>131467.84599999999</v>
      </c>
      <c r="J513">
        <v>145321.413</v>
      </c>
      <c r="K513">
        <v>93982.345000000001</v>
      </c>
      <c r="L513">
        <v>106540.944</v>
      </c>
    </row>
    <row r="514" spans="1:12">
      <c r="A514" t="s">
        <v>269</v>
      </c>
      <c r="B514">
        <v>3804.1149999999998</v>
      </c>
      <c r="C514">
        <v>5400.56</v>
      </c>
      <c r="D514">
        <v>5804.8379999999997</v>
      </c>
      <c r="E514">
        <v>7129.1379999999999</v>
      </c>
      <c r="F514">
        <v>7470.2179999999998</v>
      </c>
      <c r="G514">
        <v>8138.2020000000002</v>
      </c>
      <c r="H514">
        <v>5551.5730000000003</v>
      </c>
      <c r="I514">
        <v>11072.835999999999</v>
      </c>
      <c r="J514">
        <v>10168.394</v>
      </c>
      <c r="K514">
        <v>5048.6090000000004</v>
      </c>
      <c r="L514">
        <v>6666.0810000000001</v>
      </c>
    </row>
    <row r="515" spans="1:12">
      <c r="A515" t="s">
        <v>270</v>
      </c>
      <c r="B515">
        <v>9666.1119999999992</v>
      </c>
      <c r="C515">
        <v>11927.159</v>
      </c>
      <c r="D515">
        <v>14373.268</v>
      </c>
      <c r="E515">
        <v>17904.766</v>
      </c>
      <c r="F515">
        <v>22301.994999999999</v>
      </c>
      <c r="G515">
        <v>27388.075000000001</v>
      </c>
      <c r="H515">
        <v>30346.375</v>
      </c>
      <c r="I515">
        <v>22964.215</v>
      </c>
      <c r="J515">
        <v>22730.792000000001</v>
      </c>
      <c r="K515">
        <v>20233.555</v>
      </c>
      <c r="L515">
        <v>16552.519</v>
      </c>
    </row>
    <row r="516" spans="1:12">
      <c r="A516" t="s">
        <v>271</v>
      </c>
      <c r="B516">
        <v>134.43899999999999</v>
      </c>
      <c r="C516">
        <v>237.12799999999999</v>
      </c>
      <c r="D516">
        <v>507.26</v>
      </c>
      <c r="E516">
        <v>439.774</v>
      </c>
      <c r="F516">
        <v>363.98899999999998</v>
      </c>
      <c r="G516">
        <v>259.755</v>
      </c>
      <c r="H516">
        <v>461.41899999999998</v>
      </c>
      <c r="I516">
        <v>505.26499999999999</v>
      </c>
      <c r="J516">
        <v>649.91399999999999</v>
      </c>
      <c r="K516">
        <v>556.84799999999996</v>
      </c>
      <c r="L516">
        <v>487.87599999999998</v>
      </c>
    </row>
    <row r="517" spans="1:12">
      <c r="A517" t="s">
        <v>272</v>
      </c>
      <c r="B517">
        <v>4874.817</v>
      </c>
      <c r="C517">
        <v>5603.049</v>
      </c>
      <c r="D517">
        <v>6879.375</v>
      </c>
      <c r="E517">
        <v>8392.8009999999995</v>
      </c>
      <c r="F517">
        <v>10565.121999999999</v>
      </c>
      <c r="G517">
        <v>11595.741</v>
      </c>
      <c r="H517">
        <v>17115.542000000001</v>
      </c>
      <c r="I517">
        <v>25975.330999999998</v>
      </c>
      <c r="J517">
        <v>27600.953000000001</v>
      </c>
      <c r="K517">
        <v>17857.849999999999</v>
      </c>
      <c r="L517">
        <v>23836.223999999998</v>
      </c>
    </row>
    <row r="518" spans="1:12">
      <c r="A518" t="s">
        <v>273</v>
      </c>
      <c r="B518">
        <v>3333.9459999999999</v>
      </c>
      <c r="C518">
        <v>4346.7219999999998</v>
      </c>
      <c r="D518">
        <v>3394.29</v>
      </c>
      <c r="E518">
        <v>3785.808</v>
      </c>
      <c r="F518">
        <v>4956.8209999999999</v>
      </c>
      <c r="G518">
        <v>6449.3959999999997</v>
      </c>
      <c r="H518">
        <v>9692.0810000000001</v>
      </c>
      <c r="I518">
        <v>12162.319</v>
      </c>
      <c r="J518">
        <v>13336.093000000001</v>
      </c>
      <c r="K518">
        <v>7608.8540000000003</v>
      </c>
      <c r="L518">
        <v>8047.6930000000002</v>
      </c>
    </row>
    <row r="519" spans="1:12">
      <c r="A519" t="s">
        <v>274</v>
      </c>
      <c r="B519">
        <v>854.75699999999995</v>
      </c>
      <c r="C519">
        <v>1493.6949999999999</v>
      </c>
      <c r="D519">
        <v>11079.200999999999</v>
      </c>
      <c r="E519">
        <v>12211.626</v>
      </c>
      <c r="F519">
        <v>2822.8069999999998</v>
      </c>
      <c r="G519">
        <v>12081.933000000001</v>
      </c>
      <c r="H519">
        <v>13881.56</v>
      </c>
      <c r="I519">
        <v>18711.017</v>
      </c>
      <c r="J519">
        <v>10046.441000000001</v>
      </c>
      <c r="K519">
        <v>6136.5550000000003</v>
      </c>
      <c r="L519">
        <v>4834.348</v>
      </c>
    </row>
    <row r="520" spans="1:12">
      <c r="A520" t="s">
        <v>275</v>
      </c>
      <c r="B520">
        <v>30551.098000000002</v>
      </c>
      <c r="C520">
        <v>33551.576000000001</v>
      </c>
      <c r="D520">
        <v>36784.923000000003</v>
      </c>
      <c r="E520">
        <v>45682.533000000003</v>
      </c>
      <c r="F520">
        <v>46001.463000000003</v>
      </c>
      <c r="G520">
        <v>44038.307000000001</v>
      </c>
      <c r="H520">
        <v>46891.055</v>
      </c>
      <c r="I520">
        <v>44433.692999999999</v>
      </c>
      <c r="J520">
        <v>59762.173000000003</v>
      </c>
      <c r="K520">
        <v>36258.595999999998</v>
      </c>
      <c r="L520">
        <v>39643.877999999997</v>
      </c>
    </row>
    <row r="521" spans="1:12">
      <c r="A521" t="s">
        <v>276</v>
      </c>
      <c r="B521">
        <v>58535.012000000002</v>
      </c>
      <c r="C521">
        <v>63810.567000000003</v>
      </c>
      <c r="D521">
        <v>74948.873000000007</v>
      </c>
      <c r="E521">
        <v>98542.849000000002</v>
      </c>
      <c r="F521">
        <v>125827.16499999999</v>
      </c>
      <c r="G521">
        <v>141966.022</v>
      </c>
      <c r="H521">
        <v>179201.64</v>
      </c>
      <c r="I521">
        <v>243748.20499999999</v>
      </c>
      <c r="J521">
        <v>255787.524</v>
      </c>
      <c r="K521">
        <v>175563.88800000001</v>
      </c>
      <c r="L521">
        <v>192418.75099999999</v>
      </c>
    </row>
    <row r="522" spans="1:12">
      <c r="A522" t="s">
        <v>277</v>
      </c>
      <c r="B522">
        <v>17362.552</v>
      </c>
      <c r="C522">
        <v>21041.769</v>
      </c>
      <c r="D522">
        <v>22419.942999999999</v>
      </c>
      <c r="E522">
        <v>33046.029000000002</v>
      </c>
      <c r="F522">
        <v>40430.123</v>
      </c>
      <c r="G522">
        <v>51752.264000000003</v>
      </c>
      <c r="H522">
        <v>80044.813999999998</v>
      </c>
      <c r="I522">
        <v>99450.94</v>
      </c>
      <c r="J522">
        <v>96498.59</v>
      </c>
      <c r="K522">
        <v>64232.063000000002</v>
      </c>
      <c r="L522">
        <v>71566.695999999996</v>
      </c>
    </row>
    <row r="523" spans="1:12">
      <c r="A523" t="s">
        <v>278</v>
      </c>
      <c r="B523">
        <v>9640.5120000000006</v>
      </c>
      <c r="C523">
        <v>9474.8179999999993</v>
      </c>
      <c r="D523">
        <v>10570.285</v>
      </c>
      <c r="E523">
        <v>13615.388999999999</v>
      </c>
      <c r="F523">
        <v>13712.083000000001</v>
      </c>
      <c r="G523">
        <v>11991.753000000001</v>
      </c>
      <c r="H523">
        <v>18794.827000000001</v>
      </c>
      <c r="I523">
        <v>20303.413</v>
      </c>
      <c r="J523">
        <v>21585.719000000001</v>
      </c>
      <c r="K523">
        <v>11910.599</v>
      </c>
      <c r="L523">
        <v>11174.906000000001</v>
      </c>
    </row>
    <row r="524" spans="1:12">
      <c r="A524" t="s">
        <v>279</v>
      </c>
      <c r="B524">
        <v>117.57599999999999</v>
      </c>
      <c r="C524">
        <v>215.43700000000001</v>
      </c>
      <c r="D524">
        <v>183.643</v>
      </c>
      <c r="E524">
        <v>243.19800000000001</v>
      </c>
      <c r="F524">
        <v>125.693</v>
      </c>
      <c r="G524">
        <v>165.482</v>
      </c>
      <c r="H524">
        <v>532.351</v>
      </c>
      <c r="I524">
        <v>2162.0889999999999</v>
      </c>
      <c r="J524">
        <v>1640.5740000000001</v>
      </c>
      <c r="K524">
        <v>514.81500000000005</v>
      </c>
      <c r="L524">
        <v>562.44200000000001</v>
      </c>
    </row>
    <row r="525" spans="1:12">
      <c r="A525" t="s">
        <v>280</v>
      </c>
      <c r="B525">
        <v>9591.68</v>
      </c>
      <c r="C525">
        <v>9313.3979999999992</v>
      </c>
      <c r="D525">
        <v>11106.84</v>
      </c>
      <c r="E525">
        <v>14361.868</v>
      </c>
      <c r="F525">
        <v>15991.468000000001</v>
      </c>
      <c r="G525">
        <v>18248.116999999998</v>
      </c>
      <c r="H525">
        <v>26777.663</v>
      </c>
      <c r="I525">
        <v>37743.597999999998</v>
      </c>
      <c r="J525">
        <v>41676.43</v>
      </c>
      <c r="K525">
        <v>14867.588</v>
      </c>
      <c r="L525">
        <v>19243.077000000001</v>
      </c>
    </row>
    <row r="526" spans="1:12">
      <c r="A526" t="s">
        <v>281</v>
      </c>
      <c r="B526">
        <v>11835.42</v>
      </c>
      <c r="C526">
        <v>11410.645</v>
      </c>
      <c r="D526">
        <v>15573.423000000001</v>
      </c>
      <c r="E526">
        <v>17852.914000000001</v>
      </c>
      <c r="F526">
        <v>23321.454000000002</v>
      </c>
      <c r="G526">
        <v>41768.167999999998</v>
      </c>
      <c r="H526">
        <v>45579.072999999997</v>
      </c>
      <c r="I526">
        <v>53358.137999999999</v>
      </c>
      <c r="J526">
        <v>44008.209000000003</v>
      </c>
      <c r="K526">
        <v>24396.343000000001</v>
      </c>
      <c r="L526">
        <v>23601.246999999999</v>
      </c>
    </row>
    <row r="527" spans="1:12">
      <c r="A527" t="s">
        <v>282</v>
      </c>
      <c r="B527">
        <v>24992.632000000001</v>
      </c>
      <c r="C527">
        <v>27610.473000000002</v>
      </c>
      <c r="D527">
        <v>31442.713</v>
      </c>
      <c r="E527">
        <v>37004.741000000002</v>
      </c>
      <c r="F527">
        <v>46521.845000000001</v>
      </c>
      <c r="G527">
        <v>46836.398000000001</v>
      </c>
      <c r="H527">
        <v>57326.533000000003</v>
      </c>
      <c r="I527">
        <v>74915.097999999998</v>
      </c>
      <c r="J527">
        <v>82397.729000000007</v>
      </c>
      <c r="K527">
        <v>62428.044000000002</v>
      </c>
      <c r="L527">
        <v>66574.34</v>
      </c>
    </row>
    <row r="528" spans="1:12">
      <c r="A528" t="s">
        <v>283</v>
      </c>
      <c r="B528">
        <v>29.8</v>
      </c>
      <c r="C528">
        <v>52.17</v>
      </c>
      <c r="D528">
        <v>16.989999999999998</v>
      </c>
      <c r="E528">
        <v>15.445</v>
      </c>
      <c r="F528">
        <v>41.058</v>
      </c>
      <c r="G528">
        <v>273.71600000000001</v>
      </c>
      <c r="H528">
        <v>479.26299999999998</v>
      </c>
      <c r="I528">
        <v>1320.8440000000001</v>
      </c>
      <c r="J528">
        <v>680.74099999999999</v>
      </c>
      <c r="K528">
        <v>2919.79</v>
      </c>
      <c r="L528">
        <v>5823.2089999999998</v>
      </c>
    </row>
  </sheetData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AK528"/>
  <sheetViews>
    <sheetView topLeftCell="P34" workbookViewId="0">
      <selection activeCell="AB60" sqref="AB60"/>
    </sheetView>
  </sheetViews>
  <sheetFormatPr defaultRowHeight="12.75"/>
  <cols>
    <col min="17" max="17" width="12" bestFit="1" customWidth="1"/>
  </cols>
  <sheetData>
    <row r="1" spans="1:26">
      <c r="A1" t="s">
        <v>26</v>
      </c>
    </row>
    <row r="2" spans="1:26">
      <c r="A2" t="s">
        <v>0</v>
      </c>
      <c r="N2" s="1"/>
    </row>
    <row r="3" spans="1:26">
      <c r="J3" s="1" t="s">
        <v>301</v>
      </c>
      <c r="O3" s="2" t="s">
        <v>288</v>
      </c>
    </row>
    <row r="4" spans="1:26">
      <c r="A4" t="s">
        <v>1</v>
      </c>
      <c r="B4" t="s">
        <v>298</v>
      </c>
      <c r="C4" t="s">
        <v>3</v>
      </c>
      <c r="D4" t="s">
        <v>4</v>
      </c>
      <c r="F4" s="2" t="s">
        <v>299</v>
      </c>
      <c r="J4" s="1" t="s">
        <v>302</v>
      </c>
      <c r="O4" s="3" t="s">
        <v>289</v>
      </c>
      <c r="P4" s="1" t="s">
        <v>286</v>
      </c>
    </row>
    <row r="5" spans="1:26">
      <c r="N5" s="4" t="s">
        <v>20</v>
      </c>
      <c r="O5" s="6"/>
      <c r="P5" s="5">
        <v>2000</v>
      </c>
      <c r="Q5" s="5">
        <v>2001</v>
      </c>
      <c r="R5" s="5">
        <v>2002</v>
      </c>
      <c r="S5" s="5">
        <v>2003</v>
      </c>
      <c r="T5" s="5">
        <v>2004</v>
      </c>
      <c r="U5" s="5">
        <v>2005</v>
      </c>
      <c r="V5" s="5">
        <v>2006</v>
      </c>
      <c r="W5" s="5">
        <v>2007</v>
      </c>
      <c r="X5" s="5">
        <v>2008</v>
      </c>
      <c r="Y5" s="5">
        <v>2009</v>
      </c>
      <c r="Z5" s="5">
        <v>2010</v>
      </c>
    </row>
    <row r="6" spans="1:26">
      <c r="A6" t="s">
        <v>5</v>
      </c>
      <c r="B6" t="s">
        <v>6</v>
      </c>
      <c r="C6" t="s">
        <v>7</v>
      </c>
      <c r="D6" t="s">
        <v>8</v>
      </c>
      <c r="E6" t="s">
        <v>9</v>
      </c>
      <c r="F6" t="s">
        <v>10</v>
      </c>
      <c r="G6" t="s">
        <v>11</v>
      </c>
      <c r="H6" t="s">
        <v>12</v>
      </c>
      <c r="I6" t="s">
        <v>13</v>
      </c>
      <c r="J6" t="s">
        <v>14</v>
      </c>
      <c r="K6" t="s">
        <v>15</v>
      </c>
      <c r="L6" t="s">
        <v>16</v>
      </c>
      <c r="O6" s="7"/>
    </row>
    <row r="7" spans="1:26">
      <c r="A7" t="s">
        <v>17</v>
      </c>
      <c r="O7" s="7" t="s">
        <v>21</v>
      </c>
      <c r="P7">
        <f>SUM(B9:B96)</f>
        <v>777575.33100000024</v>
      </c>
      <c r="Q7">
        <f t="shared" ref="Q7:Z7" si="0">SUM(C9:C96)</f>
        <v>753897.20099999977</v>
      </c>
      <c r="R7">
        <f t="shared" si="0"/>
        <v>869420.15700000024</v>
      </c>
      <c r="S7">
        <f t="shared" si="0"/>
        <v>1110614.3859999999</v>
      </c>
      <c r="T7">
        <f t="shared" si="0"/>
        <v>1572871.4140000003</v>
      </c>
      <c r="U7">
        <f t="shared" si="0"/>
        <v>2079888.5969999994</v>
      </c>
      <c r="V7">
        <f t="shared" si="0"/>
        <v>2091597.2499999998</v>
      </c>
      <c r="W7">
        <f t="shared" si="0"/>
        <v>2743609.9820000003</v>
      </c>
      <c r="X7">
        <f t="shared" si="0"/>
        <v>3024992.705000001</v>
      </c>
      <c r="Y7">
        <f t="shared" si="0"/>
        <v>2514557.89</v>
      </c>
      <c r="Z7">
        <f t="shared" si="0"/>
        <v>3361916.4159999993</v>
      </c>
    </row>
    <row r="8" spans="1:26">
      <c r="A8" t="s">
        <v>28</v>
      </c>
      <c r="B8">
        <v>1869262.976</v>
      </c>
      <c r="C8">
        <v>2000723.0719999999</v>
      </c>
      <c r="D8">
        <v>2284406.0159999998</v>
      </c>
      <c r="E8">
        <v>2893669.12</v>
      </c>
      <c r="F8">
        <v>4378634.0949999997</v>
      </c>
      <c r="G8">
        <v>5302744.6859999998</v>
      </c>
      <c r="H8">
        <v>5891472.5020000003</v>
      </c>
      <c r="I8">
        <v>7893151.4809999997</v>
      </c>
      <c r="J8">
        <v>9280774.2909999993</v>
      </c>
      <c r="K8">
        <v>7171469.7740000002</v>
      </c>
      <c r="L8">
        <v>8850801.2310000006</v>
      </c>
      <c r="O8" s="7"/>
    </row>
    <row r="9" spans="1:26">
      <c r="A9" t="s">
        <v>29</v>
      </c>
      <c r="B9">
        <v>218.75</v>
      </c>
      <c r="C9">
        <v>202.37</v>
      </c>
      <c r="D9">
        <v>688.16600000000005</v>
      </c>
      <c r="E9">
        <v>1315.328</v>
      </c>
      <c r="F9">
        <v>1042.3430000000001</v>
      </c>
      <c r="G9">
        <v>1095.2</v>
      </c>
      <c r="H9">
        <v>5850.4319999999998</v>
      </c>
      <c r="I9">
        <v>7916.3959999999997</v>
      </c>
      <c r="J9">
        <v>15397.502</v>
      </c>
      <c r="K9">
        <v>28842.091</v>
      </c>
      <c r="L9">
        <v>36197.993000000002</v>
      </c>
      <c r="O9" s="7" t="s">
        <v>22</v>
      </c>
      <c r="P9">
        <f>B105+B130+B131+B132+B136+B137+B138+B106+B150+B151+B152+B156+B157+B166+B167+B168+B169+B170+B171+B172+B173</f>
        <v>217611.94300000006</v>
      </c>
      <c r="Q9" t="e">
        <f>C105+C130+C131+C132+C136+C137+C138+C106+C150+C151+C152+C156+C157+C166+C167+C168+C169+C170+C171+C172+C173</f>
        <v>#VALUE!</v>
      </c>
      <c r="R9">
        <f t="shared" ref="R9:Z9" si="1">D105+D130+D131+D132+D136+D137+D138+D106+D150+D151+D152+D156+D157+D166+D167+D168+D169+D170+D171+D172+D173</f>
        <v>324477.12699999998</v>
      </c>
      <c r="S9" t="e">
        <f t="shared" si="1"/>
        <v>#VALUE!</v>
      </c>
      <c r="T9" t="e">
        <f t="shared" si="1"/>
        <v>#VALUE!</v>
      </c>
      <c r="U9">
        <f t="shared" si="1"/>
        <v>465816.80100000004</v>
      </c>
      <c r="V9">
        <f t="shared" si="1"/>
        <v>516722.07900000014</v>
      </c>
      <c r="W9" t="e">
        <f t="shared" si="1"/>
        <v>#VALUE!</v>
      </c>
      <c r="X9">
        <f t="shared" si="1"/>
        <v>781005.40599999996</v>
      </c>
      <c r="Y9">
        <f t="shared" si="1"/>
        <v>539730.55299999996</v>
      </c>
      <c r="Z9">
        <f t="shared" si="1"/>
        <v>754081.40399999998</v>
      </c>
    </row>
    <row r="10" spans="1:26">
      <c r="A10" t="s">
        <v>30</v>
      </c>
      <c r="B10">
        <v>26.474</v>
      </c>
      <c r="C10">
        <v>20.053999999999998</v>
      </c>
      <c r="D10">
        <v>83.025999999999996</v>
      </c>
      <c r="E10">
        <v>56.924999999999997</v>
      </c>
      <c r="F10">
        <v>555.49</v>
      </c>
      <c r="G10">
        <v>4622.1099999999997</v>
      </c>
      <c r="H10">
        <v>9539.8009999999995</v>
      </c>
      <c r="I10">
        <v>13544.707</v>
      </c>
      <c r="J10">
        <v>20638.602999999999</v>
      </c>
      <c r="K10">
        <v>19300.43</v>
      </c>
      <c r="L10">
        <v>22727.577000000001</v>
      </c>
      <c r="O10" s="7"/>
    </row>
    <row r="11" spans="1:26">
      <c r="A11" t="s">
        <v>31</v>
      </c>
      <c r="B11">
        <v>847.88300000000004</v>
      </c>
      <c r="C11">
        <v>818.86</v>
      </c>
      <c r="D11">
        <v>365.46499999999997</v>
      </c>
      <c r="E11">
        <v>610.85400000000004</v>
      </c>
      <c r="F11">
        <v>772.47</v>
      </c>
      <c r="G11">
        <v>3234.866</v>
      </c>
      <c r="H11">
        <v>12657.233</v>
      </c>
      <c r="I11">
        <v>12964.513999999999</v>
      </c>
      <c r="J11">
        <v>13584.321</v>
      </c>
      <c r="K11">
        <v>17782.032999999999</v>
      </c>
      <c r="L11">
        <v>20201.984</v>
      </c>
      <c r="O11" s="7" t="s">
        <v>23</v>
      </c>
      <c r="P11">
        <f>B141+B142+B143+B144+B145+B146+B147+B148+B149+B153+B154+B155+B231+B232+B233+B234+B235+B236+B237+B238+B239+B240+B241+B242+B243+B244+B257+B258</f>
        <v>400716.23200000002</v>
      </c>
      <c r="Q11">
        <f t="shared" ref="Q11:Z11" si="2">C141+C142+C143+C144+C145+C146+C147+C148+C149+C153+C154+C155+C231+C232+C233+C234+C235+C236+C237+C238+C239+C240+C241+C242+C243+C244+C257+C258</f>
        <v>442383.26299999998</v>
      </c>
      <c r="R11">
        <f t="shared" si="2"/>
        <v>483735.89900000003</v>
      </c>
      <c r="S11">
        <f t="shared" si="2"/>
        <v>606371.8139999999</v>
      </c>
      <c r="T11">
        <f t="shared" si="2"/>
        <v>845491.19100000022</v>
      </c>
      <c r="U11">
        <f t="shared" si="2"/>
        <v>809982.08000000007</v>
      </c>
      <c r="V11">
        <f t="shared" si="2"/>
        <v>860106.31799999997</v>
      </c>
      <c r="W11">
        <f t="shared" si="2"/>
        <v>972074.81500000018</v>
      </c>
      <c r="X11">
        <f t="shared" si="2"/>
        <v>1002052.632</v>
      </c>
      <c r="Y11">
        <f t="shared" si="2"/>
        <v>729629.777</v>
      </c>
      <c r="Z11">
        <f t="shared" si="2"/>
        <v>783565.22700000007</v>
      </c>
    </row>
    <row r="12" spans="1:26">
      <c r="A12" t="s">
        <v>32</v>
      </c>
      <c r="B12">
        <v>112.56699999999999</v>
      </c>
      <c r="C12">
        <v>81.096999999999994</v>
      </c>
      <c r="D12">
        <v>9.5180000000000007</v>
      </c>
      <c r="E12">
        <v>16.515999999999998</v>
      </c>
      <c r="F12">
        <v>52.040999999999997</v>
      </c>
      <c r="G12">
        <v>200.02699999999999</v>
      </c>
      <c r="H12">
        <v>304.68099999999998</v>
      </c>
      <c r="I12">
        <v>380</v>
      </c>
      <c r="J12">
        <v>436.16699999999997</v>
      </c>
      <c r="K12">
        <v>435.43099999999998</v>
      </c>
      <c r="L12">
        <v>1398.6179999999999</v>
      </c>
      <c r="O12" s="8"/>
    </row>
    <row r="13" spans="1:26">
      <c r="A13" t="s">
        <v>33</v>
      </c>
      <c r="B13">
        <v>1269.9770000000001</v>
      </c>
      <c r="C13">
        <v>1722.664</v>
      </c>
      <c r="D13">
        <v>2629.1370000000002</v>
      </c>
      <c r="E13">
        <v>3954.3560000000002</v>
      </c>
      <c r="F13">
        <v>4899.0360000000001</v>
      </c>
      <c r="G13">
        <v>6030.2780000000002</v>
      </c>
      <c r="H13">
        <v>11262.062</v>
      </c>
      <c r="I13">
        <v>12163.44</v>
      </c>
      <c r="J13">
        <v>13819.108</v>
      </c>
      <c r="K13">
        <v>12171.466</v>
      </c>
      <c r="L13">
        <v>14083.679</v>
      </c>
      <c r="O13" s="7" t="s">
        <v>24</v>
      </c>
      <c r="P13">
        <f>B97+B98+B99+B100+B101+B102+B103+B104+B110+B111+B115+B116+B117+B118+B119+B120+B121+B122+B123+B124+B125+B126+B127+B128+B129+B182+B183+B184+B185+B186+B187+B188+B189+B190+B191+B192+B193+B194+B195+B196+B197+B198+B199+B200+B201+B202+B203+B204+B205+B206+B207+B208+B209+B210+B211+B215+B216+B217+B218+B219+B220+B221+B222+B230+B245+B246+B247+B248+B249+B250+B251+B252+B254+B256</f>
        <v>240098.97999999998</v>
      </c>
      <c r="Q13">
        <f t="shared" ref="Q13:Y13" si="3">C97+C98+C99+C100+C101+C102+C103+C104+C110+C111+C115+C116+C117+C118+C119+C120+C121+C122+C123+C124+C125+C126+C127+C128+C129+C182+C183+C184+C185+C186+C187+C188+C189+C190+C191+C192+C193+C194+C195+C196+C197+C198+C199+C200+C201+C202+C203+C204+C205+C206+C207+C208+C209+C210+C211+C215+C216+C217+C218+C219+C220+C221+C222+C230+C245+C246+C247+C248+C249+C250+C251+C252+C254+C256</f>
        <v>264297.43299999996</v>
      </c>
      <c r="R13">
        <f t="shared" si="3"/>
        <v>291211.033</v>
      </c>
      <c r="S13">
        <f t="shared" si="3"/>
        <v>402517.77100000012</v>
      </c>
      <c r="T13">
        <f t="shared" si="3"/>
        <v>629398.34299999964</v>
      </c>
      <c r="U13">
        <f t="shared" si="3"/>
        <v>795621.10099999991</v>
      </c>
      <c r="V13">
        <f t="shared" si="3"/>
        <v>984423.53799999983</v>
      </c>
      <c r="W13">
        <f t="shared" si="3"/>
        <v>1445156.8559999999</v>
      </c>
      <c r="X13">
        <f t="shared" si="3"/>
        <v>1815841.9509999999</v>
      </c>
      <c r="Y13">
        <f t="shared" si="3"/>
        <v>1487327.41</v>
      </c>
      <c r="Z13">
        <f>L97+L98+L99+L100+L101+L102+L103+L104+L110+L111+L115+L116+L117+L118+L119+L120+L121+L122+L123+L124+L125+L126+L127+L128+L129+L182+L183+L184+L185+L186+L187+L188+L189+L190+L191+L192+L193+L194+L195+L196+L197+L198+L199+L200+L201+L202+L203+L204+L205+L206+L207+L208+L209+L210+L211+L215+L216+L217+L218+L219+L220+L221+L222+L230+L245+L246+L247+L248+L249+L250+L251+L252+L254+L256</f>
        <v>1686197.1010000005</v>
      </c>
    </row>
    <row r="14" spans="1:26">
      <c r="A14" t="s">
        <v>34</v>
      </c>
      <c r="B14">
        <v>10026.277</v>
      </c>
      <c r="C14">
        <v>6025.1639999999998</v>
      </c>
      <c r="D14">
        <v>5689.9089999999997</v>
      </c>
      <c r="E14">
        <v>3746.6759999999999</v>
      </c>
      <c r="F14">
        <v>17188.325000000001</v>
      </c>
      <c r="G14">
        <v>30437.445</v>
      </c>
      <c r="H14">
        <v>71058.972999999998</v>
      </c>
      <c r="I14">
        <v>104098.04</v>
      </c>
      <c r="J14">
        <v>113750.038</v>
      </c>
      <c r="K14">
        <v>82588.373000000007</v>
      </c>
      <c r="L14">
        <v>103429.826</v>
      </c>
      <c r="O14" s="8"/>
    </row>
    <row r="15" spans="1:26">
      <c r="A15" t="s">
        <v>35</v>
      </c>
      <c r="B15">
        <v>4031.2890000000002</v>
      </c>
      <c r="C15">
        <v>3132.8090000000002</v>
      </c>
      <c r="D15">
        <v>3306.424</v>
      </c>
      <c r="E15">
        <v>4895.4719999999998</v>
      </c>
      <c r="F15">
        <v>9554.9130000000005</v>
      </c>
      <c r="G15">
        <v>8981.9439999999995</v>
      </c>
      <c r="H15">
        <v>9366.5740000000005</v>
      </c>
      <c r="I15">
        <v>12775.834000000001</v>
      </c>
      <c r="J15">
        <v>5106.8519999999999</v>
      </c>
      <c r="K15">
        <v>6181.2089999999998</v>
      </c>
      <c r="L15">
        <v>12382.95</v>
      </c>
      <c r="O15" s="7" t="s">
        <v>25</v>
      </c>
      <c r="P15">
        <f>B107+B108+B109+B112+B113+B114+B133+B134+B135+B139+B140+B158+B159+B160+B161+B162+B163+B164+B165+B174+B175+B176+B177+B178+B179+B180+B181+B212+B213+B214+B223+B224+B225+B226+B227+B228+B229+B253+B255+B259+B260+B261+B262</f>
        <v>227262.12399999995</v>
      </c>
      <c r="Q15">
        <f t="shared" ref="Q15:Z15" si="4">C107+C108+C109+C112+C113+C114+C133+C134+C135+C139+C140+C158+C159+C160+C161+C162+C163+C164+C165+C174+C175+C176+C177+C178+C179+C180+C181+C212+C213+C214+C223+C224+C225+C226+C227+C228+C229+C253+C255+C259+C260+C261+C262</f>
        <v>265841.19999999995</v>
      </c>
      <c r="R15">
        <f t="shared" si="4"/>
        <v>309088.55900000007</v>
      </c>
      <c r="S15">
        <f t="shared" si="4"/>
        <v>398033.30900000001</v>
      </c>
      <c r="T15">
        <f t="shared" si="4"/>
        <v>808239.78</v>
      </c>
      <c r="U15">
        <f t="shared" si="4"/>
        <v>952906.10499999975</v>
      </c>
      <c r="V15">
        <f t="shared" si="4"/>
        <v>1216411.7249999996</v>
      </c>
      <c r="W15">
        <f t="shared" si="4"/>
        <v>1747853.3809999998</v>
      </c>
      <c r="X15">
        <f t="shared" si="4"/>
        <v>2281906.2560000005</v>
      </c>
      <c r="Y15">
        <f t="shared" si="4"/>
        <v>1601752.1719999993</v>
      </c>
      <c r="Z15">
        <f t="shared" si="4"/>
        <v>1963444.9440000001</v>
      </c>
    </row>
    <row r="16" spans="1:26">
      <c r="A16" t="s">
        <v>36</v>
      </c>
      <c r="B16">
        <v>5797.6549999999997</v>
      </c>
      <c r="C16">
        <v>12059.205</v>
      </c>
      <c r="D16">
        <v>10966.44</v>
      </c>
      <c r="E16">
        <v>17610.175999999999</v>
      </c>
      <c r="F16">
        <v>25076.598000000002</v>
      </c>
      <c r="G16">
        <v>40160.269999999997</v>
      </c>
      <c r="H16">
        <v>43349.870999999999</v>
      </c>
      <c r="I16">
        <v>57170.656000000003</v>
      </c>
      <c r="J16">
        <v>65475.932999999997</v>
      </c>
      <c r="K16">
        <v>31713.925999999999</v>
      </c>
      <c r="L16">
        <v>53529.436999999998</v>
      </c>
    </row>
    <row r="17" spans="1:26">
      <c r="A17" t="s">
        <v>37</v>
      </c>
      <c r="B17">
        <v>1277.577</v>
      </c>
      <c r="C17">
        <v>748.74300000000005</v>
      </c>
      <c r="D17">
        <v>1193.8989999999999</v>
      </c>
      <c r="E17">
        <v>2003.683</v>
      </c>
      <c r="F17">
        <v>1946.558</v>
      </c>
      <c r="G17">
        <v>2915.585</v>
      </c>
      <c r="H17">
        <v>4343.9660000000003</v>
      </c>
      <c r="I17">
        <v>13729.063</v>
      </c>
      <c r="J17">
        <v>13032.883</v>
      </c>
      <c r="K17">
        <v>23239.214</v>
      </c>
      <c r="L17">
        <v>24730.587</v>
      </c>
      <c r="N17" s="1" t="s">
        <v>290</v>
      </c>
      <c r="P17">
        <f>SUM(P7:P15)+B263</f>
        <v>1863574.5350000004</v>
      </c>
      <c r="Q17" t="e">
        <f t="shared" ref="Q17:Z17" si="5">SUM(Q7:Q15)+C263</f>
        <v>#VALUE!</v>
      </c>
      <c r="R17">
        <f t="shared" si="5"/>
        <v>2278075.7260000003</v>
      </c>
      <c r="S17" t="e">
        <f t="shared" si="5"/>
        <v>#VALUE!</v>
      </c>
      <c r="T17" t="e">
        <f t="shared" si="5"/>
        <v>#VALUE!</v>
      </c>
      <c r="U17">
        <f t="shared" si="5"/>
        <v>5104252.1819999991</v>
      </c>
      <c r="V17">
        <f t="shared" si="5"/>
        <v>5669372.8589999992</v>
      </c>
      <c r="W17" t="e">
        <f t="shared" si="5"/>
        <v>#VALUE!</v>
      </c>
      <c r="X17">
        <f t="shared" si="5"/>
        <v>8906036.5360000003</v>
      </c>
      <c r="Y17">
        <f t="shared" si="5"/>
        <v>6873330.3159999996</v>
      </c>
      <c r="Z17">
        <f t="shared" si="5"/>
        <v>8551661.6889999993</v>
      </c>
    </row>
    <row r="18" spans="1:26">
      <c r="A18" t="s">
        <v>38</v>
      </c>
      <c r="B18">
        <v>9672.15</v>
      </c>
      <c r="C18">
        <v>15120.087</v>
      </c>
      <c r="D18">
        <v>16052.72</v>
      </c>
      <c r="E18">
        <v>18981.48</v>
      </c>
      <c r="F18">
        <v>22941.072</v>
      </c>
      <c r="G18">
        <v>28711.636999999999</v>
      </c>
      <c r="H18">
        <v>38493.934000000001</v>
      </c>
      <c r="I18">
        <v>52343.877</v>
      </c>
      <c r="J18">
        <v>75066.25</v>
      </c>
      <c r="K18">
        <v>77538.820000000007</v>
      </c>
      <c r="L18">
        <v>78033.271999999997</v>
      </c>
      <c r="P18">
        <f>B8</f>
        <v>1869262.976</v>
      </c>
      <c r="Q18">
        <f t="shared" ref="Q18:Z18" si="6">C8</f>
        <v>2000723.0719999999</v>
      </c>
      <c r="R18">
        <f t="shared" si="6"/>
        <v>2284406.0159999998</v>
      </c>
      <c r="S18">
        <f t="shared" si="6"/>
        <v>2893669.12</v>
      </c>
      <c r="T18">
        <f t="shared" si="6"/>
        <v>4378634.0949999997</v>
      </c>
      <c r="U18">
        <f t="shared" si="6"/>
        <v>5302744.6859999998</v>
      </c>
      <c r="V18">
        <f t="shared" si="6"/>
        <v>5891472.5020000003</v>
      </c>
      <c r="W18">
        <f t="shared" si="6"/>
        <v>7893151.4809999997</v>
      </c>
      <c r="X18">
        <f t="shared" si="6"/>
        <v>9280774.2909999993</v>
      </c>
      <c r="Y18">
        <f t="shared" si="6"/>
        <v>7171469.7740000002</v>
      </c>
      <c r="Z18">
        <f t="shared" si="6"/>
        <v>8850801.2310000006</v>
      </c>
    </row>
    <row r="19" spans="1:26">
      <c r="A19" t="s">
        <v>39</v>
      </c>
      <c r="B19">
        <v>430.07799999999997</v>
      </c>
      <c r="C19">
        <v>993.38900000000001</v>
      </c>
      <c r="D19">
        <v>837.38300000000004</v>
      </c>
      <c r="E19">
        <v>811.57100000000003</v>
      </c>
      <c r="F19">
        <v>1058.43</v>
      </c>
      <c r="G19">
        <v>1599.212</v>
      </c>
      <c r="H19">
        <v>4207.1379999999999</v>
      </c>
      <c r="I19">
        <v>6326.3919999999998</v>
      </c>
      <c r="J19">
        <v>9295.2260000000006</v>
      </c>
      <c r="K19">
        <v>8910.4130000000005</v>
      </c>
      <c r="L19">
        <v>8464.1299999999992</v>
      </c>
      <c r="P19" s="9">
        <f>P17-P18</f>
        <v>-5688.4409999996424</v>
      </c>
      <c r="Q19" s="9" t="e">
        <f t="shared" ref="Q19:Z19" si="7">Q17-Q18</f>
        <v>#VALUE!</v>
      </c>
      <c r="R19" s="9">
        <f t="shared" si="7"/>
        <v>-6330.2899999995716</v>
      </c>
      <c r="S19" s="9" t="e">
        <f t="shared" si="7"/>
        <v>#VALUE!</v>
      </c>
      <c r="T19" s="9" t="e">
        <f t="shared" si="7"/>
        <v>#VALUE!</v>
      </c>
      <c r="U19" s="9">
        <f t="shared" si="7"/>
        <v>-198492.50400000066</v>
      </c>
      <c r="V19" s="9">
        <f t="shared" si="7"/>
        <v>-222099.64300000109</v>
      </c>
      <c r="W19" s="9" t="e">
        <f t="shared" si="7"/>
        <v>#VALUE!</v>
      </c>
      <c r="X19" s="9">
        <f t="shared" si="7"/>
        <v>-374737.75499999896</v>
      </c>
      <c r="Y19" s="9">
        <f t="shared" si="7"/>
        <v>-298139.45800000057</v>
      </c>
      <c r="Z19" s="9">
        <f t="shared" si="7"/>
        <v>-299139.5420000013</v>
      </c>
    </row>
    <row r="20" spans="1:26">
      <c r="A20" t="s">
        <v>40</v>
      </c>
      <c r="B20">
        <v>37.652999999999999</v>
      </c>
      <c r="C20">
        <v>39.353000000000002</v>
      </c>
      <c r="D20">
        <v>53.088999999999999</v>
      </c>
      <c r="E20">
        <v>42.277000000000001</v>
      </c>
      <c r="F20">
        <v>488.61099999999999</v>
      </c>
      <c r="G20">
        <v>463.93099999999998</v>
      </c>
      <c r="H20">
        <v>779.99900000000002</v>
      </c>
      <c r="I20">
        <v>1118.8800000000001</v>
      </c>
      <c r="J20">
        <v>1196.019</v>
      </c>
      <c r="K20">
        <v>794.49199999999996</v>
      </c>
      <c r="L20">
        <v>1388.3879999999999</v>
      </c>
      <c r="N20" s="1" t="s">
        <v>19</v>
      </c>
    </row>
    <row r="21" spans="1:26">
      <c r="A21" t="s">
        <v>41</v>
      </c>
      <c r="B21">
        <v>18714.266</v>
      </c>
      <c r="C21">
        <v>48149.567999999999</v>
      </c>
      <c r="D21">
        <v>55778.915999999997</v>
      </c>
      <c r="E21">
        <v>54089.351999999999</v>
      </c>
      <c r="F21">
        <v>81536.41</v>
      </c>
      <c r="G21">
        <v>97999.513999999996</v>
      </c>
      <c r="H21">
        <v>112788.819</v>
      </c>
      <c r="I21">
        <v>94025.504000000001</v>
      </c>
      <c r="J21">
        <v>122662.336</v>
      </c>
      <c r="K21">
        <v>74138.576000000001</v>
      </c>
      <c r="L21">
        <v>74137.421000000002</v>
      </c>
      <c r="O21" s="2" t="s">
        <v>287</v>
      </c>
    </row>
    <row r="22" spans="1:26">
      <c r="A22" t="s">
        <v>42</v>
      </c>
      <c r="B22">
        <v>345.16899999999998</v>
      </c>
      <c r="C22">
        <v>8489.5920000000006</v>
      </c>
      <c r="D22">
        <v>11892.044</v>
      </c>
      <c r="E22">
        <v>20919.042000000001</v>
      </c>
      <c r="F22">
        <v>10930.951999999999</v>
      </c>
      <c r="G22">
        <v>51694.061999999998</v>
      </c>
      <c r="H22">
        <v>30710.365000000002</v>
      </c>
      <c r="I22">
        <v>56456.68</v>
      </c>
      <c r="J22">
        <v>209242.89199999999</v>
      </c>
      <c r="K22">
        <v>215988.84700000001</v>
      </c>
      <c r="L22">
        <v>233108.26</v>
      </c>
      <c r="P22" s="1" t="s">
        <v>286</v>
      </c>
    </row>
    <row r="23" spans="1:26">
      <c r="A23" t="s">
        <v>43</v>
      </c>
      <c r="B23">
        <v>46.79</v>
      </c>
      <c r="C23">
        <v>51.932000000000002</v>
      </c>
      <c r="D23">
        <v>260.34399999999999</v>
      </c>
      <c r="E23">
        <v>201.21299999999999</v>
      </c>
      <c r="F23">
        <v>129.56299999999999</v>
      </c>
      <c r="G23">
        <v>210.029</v>
      </c>
      <c r="H23">
        <v>546.779</v>
      </c>
      <c r="I23">
        <v>804.27599999999995</v>
      </c>
      <c r="J23">
        <v>689.952</v>
      </c>
      <c r="K23">
        <v>507.36099999999999</v>
      </c>
      <c r="L23">
        <v>704.83100000000002</v>
      </c>
      <c r="N23" s="4" t="s">
        <v>20</v>
      </c>
      <c r="O23" s="6"/>
      <c r="P23" s="5">
        <v>2000</v>
      </c>
      <c r="Q23" s="5">
        <v>2001</v>
      </c>
      <c r="R23" s="5">
        <v>2002</v>
      </c>
      <c r="S23" s="5">
        <v>2003</v>
      </c>
      <c r="T23" s="5">
        <v>2004</v>
      </c>
      <c r="U23" s="5">
        <v>2005</v>
      </c>
      <c r="V23" s="5">
        <v>2006</v>
      </c>
      <c r="W23" s="5">
        <v>2007</v>
      </c>
      <c r="X23" s="5">
        <v>2008</v>
      </c>
      <c r="Y23" s="5">
        <v>2009</v>
      </c>
      <c r="Z23" s="5">
        <v>2010</v>
      </c>
    </row>
    <row r="24" spans="1:26">
      <c r="A24" t="s">
        <v>44</v>
      </c>
      <c r="B24">
        <v>2E-3</v>
      </c>
      <c r="C24">
        <v>583.37</v>
      </c>
      <c r="D24">
        <v>8.9999999999999993E-3</v>
      </c>
      <c r="E24">
        <v>50.534999999999997</v>
      </c>
      <c r="F24">
        <v>902.61699999999996</v>
      </c>
      <c r="G24">
        <v>8936.9419999999991</v>
      </c>
      <c r="H24">
        <v>13798.712</v>
      </c>
      <c r="I24">
        <v>17863.134999999998</v>
      </c>
      <c r="J24">
        <v>24706.841</v>
      </c>
      <c r="K24">
        <v>17347.088</v>
      </c>
      <c r="L24">
        <v>33420.108</v>
      </c>
      <c r="O24" s="7"/>
    </row>
    <row r="25" spans="1:26">
      <c r="A25" t="s">
        <v>45</v>
      </c>
      <c r="B25">
        <v>6.8920000000000003</v>
      </c>
      <c r="C25">
        <v>54.094000000000001</v>
      </c>
      <c r="D25">
        <v>6.6369999999999996</v>
      </c>
      <c r="E25">
        <v>0.28499999999999998</v>
      </c>
      <c r="F25">
        <v>75.117000000000004</v>
      </c>
      <c r="G25">
        <v>35.162999999999997</v>
      </c>
      <c r="H25">
        <v>52.845999999999997</v>
      </c>
      <c r="I25">
        <v>152.589</v>
      </c>
      <c r="J25">
        <v>287.43200000000002</v>
      </c>
      <c r="K25">
        <v>101.983</v>
      </c>
      <c r="L25">
        <v>104.59399999999999</v>
      </c>
      <c r="O25" s="7" t="s">
        <v>21</v>
      </c>
      <c r="P25">
        <f>SUM(B274:B361)</f>
        <v>894017.03700000013</v>
      </c>
      <c r="Q25">
        <f t="shared" ref="Q25:Z25" si="8">SUM(C274:C361)</f>
        <v>905945.58900000004</v>
      </c>
      <c r="R25">
        <f t="shared" si="8"/>
        <v>1027806.3390000002</v>
      </c>
      <c r="S25">
        <f t="shared" si="8"/>
        <v>1310189.5639999998</v>
      </c>
      <c r="T25">
        <f t="shared" si="8"/>
        <v>2002528.9819999998</v>
      </c>
      <c r="U25">
        <f t="shared" si="8"/>
        <v>2583685.4880000004</v>
      </c>
      <c r="V25">
        <f t="shared" si="8"/>
        <v>3000955.8449999997</v>
      </c>
      <c r="W25">
        <f t="shared" si="8"/>
        <v>3807912.5819999999</v>
      </c>
      <c r="X25">
        <f t="shared" si="8"/>
        <v>4829577.6519999998</v>
      </c>
      <c r="Y25">
        <f t="shared" si="8"/>
        <v>3303922.3110000002</v>
      </c>
      <c r="Z25">
        <f t="shared" si="8"/>
        <v>3657653.361000001</v>
      </c>
    </row>
    <row r="26" spans="1:26">
      <c r="A26" t="s">
        <v>46</v>
      </c>
      <c r="B26">
        <v>21.902000000000001</v>
      </c>
      <c r="C26">
        <v>542.82799999999997</v>
      </c>
      <c r="D26">
        <v>439.85700000000003</v>
      </c>
      <c r="E26">
        <v>683.55600000000004</v>
      </c>
      <c r="F26">
        <v>1279.876</v>
      </c>
      <c r="G26">
        <v>1058.1849999999999</v>
      </c>
      <c r="H26">
        <v>3076.04</v>
      </c>
      <c r="I26">
        <v>14087.482</v>
      </c>
      <c r="J26">
        <v>31779.248</v>
      </c>
      <c r="K26">
        <v>15612.364</v>
      </c>
      <c r="L26">
        <v>10169.728999999999</v>
      </c>
      <c r="O26" s="7"/>
    </row>
    <row r="27" spans="1:26">
      <c r="A27" t="s">
        <v>47</v>
      </c>
      <c r="B27">
        <v>437.01600000000002</v>
      </c>
      <c r="C27">
        <v>855.15</v>
      </c>
      <c r="D27">
        <v>880.49199999999996</v>
      </c>
      <c r="E27">
        <v>1539.6289999999999</v>
      </c>
      <c r="F27">
        <v>2616.8649999999998</v>
      </c>
      <c r="G27">
        <v>2512.3739999999998</v>
      </c>
      <c r="H27">
        <v>2267.194</v>
      </c>
      <c r="I27">
        <v>5012.4620000000004</v>
      </c>
      <c r="J27">
        <v>8221.5519999999997</v>
      </c>
      <c r="K27">
        <v>7489.2139999999999</v>
      </c>
      <c r="L27">
        <v>9697.0990000000002</v>
      </c>
      <c r="O27" s="7" t="s">
        <v>22</v>
      </c>
      <c r="P27">
        <f>B370+B371+B395+B396+B397+B401+B402+B403+B415+B416+B417+B421+B422+B431+B432+B433+B434+B435+B436+B437+B438</f>
        <v>97279.687000000005</v>
      </c>
      <c r="Q27">
        <f t="shared" ref="Q27:Z27" si="9">C370+C371+C395+C396+C397+C401+C402+C403+C415+C416+C417+C421+C422+C431+C432+C433+C434+C435+C436+C437+C438</f>
        <v>110954.94599999998</v>
      </c>
      <c r="R27">
        <f t="shared" si="9"/>
        <v>130116.455</v>
      </c>
      <c r="S27">
        <f t="shared" si="9"/>
        <v>183069.867</v>
      </c>
      <c r="T27">
        <f t="shared" si="9"/>
        <v>241921.26300000001</v>
      </c>
      <c r="U27">
        <f t="shared" si="9"/>
        <v>287025.29499999998</v>
      </c>
      <c r="V27">
        <f t="shared" si="9"/>
        <v>413089.18799999997</v>
      </c>
      <c r="W27">
        <f t="shared" si="9"/>
        <v>554131.02000000014</v>
      </c>
      <c r="X27">
        <f t="shared" si="9"/>
        <v>491997.09500000003</v>
      </c>
      <c r="Y27">
        <f t="shared" si="9"/>
        <v>243734.00899999999</v>
      </c>
      <c r="Z27">
        <f t="shared" si="9"/>
        <v>294968.61700000003</v>
      </c>
    </row>
    <row r="28" spans="1:26">
      <c r="A28" t="s">
        <v>48</v>
      </c>
      <c r="B28">
        <v>34.030999999999999</v>
      </c>
      <c r="C28">
        <v>22.704999999999998</v>
      </c>
      <c r="D28">
        <v>12.236000000000001</v>
      </c>
      <c r="E28">
        <v>12.505000000000001</v>
      </c>
      <c r="F28">
        <v>27.684999999999999</v>
      </c>
      <c r="G28">
        <v>777.19799999999998</v>
      </c>
      <c r="H28">
        <v>518.54700000000003</v>
      </c>
      <c r="I28">
        <v>10346.281000000001</v>
      </c>
      <c r="J28">
        <v>8781.6440000000002</v>
      </c>
      <c r="K28">
        <v>5359.9449999999997</v>
      </c>
      <c r="L28">
        <v>2290.951</v>
      </c>
      <c r="O28" s="7"/>
    </row>
    <row r="29" spans="1:26">
      <c r="A29" t="s">
        <v>49</v>
      </c>
      <c r="B29">
        <v>1928.191</v>
      </c>
      <c r="C29">
        <v>4590.0789999999997</v>
      </c>
      <c r="D29">
        <v>4542.9040000000014</v>
      </c>
      <c r="E29">
        <v>8254.4879999999994</v>
      </c>
      <c r="F29">
        <v>14773.121999999999</v>
      </c>
      <c r="G29">
        <v>19610.626</v>
      </c>
      <c r="H29">
        <v>26377.249</v>
      </c>
      <c r="I29">
        <v>30871.785</v>
      </c>
      <c r="J29">
        <v>38487.184999999998</v>
      </c>
      <c r="K29">
        <v>37812.453999999998</v>
      </c>
      <c r="L29">
        <v>39425.504999999997</v>
      </c>
      <c r="O29" s="7" t="s">
        <v>23</v>
      </c>
      <c r="P29">
        <f>B406+B407+B408+B409+B410+B411+B412+B413+B414+B418+B419+B420+B496+B497+B498+B499+B500+B501+B502+B503+B504+B505+B506+B507+B508+B509+B522+B523</f>
        <v>376697.41100000002</v>
      </c>
      <c r="Q29">
        <f t="shared" ref="Q29:Z29" si="10">C406+C407+C408+C409+C410+C411+C412+C413+C414+C418+C419+C420+C496+C497+C498+C499+C500+C501+C502+C503+C504+C505+C506+C507+C508+C509+C522+C523</f>
        <v>416853.11100000009</v>
      </c>
      <c r="R29">
        <f t="shared" si="10"/>
        <v>473042.86499999999</v>
      </c>
      <c r="S29">
        <f t="shared" si="10"/>
        <v>625097.85199999996</v>
      </c>
      <c r="T29">
        <f t="shared" si="10"/>
        <v>791182.41899999976</v>
      </c>
      <c r="U29">
        <f t="shared" si="10"/>
        <v>858973.85000000009</v>
      </c>
      <c r="V29">
        <f t="shared" si="10"/>
        <v>1129625.0870000001</v>
      </c>
      <c r="W29">
        <f t="shared" si="10"/>
        <v>1464803.7</v>
      </c>
      <c r="X29">
        <f t="shared" si="10"/>
        <v>1362310.0360000001</v>
      </c>
      <c r="Y29">
        <f t="shared" si="10"/>
        <v>798425.48900000006</v>
      </c>
      <c r="Z29">
        <f t="shared" si="10"/>
        <v>879609.05299999996</v>
      </c>
    </row>
    <row r="30" spans="1:26">
      <c r="A30" t="s">
        <v>50</v>
      </c>
      <c r="B30">
        <v>1851.9849999999999</v>
      </c>
      <c r="C30">
        <v>1733.271</v>
      </c>
      <c r="D30">
        <v>1065.116</v>
      </c>
      <c r="E30">
        <v>2963.5360000000001</v>
      </c>
      <c r="F30">
        <v>3405.1460000000002</v>
      </c>
      <c r="G30">
        <v>6598.95</v>
      </c>
      <c r="H30">
        <v>3952.1509999999998</v>
      </c>
      <c r="I30">
        <v>4413.8339999999998</v>
      </c>
      <c r="J30">
        <v>9612.1849999999995</v>
      </c>
      <c r="K30">
        <v>7765.5889999999999</v>
      </c>
      <c r="L30">
        <v>15339.346</v>
      </c>
      <c r="O30" s="8"/>
    </row>
    <row r="31" spans="1:26">
      <c r="A31" t="s">
        <v>51</v>
      </c>
      <c r="B31">
        <v>1214.4100000000001</v>
      </c>
      <c r="C31">
        <v>1545.8820000000001</v>
      </c>
      <c r="D31">
        <v>1943.527</v>
      </c>
      <c r="E31">
        <v>2265.37</v>
      </c>
      <c r="F31">
        <v>3254.72</v>
      </c>
      <c r="G31">
        <v>4347.8320000000003</v>
      </c>
      <c r="H31">
        <v>7536.4960000000001</v>
      </c>
      <c r="I31">
        <v>9057.5390000000007</v>
      </c>
      <c r="J31">
        <v>9585.4760000000006</v>
      </c>
      <c r="K31">
        <v>9021.3130000000001</v>
      </c>
      <c r="L31">
        <v>11394.118</v>
      </c>
      <c r="O31" s="7" t="s">
        <v>24</v>
      </c>
      <c r="P31">
        <f>B362+B363+B364+B365+B366+B367+B368+B369+B375+B376+B380+B381+B382+B383+B384+B385+B386+B387+B388+B389++B390+B391+B392+B393+B394+B447+B448+B449+B450+B451+B452+B453+B454+B455+B456+B457+B458+B459+B460+B461+B462+B463+B464+B465+B466+B467+B468+B469+B470+B471+B472+B473+B474+B475+B476+B480+B481+B482+B483+B484+B485+B486+B487+B495+B510+B511+B512+B513+B514+B515+B516+B517+B519+B521</f>
        <v>1052955.575</v>
      </c>
      <c r="Q31">
        <f t="shared" ref="Q31:Z31" si="11">C362+C363+C364+C365+C366+C367+C368+C369+C375+C376+C380+C381+C382+C383+C384+C385+C386+C387+C388+C389++C390+C391+C392+C393+C394+C447+C448+C449+C450+C451+C452+C453+C454+C455+C456+C457+C458+C459+C460+C461+C462+C463+C464+C465+C466+C467+C468+C469+C470+C471+C472+C473+C474+C475+C476+C480+C481+C482+C483+C484+C485+C486+C487+C495+C510+C511+C512+C513+C514+C515+C516+C517+C519+C521</f>
        <v>1172938.219</v>
      </c>
      <c r="R31">
        <f t="shared" si="11"/>
        <v>1378926.1169999999</v>
      </c>
      <c r="S31">
        <f t="shared" si="11"/>
        <v>1765422.7309999999</v>
      </c>
      <c r="T31">
        <f t="shared" si="11"/>
        <v>2169938.3619999997</v>
      </c>
      <c r="U31">
        <f t="shared" si="11"/>
        <v>2507652.5060000005</v>
      </c>
      <c r="V31">
        <f t="shared" si="11"/>
        <v>3283527.6060000001</v>
      </c>
      <c r="W31">
        <f t="shared" si="11"/>
        <v>4390775.7949999999</v>
      </c>
      <c r="X31">
        <f t="shared" si="11"/>
        <v>4485837.6009999998</v>
      </c>
      <c r="Y31">
        <f t="shared" si="11"/>
        <v>2445036.6809999999</v>
      </c>
      <c r="Z31">
        <f t="shared" si="11"/>
        <v>3078288.6260000011</v>
      </c>
    </row>
    <row r="32" spans="1:26">
      <c r="A32" t="s">
        <v>52</v>
      </c>
      <c r="B32">
        <v>609.49599999999998</v>
      </c>
      <c r="C32">
        <v>1688.77</v>
      </c>
      <c r="D32">
        <v>2720.97</v>
      </c>
      <c r="E32">
        <v>3197.5929999999998</v>
      </c>
      <c r="F32">
        <v>2589.6970000000001</v>
      </c>
      <c r="G32">
        <v>8887.6650000000009</v>
      </c>
      <c r="H32">
        <v>11044.656000000001</v>
      </c>
      <c r="I32">
        <v>21118.848999999998</v>
      </c>
      <c r="J32">
        <v>23260.094000000001</v>
      </c>
      <c r="K32">
        <v>23810.846000000001</v>
      </c>
      <c r="L32">
        <v>36240.642</v>
      </c>
      <c r="O32" s="8"/>
    </row>
    <row r="33" spans="1:37">
      <c r="A33" t="s">
        <v>53</v>
      </c>
      <c r="B33">
        <v>592.76700000000005</v>
      </c>
      <c r="C33">
        <v>1590.8</v>
      </c>
      <c r="D33">
        <v>2206.7469999999998</v>
      </c>
      <c r="E33">
        <v>4183.6019999999999</v>
      </c>
      <c r="F33">
        <v>5625.8230000000003</v>
      </c>
      <c r="G33">
        <v>6509.143</v>
      </c>
      <c r="H33">
        <v>8952.2980000000007</v>
      </c>
      <c r="I33">
        <v>14242.929</v>
      </c>
      <c r="J33">
        <v>19232.626</v>
      </c>
      <c r="K33">
        <v>18078.364000000001</v>
      </c>
      <c r="L33">
        <v>23654.904999999999</v>
      </c>
      <c r="O33" s="7" t="s">
        <v>25</v>
      </c>
      <c r="P33">
        <f>B372+B373+B374+B377+B378+B379+B398+B399+B400+B404+B405+B423+B424+B425+B426+B427+B428+B429+B430+B439+B440+B441+B442+B443+B444+B445+B446+B477+B478+B479+B488+B489+B490+B491+B492+B493+B494+B518+B520+B524+B525+B526+B527</f>
        <v>768435.55600000022</v>
      </c>
      <c r="Q33">
        <f t="shared" ref="Q33:Z33" si="12">C372+C373+C374+C377+C378+C379+C398+C399+C400+C404+C405+C423+C424+C425+C426+C427+C428+C429+C430+C439+C440+C441+C442+C443+C444+C445+C446+C477+C478+C479+C488+C489+C490+C491+C492+C493+C494+C518+C520+C524+C525+C526+C527</f>
        <v>896224.63299999968</v>
      </c>
      <c r="R33">
        <f t="shared" si="12"/>
        <v>1042699.3130000001</v>
      </c>
      <c r="S33">
        <f t="shared" si="12"/>
        <v>1358513.4569999999</v>
      </c>
      <c r="T33">
        <f t="shared" si="12"/>
        <v>1933800.358</v>
      </c>
      <c r="U33">
        <f t="shared" si="12"/>
        <v>2223084.7009999999</v>
      </c>
      <c r="V33">
        <f t="shared" si="12"/>
        <v>3226470.0810000002</v>
      </c>
      <c r="W33">
        <f t="shared" si="12"/>
        <v>4379592.4520000005</v>
      </c>
      <c r="X33">
        <f t="shared" si="12"/>
        <v>3956588.6990000005</v>
      </c>
      <c r="Y33">
        <f t="shared" si="12"/>
        <v>1837530.2390000003</v>
      </c>
      <c r="Z33">
        <f t="shared" si="12"/>
        <v>2377449.7800000012</v>
      </c>
    </row>
    <row r="34" spans="1:37">
      <c r="A34" t="s">
        <v>54</v>
      </c>
      <c r="B34">
        <v>5414.1350000000002</v>
      </c>
      <c r="C34">
        <v>6234.7179999999998</v>
      </c>
      <c r="D34">
        <v>5748.7889999999998</v>
      </c>
      <c r="E34">
        <v>8493.4760000000006</v>
      </c>
      <c r="F34">
        <v>11429.727000000001</v>
      </c>
      <c r="G34">
        <v>10978.39</v>
      </c>
      <c r="H34">
        <v>9177.8739999999998</v>
      </c>
      <c r="I34">
        <v>11052.468000000001</v>
      </c>
      <c r="J34">
        <v>9846.1219999999994</v>
      </c>
      <c r="K34">
        <v>5987.7020000000002</v>
      </c>
      <c r="L34">
        <v>5216.0770000000002</v>
      </c>
    </row>
    <row r="35" spans="1:37">
      <c r="A35" t="s">
        <v>55</v>
      </c>
      <c r="B35">
        <v>3677.5929999999998</v>
      </c>
      <c r="C35">
        <v>1182.615</v>
      </c>
      <c r="D35">
        <v>1271.1420000000001</v>
      </c>
      <c r="E35">
        <v>5718.28</v>
      </c>
      <c r="F35">
        <v>11141.048000000001</v>
      </c>
      <c r="G35">
        <v>18217.467000000001</v>
      </c>
      <c r="H35">
        <v>15641.47</v>
      </c>
      <c r="I35">
        <v>4839.7629999999999</v>
      </c>
      <c r="J35">
        <v>700.5</v>
      </c>
      <c r="K35">
        <v>2126.0790000000002</v>
      </c>
      <c r="L35">
        <v>3508.0189999999998</v>
      </c>
    </row>
    <row r="36" spans="1:37">
      <c r="A36" t="s">
        <v>56</v>
      </c>
      <c r="B36">
        <v>1378.3340000000001</v>
      </c>
      <c r="C36">
        <v>1320.002</v>
      </c>
      <c r="D36">
        <v>1453.4760000000001</v>
      </c>
      <c r="E36">
        <v>2073.127</v>
      </c>
      <c r="F36">
        <v>3520.3020000000001</v>
      </c>
      <c r="G36">
        <v>3640.1759999999999</v>
      </c>
      <c r="H36">
        <v>7452.9809999999998</v>
      </c>
      <c r="I36">
        <v>7385.4859999999999</v>
      </c>
      <c r="J36">
        <v>6540.3310000000001</v>
      </c>
      <c r="K36">
        <v>5071.5190000000002</v>
      </c>
      <c r="L36">
        <v>7162.24</v>
      </c>
      <c r="N36" s="1" t="s">
        <v>290</v>
      </c>
      <c r="P36">
        <f>SUM(P25:P33)+B528</f>
        <v>3189497.7590000001</v>
      </c>
      <c r="Q36">
        <f t="shared" ref="Q36:Z36" si="13">SUM(Q25:Q33)+C528</f>
        <v>3502984.5409999997</v>
      </c>
      <c r="R36">
        <f t="shared" si="13"/>
        <v>4052697.1520000002</v>
      </c>
      <c r="S36">
        <f t="shared" si="13"/>
        <v>5242463.0499999989</v>
      </c>
      <c r="T36">
        <f t="shared" si="13"/>
        <v>7139480.8469999991</v>
      </c>
      <c r="U36">
        <f t="shared" si="13"/>
        <v>8460718.8680000007</v>
      </c>
      <c r="V36">
        <f t="shared" si="13"/>
        <v>11054547.367000001</v>
      </c>
      <c r="W36">
        <f t="shared" si="13"/>
        <v>14598155.154999999</v>
      </c>
      <c r="X36">
        <f t="shared" si="13"/>
        <v>15127050.934</v>
      </c>
      <c r="Y36">
        <f t="shared" si="13"/>
        <v>8629854.199000001</v>
      </c>
      <c r="Z36">
        <f t="shared" si="13"/>
        <v>10289606.659000002</v>
      </c>
    </row>
    <row r="37" spans="1:37">
      <c r="A37" t="s">
        <v>57</v>
      </c>
      <c r="B37">
        <v>3085.6819999999998</v>
      </c>
      <c r="C37">
        <v>1511.8489999999999</v>
      </c>
      <c r="D37">
        <v>2318.904</v>
      </c>
      <c r="E37">
        <v>3283.0990000000002</v>
      </c>
      <c r="F37">
        <v>5491.9250000000002</v>
      </c>
      <c r="G37">
        <v>11326.087</v>
      </c>
      <c r="H37">
        <v>11666.134</v>
      </c>
      <c r="I37">
        <v>9851.9590000000007</v>
      </c>
      <c r="J37">
        <v>13588.257</v>
      </c>
      <c r="K37">
        <v>12225.723</v>
      </c>
      <c r="L37">
        <v>11810.062</v>
      </c>
      <c r="P37">
        <f>B273</f>
        <v>3190803.2</v>
      </c>
      <c r="Q37">
        <f t="shared" ref="Q37:Z37" si="14">C273</f>
        <v>3504388.608</v>
      </c>
      <c r="R37">
        <f t="shared" si="14"/>
        <v>4053685.5040000002</v>
      </c>
      <c r="S37">
        <f t="shared" si="14"/>
        <v>5243979.7759999996</v>
      </c>
      <c r="T37">
        <f t="shared" si="14"/>
        <v>7311044.2180000003</v>
      </c>
      <c r="U37">
        <f t="shared" si="14"/>
        <v>8770450.0140000004</v>
      </c>
      <c r="V37">
        <f t="shared" si="14"/>
        <v>11427301.264</v>
      </c>
      <c r="W37">
        <f t="shared" si="14"/>
        <v>15185449.486</v>
      </c>
      <c r="X37">
        <f t="shared" si="14"/>
        <v>15775195.749</v>
      </c>
      <c r="Y37">
        <f t="shared" si="14"/>
        <v>9336920.2430000007</v>
      </c>
      <c r="Z37">
        <f t="shared" si="14"/>
        <v>11143287.700999999</v>
      </c>
    </row>
    <row r="38" spans="1:37">
      <c r="A38" t="s">
        <v>58</v>
      </c>
      <c r="B38">
        <v>61.39</v>
      </c>
      <c r="C38">
        <v>45.284999999999997</v>
      </c>
      <c r="D38">
        <v>60.26</v>
      </c>
      <c r="E38">
        <v>47.816000000000003</v>
      </c>
      <c r="F38">
        <v>117.309</v>
      </c>
      <c r="G38">
        <v>33.075000000000003</v>
      </c>
      <c r="H38">
        <v>13.593</v>
      </c>
      <c r="I38">
        <v>66.451999999999998</v>
      </c>
      <c r="J38">
        <v>37.634999999999998</v>
      </c>
      <c r="K38">
        <v>1131.4090000000001</v>
      </c>
      <c r="L38">
        <v>1338.896</v>
      </c>
      <c r="P38" s="9">
        <f>P36-P37</f>
        <v>-1305.441000000108</v>
      </c>
      <c r="Q38" s="9">
        <f t="shared" ref="Q38:Z38" si="15">Q36-Q37</f>
        <v>-1404.0670000002719</v>
      </c>
      <c r="R38" s="9">
        <f t="shared" si="15"/>
        <v>-988.3519999999553</v>
      </c>
      <c r="S38" s="9">
        <f t="shared" si="15"/>
        <v>-1516.7260000007227</v>
      </c>
      <c r="T38" s="9">
        <f t="shared" si="15"/>
        <v>-171563.37100000121</v>
      </c>
      <c r="U38" s="9">
        <f t="shared" si="15"/>
        <v>-309731.14599999972</v>
      </c>
      <c r="V38" s="9">
        <f t="shared" si="15"/>
        <v>-372753.89699999988</v>
      </c>
      <c r="W38" s="9">
        <f t="shared" si="15"/>
        <v>-587294.33100000024</v>
      </c>
      <c r="X38" s="9">
        <f t="shared" si="15"/>
        <v>-648144.81499999948</v>
      </c>
      <c r="Y38" s="9">
        <f t="shared" si="15"/>
        <v>-707066.04399999976</v>
      </c>
      <c r="Z38" s="9">
        <f t="shared" si="15"/>
        <v>-853681.04199999757</v>
      </c>
    </row>
    <row r="39" spans="1:37">
      <c r="A39" t="s">
        <v>59</v>
      </c>
      <c r="B39">
        <v>2964.1179999999999</v>
      </c>
      <c r="C39">
        <v>4043.5920000000001</v>
      </c>
      <c r="D39">
        <v>5333.2730000000001</v>
      </c>
      <c r="E39">
        <v>6755.1040000000003</v>
      </c>
      <c r="F39">
        <v>12829.242</v>
      </c>
      <c r="G39">
        <v>13951.154</v>
      </c>
      <c r="H39">
        <v>15187.936</v>
      </c>
      <c r="I39">
        <v>20643.538</v>
      </c>
      <c r="J39">
        <v>17468.882000000001</v>
      </c>
      <c r="K39">
        <v>16075.466</v>
      </c>
      <c r="L39">
        <v>18806.212</v>
      </c>
    </row>
    <row r="40" spans="1:37">
      <c r="A40" t="s">
        <v>60</v>
      </c>
      <c r="B40">
        <v>180.86799999999999</v>
      </c>
      <c r="C40">
        <v>337.572</v>
      </c>
      <c r="D40">
        <v>145.34800000000001</v>
      </c>
      <c r="E40">
        <v>248.07300000000001</v>
      </c>
      <c r="F40">
        <v>356.84399999999999</v>
      </c>
      <c r="G40">
        <v>702.91</v>
      </c>
      <c r="H40">
        <v>1319.7149999999999</v>
      </c>
      <c r="I40">
        <v>1862.931</v>
      </c>
      <c r="J40">
        <v>3590.5680000000002</v>
      </c>
      <c r="K40">
        <v>3195.4949999999999</v>
      </c>
      <c r="L40">
        <v>6988.6019999999999</v>
      </c>
    </row>
    <row r="41" spans="1:37">
      <c r="A41" t="s">
        <v>61</v>
      </c>
      <c r="B41">
        <v>339.06099999999998</v>
      </c>
      <c r="C41">
        <v>493.22500000000002</v>
      </c>
      <c r="D41">
        <v>505.637</v>
      </c>
      <c r="E41">
        <v>520.02700000000004</v>
      </c>
      <c r="F41">
        <v>1432.422</v>
      </c>
      <c r="G41">
        <v>1780.5150000000001</v>
      </c>
      <c r="H41">
        <v>1636.3989999999999</v>
      </c>
      <c r="I41">
        <v>2079.7080000000001</v>
      </c>
      <c r="J41">
        <v>1940.682</v>
      </c>
      <c r="K41">
        <v>1710.6780000000001</v>
      </c>
      <c r="L41">
        <v>3369.9430000000002</v>
      </c>
    </row>
    <row r="42" spans="1:37" ht="13.5" thickBot="1">
      <c r="A42" t="s">
        <v>62</v>
      </c>
      <c r="B42">
        <v>2930.4960000000001</v>
      </c>
      <c r="C42">
        <v>6338.8890000000001</v>
      </c>
      <c r="D42">
        <v>7665.9170000000004</v>
      </c>
      <c r="E42">
        <v>6772.2719999999999</v>
      </c>
      <c r="F42">
        <v>11806.275</v>
      </c>
      <c r="G42">
        <v>18640.36</v>
      </c>
      <c r="H42">
        <v>26698.215</v>
      </c>
      <c r="I42">
        <v>40239.682999999997</v>
      </c>
      <c r="J42">
        <v>73250.856</v>
      </c>
      <c r="K42">
        <v>94380.551000000007</v>
      </c>
      <c r="L42">
        <v>81844.065000000002</v>
      </c>
      <c r="N42" s="14" t="s">
        <v>393</v>
      </c>
      <c r="S42" s="1" t="s">
        <v>286</v>
      </c>
      <c r="T42" s="118">
        <v>2010</v>
      </c>
      <c r="U42" s="62"/>
      <c r="V42" s="23"/>
      <c r="W42" s="118">
        <v>2000</v>
      </c>
      <c r="X42" s="62"/>
      <c r="Y42" s="23"/>
      <c r="AA42" s="65">
        <v>2010</v>
      </c>
      <c r="AB42" s="9"/>
      <c r="AC42" s="9"/>
      <c r="AD42" s="9"/>
      <c r="AE42" s="9"/>
      <c r="AF42" s="9"/>
      <c r="AG42" s="9"/>
      <c r="AH42" s="9"/>
      <c r="AI42" s="9"/>
      <c r="AJ42" s="9"/>
      <c r="AK42" s="18"/>
    </row>
    <row r="43" spans="1:37" ht="13.5" thickBot="1">
      <c r="A43" t="s">
        <v>63</v>
      </c>
      <c r="B43">
        <v>18.37</v>
      </c>
      <c r="C43">
        <v>66.236999999999995</v>
      </c>
      <c r="D43">
        <v>314.36099999999999</v>
      </c>
      <c r="E43">
        <v>223.25700000000001</v>
      </c>
      <c r="F43">
        <v>63.866999999999997</v>
      </c>
      <c r="G43">
        <v>79.084000000000003</v>
      </c>
      <c r="H43">
        <v>239.886</v>
      </c>
      <c r="I43">
        <v>494.65800000000002</v>
      </c>
      <c r="J43">
        <v>1915.174</v>
      </c>
      <c r="K43">
        <v>3248.5929999999998</v>
      </c>
      <c r="L43">
        <v>5507.0379999999996</v>
      </c>
      <c r="T43" s="117" t="s">
        <v>397</v>
      </c>
      <c r="U43" s="4" t="s">
        <v>398</v>
      </c>
      <c r="V43" s="20" t="s">
        <v>401</v>
      </c>
      <c r="W43" s="117" t="s">
        <v>397</v>
      </c>
      <c r="X43" s="4" t="s">
        <v>398</v>
      </c>
      <c r="Y43" s="20" t="s">
        <v>401</v>
      </c>
      <c r="AA43" s="112" t="s">
        <v>374</v>
      </c>
      <c r="AB43" s="111">
        <v>0</v>
      </c>
      <c r="AC43" s="111">
        <v>1</v>
      </c>
      <c r="AD43" s="111">
        <v>2</v>
      </c>
      <c r="AE43" s="111">
        <v>3</v>
      </c>
      <c r="AF43" s="111">
        <v>4</v>
      </c>
      <c r="AG43" s="111">
        <v>5</v>
      </c>
      <c r="AH43" s="111">
        <v>6</v>
      </c>
      <c r="AI43" s="111">
        <v>7</v>
      </c>
      <c r="AJ43" s="111">
        <v>8</v>
      </c>
      <c r="AK43" s="113">
        <v>9</v>
      </c>
    </row>
    <row r="44" spans="1:37">
      <c r="A44" t="s">
        <v>64</v>
      </c>
      <c r="B44">
        <v>6390.3310000000001</v>
      </c>
      <c r="C44">
        <v>7952.2139999999999</v>
      </c>
      <c r="D44">
        <v>7461.8190000000004</v>
      </c>
      <c r="E44">
        <v>8517.1910000000007</v>
      </c>
      <c r="F44">
        <v>14535.996999999999</v>
      </c>
      <c r="G44">
        <v>15803.485000000001</v>
      </c>
      <c r="H44">
        <v>20081.117999999999</v>
      </c>
      <c r="I44">
        <v>24166.091</v>
      </c>
      <c r="J44">
        <v>28880.688999999998</v>
      </c>
      <c r="K44">
        <v>33168.406999999999</v>
      </c>
      <c r="L44">
        <v>38032.593999999997</v>
      </c>
      <c r="N44" s="109" t="s">
        <v>29</v>
      </c>
      <c r="T44" s="33">
        <f>(2*MIN(L9,L274)/(L9+L274))</f>
        <v>0.39844297904175652</v>
      </c>
      <c r="U44" s="31">
        <f t="shared" ref="U44:U79" si="16">(L9+L274)/($AB$44+$AB$45)</f>
        <v>1.9152272758884818E-2</v>
      </c>
      <c r="V44" s="8">
        <f t="shared" ref="V44:V80" si="17">(T44*U44)</f>
        <v>7.6310886134703477E-3</v>
      </c>
      <c r="W44" s="33">
        <f>(2*MIN(B9,B274)/(B9+B274))</f>
        <v>9.465988433103048E-2</v>
      </c>
      <c r="X44" s="31">
        <f>(B9+B274)/($AB$52+$AB$53)</f>
        <v>1.1960349310072836E-2</v>
      </c>
      <c r="Y44" s="8">
        <f>(W44*X44)</f>
        <v>1.1321652822502148E-3</v>
      </c>
      <c r="AA44" s="57" t="s">
        <v>288</v>
      </c>
      <c r="AB44" s="31">
        <f>SUM(L9:L44)</f>
        <v>1049839.6980000001</v>
      </c>
      <c r="AC44" s="31">
        <f>SUM(L45:L48)</f>
        <v>330319.85700000002</v>
      </c>
      <c r="AD44" s="31">
        <f>SUM(L49:L82)</f>
        <v>1487087.4949999999</v>
      </c>
      <c r="AE44" s="31">
        <f>SUM(L83:L92)</f>
        <v>469590.41</v>
      </c>
      <c r="AF44" s="31">
        <f>SUM(L93:L96)</f>
        <v>25078.955999999998</v>
      </c>
      <c r="AG44" s="31">
        <f>SUM(L97:L129)</f>
        <v>731782.02500000026</v>
      </c>
      <c r="AH44" s="31">
        <f>SUM(L130:L181)</f>
        <v>1977322.5719999995</v>
      </c>
      <c r="AI44" s="31">
        <f>SUM(L182:L231)</f>
        <v>1628420.7060000005</v>
      </c>
      <c r="AJ44" s="31">
        <f>SUM(L232:L262)</f>
        <v>849763.37300000002</v>
      </c>
      <c r="AK44" s="8">
        <f>SUM(L263)</f>
        <v>2456.5970000000002</v>
      </c>
    </row>
    <row r="45" spans="1:37">
      <c r="A45" t="s">
        <v>65</v>
      </c>
      <c r="B45">
        <v>3112.8989999999999</v>
      </c>
      <c r="C45">
        <v>4455.8040000000001</v>
      </c>
      <c r="D45">
        <v>6278.2539999999999</v>
      </c>
      <c r="E45">
        <v>11620.361000000001</v>
      </c>
      <c r="F45">
        <v>19107.662</v>
      </c>
      <c r="G45">
        <v>19017.8</v>
      </c>
      <c r="H45">
        <v>20905.547999999999</v>
      </c>
      <c r="I45">
        <v>28500.99</v>
      </c>
      <c r="J45">
        <v>34772.118000000002</v>
      </c>
      <c r="K45">
        <v>22635.123</v>
      </c>
      <c r="L45">
        <v>21940.809000000001</v>
      </c>
      <c r="N45" s="110" t="s">
        <v>30</v>
      </c>
      <c r="T45" s="33">
        <f>(2*MIN(L10,L275)/(L10+L275))</f>
        <v>0.510519455522076</v>
      </c>
      <c r="U45" s="31">
        <f t="shared" si="16"/>
        <v>1.2929940758012966E-2</v>
      </c>
      <c r="V45" s="8">
        <f t="shared" si="17"/>
        <v>6.6009863157134776E-3</v>
      </c>
      <c r="W45" s="33">
        <f t="shared" ref="W45:W108" si="18">(2*MIN(B10,B275)/(B10+B275))</f>
        <v>1.3702646768136506E-2</v>
      </c>
      <c r="X45" s="31">
        <f t="shared" ref="X45:X79" si="19">(B10+B275)/($AB$52+$AB$53)</f>
        <v>9.9994675070854168E-3</v>
      </c>
      <c r="Y45" s="8">
        <f t="shared" ref="Y45:Y108" si="20">(W45*X45)</f>
        <v>1.3701917111905E-4</v>
      </c>
      <c r="AA45" s="57" t="s">
        <v>287</v>
      </c>
      <c r="AB45" s="31">
        <f>SUM(L274:L309)</f>
        <v>1310376.375</v>
      </c>
      <c r="AC45" s="31">
        <f>SUM(L310:L313)</f>
        <v>221593.04700000002</v>
      </c>
      <c r="AD45" s="31">
        <f>SUM(L314:L347)</f>
        <v>409606.53400000004</v>
      </c>
      <c r="AE45" s="31">
        <f>SUM(L348:L357)</f>
        <v>1643062.1669999999</v>
      </c>
      <c r="AF45" s="31">
        <f>SUM(L358:L361)</f>
        <v>73015.238000000012</v>
      </c>
      <c r="AG45" s="31">
        <f>SUM(L362:L394)</f>
        <v>1465362.5160000001</v>
      </c>
      <c r="AH45" s="31">
        <f>SUM(L395:L446)</f>
        <v>1734242.4990000003</v>
      </c>
      <c r="AI45" s="31">
        <f>SUM(L447:L496)</f>
        <v>2429136.6459999997</v>
      </c>
      <c r="AJ45" s="31">
        <f>SUM(L497:L527)</f>
        <v>1001574.415</v>
      </c>
      <c r="AK45" s="8">
        <f>SUM(L528)</f>
        <v>1637.222</v>
      </c>
    </row>
    <row r="46" spans="1:37">
      <c r="A46" t="s">
        <v>66</v>
      </c>
      <c r="B46">
        <v>6057.393</v>
      </c>
      <c r="C46">
        <v>7688.7629999999999</v>
      </c>
      <c r="D46">
        <v>28852.673999999999</v>
      </c>
      <c r="E46">
        <v>33170.762000000002</v>
      </c>
      <c r="F46">
        <v>69368.918000000005</v>
      </c>
      <c r="G46">
        <v>93210.75</v>
      </c>
      <c r="H46">
        <v>110914.83500000001</v>
      </c>
      <c r="I46">
        <v>182499.13500000001</v>
      </c>
      <c r="J46">
        <v>242253.86499999999</v>
      </c>
      <c r="K46">
        <v>171987.573</v>
      </c>
      <c r="L46">
        <v>285117.01</v>
      </c>
      <c r="N46" s="110" t="s">
        <v>31</v>
      </c>
      <c r="T46" s="33">
        <f t="shared" ref="T46:T108" si="21">(2*MIN(L11,L276)/(L11+L276))</f>
        <v>0.30229654049676641</v>
      </c>
      <c r="U46" s="31">
        <f t="shared" si="16"/>
        <v>5.6629024151213812E-2</v>
      </c>
      <c r="V46" s="8">
        <f t="shared" si="17"/>
        <v>1.7118758092619771E-2</v>
      </c>
      <c r="W46" s="33">
        <f t="shared" si="18"/>
        <v>0.10108814105267663</v>
      </c>
      <c r="X46" s="31">
        <f t="shared" si="19"/>
        <v>4.3410769979604732E-2</v>
      </c>
      <c r="Y46" s="8">
        <f t="shared" si="20"/>
        <v>4.3883140389035834E-3</v>
      </c>
      <c r="AA46" s="33"/>
      <c r="AB46" s="31"/>
      <c r="AC46" s="31"/>
      <c r="AD46" s="31"/>
      <c r="AE46" s="31"/>
      <c r="AF46" s="31"/>
      <c r="AG46" s="31"/>
      <c r="AH46" s="31"/>
      <c r="AI46" s="31"/>
      <c r="AJ46" s="31"/>
      <c r="AK46" s="8"/>
    </row>
    <row r="47" spans="1:37">
      <c r="A47" t="s">
        <v>67</v>
      </c>
      <c r="B47">
        <v>79.69</v>
      </c>
      <c r="C47">
        <v>47.814999999999998</v>
      </c>
      <c r="D47">
        <v>104.79</v>
      </c>
      <c r="E47">
        <v>2380.1089999999999</v>
      </c>
      <c r="F47">
        <v>125.176</v>
      </c>
      <c r="G47">
        <v>67.168999999999997</v>
      </c>
      <c r="H47">
        <v>230.40100000000001</v>
      </c>
      <c r="I47">
        <v>128.17699999999999</v>
      </c>
      <c r="J47">
        <v>236.67699999999999</v>
      </c>
      <c r="K47">
        <v>2770.1660000000002</v>
      </c>
      <c r="L47">
        <v>115.727</v>
      </c>
      <c r="N47" s="110" t="s">
        <v>32</v>
      </c>
      <c r="T47" s="33">
        <f t="shared" si="21"/>
        <v>0.34974276633065271</v>
      </c>
      <c r="U47" s="31">
        <f t="shared" si="16"/>
        <v>3.3886647462043618E-3</v>
      </c>
      <c r="V47" s="8">
        <f t="shared" si="17"/>
        <v>1.1851609825046727E-3</v>
      </c>
      <c r="W47" s="33">
        <f t="shared" si="18"/>
        <v>0.15194191039953134</v>
      </c>
      <c r="X47" s="31">
        <f t="shared" si="19"/>
        <v>3.8343811486359954E-3</v>
      </c>
      <c r="Y47" s="8">
        <f t="shared" si="20"/>
        <v>5.826031969237025E-4</v>
      </c>
      <c r="AA47" s="67" t="s">
        <v>399</v>
      </c>
      <c r="AB47" s="47">
        <f>SUM(V44:V79)</f>
        <v>0.58120119411626436</v>
      </c>
      <c r="AC47" s="47">
        <f>SUM(V80:V83)</f>
        <v>0.6427056758941081</v>
      </c>
      <c r="AD47" s="47">
        <f>SUM(V84:V117)</f>
        <v>0.36778185270493086</v>
      </c>
      <c r="AE47" s="47">
        <f>SUM(V118:V127)</f>
        <v>0.32856211170588506</v>
      </c>
      <c r="AF47" s="47">
        <f>SUM(V128:V131)</f>
        <v>0.51132396276175118</v>
      </c>
      <c r="AG47" s="47">
        <f>SUM(V132:V164)</f>
        <v>0.65726500330412263</v>
      </c>
      <c r="AH47" s="47">
        <f>SUM(V165:V216)</f>
        <v>0.54633066677008824</v>
      </c>
      <c r="AI47" s="47">
        <f>SUM(V217:V266)</f>
        <v>0.77296361429224725</v>
      </c>
      <c r="AJ47" s="47">
        <f>SUM(V267:V297)</f>
        <v>0.73791363459167925</v>
      </c>
      <c r="AK47" s="114">
        <f>SUM(V298)</f>
        <v>0.79985070175305739</v>
      </c>
    </row>
    <row r="48" spans="1:37">
      <c r="A48" t="s">
        <v>68</v>
      </c>
      <c r="B48">
        <v>7692.6710000000003</v>
      </c>
      <c r="C48">
        <v>18288.38</v>
      </c>
      <c r="D48">
        <v>32277.498</v>
      </c>
      <c r="E48">
        <v>8167.0829999999996</v>
      </c>
      <c r="F48">
        <v>12163.64</v>
      </c>
      <c r="G48">
        <v>12413.246999999999</v>
      </c>
      <c r="H48">
        <v>15663.356</v>
      </c>
      <c r="I48">
        <v>91229.134000000005</v>
      </c>
      <c r="J48">
        <v>67318.758000000002</v>
      </c>
      <c r="K48">
        <v>44742.288</v>
      </c>
      <c r="L48">
        <v>23146.311000000002</v>
      </c>
      <c r="N48" s="110" t="s">
        <v>33</v>
      </c>
      <c r="T48" s="33">
        <f t="shared" si="21"/>
        <v>0.68314850941300564</v>
      </c>
      <c r="U48" s="31">
        <f t="shared" si="16"/>
        <v>1.7469449713386476E-2</v>
      </c>
      <c r="V48" s="8">
        <f t="shared" si="17"/>
        <v>1.193422853196543E-2</v>
      </c>
      <c r="W48" s="33">
        <f t="shared" si="18"/>
        <v>0.92582275786453294</v>
      </c>
      <c r="X48" s="31">
        <f t="shared" si="19"/>
        <v>7.0995328836138179E-3</v>
      </c>
      <c r="Y48" s="8">
        <f t="shared" si="20"/>
        <v>6.5729091138572848E-3</v>
      </c>
      <c r="AA48" s="115" t="s">
        <v>400</v>
      </c>
      <c r="AB48" s="5">
        <f>(2*MIN(AB44,AB45)/(AB44+AB45))</f>
        <v>0.88961320957837586</v>
      </c>
      <c r="AC48" s="5">
        <f t="shared" ref="AC48:AK48" si="22">(2*MIN(AC44,AC45)/(AC44+AC45))</f>
        <v>0.80300005813960817</v>
      </c>
      <c r="AD48" s="5">
        <f t="shared" si="22"/>
        <v>0.43191630040187157</v>
      </c>
      <c r="AE48" s="5">
        <f t="shared" si="22"/>
        <v>0.44455052866934303</v>
      </c>
      <c r="AF48" s="5">
        <f t="shared" si="22"/>
        <v>0.51132396276175107</v>
      </c>
      <c r="AG48" s="5">
        <f t="shared" si="22"/>
        <v>0.66612096868869597</v>
      </c>
      <c r="AH48" s="5">
        <f t="shared" si="22"/>
        <v>0.93450739287873874</v>
      </c>
      <c r="AI48" s="5">
        <f t="shared" si="22"/>
        <v>0.80266059835104486</v>
      </c>
      <c r="AJ48" s="5">
        <f t="shared" si="22"/>
        <v>0.91799927437120943</v>
      </c>
      <c r="AK48" s="6">
        <f t="shared" si="22"/>
        <v>0.79985070175305739</v>
      </c>
    </row>
    <row r="49" spans="1:37">
      <c r="A49" t="s">
        <v>69</v>
      </c>
      <c r="B49">
        <v>8298.6530000000002</v>
      </c>
      <c r="C49">
        <v>7384.6279999999997</v>
      </c>
      <c r="D49">
        <v>5302.3130000000001</v>
      </c>
      <c r="E49">
        <v>11740.701999999999</v>
      </c>
      <c r="F49">
        <v>4825.1409999999996</v>
      </c>
      <c r="G49">
        <v>2886.0259999999998</v>
      </c>
      <c r="H49">
        <v>2738.7869999999998</v>
      </c>
      <c r="I49">
        <v>3469.703</v>
      </c>
      <c r="J49">
        <v>2489.8020000000001</v>
      </c>
      <c r="K49">
        <v>1645.653</v>
      </c>
      <c r="L49">
        <v>2355.9299999999998</v>
      </c>
      <c r="N49" s="110" t="s">
        <v>34</v>
      </c>
      <c r="T49" s="33">
        <f t="shared" si="21"/>
        <v>0.69941247183048494</v>
      </c>
      <c r="U49" s="31">
        <f t="shared" si="16"/>
        <v>6.7388290766885225E-2</v>
      </c>
      <c r="V49" s="8">
        <f t="shared" si="17"/>
        <v>4.7132211017698641E-2</v>
      </c>
      <c r="W49" s="33">
        <f t="shared" si="18"/>
        <v>0.99569991867582908</v>
      </c>
      <c r="X49" s="31">
        <f t="shared" si="19"/>
        <v>5.2116230794721247E-2</v>
      </c>
      <c r="Y49" s="8">
        <f t="shared" si="20"/>
        <v>5.1892126763994684E-2</v>
      </c>
    </row>
    <row r="50" spans="1:37" ht="13.5" thickBot="1">
      <c r="A50" t="s">
        <v>70</v>
      </c>
      <c r="B50">
        <v>561.06799999999998</v>
      </c>
      <c r="C50">
        <v>570.53700000000003</v>
      </c>
      <c r="D50">
        <v>1800.627</v>
      </c>
      <c r="E50">
        <v>3630.3829999999998</v>
      </c>
      <c r="F50">
        <v>3656.1509999999998</v>
      </c>
      <c r="G50">
        <v>5752.7820000000002</v>
      </c>
      <c r="H50">
        <v>7814.8450000000003</v>
      </c>
      <c r="I50">
        <v>8430.6170000000002</v>
      </c>
      <c r="J50">
        <v>10876.179</v>
      </c>
      <c r="K50">
        <v>6594.2719999999999</v>
      </c>
      <c r="L50">
        <v>10450.956</v>
      </c>
      <c r="N50" s="110" t="s">
        <v>35</v>
      </c>
      <c r="T50" s="33">
        <f t="shared" si="21"/>
        <v>0.77768276421106231</v>
      </c>
      <c r="U50" s="31">
        <f t="shared" si="16"/>
        <v>8.5845674181204527E-3</v>
      </c>
      <c r="V50" s="8">
        <f t="shared" si="17"/>
        <v>6.6760701192801362E-3</v>
      </c>
      <c r="W50" s="33">
        <f t="shared" si="18"/>
        <v>0.52722511071049993</v>
      </c>
      <c r="X50" s="31">
        <f t="shared" si="19"/>
        <v>1.4166720775541134E-2</v>
      </c>
      <c r="Y50" s="8">
        <f t="shared" si="20"/>
        <v>7.4690509292894133E-3</v>
      </c>
      <c r="AA50" s="65">
        <v>2000</v>
      </c>
      <c r="AB50" s="9"/>
      <c r="AC50" s="9"/>
      <c r="AD50" s="9"/>
      <c r="AE50" s="9"/>
      <c r="AF50" s="9"/>
      <c r="AG50" s="9"/>
      <c r="AH50" s="9"/>
      <c r="AI50" s="9"/>
      <c r="AJ50" s="9"/>
      <c r="AK50" s="18"/>
    </row>
    <row r="51" spans="1:37" ht="13.5" thickBot="1">
      <c r="A51" t="s">
        <v>71</v>
      </c>
      <c r="B51">
        <v>1782.7650000000001</v>
      </c>
      <c r="C51">
        <v>2477.3290000000002</v>
      </c>
      <c r="D51">
        <v>6723.8159999999998</v>
      </c>
      <c r="E51">
        <v>3551.7750000000001</v>
      </c>
      <c r="F51">
        <v>10595.896000000001</v>
      </c>
      <c r="G51">
        <v>32135.41</v>
      </c>
      <c r="H51">
        <v>24725.023000000001</v>
      </c>
      <c r="I51">
        <v>43520.805999999997</v>
      </c>
      <c r="J51">
        <v>76028.865999999995</v>
      </c>
      <c r="K51">
        <v>69822.070999999996</v>
      </c>
      <c r="L51">
        <v>82152.659</v>
      </c>
      <c r="N51" s="110" t="s">
        <v>36</v>
      </c>
      <c r="T51" s="33">
        <f t="shared" si="21"/>
        <v>0.98950507965923973</v>
      </c>
      <c r="U51" s="31">
        <f t="shared" si="16"/>
        <v>4.4888673631195967E-2</v>
      </c>
      <c r="V51" s="8">
        <f t="shared" si="17"/>
        <v>4.4417570577234181E-2</v>
      </c>
      <c r="W51" s="33">
        <f t="shared" si="18"/>
        <v>0.79823252143561108</v>
      </c>
      <c r="X51" s="31">
        <f t="shared" si="19"/>
        <v>2.49685712858502E-2</v>
      </c>
      <c r="Y51" s="8">
        <f t="shared" si="20"/>
        <v>1.9930725614149002E-2</v>
      </c>
      <c r="AA51" s="112" t="s">
        <v>374</v>
      </c>
      <c r="AB51" s="111">
        <v>0</v>
      </c>
      <c r="AC51" s="111">
        <v>1</v>
      </c>
      <c r="AD51" s="111">
        <v>2</v>
      </c>
      <c r="AE51" s="111">
        <v>3</v>
      </c>
      <c r="AF51" s="111">
        <v>4</v>
      </c>
      <c r="AG51" s="111">
        <v>5</v>
      </c>
      <c r="AH51" s="111">
        <v>6</v>
      </c>
      <c r="AI51" s="111">
        <v>7</v>
      </c>
      <c r="AJ51" s="111">
        <v>8</v>
      </c>
      <c r="AK51" s="113">
        <v>9</v>
      </c>
    </row>
    <row r="52" spans="1:37">
      <c r="A52" t="s">
        <v>72</v>
      </c>
      <c r="B52">
        <v>22.047999999999998</v>
      </c>
      <c r="C52">
        <v>40.627000000000002</v>
      </c>
      <c r="D52">
        <v>18.574999999999999</v>
      </c>
      <c r="E52">
        <v>17.077999999999999</v>
      </c>
      <c r="F52">
        <v>46.491999999999997</v>
      </c>
      <c r="G52">
        <v>213.21</v>
      </c>
      <c r="H52">
        <v>108.854</v>
      </c>
      <c r="I52">
        <v>297.51100000000002</v>
      </c>
      <c r="J52">
        <v>10091.089</v>
      </c>
      <c r="K52">
        <v>998.33</v>
      </c>
      <c r="L52">
        <v>1363.655</v>
      </c>
      <c r="N52" s="110" t="s">
        <v>37</v>
      </c>
      <c r="T52" s="33">
        <f t="shared" si="21"/>
        <v>0.62464281812395228</v>
      </c>
      <c r="U52" s="31">
        <f t="shared" si="16"/>
        <v>1.5236918946276493E-2</v>
      </c>
      <c r="V52" s="8">
        <f t="shared" si="17"/>
        <v>9.5176319901283911E-3</v>
      </c>
      <c r="W52" s="33">
        <f t="shared" si="18"/>
        <v>0.69173100948245858</v>
      </c>
      <c r="X52" s="31">
        <f t="shared" si="19"/>
        <v>5.0541928444737131E-3</v>
      </c>
      <c r="Y52" s="8">
        <f t="shared" si="20"/>
        <v>3.4961419184268202E-3</v>
      </c>
      <c r="AA52" s="116" t="s">
        <v>288</v>
      </c>
      <c r="AB52" s="31">
        <f>SUM(B9:B44)</f>
        <v>85991.625000000029</v>
      </c>
      <c r="AC52" s="31">
        <f>SUM(B45:B48)</f>
        <v>16942.652999999998</v>
      </c>
      <c r="AD52" s="31">
        <f>SUM(B49:B82)</f>
        <v>627456.6120000002</v>
      </c>
      <c r="AE52" s="31">
        <f>SUM(B83:B92)</f>
        <v>46150.423999999999</v>
      </c>
      <c r="AF52" s="31">
        <f>SUM(B93:B96)</f>
        <v>1034.0170000000001</v>
      </c>
      <c r="AG52" s="31">
        <f>SUM(B97:B129)</f>
        <v>119112.39199999999</v>
      </c>
      <c r="AH52" s="31">
        <f>SUM(B130:B181)</f>
        <v>489796.75799999986</v>
      </c>
      <c r="AI52" s="31">
        <f>SUM(B182:B231)</f>
        <v>131985.50999999998</v>
      </c>
      <c r="AJ52" s="31">
        <f>SUM(B232:B262)</f>
        <v>344794.61899999995</v>
      </c>
      <c r="AK52" s="8">
        <f>SUM(B263)</f>
        <v>309.92500000000001</v>
      </c>
    </row>
    <row r="53" spans="1:37">
      <c r="A53" t="s">
        <v>73</v>
      </c>
      <c r="B53">
        <v>0</v>
      </c>
      <c r="C53">
        <v>0.35099999999999998</v>
      </c>
      <c r="D53">
        <v>38.648000000000003</v>
      </c>
      <c r="E53">
        <v>53.204000000000001</v>
      </c>
      <c r="F53">
        <v>45.082999999999998</v>
      </c>
      <c r="G53">
        <v>46.978000000000002</v>
      </c>
      <c r="H53">
        <v>7.0000000000000001E-3</v>
      </c>
      <c r="I53">
        <v>7.1680000000000001</v>
      </c>
      <c r="J53">
        <v>7.6589999999999998</v>
      </c>
      <c r="K53">
        <v>0.01</v>
      </c>
      <c r="L53">
        <v>111.271</v>
      </c>
      <c r="N53" s="110" t="s">
        <v>38</v>
      </c>
      <c r="T53" s="33">
        <f t="shared" si="21"/>
        <v>0.86193253220194521</v>
      </c>
      <c r="U53" s="31">
        <f t="shared" si="16"/>
        <v>7.6715792707001032E-2</v>
      </c>
      <c r="V53" s="8">
        <f t="shared" si="17"/>
        <v>6.6123837467824922E-2</v>
      </c>
      <c r="W53" s="33">
        <f t="shared" si="18"/>
        <v>0.7307205743531785</v>
      </c>
      <c r="X53" s="31">
        <f t="shared" si="19"/>
        <v>6.8506764850593205E-2</v>
      </c>
      <c r="Y53" s="8">
        <f t="shared" si="20"/>
        <v>5.0059302558703604E-2</v>
      </c>
      <c r="AA53" s="116" t="s">
        <v>287</v>
      </c>
      <c r="AB53" s="31">
        <f>SUM(B274:B309)</f>
        <v>300436.05200000008</v>
      </c>
      <c r="AC53" s="31">
        <f>SUM(B310:B313)</f>
        <v>68326.875999999989</v>
      </c>
      <c r="AD53" s="31">
        <f>SUM(B314:B347)</f>
        <v>112948.35700000002</v>
      </c>
      <c r="AE53" s="31">
        <f>SUM(B348:B357)</f>
        <v>392275.342</v>
      </c>
      <c r="AF53" s="31">
        <f>SUM(B358:B361)</f>
        <v>20030.41</v>
      </c>
      <c r="AG53" s="31">
        <f>SUM(B362:B394)</f>
        <v>398127.1590000001</v>
      </c>
      <c r="AH53" s="31">
        <f>SUM(B395:B446)</f>
        <v>600467.49100000004</v>
      </c>
      <c r="AI53" s="31">
        <f>SUM(B447:B496)</f>
        <v>899329.72500000021</v>
      </c>
      <c r="AJ53" s="31">
        <f>SUM(B497:B527)</f>
        <v>397443.85399999999</v>
      </c>
      <c r="AK53" s="8">
        <f>SUM(B528)</f>
        <v>112.49299999999999</v>
      </c>
    </row>
    <row r="54" spans="1:37">
      <c r="A54" t="s">
        <v>74</v>
      </c>
      <c r="B54">
        <v>0.60599999999999998</v>
      </c>
      <c r="C54">
        <v>16.117999999999999</v>
      </c>
      <c r="D54">
        <v>28.431000000000001</v>
      </c>
      <c r="E54">
        <v>83.688999999999993</v>
      </c>
      <c r="F54">
        <v>106.419</v>
      </c>
      <c r="G54">
        <v>52.631999999999998</v>
      </c>
      <c r="H54">
        <v>245.10499999999999</v>
      </c>
      <c r="I54">
        <v>96.662000000000006</v>
      </c>
      <c r="J54">
        <v>122.53100000000001</v>
      </c>
      <c r="K54">
        <v>455.22800000000001</v>
      </c>
      <c r="L54">
        <v>987.25800000000004</v>
      </c>
      <c r="N54" s="110" t="s">
        <v>39</v>
      </c>
      <c r="T54" s="33">
        <f t="shared" si="21"/>
        <v>0.47413161908932261</v>
      </c>
      <c r="U54" s="31">
        <f t="shared" si="16"/>
        <v>4.7004937924596535E-3</v>
      </c>
      <c r="V54" s="8">
        <f t="shared" si="17"/>
        <v>2.2286527323382059E-3</v>
      </c>
      <c r="W54" s="33">
        <f t="shared" si="18"/>
        <v>0.59797558312007948</v>
      </c>
      <c r="X54" s="31">
        <f t="shared" si="19"/>
        <v>1.587645079573324E-3</v>
      </c>
      <c r="Y54" s="8">
        <f t="shared" si="20"/>
        <v>9.4937299224558342E-4</v>
      </c>
      <c r="AA54" s="33"/>
      <c r="AB54" s="31"/>
      <c r="AC54" s="31"/>
      <c r="AD54" s="31"/>
      <c r="AE54" s="31"/>
      <c r="AF54" s="31"/>
      <c r="AG54" s="31"/>
      <c r="AH54" s="31"/>
      <c r="AI54" s="31"/>
      <c r="AJ54" s="31"/>
      <c r="AK54" s="8"/>
    </row>
    <row r="55" spans="1:37">
      <c r="A55" t="s">
        <v>75</v>
      </c>
      <c r="B55">
        <v>6260.384</v>
      </c>
      <c r="C55">
        <v>5241.9629999999997</v>
      </c>
      <c r="D55">
        <v>8249.8220000000001</v>
      </c>
      <c r="E55">
        <v>18663.504000000001</v>
      </c>
      <c r="F55">
        <v>14324.637000000001</v>
      </c>
      <c r="G55">
        <v>13525.343000000001</v>
      </c>
      <c r="H55">
        <v>20349.952000000001</v>
      </c>
      <c r="I55">
        <v>23710.41</v>
      </c>
      <c r="J55">
        <v>28169.133999999998</v>
      </c>
      <c r="K55">
        <v>48630.567999999999</v>
      </c>
      <c r="L55">
        <v>72922.415999999997</v>
      </c>
      <c r="N55" s="110" t="s">
        <v>40</v>
      </c>
      <c r="T55" s="33">
        <f t="shared" si="21"/>
        <v>0.48179293482240237</v>
      </c>
      <c r="U55" s="31">
        <f t="shared" si="16"/>
        <v>2.4419043942338239E-3</v>
      </c>
      <c r="V55" s="8">
        <f t="shared" si="17"/>
        <v>1.1764922846536348E-3</v>
      </c>
      <c r="W55" s="33">
        <f t="shared" si="18"/>
        <v>8.424309748264093E-2</v>
      </c>
      <c r="X55" s="31">
        <f t="shared" si="19"/>
        <v>2.3132737461763115E-3</v>
      </c>
      <c r="Y55" s="8">
        <f t="shared" si="20"/>
        <v>1.9487734570316497E-4</v>
      </c>
      <c r="AA55" s="67" t="s">
        <v>399</v>
      </c>
      <c r="AB55" s="47">
        <f>SUM(Y44:Y79)</f>
        <v>0.33311799765315458</v>
      </c>
      <c r="AC55" s="47">
        <f>SUM(Y80:Y83)</f>
        <v>0.39739056140441453</v>
      </c>
      <c r="AD55" s="47">
        <f>SUM(Y84:Y117)</f>
        <v>0.14849173169176819</v>
      </c>
      <c r="AE55" s="47">
        <f>SUM(Y118:Y127)</f>
        <v>0.14681747513899535</v>
      </c>
      <c r="AF55" s="47">
        <f>SUM(Y128:Y131)</f>
        <v>9.8176608364424059E-2</v>
      </c>
      <c r="AG55" s="47">
        <f>SUM(Y132:Y164)</f>
        <v>0.45485990687514138</v>
      </c>
      <c r="AH55" s="47">
        <f>SUM(Y165:Y216)</f>
        <v>0.35412568132370281</v>
      </c>
      <c r="AI55" s="47">
        <f>SUM(Y217:Y266)</f>
        <v>0.22220338866612394</v>
      </c>
      <c r="AJ55" s="47">
        <f>SUM(Y267:Y297)</f>
        <v>0.45466943344501087</v>
      </c>
      <c r="AK55" s="114">
        <f>SUM(Y298)</f>
        <v>0.5326146139605793</v>
      </c>
    </row>
    <row r="56" spans="1:37">
      <c r="A56" t="s">
        <v>76</v>
      </c>
      <c r="B56">
        <v>15443.870999999999</v>
      </c>
      <c r="C56">
        <v>23607.436000000002</v>
      </c>
      <c r="D56">
        <v>38043.24</v>
      </c>
      <c r="E56">
        <v>72045.895999999993</v>
      </c>
      <c r="F56">
        <v>90934.361999999994</v>
      </c>
      <c r="G56">
        <v>104623.14</v>
      </c>
      <c r="H56">
        <v>133003.34099999999</v>
      </c>
      <c r="I56">
        <v>174054.783</v>
      </c>
      <c r="J56">
        <v>173785.94399999999</v>
      </c>
      <c r="K56">
        <v>156254.09599999999</v>
      </c>
      <c r="L56">
        <v>197701.21400000001</v>
      </c>
      <c r="N56" s="110" t="s">
        <v>41</v>
      </c>
      <c r="T56" s="33">
        <f t="shared" si="21"/>
        <v>0.38510701902559968</v>
      </c>
      <c r="U56" s="31">
        <f t="shared" si="16"/>
        <v>3.8902002681175711E-2</v>
      </c>
      <c r="V56" s="8">
        <f t="shared" si="17"/>
        <v>1.4981434286673465E-2</v>
      </c>
      <c r="W56" s="33">
        <f t="shared" si="18"/>
        <v>0.31134413841764258</v>
      </c>
      <c r="X56" s="31">
        <f t="shared" si="19"/>
        <v>5.7357923148967385E-2</v>
      </c>
      <c r="Y56" s="8">
        <f t="shared" si="20"/>
        <v>1.7858053164240606E-2</v>
      </c>
      <c r="AA56" s="115" t="s">
        <v>400</v>
      </c>
      <c r="AB56" s="5">
        <f>(2*MIN(AB52,AB53)/(AB52+AB53))</f>
        <v>0.44505934806527847</v>
      </c>
      <c r="AC56" s="5">
        <f t="shared" ref="AC56:AK56" si="23">(2*MIN(AC52,AC53)/(AC52+AC53))</f>
        <v>0.39739056140441453</v>
      </c>
      <c r="AD56" s="5">
        <f t="shared" si="23"/>
        <v>0.30509886272791875</v>
      </c>
      <c r="AE56" s="5">
        <f t="shared" si="23"/>
        <v>0.21052788215918861</v>
      </c>
      <c r="AF56" s="5">
        <f t="shared" si="23"/>
        <v>9.8176608364424073E-2</v>
      </c>
      <c r="AG56" s="5">
        <f t="shared" si="23"/>
        <v>0.46056954372385173</v>
      </c>
      <c r="AH56" s="5">
        <f t="shared" si="23"/>
        <v>0.89849182608573264</v>
      </c>
      <c r="AI56" s="5">
        <f t="shared" si="23"/>
        <v>0.25595570688917429</v>
      </c>
      <c r="AJ56" s="5">
        <f t="shared" si="23"/>
        <v>0.92906695500813774</v>
      </c>
      <c r="AK56" s="5">
        <f t="shared" si="23"/>
        <v>0.5326146139605793</v>
      </c>
    </row>
    <row r="57" spans="1:37">
      <c r="A57" t="s">
        <v>77</v>
      </c>
      <c r="B57">
        <v>117792.451</v>
      </c>
      <c r="C57">
        <v>103989.872</v>
      </c>
      <c r="D57">
        <v>117895.504</v>
      </c>
      <c r="E57">
        <v>126643.45600000001</v>
      </c>
      <c r="F57">
        <v>182651.318</v>
      </c>
      <c r="G57">
        <v>180767.85699999999</v>
      </c>
      <c r="H57">
        <v>152138.22200000001</v>
      </c>
      <c r="I57">
        <v>330016.40899999999</v>
      </c>
      <c r="J57">
        <v>263485.40399999998</v>
      </c>
      <c r="K57">
        <v>140689.266</v>
      </c>
      <c r="L57">
        <v>264288.99900000001</v>
      </c>
      <c r="N57" s="110" t="s">
        <v>42</v>
      </c>
      <c r="T57" s="33">
        <f t="shared" si="21"/>
        <v>0.43756504783262645</v>
      </c>
      <c r="U57" s="31">
        <f t="shared" si="16"/>
        <v>0.12642528724953736</v>
      </c>
      <c r="V57" s="8">
        <f t="shared" si="17"/>
        <v>5.5319286862597357E-2</v>
      </c>
      <c r="W57" s="33">
        <f t="shared" si="18"/>
        <v>0.87334698798533994</v>
      </c>
      <c r="X57" s="31">
        <f t="shared" si="19"/>
        <v>2.0455341246170618E-3</v>
      </c>
      <c r="Y57" s="8">
        <f t="shared" si="20"/>
        <v>1.78646106655554E-3</v>
      </c>
    </row>
    <row r="58" spans="1:37">
      <c r="A58" t="s">
        <v>78</v>
      </c>
      <c r="B58">
        <v>406815.93599999999</v>
      </c>
      <c r="C58">
        <v>368309.02399999998</v>
      </c>
      <c r="D58">
        <v>396052.41600000003</v>
      </c>
      <c r="E58">
        <v>543006.52800000005</v>
      </c>
      <c r="F58">
        <v>605246.255</v>
      </c>
      <c r="G58">
        <v>590747.39599999995</v>
      </c>
      <c r="H58">
        <v>573088.80900000001</v>
      </c>
      <c r="I58">
        <v>657721.97900000005</v>
      </c>
      <c r="J58">
        <v>449873.24300000002</v>
      </c>
      <c r="K58">
        <v>377980.84899999999</v>
      </c>
      <c r="L58">
        <v>562793.98</v>
      </c>
      <c r="N58" s="110" t="s">
        <v>43</v>
      </c>
      <c r="T58" s="33">
        <f t="shared" si="21"/>
        <v>0.28150676177619438</v>
      </c>
      <c r="U58" s="31">
        <f t="shared" si="16"/>
        <v>2.1216532067909531E-3</v>
      </c>
      <c r="V58" s="8">
        <f t="shared" si="17"/>
        <v>5.9725972385579968E-4</v>
      </c>
      <c r="W58" s="33">
        <f t="shared" si="18"/>
        <v>4.4468161642100199E-2</v>
      </c>
      <c r="X58" s="31">
        <f t="shared" si="19"/>
        <v>5.4458495735542241E-3</v>
      </c>
      <c r="Y58" s="8">
        <f t="shared" si="20"/>
        <v>2.4216691911537166E-4</v>
      </c>
    </row>
    <row r="59" spans="1:37">
      <c r="A59" t="s">
        <v>79</v>
      </c>
      <c r="B59">
        <v>2230.3290000000002</v>
      </c>
      <c r="C59">
        <v>1749.837</v>
      </c>
      <c r="D59">
        <v>2090.1329999999998</v>
      </c>
      <c r="E59">
        <v>2701.9679999999998</v>
      </c>
      <c r="F59">
        <v>3334.567</v>
      </c>
      <c r="G59">
        <v>3333.9290000000001</v>
      </c>
      <c r="H59">
        <v>3429.308</v>
      </c>
      <c r="I59">
        <v>3647.3090000000002</v>
      </c>
      <c r="J59">
        <v>4889.9059999999999</v>
      </c>
      <c r="K59">
        <v>3431.37</v>
      </c>
      <c r="L59">
        <v>6859.4769999999999</v>
      </c>
      <c r="N59" s="110" t="s">
        <v>44</v>
      </c>
      <c r="T59" s="33">
        <f t="shared" si="21"/>
        <v>0.72437912589449904</v>
      </c>
      <c r="U59" s="31">
        <f t="shared" si="16"/>
        <v>2.2200587310380548E-2</v>
      </c>
      <c r="V59" s="8">
        <f t="shared" si="17"/>
        <v>1.6081642030237969E-2</v>
      </c>
      <c r="W59" s="33">
        <f t="shared" si="18"/>
        <v>1.4722125403800298E-6</v>
      </c>
      <c r="X59" s="31">
        <f t="shared" si="19"/>
        <v>7.0310672907624022E-3</v>
      </c>
      <c r="Y59" s="8">
        <f t="shared" si="20"/>
        <v>1.035122543771625E-8</v>
      </c>
    </row>
    <row r="60" spans="1:37">
      <c r="A60" t="s">
        <v>80</v>
      </c>
      <c r="B60">
        <v>0</v>
      </c>
      <c r="C60" t="s">
        <v>18</v>
      </c>
      <c r="D60" t="s">
        <v>18</v>
      </c>
      <c r="E60" t="s">
        <v>18</v>
      </c>
      <c r="F60" t="s">
        <v>18</v>
      </c>
      <c r="G60" t="s">
        <v>18</v>
      </c>
      <c r="H60" t="s">
        <v>18</v>
      </c>
      <c r="I60" t="s">
        <v>18</v>
      </c>
      <c r="J60" t="s">
        <v>18</v>
      </c>
      <c r="K60" t="s">
        <v>18</v>
      </c>
      <c r="L60">
        <v>0</v>
      </c>
      <c r="N60" s="110" t="s">
        <v>45</v>
      </c>
      <c r="T60" s="33">
        <f t="shared" si="21"/>
        <v>8.2888160339940203E-2</v>
      </c>
      <c r="U60" s="31">
        <f t="shared" si="16"/>
        <v>1.0692826088554478E-3</v>
      </c>
      <c r="V60" s="8">
        <f t="shared" si="17"/>
        <v>8.8630868331519925E-5</v>
      </c>
      <c r="W60" s="33">
        <f t="shared" si="18"/>
        <v>4.5897953638538306E-3</v>
      </c>
      <c r="X60" s="31">
        <f t="shared" si="19"/>
        <v>7.7716586537356089E-3</v>
      </c>
      <c r="Y60" s="8">
        <f t="shared" si="20"/>
        <v>3.5670322858370202E-5</v>
      </c>
    </row>
    <row r="61" spans="1:37">
      <c r="A61" t="s">
        <v>81</v>
      </c>
      <c r="B61">
        <v>1015.708</v>
      </c>
      <c r="C61">
        <v>444.13099999999997</v>
      </c>
      <c r="D61">
        <v>588.41099999999994</v>
      </c>
      <c r="E61">
        <v>729.27099999999996</v>
      </c>
      <c r="F61">
        <v>902.26599999999996</v>
      </c>
      <c r="G61">
        <v>482.71699999999998</v>
      </c>
      <c r="H61">
        <v>592.13199999999995</v>
      </c>
      <c r="I61">
        <v>627.38400000000001</v>
      </c>
      <c r="J61">
        <v>593.11599999999999</v>
      </c>
      <c r="K61">
        <v>87.543999999999997</v>
      </c>
      <c r="L61">
        <v>445.93099999999998</v>
      </c>
      <c r="N61" s="110" t="s">
        <v>46</v>
      </c>
      <c r="T61" s="33">
        <f t="shared" si="21"/>
        <v>0.83302065792078206</v>
      </c>
      <c r="U61" s="31">
        <f t="shared" si="16"/>
        <v>7.3845569477231513E-3</v>
      </c>
      <c r="V61" s="8">
        <f t="shared" si="17"/>
        <v>6.1514884870458213E-3</v>
      </c>
      <c r="W61" s="33">
        <f t="shared" si="18"/>
        <v>1.8492094718160622E-2</v>
      </c>
      <c r="X61" s="31">
        <f t="shared" si="19"/>
        <v>6.1299853529901251E-3</v>
      </c>
      <c r="Y61" s="8">
        <f t="shared" si="20"/>
        <v>1.1335626976843066E-4</v>
      </c>
    </row>
    <row r="62" spans="1:37">
      <c r="A62" t="s">
        <v>82</v>
      </c>
      <c r="B62">
        <v>355.13400000000001</v>
      </c>
      <c r="C62">
        <v>367.553</v>
      </c>
      <c r="D62">
        <v>389.02499999999998</v>
      </c>
      <c r="E62">
        <v>635.64499999999998</v>
      </c>
      <c r="F62">
        <v>435.49599999999998</v>
      </c>
      <c r="G62">
        <v>301.11599999999999</v>
      </c>
      <c r="H62">
        <v>499.51</v>
      </c>
      <c r="I62">
        <v>129.95500000000001</v>
      </c>
      <c r="J62">
        <v>161.441</v>
      </c>
      <c r="K62">
        <v>616.38599999999997</v>
      </c>
      <c r="L62">
        <v>710.30200000000002</v>
      </c>
      <c r="N62" s="110" t="s">
        <v>47</v>
      </c>
      <c r="T62" s="33">
        <f t="shared" si="21"/>
        <v>0.64120889556997562</v>
      </c>
      <c r="U62" s="31">
        <f t="shared" si="16"/>
        <v>6.0473814932790696E-3</v>
      </c>
      <c r="V62" s="8">
        <f t="shared" si="17"/>
        <v>3.8776348083957822E-3</v>
      </c>
      <c r="W62" s="33">
        <f t="shared" si="18"/>
        <v>0.81023190880497031</v>
      </c>
      <c r="X62" s="31">
        <f t="shared" si="19"/>
        <v>2.7915779955895851E-3</v>
      </c>
      <c r="Y62" s="8">
        <f t="shared" si="20"/>
        <v>2.2618255679445025E-3</v>
      </c>
    </row>
    <row r="63" spans="1:37">
      <c r="A63" t="s">
        <v>83</v>
      </c>
      <c r="B63">
        <v>413.08699999999999</v>
      </c>
      <c r="C63">
        <v>10.7</v>
      </c>
      <c r="D63" t="s">
        <v>18</v>
      </c>
      <c r="E63" t="s">
        <v>18</v>
      </c>
      <c r="F63">
        <v>1.6910000000000001</v>
      </c>
      <c r="G63">
        <v>13.903</v>
      </c>
      <c r="H63">
        <v>4.4039999999999999</v>
      </c>
      <c r="I63">
        <v>4.8979999999999997</v>
      </c>
      <c r="J63">
        <v>131.58199999999999</v>
      </c>
      <c r="K63">
        <v>56.543999999999997</v>
      </c>
      <c r="L63">
        <v>14.109</v>
      </c>
      <c r="N63" s="110" t="s">
        <v>48</v>
      </c>
      <c r="T63" s="33">
        <f t="shared" si="21"/>
        <v>0.57065207049312938</v>
      </c>
      <c r="U63" s="31">
        <f t="shared" si="16"/>
        <v>1.3581760740767569E-3</v>
      </c>
      <c r="V63" s="8">
        <f t="shared" si="17"/>
        <v>7.7504598876613118E-4</v>
      </c>
      <c r="W63" s="33">
        <f t="shared" si="18"/>
        <v>0.36230557122933277</v>
      </c>
      <c r="X63" s="31">
        <f t="shared" si="19"/>
        <v>4.8614012706962482E-4</v>
      </c>
      <c r="Y63" s="8">
        <f t="shared" si="20"/>
        <v>1.7613127643546084E-4</v>
      </c>
    </row>
    <row r="64" spans="1:37">
      <c r="A64" t="s">
        <v>84</v>
      </c>
      <c r="B64">
        <v>253.86600000000001</v>
      </c>
      <c r="C64">
        <v>513.71400000000006</v>
      </c>
      <c r="D64">
        <v>284.78399999999999</v>
      </c>
      <c r="E64">
        <v>180.96600000000001</v>
      </c>
      <c r="F64">
        <v>269.404</v>
      </c>
      <c r="G64">
        <v>106.916</v>
      </c>
      <c r="H64">
        <v>284.50799999999998</v>
      </c>
      <c r="I64">
        <v>273.78199999999998</v>
      </c>
      <c r="J64">
        <v>74.986999999999995</v>
      </c>
      <c r="K64">
        <v>31.324000000000002</v>
      </c>
      <c r="L64">
        <v>31.792999999999999</v>
      </c>
      <c r="N64" s="110" t="s">
        <v>49</v>
      </c>
      <c r="T64" s="33">
        <f t="shared" si="21"/>
        <v>0.76371368373656756</v>
      </c>
      <c r="U64" s="31">
        <f t="shared" si="16"/>
        <v>4.3744647865551586E-2</v>
      </c>
      <c r="V64" s="8">
        <f t="shared" si="17"/>
        <v>3.3408386165159377E-2</v>
      </c>
      <c r="W64" s="33">
        <f t="shared" si="18"/>
        <v>0.21176333113335807</v>
      </c>
      <c r="X64" s="31">
        <f t="shared" si="19"/>
        <v>4.7126052516160727E-2</v>
      </c>
      <c r="Y64" s="8">
        <f t="shared" si="20"/>
        <v>9.9795698639877656E-3</v>
      </c>
    </row>
    <row r="65" spans="1:25">
      <c r="A65" t="s">
        <v>85</v>
      </c>
      <c r="B65">
        <v>258.46199999999999</v>
      </c>
      <c r="C65">
        <v>479.07</v>
      </c>
      <c r="D65">
        <v>100.879</v>
      </c>
      <c r="E65">
        <v>425.274</v>
      </c>
      <c r="F65">
        <v>362.60500000000002</v>
      </c>
      <c r="G65">
        <v>596.45399999999995</v>
      </c>
      <c r="H65">
        <v>914.553</v>
      </c>
      <c r="I65">
        <v>1289.835</v>
      </c>
      <c r="J65">
        <v>1154.6559999999999</v>
      </c>
      <c r="K65">
        <v>203.351</v>
      </c>
      <c r="L65">
        <v>362.726</v>
      </c>
      <c r="N65" s="110" t="s">
        <v>50</v>
      </c>
      <c r="T65" s="33">
        <f t="shared" si="21"/>
        <v>0.36794559277494832</v>
      </c>
      <c r="U65" s="31">
        <f t="shared" si="16"/>
        <v>3.5326569865283687E-2</v>
      </c>
      <c r="V65" s="8">
        <f t="shared" si="17"/>
        <v>1.2998255689787432E-2</v>
      </c>
      <c r="W65" s="33">
        <f t="shared" si="18"/>
        <v>0.17613869189236639</v>
      </c>
      <c r="X65" s="31">
        <f t="shared" si="19"/>
        <v>5.4418237232008594E-2</v>
      </c>
      <c r="Y65" s="8">
        <f t="shared" si="20"/>
        <v>9.5851571211344622E-3</v>
      </c>
    </row>
    <row r="66" spans="1:25">
      <c r="A66" t="s">
        <v>86</v>
      </c>
      <c r="B66">
        <v>352.18599999999998</v>
      </c>
      <c r="C66">
        <v>271.61399999999998</v>
      </c>
      <c r="D66">
        <v>259.48599999999999</v>
      </c>
      <c r="E66">
        <v>214.113</v>
      </c>
      <c r="F66">
        <v>380.96300000000002</v>
      </c>
      <c r="G66">
        <v>257.08199999999999</v>
      </c>
      <c r="H66">
        <v>1059.308</v>
      </c>
      <c r="I66">
        <v>1531.8710000000001</v>
      </c>
      <c r="J66">
        <v>2645.404</v>
      </c>
      <c r="K66">
        <v>5947.7629999999999</v>
      </c>
      <c r="L66">
        <v>12666.644</v>
      </c>
      <c r="N66" s="110" t="s">
        <v>51</v>
      </c>
      <c r="T66" s="33">
        <f t="shared" si="21"/>
        <v>0.49204122704846209</v>
      </c>
      <c r="U66" s="31">
        <f t="shared" si="16"/>
        <v>1.9622640710658359E-2</v>
      </c>
      <c r="V66" s="8">
        <f t="shared" si="17"/>
        <v>9.655148213203445E-3</v>
      </c>
      <c r="W66" s="33">
        <f t="shared" si="18"/>
        <v>0.20368935683233458</v>
      </c>
      <c r="X66" s="31">
        <f t="shared" si="19"/>
        <v>3.0857360147109738E-2</v>
      </c>
      <c r="Y66" s="8">
        <f t="shared" si="20"/>
        <v>6.2853158419084957E-3</v>
      </c>
    </row>
    <row r="67" spans="1:25">
      <c r="A67" t="s">
        <v>87</v>
      </c>
      <c r="B67">
        <v>20.039000000000001</v>
      </c>
      <c r="C67">
        <v>7.69</v>
      </c>
      <c r="D67" t="s">
        <v>18</v>
      </c>
      <c r="E67" t="s">
        <v>18</v>
      </c>
      <c r="F67">
        <v>22.945</v>
      </c>
      <c r="G67" t="s">
        <v>18</v>
      </c>
      <c r="H67">
        <v>5.9109999999999996</v>
      </c>
      <c r="I67">
        <v>6.0000000000000001E-3</v>
      </c>
      <c r="J67">
        <v>152.262</v>
      </c>
      <c r="K67">
        <v>60.255000000000003</v>
      </c>
      <c r="L67">
        <v>31.254999999999999</v>
      </c>
      <c r="N67" s="110" t="s">
        <v>52</v>
      </c>
      <c r="T67" s="33">
        <f t="shared" si="21"/>
        <v>0.43958043615455922</v>
      </c>
      <c r="U67" s="31">
        <f t="shared" si="16"/>
        <v>6.9861154614719895E-2</v>
      </c>
      <c r="V67" s="8">
        <f t="shared" si="17"/>
        <v>3.070959681579967E-2</v>
      </c>
      <c r="W67" s="33">
        <f t="shared" si="18"/>
        <v>2.6315671307466117E-2</v>
      </c>
      <c r="X67" s="31">
        <f t="shared" si="19"/>
        <v>0.11987211775206252</v>
      </c>
      <c r="Y67" s="8">
        <f t="shared" si="20"/>
        <v>3.1545152496931517E-3</v>
      </c>
    </row>
    <row r="68" spans="1:25">
      <c r="A68" t="s">
        <v>88</v>
      </c>
      <c r="B68">
        <v>2703.8110000000001</v>
      </c>
      <c r="C68">
        <v>2778.2979999999998</v>
      </c>
      <c r="D68">
        <v>3504.4879999999998</v>
      </c>
      <c r="E68">
        <v>3927.0210000000002</v>
      </c>
      <c r="F68">
        <v>4874.1480000000001</v>
      </c>
      <c r="G68">
        <v>6661.8689999999997</v>
      </c>
      <c r="H68">
        <v>10201.880999999999</v>
      </c>
      <c r="I68">
        <v>14184.428</v>
      </c>
      <c r="J68">
        <v>15536.125</v>
      </c>
      <c r="K68">
        <v>10957.841</v>
      </c>
      <c r="L68">
        <v>9303.2080000000005</v>
      </c>
      <c r="N68" s="110" t="s">
        <v>53</v>
      </c>
      <c r="T68" s="33">
        <f t="shared" si="21"/>
        <v>0.97976282096734491</v>
      </c>
      <c r="U68" s="31">
        <f t="shared" si="16"/>
        <v>1.9647092709210612E-2</v>
      </c>
      <c r="V68" s="8">
        <f t="shared" si="17"/>
        <v>1.9249490976583145E-2</v>
      </c>
      <c r="W68" s="33">
        <f t="shared" si="18"/>
        <v>0.30856663650929655</v>
      </c>
      <c r="X68" s="31">
        <f t="shared" si="19"/>
        <v>9.9425280037589003E-3</v>
      </c>
      <c r="Y68" s="8">
        <f t="shared" si="20"/>
        <v>3.0679324245193743E-3</v>
      </c>
    </row>
    <row r="69" spans="1:25">
      <c r="A69" t="s">
        <v>89</v>
      </c>
      <c r="B69">
        <v>0</v>
      </c>
      <c r="C69" t="s">
        <v>18</v>
      </c>
      <c r="D69">
        <v>5.726</v>
      </c>
      <c r="E69" t="s">
        <v>18</v>
      </c>
      <c r="F69" t="s">
        <v>18</v>
      </c>
      <c r="G69" t="s">
        <v>18</v>
      </c>
      <c r="H69" t="s">
        <v>18</v>
      </c>
      <c r="I69">
        <v>4.0000000000000001E-3</v>
      </c>
      <c r="J69">
        <v>0.18</v>
      </c>
      <c r="K69">
        <v>267.96300000000002</v>
      </c>
      <c r="L69">
        <v>0.126</v>
      </c>
      <c r="N69" s="110" t="s">
        <v>54</v>
      </c>
      <c r="T69" s="33">
        <f t="shared" si="21"/>
        <v>0.60077483375708107</v>
      </c>
      <c r="U69" s="31">
        <f t="shared" si="16"/>
        <v>7.3571649641079283E-3</v>
      </c>
      <c r="V69" s="8">
        <f t="shared" si="17"/>
        <v>4.4199995582353616E-3</v>
      </c>
      <c r="W69" s="33">
        <f t="shared" si="18"/>
        <v>0.99462814988345472</v>
      </c>
      <c r="X69" s="31">
        <f t="shared" si="19"/>
        <v>2.8172806059127066E-2</v>
      </c>
      <c r="Y69" s="8">
        <f t="shared" si="20"/>
        <v>2.8021465967614935E-2</v>
      </c>
    </row>
    <row r="70" spans="1:25">
      <c r="A70" t="s">
        <v>90</v>
      </c>
      <c r="B70">
        <v>0</v>
      </c>
      <c r="C70">
        <v>0.28000000000000003</v>
      </c>
      <c r="D70" t="s">
        <v>18</v>
      </c>
      <c r="E70" t="s">
        <v>18</v>
      </c>
      <c r="F70">
        <v>2.4E-2</v>
      </c>
      <c r="G70">
        <v>0.29899999999999999</v>
      </c>
      <c r="H70">
        <v>1.722</v>
      </c>
      <c r="I70">
        <v>1.4770000000000001</v>
      </c>
      <c r="J70">
        <v>8.9649999999999999</v>
      </c>
      <c r="K70">
        <v>15.597</v>
      </c>
      <c r="L70">
        <v>21.701000000000001</v>
      </c>
      <c r="N70" s="110" t="s">
        <v>55</v>
      </c>
      <c r="T70" s="33">
        <f t="shared" si="21"/>
        <v>9.8578145807106804E-2</v>
      </c>
      <c r="U70" s="31">
        <f t="shared" si="16"/>
        <v>3.0155013269414336E-2</v>
      </c>
      <c r="V70" s="8">
        <f t="shared" si="17"/>
        <v>2.9726252948875671E-3</v>
      </c>
      <c r="W70" s="33">
        <f t="shared" si="18"/>
        <v>0.84607500495367249</v>
      </c>
      <c r="X70" s="31">
        <f t="shared" si="19"/>
        <v>1.6494830415576048E-2</v>
      </c>
      <c r="Y70" s="8">
        <f t="shared" si="20"/>
        <v>1.3955863725568493E-2</v>
      </c>
    </row>
    <row r="71" spans="1:25">
      <c r="A71" t="s">
        <v>91</v>
      </c>
      <c r="B71">
        <v>187.89699999999999</v>
      </c>
      <c r="C71">
        <v>1547.143</v>
      </c>
      <c r="D71">
        <v>103.053</v>
      </c>
      <c r="E71">
        <v>706.94100000000003</v>
      </c>
      <c r="F71">
        <v>904.38599999999997</v>
      </c>
      <c r="G71">
        <v>1745.2529999999999</v>
      </c>
      <c r="H71">
        <v>2868.4540000000002</v>
      </c>
      <c r="I71">
        <v>2778.8850000000002</v>
      </c>
      <c r="J71">
        <v>5182.6490000000003</v>
      </c>
      <c r="K71">
        <v>2669.326</v>
      </c>
      <c r="L71">
        <v>4740.8710000000001</v>
      </c>
      <c r="N71" s="110" t="s">
        <v>56</v>
      </c>
      <c r="T71" s="33">
        <f t="shared" si="21"/>
        <v>0.50168753499901042</v>
      </c>
      <c r="U71" s="31">
        <f t="shared" si="16"/>
        <v>1.2097448757607881E-2</v>
      </c>
      <c r="V71" s="8">
        <f t="shared" si="17"/>
        <v>6.069139246981139E-3</v>
      </c>
      <c r="W71" s="33">
        <f t="shared" si="18"/>
        <v>0.30311415002141956</v>
      </c>
      <c r="X71" s="31">
        <f t="shared" si="19"/>
        <v>2.3534773882151298E-2</v>
      </c>
      <c r="Y71" s="8">
        <f t="shared" si="20"/>
        <v>7.1337229812345956E-3</v>
      </c>
    </row>
    <row r="72" spans="1:25">
      <c r="A72" t="s">
        <v>92</v>
      </c>
      <c r="B72">
        <v>0</v>
      </c>
      <c r="C72" t="s">
        <v>18</v>
      </c>
      <c r="D72" t="s">
        <v>18</v>
      </c>
      <c r="E72" t="s">
        <v>18</v>
      </c>
      <c r="F72" t="s">
        <v>18</v>
      </c>
      <c r="G72" t="s">
        <v>18</v>
      </c>
      <c r="H72" t="s">
        <v>18</v>
      </c>
      <c r="I72" t="s">
        <v>18</v>
      </c>
      <c r="J72">
        <v>287.13400000000001</v>
      </c>
      <c r="K72" t="s">
        <v>18</v>
      </c>
      <c r="L72">
        <v>0</v>
      </c>
      <c r="N72" s="110" t="s">
        <v>57</v>
      </c>
      <c r="T72" s="33">
        <f t="shared" si="21"/>
        <v>0.33369137862979298</v>
      </c>
      <c r="U72" s="31">
        <f t="shared" si="16"/>
        <v>2.999061857503078E-2</v>
      </c>
      <c r="V72" s="8">
        <f t="shared" si="17"/>
        <v>1.0007610858262298E-2</v>
      </c>
      <c r="W72" s="33">
        <f t="shared" si="18"/>
        <v>0.17715316526849939</v>
      </c>
      <c r="X72" s="31">
        <f t="shared" si="19"/>
        <v>9.0149645259493108E-2</v>
      </c>
      <c r="Y72" s="8">
        <f t="shared" si="20"/>
        <v>1.5970295005551575E-2</v>
      </c>
    </row>
    <row r="73" spans="1:25">
      <c r="A73" t="s">
        <v>93</v>
      </c>
      <c r="B73">
        <v>15548.518</v>
      </c>
      <c r="C73">
        <v>5701.7139999999999</v>
      </c>
      <c r="D73">
        <v>3065.89</v>
      </c>
      <c r="E73">
        <v>5322.64</v>
      </c>
      <c r="F73">
        <v>20880.841</v>
      </c>
      <c r="G73">
        <v>53567.241999999998</v>
      </c>
      <c r="H73">
        <v>89209.687000000005</v>
      </c>
      <c r="I73">
        <v>95127.463000000003</v>
      </c>
      <c r="J73">
        <v>194216.614</v>
      </c>
      <c r="K73">
        <v>56914.802000000003</v>
      </c>
      <c r="L73">
        <v>144056.30300000001</v>
      </c>
      <c r="N73" s="110" t="s">
        <v>58</v>
      </c>
      <c r="T73" s="33">
        <f t="shared" si="21"/>
        <v>0.30088987395465511</v>
      </c>
      <c r="U73" s="31">
        <f t="shared" si="16"/>
        <v>3.7706611279398746E-3</v>
      </c>
      <c r="V73" s="8">
        <f t="shared" si="17"/>
        <v>1.1345537515115465E-3</v>
      </c>
      <c r="W73" s="33">
        <f t="shared" si="18"/>
        <v>5.9769790406554328E-2</v>
      </c>
      <c r="X73" s="31">
        <f t="shared" si="19"/>
        <v>5.3159106406345715E-3</v>
      </c>
      <c r="Y73" s="8">
        <f t="shared" si="20"/>
        <v>3.1773086481070027E-4</v>
      </c>
    </row>
    <row r="74" spans="1:25">
      <c r="A74" t="s">
        <v>94</v>
      </c>
      <c r="B74">
        <v>14.364000000000001</v>
      </c>
      <c r="C74" t="s">
        <v>18</v>
      </c>
      <c r="D74" t="s">
        <v>18</v>
      </c>
      <c r="E74" t="s">
        <v>18</v>
      </c>
      <c r="F74" t="s">
        <v>18</v>
      </c>
      <c r="G74" t="s">
        <v>18</v>
      </c>
      <c r="H74" t="s">
        <v>18</v>
      </c>
      <c r="I74" t="s">
        <v>18</v>
      </c>
      <c r="J74">
        <v>25.257000000000001</v>
      </c>
      <c r="K74" t="s">
        <v>18</v>
      </c>
      <c r="L74">
        <v>0</v>
      </c>
      <c r="N74" s="110" t="s">
        <v>59</v>
      </c>
      <c r="T74" s="33">
        <f t="shared" si="21"/>
        <v>0.63968518836460253</v>
      </c>
      <c r="U74" s="31">
        <f t="shared" si="16"/>
        <v>2.4912267852350994E-2</v>
      </c>
      <c r="V74" s="8">
        <f t="shared" si="17"/>
        <v>1.5936008753720577E-2</v>
      </c>
      <c r="W74" s="33">
        <f t="shared" si="18"/>
        <v>0.36249021352073801</v>
      </c>
      <c r="X74" s="31">
        <f t="shared" si="19"/>
        <v>4.2321492412149338E-2</v>
      </c>
      <c r="Y74" s="8">
        <f t="shared" si="20"/>
        <v>1.5341126820996307E-2</v>
      </c>
    </row>
    <row r="75" spans="1:25">
      <c r="A75" t="s">
        <v>95</v>
      </c>
      <c r="B75">
        <v>1.5980000000000001</v>
      </c>
      <c r="C75" t="s">
        <v>18</v>
      </c>
      <c r="D75" t="s">
        <v>18</v>
      </c>
      <c r="E75" t="s">
        <v>18</v>
      </c>
      <c r="F75" t="s">
        <v>18</v>
      </c>
      <c r="G75" t="s">
        <v>18</v>
      </c>
      <c r="H75" t="s">
        <v>18</v>
      </c>
      <c r="I75" t="s">
        <v>18</v>
      </c>
      <c r="J75" t="s">
        <v>18</v>
      </c>
      <c r="K75" t="s">
        <v>18</v>
      </c>
      <c r="L75">
        <v>0</v>
      </c>
      <c r="N75" s="110" t="s">
        <v>60</v>
      </c>
      <c r="T75" s="33">
        <f t="shared" si="21"/>
        <v>0.61663778006933312</v>
      </c>
      <c r="U75" s="31">
        <f t="shared" si="16"/>
        <v>9.6036961443063604E-3</v>
      </c>
      <c r="V75" s="8">
        <f t="shared" si="17"/>
        <v>5.9220018708854875E-3</v>
      </c>
      <c r="W75" s="33">
        <f t="shared" si="18"/>
        <v>6.4259853277574761E-2</v>
      </c>
      <c r="X75" s="31">
        <f t="shared" si="19"/>
        <v>1.4567458117136878E-2</v>
      </c>
      <c r="Y75" s="8">
        <f t="shared" si="20"/>
        <v>9.361027212344313E-4</v>
      </c>
    </row>
    <row r="76" spans="1:25">
      <c r="A76" t="s">
        <v>96</v>
      </c>
      <c r="B76">
        <v>17.074000000000002</v>
      </c>
      <c r="C76">
        <v>0.35499999999999998</v>
      </c>
      <c r="D76">
        <v>2.6549999999999998</v>
      </c>
      <c r="E76">
        <v>3.0510000000000002</v>
      </c>
      <c r="F76">
        <v>4.1399999999999997</v>
      </c>
      <c r="G76">
        <v>6.0880000000000001</v>
      </c>
      <c r="H76">
        <v>52.564</v>
      </c>
      <c r="I76">
        <v>1.4830000000000001</v>
      </c>
      <c r="J76">
        <v>0.73599999999999999</v>
      </c>
      <c r="K76">
        <v>8.1010000000000009</v>
      </c>
      <c r="L76">
        <v>53.209000000000003</v>
      </c>
      <c r="N76" s="110" t="s">
        <v>61</v>
      </c>
      <c r="T76" s="33">
        <f t="shared" si="21"/>
        <v>0.61356446473105353</v>
      </c>
      <c r="U76" s="31">
        <f t="shared" si="16"/>
        <v>4.6541522726084757E-3</v>
      </c>
      <c r="V76" s="8">
        <f t="shared" si="17"/>
        <v>2.8556224479198357E-3</v>
      </c>
      <c r="W76" s="33">
        <f t="shared" si="18"/>
        <v>0.14941044169061649</v>
      </c>
      <c r="X76" s="31">
        <f t="shared" si="19"/>
        <v>1.1745152508835434E-2</v>
      </c>
      <c r="Y76" s="8">
        <f t="shared" si="20"/>
        <v>1.7548484240687545E-3</v>
      </c>
    </row>
    <row r="77" spans="1:25">
      <c r="A77" t="s">
        <v>97</v>
      </c>
      <c r="B77">
        <v>0</v>
      </c>
      <c r="C77" t="s">
        <v>18</v>
      </c>
      <c r="D77" t="s">
        <v>18</v>
      </c>
      <c r="E77" t="s">
        <v>18</v>
      </c>
      <c r="F77" t="s">
        <v>18</v>
      </c>
      <c r="G77" t="s">
        <v>18</v>
      </c>
      <c r="H77" t="s">
        <v>18</v>
      </c>
      <c r="I77" t="s">
        <v>18</v>
      </c>
      <c r="J77" t="s">
        <v>18</v>
      </c>
      <c r="K77" t="s">
        <v>18</v>
      </c>
      <c r="L77">
        <v>0</v>
      </c>
      <c r="N77" s="110" t="s">
        <v>62</v>
      </c>
      <c r="T77" s="33">
        <f t="shared" si="21"/>
        <v>0.80641383439453163</v>
      </c>
      <c r="U77" s="31">
        <f t="shared" si="16"/>
        <v>8.6001782769826951E-2</v>
      </c>
      <c r="V77" s="8">
        <f t="shared" si="17"/>
        <v>6.9353027408181708E-2</v>
      </c>
      <c r="W77" s="33">
        <f t="shared" si="18"/>
        <v>0.26541102310858727</v>
      </c>
      <c r="X77" s="31">
        <f t="shared" si="19"/>
        <v>5.7145751493364157E-2</v>
      </c>
      <c r="Y77" s="8">
        <f t="shared" si="20"/>
        <v>1.516711237016286E-2</v>
      </c>
    </row>
    <row r="78" spans="1:25">
      <c r="A78" t="s">
        <v>98</v>
      </c>
      <c r="B78">
        <v>0</v>
      </c>
      <c r="C78" t="s">
        <v>18</v>
      </c>
      <c r="D78">
        <v>1.272</v>
      </c>
      <c r="E78">
        <v>0.22700000000000001</v>
      </c>
      <c r="F78" t="s">
        <v>18</v>
      </c>
      <c r="G78" t="s">
        <v>18</v>
      </c>
      <c r="H78" t="s">
        <v>18</v>
      </c>
      <c r="I78" t="s">
        <v>18</v>
      </c>
      <c r="J78" t="s">
        <v>18</v>
      </c>
      <c r="K78" t="s">
        <v>18</v>
      </c>
      <c r="L78">
        <v>10.942</v>
      </c>
      <c r="N78" s="110" t="s">
        <v>63</v>
      </c>
      <c r="T78" s="33">
        <f t="shared" si="21"/>
        <v>0.4032456990869846</v>
      </c>
      <c r="U78" s="31">
        <f t="shared" si="16"/>
        <v>1.1572483262213596E-2</v>
      </c>
      <c r="V78" s="8">
        <f t="shared" si="17"/>
        <v>4.6665541032437493E-3</v>
      </c>
      <c r="W78" s="33">
        <f t="shared" si="18"/>
        <v>3.6199376787430437E-3</v>
      </c>
      <c r="X78" s="31">
        <f t="shared" si="19"/>
        <v>2.6264542122845919E-2</v>
      </c>
      <c r="Y78" s="8">
        <f t="shared" si="20"/>
        <v>9.5076005645423754E-5</v>
      </c>
    </row>
    <row r="79" spans="1:25">
      <c r="A79" t="s">
        <v>99</v>
      </c>
      <c r="B79">
        <v>39008.527999999998</v>
      </c>
      <c r="C79">
        <v>27061.691999999999</v>
      </c>
      <c r="D79">
        <v>20587.714</v>
      </c>
      <c r="E79">
        <v>15444.254000000001</v>
      </c>
      <c r="F79">
        <v>18059.84</v>
      </c>
      <c r="G79">
        <v>27373.946</v>
      </c>
      <c r="H79">
        <v>39442.978000000003</v>
      </c>
      <c r="I79">
        <v>44283.436999999998</v>
      </c>
      <c r="J79">
        <v>47944.483</v>
      </c>
      <c r="K79">
        <v>58934.991000000002</v>
      </c>
      <c r="L79">
        <v>75176.149000000005</v>
      </c>
      <c r="N79" s="110" t="s">
        <v>64</v>
      </c>
      <c r="T79" s="33">
        <f t="shared" si="21"/>
        <v>0.56892107445840223</v>
      </c>
      <c r="U79" s="31">
        <f t="shared" si="16"/>
        <v>5.6647683883474673E-2</v>
      </c>
      <c r="V79" s="8">
        <f t="shared" si="17"/>
        <v>3.2228061180566328E-2</v>
      </c>
      <c r="W79" s="33">
        <f t="shared" si="18"/>
        <v>0.37586641470216792</v>
      </c>
      <c r="X79" s="31">
        <f t="shared" si="19"/>
        <v>8.7993704964357378E-2</v>
      </c>
      <c r="Y79" s="8">
        <f t="shared" si="20"/>
        <v>3.3073878401313359E-2</v>
      </c>
    </row>
    <row r="80" spans="1:25">
      <c r="A80" t="s">
        <v>100</v>
      </c>
      <c r="B80">
        <v>6587.9030000000002</v>
      </c>
      <c r="C80">
        <v>799.23</v>
      </c>
      <c r="D80">
        <v>4788.9750000000004</v>
      </c>
      <c r="E80">
        <v>6457.7870000000003</v>
      </c>
      <c r="F80">
        <v>11610.244000000001</v>
      </c>
      <c r="G80">
        <v>12269.007</v>
      </c>
      <c r="H80">
        <v>11559.287</v>
      </c>
      <c r="I80">
        <v>18918.098000000002</v>
      </c>
      <c r="J80">
        <v>15025.817999999999</v>
      </c>
      <c r="K80">
        <v>5149.4690000000001</v>
      </c>
      <c r="L80">
        <v>5633.69</v>
      </c>
      <c r="N80" s="110" t="s">
        <v>65</v>
      </c>
      <c r="T80" s="33">
        <f t="shared" si="21"/>
        <v>0.68012374447942925</v>
      </c>
      <c r="U80" s="31">
        <f>(L45+L310)/($AC$44+$AC$45)</f>
        <v>0.1169025937469293</v>
      </c>
      <c r="V80" s="8">
        <f t="shared" si="17"/>
        <v>7.950822979851907E-2</v>
      </c>
      <c r="W80" s="33">
        <f t="shared" si="18"/>
        <v>0.49023046697738704</v>
      </c>
      <c r="X80" s="72">
        <f>(B45+B310)/($AC$52+$AC$53)</f>
        <v>0.14893640376505424</v>
      </c>
      <c r="Y80" s="8">
        <f t="shared" si="20"/>
        <v>7.3013162767675208E-2</v>
      </c>
    </row>
    <row r="81" spans="1:25">
      <c r="A81" t="s">
        <v>101</v>
      </c>
      <c r="B81">
        <v>261.65499999999997</v>
      </c>
      <c r="C81">
        <v>301.24400000000003</v>
      </c>
      <c r="D81">
        <v>186.06299999999999</v>
      </c>
      <c r="E81">
        <v>310.38400000000001</v>
      </c>
      <c r="F81">
        <v>305.03300000000002</v>
      </c>
      <c r="G81">
        <v>544.64200000000005</v>
      </c>
      <c r="H81">
        <v>425.995</v>
      </c>
      <c r="I81">
        <v>496.88799999999998</v>
      </c>
      <c r="J81">
        <v>2207.0810000000001</v>
      </c>
      <c r="K81">
        <v>5175.8249999999998</v>
      </c>
      <c r="L81">
        <v>3463.498</v>
      </c>
      <c r="N81" s="110" t="s">
        <v>66</v>
      </c>
      <c r="T81" s="33">
        <f t="shared" si="21"/>
        <v>0.6334267958199572</v>
      </c>
      <c r="U81" s="31">
        <f>(L46+L311)/($AC$44+$AC$45)</f>
        <v>0.75604853225174806</v>
      </c>
      <c r="V81" s="8">
        <f>(T81*U81)</f>
        <v>0.47890139926860636</v>
      </c>
      <c r="W81" s="33">
        <f t="shared" si="18"/>
        <v>0.33336680360308873</v>
      </c>
      <c r="X81" s="72">
        <f>(B46+B311)/($AC$52+$AC$53)</f>
        <v>0.4261863461213678</v>
      </c>
      <c r="Y81" s="8">
        <f t="shared" si="20"/>
        <v>0.14207637994576003</v>
      </c>
    </row>
    <row r="82" spans="1:25">
      <c r="A82" t="s">
        <v>102</v>
      </c>
      <c r="B82">
        <v>1248.671</v>
      </c>
      <c r="C82">
        <v>1336.7059999999999</v>
      </c>
      <c r="D82">
        <v>1418.6179999999999</v>
      </c>
      <c r="E82">
        <v>2059.5929999999998</v>
      </c>
      <c r="F82">
        <v>4139.74</v>
      </c>
      <c r="G82">
        <v>4497.0039999999999</v>
      </c>
      <c r="H82">
        <v>10597.457</v>
      </c>
      <c r="I82">
        <v>20268.97</v>
      </c>
      <c r="J82">
        <v>27307.080999999998</v>
      </c>
      <c r="K82">
        <v>25069.116000000002</v>
      </c>
      <c r="L82">
        <v>28377.223000000002</v>
      </c>
      <c r="N82" s="110" t="s">
        <v>67</v>
      </c>
      <c r="T82" s="33">
        <f t="shared" si="21"/>
        <v>0.52266537799717272</v>
      </c>
      <c r="U82" s="31">
        <f>(L47+L312)/($AC$44+$AC$45)</f>
        <v>8.023621060325851E-4</v>
      </c>
      <c r="V82" s="8">
        <f>(T82*U82)</f>
        <v>4.1936689344012869E-4</v>
      </c>
      <c r="W82" s="33">
        <f t="shared" si="18"/>
        <v>4.1040784827115241E-2</v>
      </c>
      <c r="X82" s="72">
        <f>(B47+B312)/($AC$52+$AC$53)</f>
        <v>4.5543279592877794E-2</v>
      </c>
      <c r="Y82" s="8">
        <f t="shared" si="20"/>
        <v>1.8691319380924462E-3</v>
      </c>
    </row>
    <row r="83" spans="1:25">
      <c r="A83" t="s">
        <v>103</v>
      </c>
      <c r="B83">
        <v>2.746</v>
      </c>
      <c r="C83">
        <v>2E-3</v>
      </c>
      <c r="D83">
        <v>1.5449999999999999</v>
      </c>
      <c r="E83" t="s">
        <v>18</v>
      </c>
      <c r="F83">
        <v>1.839</v>
      </c>
      <c r="G83">
        <v>1.1559999999999999</v>
      </c>
      <c r="H83">
        <v>68.929000000000002</v>
      </c>
      <c r="I83">
        <v>5.2999999999999999E-2</v>
      </c>
      <c r="J83">
        <v>458.74900000000002</v>
      </c>
      <c r="K83">
        <v>218.309</v>
      </c>
      <c r="L83">
        <v>735.29499999999996</v>
      </c>
      <c r="N83" s="110" t="s">
        <v>68</v>
      </c>
      <c r="T83" s="33">
        <f t="shared" si="21"/>
        <v>0.66438809812908495</v>
      </c>
      <c r="U83" s="31">
        <f>(L48+L313)/($AC$44+$AC$45)</f>
        <v>0.12624651189528988</v>
      </c>
      <c r="V83" s="8">
        <f>(T83*U83)</f>
        <v>8.3876679933542544E-2</v>
      </c>
      <c r="W83" s="33">
        <f t="shared" si="18"/>
        <v>0.47565443850233985</v>
      </c>
      <c r="X83" s="72">
        <f>(B48+B313)/($AC$52+$AC$53)</f>
        <v>0.37933397052070039</v>
      </c>
      <c r="Y83" s="8">
        <f t="shared" si="20"/>
        <v>0.18043188675288688</v>
      </c>
    </row>
    <row r="84" spans="1:25">
      <c r="A84" t="s">
        <v>104</v>
      </c>
      <c r="B84">
        <v>14142.066000000001</v>
      </c>
      <c r="C84">
        <v>17004.727999999999</v>
      </c>
      <c r="D84">
        <v>23515.148000000001</v>
      </c>
      <c r="E84">
        <v>34945.436000000002</v>
      </c>
      <c r="F84">
        <v>43934.468999999997</v>
      </c>
      <c r="G84">
        <v>50525.233999999997</v>
      </c>
      <c r="H84">
        <v>55630.41</v>
      </c>
      <c r="I84">
        <v>82655.582999999999</v>
      </c>
      <c r="J84">
        <v>99187.807000000001</v>
      </c>
      <c r="K84">
        <v>107472.952</v>
      </c>
      <c r="L84">
        <v>125758.933</v>
      </c>
      <c r="N84" s="110" t="s">
        <v>69</v>
      </c>
      <c r="T84" s="33">
        <f t="shared" si="21"/>
        <v>0.58133722573937796</v>
      </c>
      <c r="U84" s="31">
        <f t="shared" ref="U84:U117" si="24">(L49+L314)/($AD$44+$AD$45)</f>
        <v>1.7511200801064999E-3</v>
      </c>
      <c r="V84" s="8">
        <f>(T84*U84)</f>
        <v>1.01799128930563E-3</v>
      </c>
      <c r="W84" s="33">
        <f t="shared" si="18"/>
        <v>0.49721024272183106</v>
      </c>
      <c r="X84" s="72">
        <f>(B49+B314)/($AD$52+$AD$53)</f>
        <v>1.4916607076417386E-2</v>
      </c>
      <c r="Y84" s="8">
        <f t="shared" si="20"/>
        <v>7.4166898250516717E-3</v>
      </c>
    </row>
    <row r="85" spans="1:25">
      <c r="A85" t="s">
        <v>105</v>
      </c>
      <c r="B85">
        <v>0.97299999999999998</v>
      </c>
      <c r="C85">
        <v>0.189</v>
      </c>
      <c r="D85">
        <v>17.367000000000001</v>
      </c>
      <c r="E85" t="s">
        <v>18</v>
      </c>
      <c r="F85">
        <v>7.3999999999999996E-2</v>
      </c>
      <c r="G85" t="s">
        <v>18</v>
      </c>
      <c r="H85">
        <v>408.36599999999999</v>
      </c>
      <c r="I85">
        <v>207.166</v>
      </c>
      <c r="J85" t="s">
        <v>18</v>
      </c>
      <c r="K85">
        <v>575.87199999999996</v>
      </c>
      <c r="L85">
        <v>234.79400000000001</v>
      </c>
      <c r="N85" s="110" t="s">
        <v>70</v>
      </c>
      <c r="T85" s="33">
        <f t="shared" si="21"/>
        <v>3.8768995575888037E-3</v>
      </c>
      <c r="U85" s="31">
        <f t="shared" si="24"/>
        <v>5.5207924103187027E-3</v>
      </c>
      <c r="V85" s="8">
        <f t="shared" ref="V85:V148" si="25">(T85*U85)</f>
        <v>2.1403557653104204E-5</v>
      </c>
      <c r="W85" s="33">
        <f t="shared" si="18"/>
        <v>3.3380426543488861E-3</v>
      </c>
      <c r="X85" s="72">
        <f t="shared" ref="X85:X117" si="26">(B50+B315)/($AD$52+$AD$53)</f>
        <v>7.5905217216336611E-4</v>
      </c>
      <c r="Y85" s="8">
        <f t="shared" si="20"/>
        <v>2.5337485275574903E-6</v>
      </c>
    </row>
    <row r="86" spans="1:25">
      <c r="A86" t="s">
        <v>106</v>
      </c>
      <c r="B86">
        <v>0.86099999999999999</v>
      </c>
      <c r="C86">
        <v>2107.44</v>
      </c>
      <c r="D86">
        <v>1875.855</v>
      </c>
      <c r="E86">
        <v>1955.8630000000001</v>
      </c>
      <c r="F86">
        <v>4116.9409999999998</v>
      </c>
      <c r="G86">
        <v>1702.164</v>
      </c>
      <c r="H86">
        <v>2347.1219999999998</v>
      </c>
      <c r="I86" t="s">
        <v>18</v>
      </c>
      <c r="J86">
        <v>0.13400000000000001</v>
      </c>
      <c r="K86">
        <v>45.607999999999997</v>
      </c>
      <c r="L86">
        <v>279.86399999999998</v>
      </c>
      <c r="N86" s="110" t="s">
        <v>71</v>
      </c>
      <c r="T86" s="33">
        <f t="shared" si="21"/>
        <v>0.59930761489602369</v>
      </c>
      <c r="U86" s="31">
        <f t="shared" si="24"/>
        <v>6.1845994243913974E-2</v>
      </c>
      <c r="V86" s="8">
        <f t="shared" si="25"/>
        <v>3.7064775301193294E-2</v>
      </c>
      <c r="W86" s="33">
        <f t="shared" si="18"/>
        <v>0.76713303143121225</v>
      </c>
      <c r="X86" s="72">
        <f t="shared" si="26"/>
        <v>6.2774619223280748E-3</v>
      </c>
      <c r="Y86" s="8">
        <f t="shared" si="20"/>
        <v>4.8156483941695413E-3</v>
      </c>
    </row>
    <row r="87" spans="1:25">
      <c r="A87" t="s">
        <v>107</v>
      </c>
      <c r="B87">
        <v>30113.612000000001</v>
      </c>
      <c r="C87">
        <v>365.97699999999998</v>
      </c>
      <c r="D87">
        <v>345.31700000000001</v>
      </c>
      <c r="E87">
        <v>504.649</v>
      </c>
      <c r="F87">
        <v>138967.014</v>
      </c>
      <c r="G87">
        <v>400087.65100000001</v>
      </c>
      <c r="H87">
        <v>228325.52799999999</v>
      </c>
      <c r="I87">
        <v>156622.875</v>
      </c>
      <c r="J87">
        <v>162819.791</v>
      </c>
      <c r="K87">
        <v>174573.09400000001</v>
      </c>
      <c r="L87">
        <v>211461.19399999999</v>
      </c>
      <c r="N87" s="110" t="s">
        <v>72</v>
      </c>
      <c r="T87" s="33">
        <f t="shared" si="21"/>
        <v>0.47878707018076677</v>
      </c>
      <c r="U87" s="31">
        <f t="shared" si="24"/>
        <v>3.0032730176323026E-3</v>
      </c>
      <c r="V87" s="8">
        <f t="shared" si="25"/>
        <v>1.4379282890651206E-3</v>
      </c>
      <c r="W87" s="33">
        <f t="shared" si="18"/>
        <v>8.9892221477016282E-2</v>
      </c>
      <c r="X87" s="72">
        <f t="shared" si="26"/>
        <v>6.6253337097741684E-4</v>
      </c>
      <c r="Y87" s="8">
        <f t="shared" si="20"/>
        <v>5.9556596519816145E-5</v>
      </c>
    </row>
    <row r="88" spans="1:25">
      <c r="A88" t="s">
        <v>108</v>
      </c>
      <c r="B88">
        <v>224.404</v>
      </c>
      <c r="C88">
        <v>253.60499999999999</v>
      </c>
      <c r="D88">
        <v>197.29400000000001</v>
      </c>
      <c r="E88">
        <v>192.44399999999999</v>
      </c>
      <c r="F88">
        <v>1158.21</v>
      </c>
      <c r="G88">
        <v>865.73699999999997</v>
      </c>
      <c r="H88">
        <v>1414.9</v>
      </c>
      <c r="I88">
        <v>3396.6019999999999</v>
      </c>
      <c r="J88">
        <v>587.58399999999995</v>
      </c>
      <c r="K88">
        <v>708.9</v>
      </c>
      <c r="L88">
        <v>886.46600000000001</v>
      </c>
      <c r="N88" s="110" t="s">
        <v>73</v>
      </c>
      <c r="T88" s="33">
        <f t="shared" si="21"/>
        <v>0.13939987309175667</v>
      </c>
      <c r="U88" s="31">
        <f t="shared" si="24"/>
        <v>8.4169031777976873E-4</v>
      </c>
      <c r="V88" s="8">
        <f t="shared" si="25"/>
        <v>1.173315234810601E-4</v>
      </c>
      <c r="W88" s="33">
        <f t="shared" si="18"/>
        <v>0</v>
      </c>
      <c r="X88" s="72">
        <f t="shared" si="26"/>
        <v>5.2502348886856247E-5</v>
      </c>
      <c r="Y88" s="8">
        <f t="shared" si="20"/>
        <v>0</v>
      </c>
    </row>
    <row r="89" spans="1:25">
      <c r="A89" t="s">
        <v>109</v>
      </c>
      <c r="B89">
        <v>123.416</v>
      </c>
      <c r="C89">
        <v>37.072000000000003</v>
      </c>
      <c r="D89">
        <v>115.22199999999999</v>
      </c>
      <c r="E89">
        <v>1004.648</v>
      </c>
      <c r="F89">
        <v>3071.4929999999999</v>
      </c>
      <c r="G89">
        <v>6388.4229999999998</v>
      </c>
      <c r="H89">
        <v>9699.4959999999992</v>
      </c>
      <c r="I89">
        <v>30066.332999999999</v>
      </c>
      <c r="J89">
        <v>29116.913</v>
      </c>
      <c r="K89">
        <v>25076.816999999999</v>
      </c>
      <c r="L89">
        <v>46388.474000000002</v>
      </c>
      <c r="N89" s="110" t="s">
        <v>74</v>
      </c>
      <c r="T89" s="33">
        <f t="shared" si="21"/>
        <v>0.16138547964201405</v>
      </c>
      <c r="U89" s="31">
        <f t="shared" si="24"/>
        <v>6.4505823358607722E-3</v>
      </c>
      <c r="V89" s="8">
        <f t="shared" si="25"/>
        <v>1.041030324243194E-3</v>
      </c>
      <c r="W89" s="33">
        <f t="shared" si="18"/>
        <v>2.3996056093750929E-3</v>
      </c>
      <c r="X89" s="72">
        <f t="shared" si="26"/>
        <v>6.8217127267820887E-4</v>
      </c>
      <c r="Y89" s="8">
        <f t="shared" si="20"/>
        <v>1.636942012473176E-6</v>
      </c>
    </row>
    <row r="90" spans="1:25">
      <c r="A90" t="s">
        <v>110</v>
      </c>
      <c r="B90">
        <v>0</v>
      </c>
      <c r="C90" t="s">
        <v>18</v>
      </c>
      <c r="D90" t="s">
        <v>18</v>
      </c>
      <c r="E90" t="s">
        <v>18</v>
      </c>
      <c r="F90" t="s">
        <v>18</v>
      </c>
      <c r="G90" t="s">
        <v>18</v>
      </c>
      <c r="H90" t="s">
        <v>18</v>
      </c>
      <c r="I90" t="s">
        <v>18</v>
      </c>
      <c r="J90" t="s">
        <v>18</v>
      </c>
      <c r="K90" t="s">
        <v>18</v>
      </c>
      <c r="L90">
        <v>0</v>
      </c>
      <c r="N90" s="110" t="s">
        <v>75</v>
      </c>
      <c r="T90" s="33">
        <f t="shared" si="21"/>
        <v>3.8122520166588875E-2</v>
      </c>
      <c r="U90" s="31">
        <f t="shared" si="24"/>
        <v>3.9194207322513802E-2</v>
      </c>
      <c r="V90" s="8">
        <f t="shared" si="25"/>
        <v>1.4941819590659979E-3</v>
      </c>
      <c r="W90" s="33">
        <f t="shared" si="18"/>
        <v>4.0897709179922494E-3</v>
      </c>
      <c r="X90" s="72">
        <f t="shared" si="26"/>
        <v>8.4726767953390084E-3</v>
      </c>
      <c r="Y90" s="8">
        <f t="shared" si="20"/>
        <v>3.4651307155125245E-5</v>
      </c>
    </row>
    <row r="91" spans="1:25">
      <c r="A91" t="s">
        <v>111</v>
      </c>
      <c r="B91">
        <v>0.14799999999999999</v>
      </c>
      <c r="C91">
        <v>0.57799999999999996</v>
      </c>
      <c r="D91">
        <v>23.024000000000001</v>
      </c>
      <c r="E91">
        <v>592.06799999999998</v>
      </c>
      <c r="F91">
        <v>70.44</v>
      </c>
      <c r="G91">
        <v>17.395</v>
      </c>
      <c r="H91">
        <v>157.91</v>
      </c>
      <c r="I91">
        <v>161.732</v>
      </c>
      <c r="J91">
        <v>3223.913</v>
      </c>
      <c r="K91">
        <v>3891.703</v>
      </c>
      <c r="L91">
        <v>5138.01</v>
      </c>
      <c r="N91" s="110" t="s">
        <v>76</v>
      </c>
      <c r="T91" s="33">
        <f t="shared" si="21"/>
        <v>2.3333914931512944E-2</v>
      </c>
      <c r="U91" s="31">
        <f t="shared" si="24"/>
        <v>0.10546509396956615</v>
      </c>
      <c r="V91" s="8">
        <f t="shared" si="25"/>
        <v>2.4609135309298751E-3</v>
      </c>
      <c r="W91" s="33">
        <f t="shared" si="18"/>
        <v>7.4501909994416065E-3</v>
      </c>
      <c r="X91" s="72">
        <f t="shared" si="26"/>
        <v>2.0936672022794048E-2</v>
      </c>
      <c r="Y91" s="8">
        <f t="shared" si="20"/>
        <v>1.5598220546248111E-4</v>
      </c>
    </row>
    <row r="92" spans="1:25">
      <c r="A92" t="s">
        <v>112</v>
      </c>
      <c r="B92">
        <v>1542.1980000000001</v>
      </c>
      <c r="C92">
        <v>7811.2060000000001</v>
      </c>
      <c r="D92">
        <v>7572.3980000000001</v>
      </c>
      <c r="E92">
        <v>656.85699999999997</v>
      </c>
      <c r="F92">
        <v>10824.72</v>
      </c>
      <c r="G92">
        <v>12035.097</v>
      </c>
      <c r="H92">
        <v>6907.28</v>
      </c>
      <c r="I92">
        <v>15655.401</v>
      </c>
      <c r="J92">
        <v>23205.763999999999</v>
      </c>
      <c r="K92">
        <v>50232.98</v>
      </c>
      <c r="L92">
        <v>78707.38</v>
      </c>
      <c r="N92" s="110" t="s">
        <v>77</v>
      </c>
      <c r="T92" s="33">
        <f t="shared" si="21"/>
        <v>0.17561607317388728</v>
      </c>
      <c r="U92" s="31">
        <f t="shared" si="24"/>
        <v>0.15275504671291398</v>
      </c>
      <c r="V92" s="8">
        <f t="shared" si="25"/>
        <v>2.682624146121567E-2</v>
      </c>
      <c r="W92" s="33">
        <f t="shared" si="18"/>
        <v>0.11089029278586483</v>
      </c>
      <c r="X92" s="72">
        <f t="shared" si="26"/>
        <v>0.16843058221020657</v>
      </c>
      <c r="Y92" s="8">
        <f t="shared" si="20"/>
        <v>1.8677316575383483E-2</v>
      </c>
    </row>
    <row r="93" spans="1:25">
      <c r="A93" t="s">
        <v>113</v>
      </c>
      <c r="B93">
        <v>139.22200000000001</v>
      </c>
      <c r="C93">
        <v>179.33</v>
      </c>
      <c r="D93">
        <v>213.75399999999999</v>
      </c>
      <c r="E93">
        <v>218.31399999999999</v>
      </c>
      <c r="F93">
        <v>188.46</v>
      </c>
      <c r="G93">
        <v>313.05599999999998</v>
      </c>
      <c r="H93">
        <v>248.42500000000001</v>
      </c>
      <c r="I93">
        <v>386.07299999999998</v>
      </c>
      <c r="J93">
        <v>544.15599999999995</v>
      </c>
      <c r="K93">
        <v>760.03800000000001</v>
      </c>
      <c r="L93">
        <v>733.57</v>
      </c>
      <c r="N93" s="110" t="s">
        <v>78</v>
      </c>
      <c r="T93" s="33">
        <f t="shared" si="21"/>
        <v>0.16183722963475586</v>
      </c>
      <c r="U93" s="31">
        <f t="shared" si="24"/>
        <v>0.32284807124259685</v>
      </c>
      <c r="V93" s="8">
        <f t="shared" si="25"/>
        <v>5.2248837442826164E-2</v>
      </c>
      <c r="W93" s="33">
        <f t="shared" si="18"/>
        <v>6.2511872484060899E-2</v>
      </c>
      <c r="X93" s="72">
        <f t="shared" si="26"/>
        <v>0.56717826268397153</v>
      </c>
      <c r="Y93" s="8">
        <f t="shared" si="20"/>
        <v>3.5455375232631627E-2</v>
      </c>
    </row>
    <row r="94" spans="1:25">
      <c r="A94" t="s">
        <v>114</v>
      </c>
      <c r="B94">
        <v>785.59</v>
      </c>
      <c r="C94">
        <v>47.625</v>
      </c>
      <c r="D94">
        <v>106.827</v>
      </c>
      <c r="E94">
        <v>1113.527</v>
      </c>
      <c r="F94">
        <v>2999.7779999999998</v>
      </c>
      <c r="G94">
        <v>4945.5659999999998</v>
      </c>
      <c r="H94">
        <v>8174.2269999999999</v>
      </c>
      <c r="I94">
        <v>6999.3419999999996</v>
      </c>
      <c r="J94">
        <v>13775.788</v>
      </c>
      <c r="K94">
        <v>5687.634</v>
      </c>
      <c r="L94">
        <v>17115.810000000001</v>
      </c>
      <c r="N94" s="110" t="s">
        <v>79</v>
      </c>
      <c r="T94" s="33">
        <f t="shared" si="21"/>
        <v>0.27248860567742311</v>
      </c>
      <c r="U94" s="31">
        <f t="shared" si="24"/>
        <v>4.1869984713280295E-3</v>
      </c>
      <c r="V94" s="8">
        <f t="shared" si="25"/>
        <v>1.1409093754256767E-3</v>
      </c>
      <c r="W94" s="33">
        <f t="shared" si="18"/>
        <v>0.14391831782249656</v>
      </c>
      <c r="X94" s="72">
        <f t="shared" si="26"/>
        <v>3.2458804311455117E-3</v>
      </c>
      <c r="Y94" s="8">
        <f t="shared" si="20"/>
        <v>4.6714165150342192E-4</v>
      </c>
    </row>
    <row r="95" spans="1:25">
      <c r="A95" t="s">
        <v>115</v>
      </c>
      <c r="B95">
        <v>42.973999999999997</v>
      </c>
      <c r="C95">
        <v>54.25</v>
      </c>
      <c r="D95">
        <v>30.245999999999999</v>
      </c>
      <c r="E95">
        <v>38.103000000000002</v>
      </c>
      <c r="F95">
        <v>98.891000000000005</v>
      </c>
      <c r="G95">
        <v>47.488</v>
      </c>
      <c r="H95">
        <v>145.351</v>
      </c>
      <c r="I95">
        <v>142.42099999999999</v>
      </c>
      <c r="J95">
        <v>345.62299999999999</v>
      </c>
      <c r="K95">
        <v>308.54599999999999</v>
      </c>
      <c r="L95">
        <v>652.01300000000003</v>
      </c>
      <c r="N95" s="110" t="s">
        <v>80</v>
      </c>
      <c r="T95" s="33">
        <f t="shared" si="21"/>
        <v>0</v>
      </c>
      <c r="U95" s="31">
        <f t="shared" si="24"/>
        <v>7.9612208237726254E-8</v>
      </c>
      <c r="V95" s="8">
        <f t="shared" si="25"/>
        <v>0</v>
      </c>
      <c r="W95" s="33">
        <v>0</v>
      </c>
      <c r="X95" s="72">
        <f t="shared" si="26"/>
        <v>0</v>
      </c>
      <c r="Y95" s="8">
        <f t="shared" si="20"/>
        <v>0</v>
      </c>
    </row>
    <row r="96" spans="1:25">
      <c r="A96" t="s">
        <v>116</v>
      </c>
      <c r="B96">
        <v>66.230999999999995</v>
      </c>
      <c r="C96">
        <v>157.547</v>
      </c>
      <c r="D96">
        <v>458.47899999999998</v>
      </c>
      <c r="E96">
        <v>441.07</v>
      </c>
      <c r="F96">
        <v>2305.1640000000002</v>
      </c>
      <c r="G96">
        <v>2959.5320000000002</v>
      </c>
      <c r="H96">
        <v>3040.4250000000002</v>
      </c>
      <c r="I96">
        <v>4398.8630000000003</v>
      </c>
      <c r="J96">
        <v>3561.6759999999999</v>
      </c>
      <c r="K96">
        <v>3348.9119999999998</v>
      </c>
      <c r="L96">
        <v>6577.5630000000001</v>
      </c>
      <c r="N96" s="110" t="s">
        <v>81</v>
      </c>
      <c r="T96" s="33">
        <f t="shared" si="21"/>
        <v>0.83612898628986287</v>
      </c>
      <c r="U96" s="31">
        <f t="shared" si="24"/>
        <v>5.6237642112596121E-4</v>
      </c>
      <c r="V96" s="8">
        <f t="shared" si="25"/>
        <v>4.7021922690937098E-4</v>
      </c>
      <c r="W96" s="33">
        <f t="shared" si="18"/>
        <v>0.16512829125104139</v>
      </c>
      <c r="X96" s="72">
        <f t="shared" si="26"/>
        <v>1.6615295027821452E-2</v>
      </c>
      <c r="Y96" s="8">
        <f t="shared" si="20"/>
        <v>2.7436552765760808E-3</v>
      </c>
    </row>
    <row r="97" spans="1:25">
      <c r="A97" t="s">
        <v>117</v>
      </c>
      <c r="B97">
        <v>228.79599999999999</v>
      </c>
      <c r="C97">
        <v>114.431</v>
      </c>
      <c r="D97">
        <v>198.40899999999999</v>
      </c>
      <c r="E97">
        <v>133.77500000000001</v>
      </c>
      <c r="F97">
        <v>326.60199999999998</v>
      </c>
      <c r="G97">
        <v>774.06700000000001</v>
      </c>
      <c r="H97">
        <v>445.00700000000001</v>
      </c>
      <c r="I97">
        <v>290.87599999999998</v>
      </c>
      <c r="J97">
        <v>706.24400000000003</v>
      </c>
      <c r="K97">
        <v>859.85599999999999</v>
      </c>
      <c r="L97">
        <v>967.06</v>
      </c>
      <c r="N97" s="110" t="s">
        <v>82</v>
      </c>
      <c r="T97" s="33">
        <f t="shared" si="21"/>
        <v>0.71933359292598209</v>
      </c>
      <c r="U97" s="31">
        <f t="shared" si="24"/>
        <v>1.0412269822145364E-3</v>
      </c>
      <c r="V97" s="8">
        <f t="shared" si="25"/>
        <v>7.4898954616786011E-4</v>
      </c>
      <c r="W97" s="33">
        <f t="shared" si="18"/>
        <v>0.28506822198997261</v>
      </c>
      <c r="X97" s="72">
        <f t="shared" si="26"/>
        <v>3.3651475939783966E-3</v>
      </c>
      <c r="Y97" s="8">
        <f t="shared" si="20"/>
        <v>9.5929664134925582E-4</v>
      </c>
    </row>
    <row r="98" spans="1:25">
      <c r="A98" t="s">
        <v>118</v>
      </c>
      <c r="B98">
        <v>908.72299999999996</v>
      </c>
      <c r="C98">
        <v>593.61500000000001</v>
      </c>
      <c r="D98">
        <v>948.18299999999999</v>
      </c>
      <c r="E98">
        <v>1737.6869999999999</v>
      </c>
      <c r="F98">
        <v>2396.4810000000002</v>
      </c>
      <c r="G98">
        <v>3190.6080000000002</v>
      </c>
      <c r="H98">
        <v>12624.945</v>
      </c>
      <c r="I98">
        <v>22082.947</v>
      </c>
      <c r="J98">
        <v>28215.702000000001</v>
      </c>
      <c r="K98">
        <v>19688.866000000002</v>
      </c>
      <c r="L98">
        <v>20234.975999999999</v>
      </c>
      <c r="N98" s="110" t="s">
        <v>83</v>
      </c>
      <c r="T98" s="33">
        <f t="shared" si="21"/>
        <v>0.16365376250543714</v>
      </c>
      <c r="U98" s="31">
        <f t="shared" si="24"/>
        <v>9.0908178843642062E-5</v>
      </c>
      <c r="V98" s="8">
        <f t="shared" si="25"/>
        <v>1.4877465510279204E-5</v>
      </c>
      <c r="W98" s="33">
        <f t="shared" si="18"/>
        <v>0.41270236139917593</v>
      </c>
      <c r="X98" s="72">
        <f t="shared" si="26"/>
        <v>2.7037419842059424E-3</v>
      </c>
      <c r="Y98" s="8">
        <f t="shared" si="20"/>
        <v>1.1158407014958858E-3</v>
      </c>
    </row>
    <row r="99" spans="1:25">
      <c r="A99" t="s">
        <v>119</v>
      </c>
      <c r="B99">
        <v>953.92200000000003</v>
      </c>
      <c r="C99">
        <v>558.34699999999998</v>
      </c>
      <c r="D99">
        <v>490.19</v>
      </c>
      <c r="E99">
        <v>614.87800000000004</v>
      </c>
      <c r="F99">
        <v>1049.472</v>
      </c>
      <c r="G99">
        <v>1074.921</v>
      </c>
      <c r="H99">
        <v>2251.8780000000002</v>
      </c>
      <c r="I99">
        <v>2350.4059999999999</v>
      </c>
      <c r="J99">
        <v>2841.1619999999998</v>
      </c>
      <c r="K99">
        <v>1866.1769999999999</v>
      </c>
      <c r="L99">
        <v>1712.51</v>
      </c>
      <c r="N99" s="110" t="s">
        <v>84</v>
      </c>
      <c r="T99" s="33">
        <f t="shared" si="21"/>
        <v>0.65758861654738532</v>
      </c>
      <c r="U99" s="31">
        <f t="shared" si="24"/>
        <v>2.4973453427790594E-5</v>
      </c>
      <c r="V99" s="8">
        <f t="shared" si="25"/>
        <v>1.6422258689991374E-5</v>
      </c>
      <c r="W99" s="33">
        <f t="shared" si="18"/>
        <v>0.36647577375973234</v>
      </c>
      <c r="X99" s="72">
        <f t="shared" si="26"/>
        <v>4.1979729069052191E-4</v>
      </c>
      <c r="Y99" s="8">
        <f t="shared" si="20"/>
        <v>1.538455369280483E-4</v>
      </c>
    </row>
    <row r="100" spans="1:25">
      <c r="A100" t="s">
        <v>120</v>
      </c>
      <c r="B100">
        <v>1453.4179999999999</v>
      </c>
      <c r="C100">
        <v>2058.3440000000001</v>
      </c>
      <c r="D100">
        <v>3809.8139999999999</v>
      </c>
      <c r="E100">
        <v>5127.1580000000004</v>
      </c>
      <c r="F100">
        <v>8137.8739999999998</v>
      </c>
      <c r="G100">
        <v>5248.2470000000003</v>
      </c>
      <c r="H100">
        <v>4553.7330000000002</v>
      </c>
      <c r="I100">
        <v>5662.4889999999996</v>
      </c>
      <c r="J100">
        <v>14624.523999999999</v>
      </c>
      <c r="K100">
        <v>9983.2389999999996</v>
      </c>
      <c r="L100">
        <v>12610.361999999999</v>
      </c>
      <c r="N100" s="110" t="s">
        <v>85</v>
      </c>
      <c r="T100" s="33">
        <f t="shared" si="21"/>
        <v>0.37524356237550327</v>
      </c>
      <c r="U100" s="31">
        <f t="shared" si="24"/>
        <v>1.0192909190626235E-3</v>
      </c>
      <c r="V100" s="8">
        <f t="shared" si="25"/>
        <v>3.8248235556605963E-4</v>
      </c>
      <c r="W100" s="33">
        <f t="shared" si="18"/>
        <v>7.2342279391132705E-2</v>
      </c>
      <c r="X100" s="72">
        <f t="shared" si="26"/>
        <v>9.6508414977965907E-3</v>
      </c>
      <c r="Y100" s="8">
        <f t="shared" si="20"/>
        <v>6.9816387199313863E-4</v>
      </c>
    </row>
    <row r="101" spans="1:25">
      <c r="A101" t="s">
        <v>121</v>
      </c>
      <c r="B101">
        <v>4837.8419999999996</v>
      </c>
      <c r="C101">
        <v>3807.9639999999999</v>
      </c>
      <c r="D101">
        <v>3595.5239999999999</v>
      </c>
      <c r="E101">
        <v>5035.5429999999997</v>
      </c>
      <c r="F101">
        <v>5839.2740000000003</v>
      </c>
      <c r="G101">
        <v>4459.2340000000004</v>
      </c>
      <c r="H101">
        <v>6948.9049999999997</v>
      </c>
      <c r="I101">
        <v>10257.547</v>
      </c>
      <c r="J101">
        <v>10927.261</v>
      </c>
      <c r="K101">
        <v>10165.387000000001</v>
      </c>
      <c r="L101">
        <v>13150.888999999999</v>
      </c>
      <c r="N101" s="110" t="s">
        <v>86</v>
      </c>
      <c r="T101" s="33">
        <f t="shared" si="21"/>
        <v>0.73404698861465001</v>
      </c>
      <c r="U101" s="31">
        <f t="shared" si="24"/>
        <v>1.8195769308239861E-2</v>
      </c>
      <c r="V101" s="8">
        <f t="shared" si="25"/>
        <v>1.3356549666240343E-2</v>
      </c>
      <c r="W101" s="33">
        <f t="shared" si="18"/>
        <v>0.11881830130981974</v>
      </c>
      <c r="X101" s="72">
        <f t="shared" si="26"/>
        <v>8.0066237372861237E-3</v>
      </c>
      <c r="Y101" s="8">
        <f t="shared" si="20"/>
        <v>9.5133343169121766E-4</v>
      </c>
    </row>
    <row r="102" spans="1:25">
      <c r="A102" t="s">
        <v>122</v>
      </c>
      <c r="B102">
        <v>913.89300000000003</v>
      </c>
      <c r="C102">
        <v>484.46300000000002</v>
      </c>
      <c r="D102">
        <v>793.38199999999995</v>
      </c>
      <c r="E102">
        <v>647.79</v>
      </c>
      <c r="F102">
        <v>1367.425</v>
      </c>
      <c r="G102">
        <v>1135.443</v>
      </c>
      <c r="H102">
        <v>958.971</v>
      </c>
      <c r="I102">
        <v>3131.0650000000001</v>
      </c>
      <c r="J102">
        <v>1513.5260000000001</v>
      </c>
      <c r="K102">
        <v>5260.259</v>
      </c>
      <c r="L102">
        <v>4742.4049999999997</v>
      </c>
      <c r="N102" s="110" t="s">
        <v>87</v>
      </c>
      <c r="T102" s="33">
        <f t="shared" si="21"/>
        <v>0.19067576883422707</v>
      </c>
      <c r="U102" s="31">
        <f t="shared" si="24"/>
        <v>1.728449581152765E-4</v>
      </c>
      <c r="V102" s="8">
        <f t="shared" si="25"/>
        <v>3.295734527775012E-5</v>
      </c>
      <c r="W102" s="33">
        <f t="shared" si="18"/>
        <v>0.57353425206428255</v>
      </c>
      <c r="X102" s="72">
        <f t="shared" si="26"/>
        <v>9.4379431427073495E-5</v>
      </c>
      <c r="Y102" s="8">
        <f t="shared" si="20"/>
        <v>5.412983661377884E-5</v>
      </c>
    </row>
    <row r="103" spans="1:25">
      <c r="A103" t="s">
        <v>123</v>
      </c>
      <c r="B103">
        <v>379.72</v>
      </c>
      <c r="C103">
        <v>909.61199999999997</v>
      </c>
      <c r="D103">
        <v>1023.044</v>
      </c>
      <c r="E103">
        <v>1176.556</v>
      </c>
      <c r="F103">
        <v>1190.1869999999999</v>
      </c>
      <c r="G103">
        <v>17319.350999999999</v>
      </c>
      <c r="H103">
        <v>29426.276000000002</v>
      </c>
      <c r="I103">
        <v>49009.997000000003</v>
      </c>
      <c r="J103">
        <v>112290.95699999999</v>
      </c>
      <c r="K103">
        <v>10549.788</v>
      </c>
      <c r="L103">
        <v>8313.1299999999992</v>
      </c>
      <c r="N103" s="110" t="s">
        <v>88</v>
      </c>
      <c r="T103" s="33">
        <f t="shared" si="21"/>
        <v>0.81882752469916054</v>
      </c>
      <c r="U103" s="31">
        <f t="shared" si="24"/>
        <v>1.1980446847286405E-2</v>
      </c>
      <c r="V103" s="8">
        <f t="shared" si="25"/>
        <v>9.8099196367533881E-3</v>
      </c>
      <c r="W103" s="33">
        <f t="shared" si="18"/>
        <v>0.47713517474973804</v>
      </c>
      <c r="X103" s="72">
        <f t="shared" si="26"/>
        <v>1.5307193325981034E-2</v>
      </c>
      <c r="Y103" s="8">
        <f t="shared" si="20"/>
        <v>7.3036003625199849E-3</v>
      </c>
    </row>
    <row r="104" spans="1:25">
      <c r="A104" t="s">
        <v>124</v>
      </c>
      <c r="B104">
        <v>176.208</v>
      </c>
      <c r="C104">
        <v>221.06899999999999</v>
      </c>
      <c r="D104">
        <v>296.685</v>
      </c>
      <c r="E104">
        <v>252.416</v>
      </c>
      <c r="F104">
        <v>257.49400000000003</v>
      </c>
      <c r="G104">
        <v>707.94200000000001</v>
      </c>
      <c r="H104">
        <v>1846.5239999999999</v>
      </c>
      <c r="I104">
        <v>7011.6130000000003</v>
      </c>
      <c r="J104">
        <v>4065.8339999999998</v>
      </c>
      <c r="K104">
        <v>3614.902</v>
      </c>
      <c r="L104">
        <v>2492.19</v>
      </c>
      <c r="N104" s="110" t="s">
        <v>89</v>
      </c>
      <c r="T104" s="33">
        <f t="shared" si="21"/>
        <v>1.9296002205257394E-3</v>
      </c>
      <c r="U104" s="31">
        <f t="shared" si="24"/>
        <v>6.8855069928624744E-5</v>
      </c>
      <c r="V104" s="8">
        <f t="shared" si="25"/>
        <v>1.3286275811858952E-7</v>
      </c>
      <c r="W104" s="33">
        <f t="shared" si="18"/>
        <v>0</v>
      </c>
      <c r="X104" s="72">
        <f t="shared" si="26"/>
        <v>1.3897799759363845E-5</v>
      </c>
      <c r="Y104" s="8">
        <f t="shared" si="20"/>
        <v>0</v>
      </c>
    </row>
    <row r="105" spans="1:25">
      <c r="A105" t="s">
        <v>125</v>
      </c>
      <c r="B105">
        <v>32.299999999999997</v>
      </c>
      <c r="C105">
        <v>54.622999999999998</v>
      </c>
      <c r="D105">
        <v>27.77</v>
      </c>
      <c r="E105">
        <v>71.323999999999998</v>
      </c>
      <c r="F105">
        <v>69.921999999999997</v>
      </c>
      <c r="G105">
        <v>243.56399999999999</v>
      </c>
      <c r="H105">
        <v>40.898000000000003</v>
      </c>
      <c r="I105">
        <v>57.078000000000003</v>
      </c>
      <c r="J105">
        <v>127.697</v>
      </c>
      <c r="K105">
        <v>41.338000000000001</v>
      </c>
      <c r="L105">
        <v>37.994</v>
      </c>
      <c r="N105" s="110" t="s">
        <v>90</v>
      </c>
      <c r="T105" s="33">
        <f t="shared" si="21"/>
        <v>0.629306344971581</v>
      </c>
      <c r="U105" s="31">
        <f t="shared" si="24"/>
        <v>3.6362217071122547E-5</v>
      </c>
      <c r="V105" s="8">
        <f t="shared" si="25"/>
        <v>2.2882973920091355E-5</v>
      </c>
      <c r="W105" s="33">
        <f t="shared" si="18"/>
        <v>0</v>
      </c>
      <c r="X105" s="72">
        <f t="shared" si="26"/>
        <v>8.3927043444788089E-6</v>
      </c>
      <c r="Y105" s="8">
        <f t="shared" si="20"/>
        <v>0</v>
      </c>
    </row>
    <row r="106" spans="1:25">
      <c r="A106" t="s">
        <v>126</v>
      </c>
      <c r="B106">
        <v>16.244</v>
      </c>
      <c r="C106">
        <v>9.9000000000000005E-2</v>
      </c>
      <c r="D106">
        <v>0.1</v>
      </c>
      <c r="E106">
        <v>6.0000000000000001E-3</v>
      </c>
      <c r="F106">
        <v>1.6890000000000001</v>
      </c>
      <c r="G106">
        <v>4.4480000000000004</v>
      </c>
      <c r="H106">
        <v>0.45600000000000002</v>
      </c>
      <c r="I106">
        <v>0.46300000000000002</v>
      </c>
      <c r="J106">
        <v>6.0000000000000001E-3</v>
      </c>
      <c r="K106">
        <v>0.71699999999999997</v>
      </c>
      <c r="L106">
        <v>183.34200000000001</v>
      </c>
      <c r="N106" s="110" t="s">
        <v>91</v>
      </c>
      <c r="T106" s="33">
        <f t="shared" si="21"/>
        <v>0.38748485490459161</v>
      </c>
      <c r="U106" s="31">
        <f t="shared" si="24"/>
        <v>1.2901378728387404E-2</v>
      </c>
      <c r="V106" s="8">
        <f t="shared" si="25"/>
        <v>4.9990888646383779E-3</v>
      </c>
      <c r="W106" s="33">
        <f t="shared" si="18"/>
        <v>6.0407582478242149E-2</v>
      </c>
      <c r="X106" s="72">
        <f t="shared" si="26"/>
        <v>8.4021235141116379E-3</v>
      </c>
      <c r="Y106" s="8">
        <f t="shared" si="20"/>
        <v>5.0755196917107647E-4</v>
      </c>
    </row>
    <row r="107" spans="1:25">
      <c r="A107" t="s">
        <v>127</v>
      </c>
      <c r="B107">
        <v>37.950000000000003</v>
      </c>
      <c r="C107">
        <v>212.21700000000001</v>
      </c>
      <c r="D107">
        <v>167.52099999999999</v>
      </c>
      <c r="E107">
        <v>231.261</v>
      </c>
      <c r="F107">
        <v>433.53500000000003</v>
      </c>
      <c r="G107">
        <v>586.86199999999997</v>
      </c>
      <c r="H107">
        <v>474.94799999999998</v>
      </c>
      <c r="I107">
        <v>615.10799999999995</v>
      </c>
      <c r="J107">
        <v>609.14700000000005</v>
      </c>
      <c r="K107">
        <v>736.20500000000004</v>
      </c>
      <c r="L107">
        <v>275.44400000000002</v>
      </c>
      <c r="N107" s="110" t="s">
        <v>92</v>
      </c>
      <c r="T107" s="33">
        <f t="shared" si="21"/>
        <v>0</v>
      </c>
      <c r="U107" s="31">
        <f t="shared" si="24"/>
        <v>1.6987452645162518E-6</v>
      </c>
      <c r="V107" s="8">
        <f t="shared" si="25"/>
        <v>0</v>
      </c>
      <c r="W107" s="33">
        <v>0</v>
      </c>
      <c r="X107" s="72">
        <f t="shared" si="26"/>
        <v>0</v>
      </c>
      <c r="Y107" s="8">
        <f t="shared" si="20"/>
        <v>0</v>
      </c>
    </row>
    <row r="108" spans="1:25">
      <c r="A108" t="s">
        <v>128</v>
      </c>
      <c r="B108">
        <v>0.60499999999999998</v>
      </c>
      <c r="C108">
        <v>1.2370000000000001</v>
      </c>
      <c r="D108">
        <v>18.553000000000001</v>
      </c>
      <c r="E108">
        <v>3.3069999999999999</v>
      </c>
      <c r="F108">
        <v>4.0289999999999999</v>
      </c>
      <c r="G108">
        <v>9.0579999999999998</v>
      </c>
      <c r="H108">
        <v>5.0579999999999998</v>
      </c>
      <c r="I108">
        <v>3.673</v>
      </c>
      <c r="J108">
        <v>2.823</v>
      </c>
      <c r="K108">
        <v>11.366</v>
      </c>
      <c r="L108">
        <v>51.753</v>
      </c>
      <c r="N108" s="110" t="s">
        <v>93</v>
      </c>
      <c r="T108" s="33">
        <f t="shared" si="21"/>
        <v>0.99308965051153719</v>
      </c>
      <c r="U108" s="31">
        <f t="shared" si="24"/>
        <v>0.15086002624833486</v>
      </c>
      <c r="V108" s="8">
        <f t="shared" si="25"/>
        <v>0.14981753074312018</v>
      </c>
      <c r="W108" s="33">
        <f t="shared" si="18"/>
        <v>0.81650852986151279</v>
      </c>
      <c r="X108" s="72">
        <f t="shared" si="26"/>
        <v>5.1438576987724111E-2</v>
      </c>
      <c r="Y108" s="8">
        <f t="shared" si="20"/>
        <v>4.2000036874414858E-2</v>
      </c>
    </row>
    <row r="109" spans="1:25">
      <c r="A109" t="s">
        <v>129</v>
      </c>
      <c r="B109">
        <v>13336.199000000001</v>
      </c>
      <c r="C109">
        <v>12849.884</v>
      </c>
      <c r="D109">
        <v>15368.683000000001</v>
      </c>
      <c r="E109">
        <v>18329.044000000002</v>
      </c>
      <c r="F109">
        <v>25977.343000000001</v>
      </c>
      <c r="G109">
        <v>33193.881000000001</v>
      </c>
      <c r="H109">
        <v>35411.368999999999</v>
      </c>
      <c r="I109">
        <v>51443.601999999999</v>
      </c>
      <c r="J109">
        <v>63453.750999999997</v>
      </c>
      <c r="K109">
        <v>44171.408000000003</v>
      </c>
      <c r="L109">
        <v>47365.004999999997</v>
      </c>
      <c r="N109" s="110" t="s">
        <v>94</v>
      </c>
      <c r="T109" s="33">
        <v>0</v>
      </c>
      <c r="U109" s="31">
        <f t="shared" si="24"/>
        <v>0</v>
      </c>
      <c r="V109" s="8">
        <f t="shared" si="25"/>
        <v>0</v>
      </c>
      <c r="W109" s="33">
        <f t="shared" ref="W109:W172" si="27">(2*MIN(B74,B339)/(B74+B339))</f>
        <v>0</v>
      </c>
      <c r="X109" s="72">
        <f t="shared" si="26"/>
        <v>1.9400193949805859E-5</v>
      </c>
      <c r="Y109" s="8">
        <f t="shared" ref="Y109:Y172" si="28">(W109*X109)</f>
        <v>0</v>
      </c>
    </row>
    <row r="110" spans="1:25">
      <c r="A110" t="s">
        <v>130</v>
      </c>
      <c r="B110">
        <v>3388.47</v>
      </c>
      <c r="C110">
        <v>4106.2420000000002</v>
      </c>
      <c r="D110">
        <v>5987.52</v>
      </c>
      <c r="E110">
        <v>7435.1880000000001</v>
      </c>
      <c r="F110">
        <v>10477.813</v>
      </c>
      <c r="G110">
        <v>10279.804</v>
      </c>
      <c r="H110">
        <v>21296.466</v>
      </c>
      <c r="I110">
        <v>36299.353000000003</v>
      </c>
      <c r="J110">
        <v>44862.169000000002</v>
      </c>
      <c r="K110">
        <v>59202.220999999998</v>
      </c>
      <c r="L110">
        <v>64086.15</v>
      </c>
      <c r="N110" s="110" t="s">
        <v>95</v>
      </c>
      <c r="T110" s="33">
        <f t="shared" ref="T110:T173" si="29">(2*MIN(L75,L340)/(L75+L340))</f>
        <v>0</v>
      </c>
      <c r="U110" s="31">
        <f t="shared" si="24"/>
        <v>2.9525057359686564E-7</v>
      </c>
      <c r="V110" s="8">
        <f t="shared" si="25"/>
        <v>0</v>
      </c>
      <c r="W110" s="33">
        <f t="shared" si="27"/>
        <v>0</v>
      </c>
      <c r="X110" s="72">
        <f t="shared" si="26"/>
        <v>2.1582783299770095E-6</v>
      </c>
      <c r="Y110" s="8">
        <f t="shared" si="28"/>
        <v>0</v>
      </c>
    </row>
    <row r="111" spans="1:25">
      <c r="A111" t="s">
        <v>131</v>
      </c>
      <c r="B111">
        <v>50229.04</v>
      </c>
      <c r="C111">
        <v>52459.836000000003</v>
      </c>
      <c r="D111">
        <v>58097.324000000001</v>
      </c>
      <c r="E111">
        <v>78265.983999999997</v>
      </c>
      <c r="F111">
        <v>104099.386</v>
      </c>
      <c r="G111">
        <v>114036.462</v>
      </c>
      <c r="H111">
        <v>167619.318</v>
      </c>
      <c r="I111">
        <v>233053.353</v>
      </c>
      <c r="J111">
        <v>264880.38699999999</v>
      </c>
      <c r="K111">
        <v>255883.989</v>
      </c>
      <c r="L111">
        <v>306226.35700000002</v>
      </c>
      <c r="N111" s="110" t="s">
        <v>96</v>
      </c>
      <c r="T111" s="33">
        <f t="shared" si="29"/>
        <v>0.44641980694770139</v>
      </c>
      <c r="U111" s="31">
        <f t="shared" si="24"/>
        <v>1.2568236961534718E-4</v>
      </c>
      <c r="V111" s="8">
        <f t="shared" si="25"/>
        <v>5.6107099180412936E-5</v>
      </c>
      <c r="W111" s="33">
        <f t="shared" si="27"/>
        <v>0.11263387394162486</v>
      </c>
      <c r="X111" s="72">
        <f t="shared" si="26"/>
        <v>4.0947456148150176E-4</v>
      </c>
      <c r="Y111" s="8">
        <f t="shared" si="28"/>
        <v>4.6120706140209584E-5</v>
      </c>
    </row>
    <row r="112" spans="1:25">
      <c r="A112" t="s">
        <v>132</v>
      </c>
      <c r="B112">
        <v>698.827</v>
      </c>
      <c r="C112">
        <v>941.49599999999998</v>
      </c>
      <c r="D112">
        <v>778.22900000000004</v>
      </c>
      <c r="E112">
        <v>1021.8819999999999</v>
      </c>
      <c r="F112">
        <v>1265.172</v>
      </c>
      <c r="G112">
        <v>1415.1880000000001</v>
      </c>
      <c r="H112">
        <v>1139.0909999999999</v>
      </c>
      <c r="I112">
        <v>1832.701</v>
      </c>
      <c r="J112">
        <v>3199.2849999999999</v>
      </c>
      <c r="K112">
        <v>2825.498</v>
      </c>
      <c r="L112">
        <v>3244.5430000000001</v>
      </c>
      <c r="N112" s="110" t="s">
        <v>97</v>
      </c>
      <c r="T112" s="33"/>
      <c r="U112" s="31">
        <f t="shared" si="24"/>
        <v>0</v>
      </c>
      <c r="V112" s="8">
        <f t="shared" si="25"/>
        <v>0</v>
      </c>
      <c r="W112" s="33">
        <v>0</v>
      </c>
      <c r="X112" s="72">
        <f t="shared" si="26"/>
        <v>0</v>
      </c>
      <c r="Y112" s="8">
        <f t="shared" si="28"/>
        <v>0</v>
      </c>
    </row>
    <row r="113" spans="1:25">
      <c r="A113" t="s">
        <v>133</v>
      </c>
      <c r="B113">
        <v>5466.1360000000004</v>
      </c>
      <c r="C113">
        <v>9034.43</v>
      </c>
      <c r="D113">
        <v>11690.221</v>
      </c>
      <c r="E113">
        <v>14287.564</v>
      </c>
      <c r="F113">
        <v>18939.912</v>
      </c>
      <c r="G113">
        <v>34100.656999999999</v>
      </c>
      <c r="H113">
        <v>38741.743000000002</v>
      </c>
      <c r="I113">
        <v>43364.773999999998</v>
      </c>
      <c r="J113">
        <v>52558.641000000003</v>
      </c>
      <c r="K113">
        <v>39623.942000000003</v>
      </c>
      <c r="L113">
        <v>39774.351000000002</v>
      </c>
      <c r="N113" s="110" t="s">
        <v>98</v>
      </c>
      <c r="T113" s="33">
        <f t="shared" si="29"/>
        <v>0.91302836139671184</v>
      </c>
      <c r="U113" s="31">
        <f t="shared" si="24"/>
        <v>1.0614785353974456E-5</v>
      </c>
      <c r="V113" s="8">
        <f t="shared" si="25"/>
        <v>9.6916000783171141E-6</v>
      </c>
      <c r="W113" s="33">
        <f t="shared" si="27"/>
        <v>0</v>
      </c>
      <c r="X113" s="72">
        <f t="shared" si="26"/>
        <v>2.2742959198049347E-5</v>
      </c>
      <c r="Y113" s="8">
        <f t="shared" si="28"/>
        <v>0</v>
      </c>
    </row>
    <row r="114" spans="1:25">
      <c r="A114" t="s">
        <v>134</v>
      </c>
      <c r="B114">
        <v>635.54200000000003</v>
      </c>
      <c r="C114">
        <v>483.61099999999999</v>
      </c>
      <c r="D114">
        <v>838.54300000000001</v>
      </c>
      <c r="E114">
        <v>1338.98</v>
      </c>
      <c r="F114">
        <v>2881.0720000000001</v>
      </c>
      <c r="G114">
        <v>8777.5310000000009</v>
      </c>
      <c r="H114">
        <v>7761.6270000000004</v>
      </c>
      <c r="I114">
        <v>8442.3430000000008</v>
      </c>
      <c r="J114">
        <v>14114.376</v>
      </c>
      <c r="K114">
        <v>12541.52</v>
      </c>
      <c r="L114">
        <v>15355.3</v>
      </c>
      <c r="N114" s="110" t="s">
        <v>99</v>
      </c>
      <c r="T114" s="33">
        <f t="shared" si="29"/>
        <v>0.54115700442546133</v>
      </c>
      <c r="U114" s="31">
        <f t="shared" si="24"/>
        <v>5.4338073734717295E-2</v>
      </c>
      <c r="V114" s="8">
        <f t="shared" si="25"/>
        <v>2.9405429208529451E-2</v>
      </c>
      <c r="W114" s="33">
        <f t="shared" si="27"/>
        <v>0.32960450534783314</v>
      </c>
      <c r="X114" s="72">
        <f t="shared" si="26"/>
        <v>6.3081341908174021E-2</v>
      </c>
      <c r="Y114" s="8">
        <f t="shared" si="28"/>
        <v>2.0791894496321236E-2</v>
      </c>
    </row>
    <row r="115" spans="1:25">
      <c r="A115" t="s">
        <v>135</v>
      </c>
      <c r="B115">
        <v>16748.411</v>
      </c>
      <c r="C115">
        <v>14597.699000000001</v>
      </c>
      <c r="D115">
        <v>6906.4920000000002</v>
      </c>
      <c r="E115">
        <v>11650.636</v>
      </c>
      <c r="F115">
        <v>27183.058000000001</v>
      </c>
      <c r="G115">
        <v>14372.331</v>
      </c>
      <c r="H115">
        <v>5317.2669999999998</v>
      </c>
      <c r="I115">
        <v>5118.0079999999998</v>
      </c>
      <c r="J115">
        <v>29822.194</v>
      </c>
      <c r="K115">
        <v>11969.907999999999</v>
      </c>
      <c r="L115">
        <v>13904.957</v>
      </c>
      <c r="N115" s="110" t="s">
        <v>100</v>
      </c>
      <c r="T115" s="33">
        <f t="shared" si="29"/>
        <v>6.2635610503678843E-2</v>
      </c>
      <c r="U115" s="31">
        <f t="shared" si="24"/>
        <v>3.0662979431987235E-3</v>
      </c>
      <c r="V115" s="8">
        <f t="shared" si="25"/>
        <v>1.9205944365842679E-4</v>
      </c>
      <c r="W115" s="33">
        <f t="shared" si="27"/>
        <v>0</v>
      </c>
      <c r="X115" s="72">
        <f t="shared" si="26"/>
        <v>8.8977023059390054E-3</v>
      </c>
      <c r="Y115" s="8">
        <f t="shared" si="28"/>
        <v>0</v>
      </c>
    </row>
    <row r="116" spans="1:25">
      <c r="A116" t="s">
        <v>136</v>
      </c>
      <c r="B116">
        <v>400.738</v>
      </c>
      <c r="C116">
        <v>158.96700000000001</v>
      </c>
      <c r="D116">
        <v>560.08100000000002</v>
      </c>
      <c r="E116">
        <v>446.226</v>
      </c>
      <c r="F116">
        <v>1843.1769999999999</v>
      </c>
      <c r="G116">
        <v>3729.125</v>
      </c>
      <c r="H116">
        <v>4180.5519999999997</v>
      </c>
      <c r="I116">
        <v>5080.1170000000002</v>
      </c>
      <c r="J116">
        <v>10761.386</v>
      </c>
      <c r="K116">
        <v>12031.009</v>
      </c>
      <c r="L116">
        <v>20339.132000000001</v>
      </c>
      <c r="N116" s="110" t="s">
        <v>101</v>
      </c>
      <c r="T116" s="33">
        <f t="shared" si="29"/>
        <v>0.61652393688720819</v>
      </c>
      <c r="U116" s="31">
        <f t="shared" si="24"/>
        <v>5.923763573992883E-3</v>
      </c>
      <c r="V116" s="8">
        <f t="shared" si="25"/>
        <v>3.6521420398271309E-3</v>
      </c>
      <c r="W116" s="33">
        <f t="shared" si="27"/>
        <v>0.16468780722988632</v>
      </c>
      <c r="X116" s="72">
        <f t="shared" si="26"/>
        <v>4.2916891877315295E-3</v>
      </c>
      <c r="Y116" s="8">
        <f t="shared" si="28"/>
        <v>7.0678888163971758E-4</v>
      </c>
    </row>
    <row r="117" spans="1:25">
      <c r="A117" t="s">
        <v>137</v>
      </c>
      <c r="B117">
        <v>70.266000000000005</v>
      </c>
      <c r="C117">
        <v>81.951999999999998</v>
      </c>
      <c r="D117">
        <v>44.595999999999997</v>
      </c>
      <c r="E117">
        <v>53.92</v>
      </c>
      <c r="F117">
        <v>3090.1329999999998</v>
      </c>
      <c r="G117">
        <v>6496.1840000000002</v>
      </c>
      <c r="H117">
        <v>3898.6779999999999</v>
      </c>
      <c r="I117">
        <v>5182.2039999999997</v>
      </c>
      <c r="J117">
        <v>6864.2529999999997</v>
      </c>
      <c r="K117">
        <v>7264.1880000000001</v>
      </c>
      <c r="L117">
        <v>11352.915000000001</v>
      </c>
      <c r="N117" s="110" t="s">
        <v>102</v>
      </c>
      <c r="T117" s="33">
        <f t="shared" si="29"/>
        <v>0.83779506306781459</v>
      </c>
      <c r="U117" s="31">
        <f t="shared" si="24"/>
        <v>3.5716164528506567E-2</v>
      </c>
      <c r="V117" s="8">
        <f t="shared" si="25"/>
        <v>2.99228263137006E-2</v>
      </c>
      <c r="W117" s="33">
        <f t="shared" si="27"/>
        <v>0.21572906481515794</v>
      </c>
      <c r="X117" s="72">
        <f t="shared" si="26"/>
        <v>1.5635077403160967E-2</v>
      </c>
      <c r="Y117" s="8">
        <f t="shared" si="28"/>
        <v>3.3729406264965235E-3</v>
      </c>
    </row>
    <row r="118" spans="1:25">
      <c r="A118" t="s">
        <v>138</v>
      </c>
      <c r="B118">
        <v>0.65100000000000002</v>
      </c>
      <c r="C118">
        <v>18.29</v>
      </c>
      <c r="D118">
        <v>8.3889999999999993</v>
      </c>
      <c r="E118">
        <v>9.9049999999999994</v>
      </c>
      <c r="F118">
        <v>32.545999999999999</v>
      </c>
      <c r="G118">
        <v>18.835999999999999</v>
      </c>
      <c r="H118">
        <v>272.41399999999999</v>
      </c>
      <c r="I118">
        <v>180.38200000000001</v>
      </c>
      <c r="J118">
        <v>34.289000000000001</v>
      </c>
      <c r="K118">
        <v>1.03</v>
      </c>
      <c r="L118">
        <v>717.68499999999995</v>
      </c>
      <c r="N118" s="110" t="s">
        <v>103</v>
      </c>
      <c r="T118" s="33">
        <f t="shared" si="29"/>
        <v>8.6741557711073738E-2</v>
      </c>
      <c r="U118" s="31">
        <f t="shared" ref="U118:U127" si="30">(L83+L348)/($AE$44+$AE$45)</f>
        <v>8.0248386244720447E-3</v>
      </c>
      <c r="V118" s="8">
        <f t="shared" si="25"/>
        <v>6.960870026666955E-4</v>
      </c>
      <c r="W118" s="33">
        <f t="shared" si="27"/>
        <v>2.0214787639827839E-3</v>
      </c>
      <c r="X118" s="72">
        <f>(B83+B348)/($AE$52+$AE$53)</f>
        <v>6.1967685539722596E-3</v>
      </c>
      <c r="Y118" s="8">
        <f t="shared" si="28"/>
        <v>1.2526636037171226E-5</v>
      </c>
    </row>
    <row r="119" spans="1:25">
      <c r="A119" t="s">
        <v>139</v>
      </c>
      <c r="B119">
        <v>382.25599999999997</v>
      </c>
      <c r="C119">
        <v>366.55700000000002</v>
      </c>
      <c r="D119">
        <v>237.99799999999999</v>
      </c>
      <c r="E119">
        <v>290.98200000000003</v>
      </c>
      <c r="F119">
        <v>1310.4970000000001</v>
      </c>
      <c r="G119">
        <v>2271.83</v>
      </c>
      <c r="H119">
        <v>2726.393</v>
      </c>
      <c r="I119">
        <v>4015.2719999999999</v>
      </c>
      <c r="J119">
        <v>4417.0209999999997</v>
      </c>
      <c r="K119">
        <v>3303.0390000000002</v>
      </c>
      <c r="L119">
        <v>1964.441</v>
      </c>
      <c r="N119" s="110" t="s">
        <v>104</v>
      </c>
      <c r="T119" s="33">
        <f t="shared" si="29"/>
        <v>5.2428373035948682E-2</v>
      </c>
      <c r="U119" s="31">
        <f t="shared" si="30"/>
        <v>6.1129003607108469E-2</v>
      </c>
      <c r="V119" s="8">
        <f t="shared" si="25"/>
        <v>3.2048942044293352E-3</v>
      </c>
      <c r="W119" s="33">
        <f t="shared" si="27"/>
        <v>2.4573840322559239E-2</v>
      </c>
      <c r="X119" s="72">
        <f t="shared" ref="X119:X127" si="31">(B84+B349)/($AE$52+$AE$53)</f>
        <v>3.2657729336099291E-2</v>
      </c>
      <c r="Y119" s="8">
        <f t="shared" si="28"/>
        <v>8.0252582600266254E-4</v>
      </c>
    </row>
    <row r="120" spans="1:25">
      <c r="A120" t="s">
        <v>140</v>
      </c>
      <c r="B120">
        <v>727.029</v>
      </c>
      <c r="C120">
        <v>689.08900000000006</v>
      </c>
      <c r="D120">
        <v>422.19299999999998</v>
      </c>
      <c r="E120">
        <v>500.37700000000001</v>
      </c>
      <c r="F120">
        <v>1179.4179999999999</v>
      </c>
      <c r="G120">
        <v>2493.837</v>
      </c>
      <c r="H120">
        <v>7742.6620000000003</v>
      </c>
      <c r="I120">
        <v>9937.64</v>
      </c>
      <c r="J120">
        <v>17714.875</v>
      </c>
      <c r="K120">
        <v>16152.644</v>
      </c>
      <c r="L120">
        <v>21151.886999999999</v>
      </c>
      <c r="N120" s="110" t="s">
        <v>105</v>
      </c>
      <c r="T120" s="33">
        <f t="shared" si="29"/>
        <v>0.57798149328830151</v>
      </c>
      <c r="U120" s="31">
        <f t="shared" si="30"/>
        <v>3.8456962060165559E-4</v>
      </c>
      <c r="V120" s="8">
        <f t="shared" si="25"/>
        <v>2.2227412358866047E-4</v>
      </c>
      <c r="W120" s="33">
        <f t="shared" si="27"/>
        <v>2.9066728006524331E-3</v>
      </c>
      <c r="X120" s="72">
        <f t="shared" si="31"/>
        <v>1.52704072597777E-3</v>
      </c>
      <c r="Y120" s="8">
        <f t="shared" si="28"/>
        <v>4.4386077436881295E-6</v>
      </c>
    </row>
    <row r="121" spans="1:25">
      <c r="A121" t="s">
        <v>141</v>
      </c>
      <c r="B121">
        <v>240.09399999999999</v>
      </c>
      <c r="C121">
        <v>496.80500000000001</v>
      </c>
      <c r="D121">
        <v>293.96600000000001</v>
      </c>
      <c r="E121">
        <v>59.718000000000004</v>
      </c>
      <c r="F121">
        <v>354.90600000000001</v>
      </c>
      <c r="G121">
        <v>1555.615</v>
      </c>
      <c r="H121">
        <v>1921.57</v>
      </c>
      <c r="I121">
        <v>2111.212</v>
      </c>
      <c r="J121">
        <v>1390.201</v>
      </c>
      <c r="K121">
        <v>1580.9860000000001</v>
      </c>
      <c r="L121">
        <v>2340.3969999999999</v>
      </c>
      <c r="N121" s="110" t="s">
        <v>106</v>
      </c>
      <c r="T121" s="33">
        <f t="shared" si="29"/>
        <v>0.64022563788617537</v>
      </c>
      <c r="U121" s="31">
        <f t="shared" si="30"/>
        <v>1.9484178538457342E-4</v>
      </c>
      <c r="V121" s="8">
        <f t="shared" si="25"/>
        <v>1.247427063347198E-4</v>
      </c>
      <c r="W121" s="33">
        <f t="shared" si="27"/>
        <v>1.3956960365312495E-3</v>
      </c>
      <c r="X121" s="72">
        <f t="shared" si="31"/>
        <v>2.8141434552457398E-3</v>
      </c>
      <c r="Y121" s="8">
        <f t="shared" si="28"/>
        <v>3.9276888667168344E-6</v>
      </c>
    </row>
    <row r="122" spans="1:25">
      <c r="A122" t="s">
        <v>142</v>
      </c>
      <c r="B122">
        <v>1858.48</v>
      </c>
      <c r="C122">
        <v>1760.184</v>
      </c>
      <c r="D122">
        <v>1391.4469999999999</v>
      </c>
      <c r="E122">
        <v>2898.221</v>
      </c>
      <c r="F122">
        <v>3071.1990000000001</v>
      </c>
      <c r="G122">
        <v>5137.2929999999997</v>
      </c>
      <c r="H122">
        <v>8053.7079999999996</v>
      </c>
      <c r="I122">
        <v>8708.0130000000008</v>
      </c>
      <c r="J122">
        <v>9213.0560000000005</v>
      </c>
      <c r="K122">
        <v>7520.7359999999999</v>
      </c>
      <c r="L122">
        <v>17893.587</v>
      </c>
      <c r="N122" s="110" t="s">
        <v>107</v>
      </c>
      <c r="T122" s="33">
        <f t="shared" si="29"/>
        <v>0.37965934154646014</v>
      </c>
      <c r="U122" s="31">
        <f t="shared" si="30"/>
        <v>0.52727660436333068</v>
      </c>
      <c r="V122" s="8">
        <f t="shared" si="25"/>
        <v>0.20018548842543549</v>
      </c>
      <c r="W122" s="33">
        <f t="shared" si="27"/>
        <v>0.23916573747904693</v>
      </c>
      <c r="X122" s="72">
        <f t="shared" si="31"/>
        <v>0.5743780213866353</v>
      </c>
      <c r="Y122" s="8">
        <f t="shared" si="28"/>
        <v>0.13737154307669042</v>
      </c>
    </row>
    <row r="123" spans="1:25">
      <c r="A123" t="s">
        <v>143</v>
      </c>
      <c r="B123">
        <v>2738.63</v>
      </c>
      <c r="C123">
        <v>4696.4089999999997</v>
      </c>
      <c r="D123">
        <v>7220.0280000000002</v>
      </c>
      <c r="E123">
        <v>11716.736000000001</v>
      </c>
      <c r="F123">
        <v>21688.187999999998</v>
      </c>
      <c r="G123">
        <v>28016.48</v>
      </c>
      <c r="H123">
        <v>39733.81</v>
      </c>
      <c r="I123">
        <v>50442.678999999996</v>
      </c>
      <c r="J123">
        <v>46016.531999999999</v>
      </c>
      <c r="K123">
        <v>28186.881000000001</v>
      </c>
      <c r="L123">
        <v>41027.277999999998</v>
      </c>
      <c r="N123" s="110" t="s">
        <v>108</v>
      </c>
      <c r="T123" s="33">
        <f t="shared" si="29"/>
        <v>3.4901455710312716E-2</v>
      </c>
      <c r="U123" s="31">
        <f t="shared" si="30"/>
        <v>2.4044760389393641E-2</v>
      </c>
      <c r="V123" s="8">
        <f t="shared" si="25"/>
        <v>8.391971397955037E-4</v>
      </c>
      <c r="W123" s="33">
        <f t="shared" si="27"/>
        <v>2.3959721905618101E-2</v>
      </c>
      <c r="X123" s="72">
        <f t="shared" si="31"/>
        <v>4.2725066482520557E-2</v>
      </c>
      <c r="Y123" s="8">
        <f t="shared" si="28"/>
        <v>1.0236807113202374E-3</v>
      </c>
    </row>
    <row r="124" spans="1:25">
      <c r="A124" t="s">
        <v>144</v>
      </c>
      <c r="B124">
        <v>134.661</v>
      </c>
      <c r="C124">
        <v>74.102000000000004</v>
      </c>
      <c r="D124">
        <v>154.49299999999999</v>
      </c>
      <c r="E124">
        <v>403.49200000000002</v>
      </c>
      <c r="F124">
        <v>1220.894</v>
      </c>
      <c r="G124">
        <v>741.66300000000001</v>
      </c>
      <c r="H124">
        <v>617.98400000000004</v>
      </c>
      <c r="I124">
        <v>669.39400000000001</v>
      </c>
      <c r="J124">
        <v>880.54100000000005</v>
      </c>
      <c r="K124">
        <v>657.48599999999999</v>
      </c>
      <c r="L124">
        <v>876.58600000000001</v>
      </c>
      <c r="N124" s="110" t="s">
        <v>109</v>
      </c>
      <c r="T124" s="33">
        <f t="shared" si="29"/>
        <v>0.83897553900729327</v>
      </c>
      <c r="U124" s="31">
        <f t="shared" si="30"/>
        <v>5.2343492822199134E-2</v>
      </c>
      <c r="V124" s="8">
        <f t="shared" si="25"/>
        <v>4.3914910104028905E-2</v>
      </c>
      <c r="W124" s="33">
        <f t="shared" si="27"/>
        <v>2.4214860385288143E-2</v>
      </c>
      <c r="X124" s="72">
        <f t="shared" si="31"/>
        <v>2.3250024954053452E-2</v>
      </c>
      <c r="Y124" s="8">
        <f t="shared" si="28"/>
        <v>5.6299610821686967E-4</v>
      </c>
    </row>
    <row r="125" spans="1:25">
      <c r="A125" t="s">
        <v>145</v>
      </c>
      <c r="B125">
        <v>390.25599999999997</v>
      </c>
      <c r="C125">
        <v>458.21300000000002</v>
      </c>
      <c r="D125">
        <v>908.70100000000002</v>
      </c>
      <c r="E125">
        <v>877.21400000000006</v>
      </c>
      <c r="F125">
        <v>2325.904</v>
      </c>
      <c r="G125">
        <v>4050.1460000000002</v>
      </c>
      <c r="H125">
        <v>4625.3819999999996</v>
      </c>
      <c r="I125">
        <v>4934.1139999999996</v>
      </c>
      <c r="J125">
        <v>5487.3879999999999</v>
      </c>
      <c r="K125">
        <v>3569.962</v>
      </c>
      <c r="L125">
        <v>5955.1989999999996</v>
      </c>
      <c r="N125" s="110" t="s">
        <v>110</v>
      </c>
      <c r="T125" s="33">
        <f t="shared" si="29"/>
        <v>0</v>
      </c>
      <c r="U125" s="31">
        <f t="shared" si="30"/>
        <v>0.21983852624718617</v>
      </c>
      <c r="V125" s="8">
        <f t="shared" si="25"/>
        <v>0</v>
      </c>
      <c r="W125" s="33">
        <f t="shared" si="27"/>
        <v>0</v>
      </c>
      <c r="X125" s="72">
        <f t="shared" si="31"/>
        <v>0.21925950401373082</v>
      </c>
      <c r="Y125" s="8">
        <f t="shared" si="28"/>
        <v>0</v>
      </c>
    </row>
    <row r="126" spans="1:25">
      <c r="A126" t="s">
        <v>146</v>
      </c>
      <c r="B126">
        <v>10916.236000000001</v>
      </c>
      <c r="C126">
        <v>15257.621999999999</v>
      </c>
      <c r="D126">
        <v>10882.177</v>
      </c>
      <c r="E126">
        <v>11145.052</v>
      </c>
      <c r="F126">
        <v>11898.315000000001</v>
      </c>
      <c r="G126">
        <v>7801.6109999999999</v>
      </c>
      <c r="H126">
        <v>8642.4529999999995</v>
      </c>
      <c r="I126">
        <v>9985.8639999999996</v>
      </c>
      <c r="J126">
        <v>15322.635</v>
      </c>
      <c r="K126">
        <v>13598.254999999999</v>
      </c>
      <c r="L126">
        <v>14159.362999999999</v>
      </c>
      <c r="N126" s="110" t="s">
        <v>111</v>
      </c>
      <c r="T126" s="33">
        <f t="shared" si="29"/>
        <v>0.64731719482401751</v>
      </c>
      <c r="U126" s="31">
        <f t="shared" si="30"/>
        <v>7.514147462211909E-3</v>
      </c>
      <c r="V126" s="8">
        <f t="shared" si="25"/>
        <v>4.8640368567330235E-3</v>
      </c>
      <c r="W126" s="33">
        <f t="shared" si="27"/>
        <v>1.2605292519440254E-4</v>
      </c>
      <c r="X126" s="72">
        <f t="shared" si="31"/>
        <v>5.3560264521497133E-3</v>
      </c>
      <c r="Y126" s="8">
        <f t="shared" si="28"/>
        <v>6.7514280171206909E-7</v>
      </c>
    </row>
    <row r="127" spans="1:25">
      <c r="A127" t="s">
        <v>147</v>
      </c>
      <c r="B127">
        <v>50.81</v>
      </c>
      <c r="C127">
        <v>25.19</v>
      </c>
      <c r="D127">
        <v>106.48399999999999</v>
      </c>
      <c r="E127">
        <v>87.159000000000006</v>
      </c>
      <c r="F127">
        <v>92.638000000000005</v>
      </c>
      <c r="G127">
        <v>24.937000000000001</v>
      </c>
      <c r="H127">
        <v>39.481000000000002</v>
      </c>
      <c r="I127">
        <v>167.43299999999999</v>
      </c>
      <c r="J127">
        <v>24.297000000000001</v>
      </c>
      <c r="K127">
        <v>9.8350000000000009</v>
      </c>
      <c r="L127">
        <v>43.692</v>
      </c>
      <c r="N127" s="110" t="s">
        <v>112</v>
      </c>
      <c r="T127" s="33">
        <f t="shared" si="29"/>
        <v>0.75074126363851901</v>
      </c>
      <c r="U127" s="31">
        <f t="shared" si="30"/>
        <v>9.9249215078111713E-2</v>
      </c>
      <c r="V127" s="8">
        <f t="shared" si="25"/>
        <v>7.4510481142872745E-2</v>
      </c>
      <c r="W127" s="33">
        <f t="shared" si="27"/>
        <v>7.660597440943856E-2</v>
      </c>
      <c r="X127" s="72">
        <f t="shared" si="31"/>
        <v>9.1835674639615034E-2</v>
      </c>
      <c r="Y127" s="8">
        <f t="shared" si="28"/>
        <v>7.0351613413158747E-3</v>
      </c>
    </row>
    <row r="128" spans="1:25">
      <c r="A128" t="s">
        <v>148</v>
      </c>
      <c r="B128">
        <v>300.86399999999998</v>
      </c>
      <c r="C128">
        <v>516.678</v>
      </c>
      <c r="D128">
        <v>947.36599999999999</v>
      </c>
      <c r="E128">
        <v>748.32</v>
      </c>
      <c r="F128">
        <v>345.70299999999997</v>
      </c>
      <c r="G128">
        <v>1692.1120000000001</v>
      </c>
      <c r="H128">
        <v>3234.462</v>
      </c>
      <c r="I128">
        <v>4209.4539999999997</v>
      </c>
      <c r="J128">
        <v>3744.9180000000001</v>
      </c>
      <c r="K128">
        <v>2416.67</v>
      </c>
      <c r="L128">
        <v>2424.5219999999999</v>
      </c>
      <c r="N128" s="110" t="s">
        <v>113</v>
      </c>
      <c r="T128" s="33">
        <f t="shared" si="29"/>
        <v>0.41477052826319333</v>
      </c>
      <c r="U128" s="31">
        <f>(L93+L358)/($AF$44+$AF$45)</f>
        <v>3.6059555165925516E-2</v>
      </c>
      <c r="V128" s="8">
        <f t="shared" si="25"/>
        <v>1.4956440745106688E-2</v>
      </c>
      <c r="W128" s="33">
        <f t="shared" si="27"/>
        <v>0.1670517328578551</v>
      </c>
      <c r="X128" s="72">
        <f>(B93+B358)/($AF$52+$AF$53)</f>
        <v>7.9129282747638946E-2</v>
      </c>
      <c r="Y128" s="8">
        <f t="shared" si="28"/>
        <v>1.3218683802792263E-2</v>
      </c>
    </row>
    <row r="129" spans="1:25">
      <c r="A129" t="s">
        <v>149</v>
      </c>
      <c r="B129">
        <v>459.17500000000001</v>
      </c>
      <c r="C129">
        <v>634.14200000000005</v>
      </c>
      <c r="D129">
        <v>981.94600000000003</v>
      </c>
      <c r="E129">
        <v>1183.9860000000001</v>
      </c>
      <c r="F129">
        <v>2587.46</v>
      </c>
      <c r="G129">
        <v>4490.4809999999998</v>
      </c>
      <c r="H129">
        <v>15849.244000000001</v>
      </c>
      <c r="I129">
        <v>52716.252</v>
      </c>
      <c r="J129">
        <v>75312.612999999998</v>
      </c>
      <c r="K129">
        <v>63018.741000000002</v>
      </c>
      <c r="L129">
        <v>36806.623</v>
      </c>
      <c r="N129" s="110" t="s">
        <v>114</v>
      </c>
      <c r="T129" s="33">
        <f t="shared" si="29"/>
        <v>0.48661292125173039</v>
      </c>
      <c r="U129" s="31">
        <f>(L94+L359)/($AF$44+$AF$45)</f>
        <v>0.71713432907150443</v>
      </c>
      <c r="V129" s="8">
        <f t="shared" si="25"/>
        <v>0.34896683079938451</v>
      </c>
      <c r="W129" s="33">
        <f t="shared" si="27"/>
        <v>9.8368059875056202E-2</v>
      </c>
      <c r="X129" s="72">
        <f>(B94+B359)/($AF$52+$AF$53)</f>
        <v>0.75826705373946324</v>
      </c>
      <c r="Y129" s="8">
        <f t="shared" si="28"/>
        <v>7.4589258943525985E-2</v>
      </c>
    </row>
    <row r="130" spans="1:25">
      <c r="A130" t="s">
        <v>150</v>
      </c>
      <c r="B130">
        <v>1068.3489999999999</v>
      </c>
      <c r="C130">
        <v>1704.066</v>
      </c>
      <c r="D130">
        <v>2466.6309999999999</v>
      </c>
      <c r="E130">
        <v>4208.8609999999999</v>
      </c>
      <c r="F130">
        <v>3309.5549999999998</v>
      </c>
      <c r="G130">
        <v>1805.5630000000001</v>
      </c>
      <c r="H130">
        <v>3550.8040000000001</v>
      </c>
      <c r="I130">
        <v>3089.0320000000002</v>
      </c>
      <c r="J130">
        <v>2316.201</v>
      </c>
      <c r="K130">
        <v>2608.221</v>
      </c>
      <c r="L130">
        <v>3351.14</v>
      </c>
      <c r="N130" s="110" t="s">
        <v>115</v>
      </c>
      <c r="T130" s="33">
        <f t="shared" si="29"/>
        <v>0.3431557967305589</v>
      </c>
      <c r="U130" s="31">
        <f>(L95+L360)/($AF$44+$AF$45)</f>
        <v>3.8739285629891602E-2</v>
      </c>
      <c r="V130" s="8">
        <f t="shared" si="25"/>
        <v>1.3293610425098145E-2</v>
      </c>
      <c r="W130" s="33">
        <f t="shared" si="27"/>
        <v>8.1100922279069135E-2</v>
      </c>
      <c r="X130" s="72">
        <f>(B95+B360)/($AF$52+$AF$53)</f>
        <v>5.0310696797021826E-2</v>
      </c>
      <c r="Y130" s="8">
        <f t="shared" si="28"/>
        <v>4.0802439107410797E-3</v>
      </c>
    </row>
    <row r="131" spans="1:25">
      <c r="A131" t="s">
        <v>151</v>
      </c>
      <c r="B131">
        <v>487.03</v>
      </c>
      <c r="C131">
        <v>527.36099999999999</v>
      </c>
      <c r="D131">
        <v>591.95899999999995</v>
      </c>
      <c r="E131">
        <v>752.947</v>
      </c>
      <c r="F131">
        <v>988.94799999999998</v>
      </c>
      <c r="G131">
        <v>510.61099999999999</v>
      </c>
      <c r="H131">
        <v>777.86500000000001</v>
      </c>
      <c r="I131">
        <v>746.29499999999996</v>
      </c>
      <c r="J131">
        <v>905.93399999999997</v>
      </c>
      <c r="K131">
        <v>603.25300000000004</v>
      </c>
      <c r="L131">
        <v>843.90700000000004</v>
      </c>
      <c r="N131" s="109" t="s">
        <v>116</v>
      </c>
      <c r="T131" s="33">
        <f t="shared" si="29"/>
        <v>0.64453849134263996</v>
      </c>
      <c r="U131" s="31">
        <f>(L96+L361)/($AF$44+$AF$45)</f>
        <v>0.20806683013267838</v>
      </c>
      <c r="V131" s="8">
        <f t="shared" si="25"/>
        <v>0.13410708079216185</v>
      </c>
      <c r="W131" s="33">
        <f t="shared" si="27"/>
        <v>5.6000138666526873E-2</v>
      </c>
      <c r="X131" s="72">
        <f>(B96+B361)/($AF$52+$AF$53)</f>
        <v>0.11229296671587601</v>
      </c>
      <c r="Y131" s="8">
        <f t="shared" si="28"/>
        <v>6.2884217073647429E-3</v>
      </c>
    </row>
    <row r="132" spans="1:25">
      <c r="A132" t="s">
        <v>152</v>
      </c>
      <c r="B132">
        <v>3057.3049999999998</v>
      </c>
      <c r="C132">
        <v>3924.489</v>
      </c>
      <c r="D132">
        <v>3072.1880000000001</v>
      </c>
      <c r="E132">
        <v>2434.0239999999999</v>
      </c>
      <c r="F132">
        <v>2402.0749999999998</v>
      </c>
      <c r="G132">
        <v>1864.171</v>
      </c>
      <c r="H132">
        <v>1853.8530000000001</v>
      </c>
      <c r="I132">
        <v>1060.1020000000001</v>
      </c>
      <c r="J132">
        <v>1309.4480000000001</v>
      </c>
      <c r="K132">
        <v>160.22200000000001</v>
      </c>
      <c r="L132">
        <v>781.57100000000003</v>
      </c>
      <c r="N132" s="110" t="s">
        <v>117</v>
      </c>
      <c r="T132" s="33">
        <f t="shared" si="29"/>
        <v>0.52870854139347878</v>
      </c>
      <c r="U132" s="31">
        <f t="shared" ref="U132:U164" si="32">(L97+L362)/($AG$44+$AG$45)</f>
        <v>1.6649778527247105E-3</v>
      </c>
      <c r="V132" s="8">
        <f t="shared" si="25"/>
        <v>8.8028801196652804E-4</v>
      </c>
      <c r="W132" s="33">
        <f t="shared" si="27"/>
        <v>0.21578980875199535</v>
      </c>
      <c r="X132" s="72">
        <f>(B97+B362)/($AG$52+$AG$53)</f>
        <v>4.0997348248026757E-3</v>
      </c>
      <c r="Y132" s="8">
        <f t="shared" si="28"/>
        <v>8.8468099377806461E-4</v>
      </c>
    </row>
    <row r="133" spans="1:25">
      <c r="A133" t="s">
        <v>153</v>
      </c>
      <c r="B133">
        <v>772.16899999999998</v>
      </c>
      <c r="C133">
        <v>814.07</v>
      </c>
      <c r="D133">
        <v>499.07400000000001</v>
      </c>
      <c r="E133">
        <v>397.13</v>
      </c>
      <c r="F133">
        <v>840.423</v>
      </c>
      <c r="G133">
        <v>1278.117</v>
      </c>
      <c r="H133">
        <v>5841.7439999999997</v>
      </c>
      <c r="I133">
        <v>5661.567</v>
      </c>
      <c r="J133">
        <v>3335.6840000000002</v>
      </c>
      <c r="K133">
        <v>3172.4670000000001</v>
      </c>
      <c r="L133">
        <v>3745.413</v>
      </c>
      <c r="N133" s="110" t="s">
        <v>118</v>
      </c>
      <c r="T133" s="33">
        <f t="shared" si="29"/>
        <v>0.77264290273672465</v>
      </c>
      <c r="U133" s="31">
        <f t="shared" si="32"/>
        <v>2.3839395644021034E-2</v>
      </c>
      <c r="V133" s="8">
        <f t="shared" si="25"/>
        <v>1.8419339849885641E-2</v>
      </c>
      <c r="W133" s="33">
        <f t="shared" si="27"/>
        <v>0.21749592818771143</v>
      </c>
      <c r="X133" s="72">
        <f t="shared" ref="X133:X164" si="33">(B98+B363)/($AG$52+$AG$53)</f>
        <v>1.6155435105154978E-2</v>
      </c>
      <c r="Y133" s="8">
        <f t="shared" si="28"/>
        <v>3.5137413534720194E-3</v>
      </c>
    </row>
    <row r="134" spans="1:25">
      <c r="A134" t="s">
        <v>154</v>
      </c>
      <c r="B134">
        <v>679.53899999999999</v>
      </c>
      <c r="C134">
        <v>1016.912</v>
      </c>
      <c r="D134">
        <v>1382.405</v>
      </c>
      <c r="E134">
        <v>2126.37</v>
      </c>
      <c r="F134">
        <v>5020.8850000000002</v>
      </c>
      <c r="G134">
        <v>18088.522000000001</v>
      </c>
      <c r="H134">
        <v>29035.507000000001</v>
      </c>
      <c r="I134">
        <v>42565.252</v>
      </c>
      <c r="J134">
        <v>49354.468000000001</v>
      </c>
      <c r="K134">
        <v>33813.879999999997</v>
      </c>
      <c r="L134">
        <v>42979.436000000002</v>
      </c>
      <c r="N134" s="110" t="s">
        <v>119</v>
      </c>
      <c r="T134" s="33">
        <f t="shared" si="29"/>
        <v>0.2642340712917105</v>
      </c>
      <c r="U134" s="31">
        <f t="shared" si="32"/>
        <v>5.8995062719453557E-3</v>
      </c>
      <c r="V134" s="8">
        <f t="shared" si="25"/>
        <v>1.5588505608471023E-3</v>
      </c>
      <c r="W134" s="33">
        <f t="shared" si="27"/>
        <v>0.48307381606853123</v>
      </c>
      <c r="X134" s="72">
        <f t="shared" si="33"/>
        <v>7.6355027227993227E-3</v>
      </c>
      <c r="Y134" s="8">
        <f t="shared" si="28"/>
        <v>3.6885114379043293E-3</v>
      </c>
    </row>
    <row r="135" spans="1:25">
      <c r="A135" t="s">
        <v>155</v>
      </c>
      <c r="B135">
        <v>501.09199999999998</v>
      </c>
      <c r="C135">
        <v>1202.288</v>
      </c>
      <c r="D135">
        <v>3758.9180000000001</v>
      </c>
      <c r="E135">
        <v>6270.1909999999998</v>
      </c>
      <c r="F135">
        <v>7997.1959999999999</v>
      </c>
      <c r="G135">
        <v>7790.3040000000001</v>
      </c>
      <c r="H135">
        <v>9596.1880000000001</v>
      </c>
      <c r="I135">
        <v>12125.141</v>
      </c>
      <c r="J135">
        <v>12115.249</v>
      </c>
      <c r="K135">
        <v>5165.6850000000004</v>
      </c>
      <c r="L135">
        <v>10014.223</v>
      </c>
      <c r="N135" s="110" t="s">
        <v>120</v>
      </c>
      <c r="T135" s="33">
        <f t="shared" si="29"/>
        <v>0.85047014968162771</v>
      </c>
      <c r="U135" s="31">
        <f t="shared" si="32"/>
        <v>9.9857035304624486E-3</v>
      </c>
      <c r="V135" s="8">
        <f t="shared" si="25"/>
        <v>8.4925427762287571E-3</v>
      </c>
      <c r="W135" s="33">
        <f t="shared" si="27"/>
        <v>0.95356662398379188</v>
      </c>
      <c r="X135" s="72">
        <f t="shared" si="33"/>
        <v>5.3705309167279809E-3</v>
      </c>
      <c r="Y135" s="8">
        <f t="shared" si="28"/>
        <v>5.1211590352648797E-3</v>
      </c>
    </row>
    <row r="136" spans="1:25">
      <c r="A136" t="s">
        <v>156</v>
      </c>
      <c r="B136">
        <v>0.75800000000000001</v>
      </c>
      <c r="C136">
        <v>5.8360000000000003</v>
      </c>
      <c r="D136">
        <v>21.024999999999999</v>
      </c>
      <c r="E136">
        <v>20.126999999999999</v>
      </c>
      <c r="F136">
        <v>67.376999999999995</v>
      </c>
      <c r="G136">
        <v>18.004000000000001</v>
      </c>
      <c r="H136">
        <v>70.075999999999993</v>
      </c>
      <c r="I136">
        <v>74.501000000000005</v>
      </c>
      <c r="J136">
        <v>84.602000000000004</v>
      </c>
      <c r="K136">
        <v>47.655000000000001</v>
      </c>
      <c r="L136">
        <v>141.964</v>
      </c>
      <c r="N136" s="110" t="s">
        <v>121</v>
      </c>
      <c r="T136" s="33">
        <f t="shared" si="29"/>
        <v>0.675210327624027</v>
      </c>
      <c r="U136" s="31">
        <f t="shared" si="32"/>
        <v>9.0360691477147561E-3</v>
      </c>
      <c r="V136" s="8">
        <f t="shared" si="25"/>
        <v>6.1012472096618432E-3</v>
      </c>
      <c r="W136" s="33">
        <f t="shared" si="27"/>
        <v>0.83958599355179242</v>
      </c>
      <c r="X136" s="72">
        <f t="shared" si="33"/>
        <v>1.612044358146927E-2</v>
      </c>
      <c r="Y136" s="8">
        <f t="shared" si="28"/>
        <v>1.3534498640843492E-2</v>
      </c>
    </row>
    <row r="137" spans="1:25">
      <c r="A137" t="s">
        <v>157</v>
      </c>
      <c r="B137">
        <v>81998.856</v>
      </c>
      <c r="C137">
        <v>91736</v>
      </c>
      <c r="D137">
        <v>93493.2</v>
      </c>
      <c r="E137">
        <v>118650.11199999999</v>
      </c>
      <c r="F137">
        <v>147501.78899999999</v>
      </c>
      <c r="G137">
        <v>167415.69099999999</v>
      </c>
      <c r="H137">
        <v>197738.88500000001</v>
      </c>
      <c r="I137">
        <v>288139.63500000001</v>
      </c>
      <c r="J137">
        <v>319657.28499999997</v>
      </c>
      <c r="K137">
        <v>241185.37899999999</v>
      </c>
      <c r="L137">
        <v>320789.35100000002</v>
      </c>
      <c r="N137" s="110" t="s">
        <v>122</v>
      </c>
      <c r="T137" s="33">
        <f t="shared" si="29"/>
        <v>0.75154811315649162</v>
      </c>
      <c r="U137" s="31">
        <f t="shared" si="32"/>
        <v>5.7439839594057903E-3</v>
      </c>
      <c r="V137" s="8">
        <f t="shared" si="25"/>
        <v>4.3168803066925754E-3</v>
      </c>
      <c r="W137" s="33">
        <f t="shared" si="27"/>
        <v>0.35753874996234453</v>
      </c>
      <c r="X137" s="72">
        <f t="shared" si="33"/>
        <v>9.883494002182365E-3</v>
      </c>
      <c r="Y137" s="8">
        <f t="shared" si="28"/>
        <v>3.5337320908006126E-3</v>
      </c>
    </row>
    <row r="138" spans="1:25">
      <c r="A138" t="s">
        <v>158</v>
      </c>
      <c r="B138">
        <v>71983.327999999994</v>
      </c>
      <c r="C138">
        <v>87539.816000000006</v>
      </c>
      <c r="D138">
        <v>112642.976</v>
      </c>
      <c r="E138">
        <v>140574.94399999999</v>
      </c>
      <c r="F138">
        <v>166311.13</v>
      </c>
      <c r="G138">
        <v>179253.58100000001</v>
      </c>
      <c r="H138">
        <v>190898.041</v>
      </c>
      <c r="I138">
        <v>233859.31200000001</v>
      </c>
      <c r="J138">
        <v>230502.98699999999</v>
      </c>
      <c r="K138">
        <v>168346.986</v>
      </c>
      <c r="L138">
        <v>206972.1</v>
      </c>
      <c r="N138" s="110" t="s">
        <v>123</v>
      </c>
      <c r="T138" s="33">
        <f t="shared" si="29"/>
        <v>0.61208238206986709</v>
      </c>
      <c r="U138" s="31">
        <f t="shared" si="32"/>
        <v>1.2363062371689453E-2</v>
      </c>
      <c r="V138" s="8">
        <f t="shared" si="25"/>
        <v>7.5672126661420211E-3</v>
      </c>
      <c r="W138" s="33">
        <f t="shared" si="27"/>
        <v>0.1208335003974535</v>
      </c>
      <c r="X138" s="72">
        <f t="shared" si="33"/>
        <v>1.2151066150778558E-2</v>
      </c>
      <c r="Y138" s="8">
        <f t="shared" si="28"/>
        <v>1.4682558565595847E-3</v>
      </c>
    </row>
    <row r="139" spans="1:25">
      <c r="A139" t="s">
        <v>159</v>
      </c>
      <c r="B139">
        <v>6229.8559999999998</v>
      </c>
      <c r="C139">
        <v>7866.97</v>
      </c>
      <c r="D139">
        <v>18400.907999999999</v>
      </c>
      <c r="E139">
        <v>21014.707999999999</v>
      </c>
      <c r="F139">
        <v>44176.207999999999</v>
      </c>
      <c r="G139">
        <v>61107.446000000004</v>
      </c>
      <c r="H139">
        <v>40686.529000000002</v>
      </c>
      <c r="I139">
        <v>45214.720999999998</v>
      </c>
      <c r="J139">
        <v>44510.834000000003</v>
      </c>
      <c r="K139">
        <v>34980.749000000003</v>
      </c>
      <c r="L139">
        <v>46451.078000000001</v>
      </c>
      <c r="N139" s="110" t="s">
        <v>124</v>
      </c>
      <c r="T139" s="33">
        <f t="shared" si="29"/>
        <v>0.3419012485577998</v>
      </c>
      <c r="U139" s="31">
        <f t="shared" si="32"/>
        <v>6.63516656640388E-3</v>
      </c>
      <c r="V139" s="8">
        <f t="shared" si="25"/>
        <v>2.2685717334424561E-3</v>
      </c>
      <c r="W139" s="33">
        <f t="shared" si="27"/>
        <v>9.3761224097775431E-2</v>
      </c>
      <c r="X139" s="72">
        <f t="shared" si="33"/>
        <v>7.2667567527139841E-3</v>
      </c>
      <c r="Y139" s="8">
        <f t="shared" si="28"/>
        <v>6.8134000835523871E-4</v>
      </c>
    </row>
    <row r="140" spans="1:25">
      <c r="A140" t="s">
        <v>160</v>
      </c>
      <c r="B140">
        <v>12433.579</v>
      </c>
      <c r="C140">
        <v>14596.862999999999</v>
      </c>
      <c r="D140">
        <v>11395.036</v>
      </c>
      <c r="E140">
        <v>13149.082</v>
      </c>
      <c r="F140">
        <v>17234.201000000001</v>
      </c>
      <c r="G140">
        <v>22634.455999999998</v>
      </c>
      <c r="H140">
        <v>23787.651999999998</v>
      </c>
      <c r="I140">
        <v>50392.35</v>
      </c>
      <c r="J140">
        <v>50616.364000000001</v>
      </c>
      <c r="K140">
        <v>37588.148999999998</v>
      </c>
      <c r="L140">
        <v>45580.93</v>
      </c>
      <c r="N140" s="110" t="s">
        <v>125</v>
      </c>
      <c r="T140" s="33">
        <f t="shared" si="29"/>
        <v>0.10869123667249304</v>
      </c>
      <c r="U140" s="31">
        <f t="shared" si="32"/>
        <v>3.1819390438546483E-4</v>
      </c>
      <c r="V140" s="8">
        <f t="shared" si="25"/>
        <v>3.4584888969305177E-5</v>
      </c>
      <c r="W140" s="33">
        <f t="shared" si="27"/>
        <v>0.13562538840088009</v>
      </c>
      <c r="X140" s="72">
        <f t="shared" si="33"/>
        <v>9.2087312170758564E-4</v>
      </c>
      <c r="Y140" s="8">
        <f t="shared" si="28"/>
        <v>1.2489377479952223E-4</v>
      </c>
    </row>
    <row r="141" spans="1:25">
      <c r="A141" t="s">
        <v>161</v>
      </c>
      <c r="B141">
        <v>38725.264000000003</v>
      </c>
      <c r="C141">
        <v>48226.712</v>
      </c>
      <c r="D141">
        <v>59406.207999999999</v>
      </c>
      <c r="E141">
        <v>72819.28</v>
      </c>
      <c r="F141">
        <v>95896.472999999998</v>
      </c>
      <c r="G141">
        <v>77350.732999999993</v>
      </c>
      <c r="H141">
        <v>91463.782999999996</v>
      </c>
      <c r="I141">
        <v>96118.334000000003</v>
      </c>
      <c r="J141">
        <v>72739.774999999994</v>
      </c>
      <c r="K141">
        <v>42636.688000000002</v>
      </c>
      <c r="L141">
        <v>59359.938000000002</v>
      </c>
      <c r="N141" s="110" t="s">
        <v>126</v>
      </c>
      <c r="T141" s="33">
        <f t="shared" si="29"/>
        <v>0.63362305818112696</v>
      </c>
      <c r="U141" s="31">
        <f t="shared" si="32"/>
        <v>2.6339186576073331E-4</v>
      </c>
      <c r="V141" s="8">
        <f t="shared" si="25"/>
        <v>1.6689115948334871E-4</v>
      </c>
      <c r="W141" s="33">
        <f t="shared" si="27"/>
        <v>0.54970760233918126</v>
      </c>
      <c r="X141" s="72">
        <f t="shared" si="33"/>
        <v>4.3308753084893145E-5</v>
      </c>
      <c r="Y141" s="8">
        <f t="shared" si="28"/>
        <v>2.380715081859623E-5</v>
      </c>
    </row>
    <row r="142" spans="1:25">
      <c r="A142" t="s">
        <v>162</v>
      </c>
      <c r="B142">
        <v>6589.83</v>
      </c>
      <c r="C142">
        <v>6186.0709999999999</v>
      </c>
      <c r="D142">
        <v>5986.2790000000014</v>
      </c>
      <c r="E142">
        <v>9090.84</v>
      </c>
      <c r="F142">
        <v>17784.648000000001</v>
      </c>
      <c r="G142">
        <v>22339.043000000001</v>
      </c>
      <c r="H142">
        <v>16116.949000000001</v>
      </c>
      <c r="I142">
        <v>20546.915000000001</v>
      </c>
      <c r="J142">
        <v>16406.496999999999</v>
      </c>
      <c r="K142">
        <v>7666.0510000000004</v>
      </c>
      <c r="L142">
        <v>10688.985000000001</v>
      </c>
      <c r="N142" s="110" t="s">
        <v>127</v>
      </c>
      <c r="T142" s="33">
        <f t="shared" si="29"/>
        <v>0.12221936024347675</v>
      </c>
      <c r="U142" s="31">
        <f t="shared" si="32"/>
        <v>2.0514676735598524E-3</v>
      </c>
      <c r="V142" s="8">
        <f t="shared" si="25"/>
        <v>2.5072906662265877E-4</v>
      </c>
      <c r="W142" s="33">
        <f t="shared" si="27"/>
        <v>2.686954887124884E-2</v>
      </c>
      <c r="X142" s="72">
        <f t="shared" si="33"/>
        <v>5.4612200372898389E-3</v>
      </c>
      <c r="Y142" s="8">
        <f t="shared" si="28"/>
        <v>1.4674051868860275E-4</v>
      </c>
    </row>
    <row r="143" spans="1:25">
      <c r="A143" t="s">
        <v>163</v>
      </c>
      <c r="B143">
        <v>963.80899999999997</v>
      </c>
      <c r="C143">
        <v>3562.2109999999998</v>
      </c>
      <c r="D143">
        <v>3366.0549999999998</v>
      </c>
      <c r="E143">
        <v>3540.9580000000001</v>
      </c>
      <c r="F143">
        <v>16870.246999999999</v>
      </c>
      <c r="G143">
        <v>29647.661</v>
      </c>
      <c r="H143">
        <v>21572.911</v>
      </c>
      <c r="I143">
        <v>32938.290999999997</v>
      </c>
      <c r="J143">
        <v>26732.556</v>
      </c>
      <c r="K143">
        <v>13595.385</v>
      </c>
      <c r="L143">
        <v>16698.812000000002</v>
      </c>
      <c r="N143" s="110" t="s">
        <v>128</v>
      </c>
      <c r="T143" s="33">
        <f t="shared" si="29"/>
        <v>0.19548909101897741</v>
      </c>
      <c r="U143" s="31">
        <f t="shared" si="32"/>
        <v>2.4098186993151487E-4</v>
      </c>
      <c r="V143" s="8">
        <f t="shared" si="25"/>
        <v>4.7109326704965286E-5</v>
      </c>
      <c r="W143" s="33">
        <f t="shared" si="27"/>
        <v>6.4122606663451704E-3</v>
      </c>
      <c r="X143" s="72">
        <f t="shared" si="33"/>
        <v>3.6482322288613995E-4</v>
      </c>
      <c r="Y143" s="8">
        <f t="shared" si="28"/>
        <v>2.3393416022820723E-6</v>
      </c>
    </row>
    <row r="144" spans="1:25">
      <c r="A144" t="s">
        <v>164</v>
      </c>
      <c r="B144">
        <v>19895.044000000002</v>
      </c>
      <c r="C144">
        <v>16841.212</v>
      </c>
      <c r="D144">
        <v>16762.078000000001</v>
      </c>
      <c r="E144">
        <v>18716.234</v>
      </c>
      <c r="F144">
        <v>23863.526999999998</v>
      </c>
      <c r="G144">
        <v>28853.019</v>
      </c>
      <c r="H144">
        <v>32629.781999999999</v>
      </c>
      <c r="I144">
        <v>38663.917000000001</v>
      </c>
      <c r="J144">
        <v>37875.775000000001</v>
      </c>
      <c r="K144">
        <v>31405.946</v>
      </c>
      <c r="L144">
        <v>38654.610999999997</v>
      </c>
      <c r="N144" s="110" t="s">
        <v>129</v>
      </c>
      <c r="T144" s="33">
        <f t="shared" si="29"/>
        <v>0.84226816488964662</v>
      </c>
      <c r="U144" s="31">
        <f t="shared" si="32"/>
        <v>5.1189226699127753E-2</v>
      </c>
      <c r="V144" s="8">
        <f t="shared" si="25"/>
        <v>4.3115056033994438E-2</v>
      </c>
      <c r="W144" s="33">
        <f t="shared" si="27"/>
        <v>0.50310187138390317</v>
      </c>
      <c r="X144" s="72">
        <f t="shared" si="33"/>
        <v>0.10249776703560705</v>
      </c>
      <c r="Y144" s="8">
        <f t="shared" si="28"/>
        <v>5.1566818408285246E-2</v>
      </c>
    </row>
    <row r="145" spans="1:25">
      <c r="A145" t="s">
        <v>165</v>
      </c>
      <c r="B145">
        <v>13899.796</v>
      </c>
      <c r="C145">
        <v>15437.618</v>
      </c>
      <c r="D145">
        <v>14729.611999999999</v>
      </c>
      <c r="E145">
        <v>12519.188</v>
      </c>
      <c r="F145">
        <v>14522.76</v>
      </c>
      <c r="G145">
        <v>19534.71</v>
      </c>
      <c r="H145">
        <v>20122.814999999999</v>
      </c>
      <c r="I145">
        <v>27853.044000000002</v>
      </c>
      <c r="J145">
        <v>30199.516</v>
      </c>
      <c r="K145">
        <v>22530.402999999998</v>
      </c>
      <c r="L145">
        <v>23846.976999999999</v>
      </c>
      <c r="N145" s="110" t="s">
        <v>130</v>
      </c>
      <c r="T145" s="33">
        <f t="shared" si="29"/>
        <v>0.67986690569771824</v>
      </c>
      <c r="U145" s="31">
        <f t="shared" si="32"/>
        <v>8.5804812784048876E-2</v>
      </c>
      <c r="V145" s="8">
        <f t="shared" si="25"/>
        <v>5.8335852561463328E-2</v>
      </c>
      <c r="W145" s="33">
        <f t="shared" si="27"/>
        <v>0.33536530448192947</v>
      </c>
      <c r="X145" s="72">
        <f t="shared" si="33"/>
        <v>3.906823436245694E-2</v>
      </c>
      <c r="Y145" s="8">
        <f t="shared" si="28"/>
        <v>1.3102130312536752E-2</v>
      </c>
    </row>
    <row r="146" spans="1:25">
      <c r="A146" t="s">
        <v>166</v>
      </c>
      <c r="B146">
        <v>4341.5129999999999</v>
      </c>
      <c r="C146">
        <v>5079.6530000000002</v>
      </c>
      <c r="D146">
        <v>5332.7709999999997</v>
      </c>
      <c r="E146">
        <v>5580.5079999999998</v>
      </c>
      <c r="F146">
        <v>7254.4089999999997</v>
      </c>
      <c r="G146">
        <v>9071.6020000000008</v>
      </c>
      <c r="H146">
        <v>9682.15</v>
      </c>
      <c r="I146">
        <v>14011.907999999999</v>
      </c>
      <c r="J146">
        <v>15018.232</v>
      </c>
      <c r="K146">
        <v>9677.0020000000004</v>
      </c>
      <c r="L146">
        <v>10197.609</v>
      </c>
      <c r="N146" s="110" t="s">
        <v>131</v>
      </c>
      <c r="T146" s="33">
        <f t="shared" si="29"/>
        <v>0.78073734353856183</v>
      </c>
      <c r="U146" s="31">
        <f t="shared" si="32"/>
        <v>0.35703351252574689</v>
      </c>
      <c r="V146" s="8">
        <f t="shared" si="25"/>
        <v>0.27874939612359345</v>
      </c>
      <c r="W146" s="33">
        <f t="shared" si="27"/>
        <v>0.5845143083179547</v>
      </c>
      <c r="X146" s="72">
        <f t="shared" si="33"/>
        <v>0.33227525557108833</v>
      </c>
      <c r="Y146" s="8">
        <f t="shared" si="28"/>
        <v>0.19421964118130633</v>
      </c>
    </row>
    <row r="147" spans="1:25">
      <c r="A147" t="s">
        <v>167</v>
      </c>
      <c r="B147">
        <v>1395.058</v>
      </c>
      <c r="C147">
        <v>1722.875</v>
      </c>
      <c r="D147">
        <v>2601.2860000000001</v>
      </c>
      <c r="E147">
        <v>6550.3410000000003</v>
      </c>
      <c r="F147">
        <v>16601.267</v>
      </c>
      <c r="G147">
        <v>17111.135999999999</v>
      </c>
      <c r="H147">
        <v>21333.924999999999</v>
      </c>
      <c r="I147">
        <v>20538.891</v>
      </c>
      <c r="J147">
        <v>20216.129000000001</v>
      </c>
      <c r="K147">
        <v>15001.788</v>
      </c>
      <c r="L147">
        <v>16218.203</v>
      </c>
      <c r="N147" s="110" t="s">
        <v>132</v>
      </c>
      <c r="T147" s="33">
        <f t="shared" si="29"/>
        <v>0.6498007113966765</v>
      </c>
      <c r="U147" s="31">
        <f t="shared" si="32"/>
        <v>4.5451133567456998E-3</v>
      </c>
      <c r="V147" s="8">
        <f t="shared" si="25"/>
        <v>2.9534178925918922E-3</v>
      </c>
      <c r="W147" s="33">
        <f t="shared" si="27"/>
        <v>0.51671819723483625</v>
      </c>
      <c r="X147" s="72">
        <f t="shared" si="33"/>
        <v>5.2294280179668619E-3</v>
      </c>
      <c r="Y147" s="8">
        <f t="shared" si="28"/>
        <v>2.7021406180131797E-3</v>
      </c>
    </row>
    <row r="148" spans="1:25">
      <c r="A148" t="s">
        <v>168</v>
      </c>
      <c r="B148">
        <v>19395.526000000002</v>
      </c>
      <c r="C148">
        <v>21004.812000000002</v>
      </c>
      <c r="D148">
        <v>22357.562000000002</v>
      </c>
      <c r="E148">
        <v>26699.98</v>
      </c>
      <c r="F148">
        <v>43335.211000000003</v>
      </c>
      <c r="G148">
        <v>33572.279000000002</v>
      </c>
      <c r="H148">
        <v>32906.591999999997</v>
      </c>
      <c r="I148">
        <v>36437.756999999998</v>
      </c>
      <c r="J148">
        <v>37354.478999999999</v>
      </c>
      <c r="K148">
        <v>26129.588</v>
      </c>
      <c r="L148">
        <v>29093.298999999999</v>
      </c>
      <c r="N148" s="110" t="s">
        <v>133</v>
      </c>
      <c r="T148" s="33">
        <f t="shared" si="29"/>
        <v>0.61046730380847336</v>
      </c>
      <c r="U148" s="31">
        <f t="shared" si="32"/>
        <v>5.930783367610952E-2</v>
      </c>
      <c r="V148" s="8">
        <f t="shared" si="25"/>
        <v>3.6205493318975955E-2</v>
      </c>
      <c r="W148" s="33">
        <f t="shared" si="27"/>
        <v>0.28454496010847635</v>
      </c>
      <c r="X148" s="72">
        <f t="shared" si="33"/>
        <v>7.4279300424185832E-2</v>
      </c>
      <c r="Y148" s="8">
        <f t="shared" si="28"/>
        <v>2.1135800576085488E-2</v>
      </c>
    </row>
    <row r="149" spans="1:25">
      <c r="A149" t="s">
        <v>169</v>
      </c>
      <c r="B149">
        <v>122.559</v>
      </c>
      <c r="C149">
        <v>395.23899999999998</v>
      </c>
      <c r="D149">
        <v>222.09399999999999</v>
      </c>
      <c r="E149">
        <v>339.899</v>
      </c>
      <c r="F149">
        <v>436.98099999999999</v>
      </c>
      <c r="G149">
        <v>564.33600000000001</v>
      </c>
      <c r="H149">
        <v>625.04700000000003</v>
      </c>
      <c r="I149">
        <v>896.88</v>
      </c>
      <c r="J149">
        <v>1260.704</v>
      </c>
      <c r="K149">
        <v>2791.5239999999999</v>
      </c>
      <c r="L149">
        <v>9133.9590000000007</v>
      </c>
      <c r="N149" s="110" t="s">
        <v>134</v>
      </c>
      <c r="T149" s="33">
        <f t="shared" si="29"/>
        <v>0.45986040641821407</v>
      </c>
      <c r="U149" s="31">
        <f t="shared" si="32"/>
        <v>3.0395105444271268E-2</v>
      </c>
      <c r="V149" s="8">
        <f t="shared" ref="V149:V212" si="34">(T149*U149)</f>
        <v>1.3977505542727057E-2</v>
      </c>
      <c r="W149" s="33">
        <f t="shared" si="27"/>
        <v>6.4296815358022077E-2</v>
      </c>
      <c r="X149" s="72">
        <f t="shared" si="33"/>
        <v>3.8220209498248517E-2</v>
      </c>
      <c r="Y149" s="8">
        <f t="shared" si="28"/>
        <v>2.4574377530538066E-3</v>
      </c>
    </row>
    <row r="150" spans="1:25">
      <c r="A150" t="s">
        <v>170</v>
      </c>
      <c r="B150">
        <v>2675.7930000000001</v>
      </c>
      <c r="C150">
        <v>2284.163</v>
      </c>
      <c r="D150">
        <v>2040.5170000000001</v>
      </c>
      <c r="E150">
        <v>2210.828</v>
      </c>
      <c r="F150">
        <v>2150.8969999999999</v>
      </c>
      <c r="G150">
        <v>3667.8960000000002</v>
      </c>
      <c r="H150">
        <v>3479.1410000000001</v>
      </c>
      <c r="I150">
        <v>12784.654</v>
      </c>
      <c r="J150">
        <v>38555.080999999998</v>
      </c>
      <c r="K150">
        <v>13200.393</v>
      </c>
      <c r="L150">
        <v>42959.675999999999</v>
      </c>
      <c r="N150" s="110" t="s">
        <v>135</v>
      </c>
      <c r="T150" s="33">
        <f t="shared" si="29"/>
        <v>0.2217918654515306</v>
      </c>
      <c r="U150" s="31">
        <f t="shared" si="32"/>
        <v>5.7068361530248538E-2</v>
      </c>
      <c r="V150" s="8">
        <f t="shared" si="34"/>
        <v>1.2657298362056188E-2</v>
      </c>
      <c r="W150" s="33">
        <f t="shared" si="27"/>
        <v>0.94303332784820626</v>
      </c>
      <c r="X150" s="72">
        <f t="shared" si="33"/>
        <v>6.8672813073414787E-2</v>
      </c>
      <c r="Y150" s="8">
        <f t="shared" si="28"/>
        <v>6.4760751445320147E-2</v>
      </c>
    </row>
    <row r="151" spans="1:25">
      <c r="A151" t="s">
        <v>171</v>
      </c>
      <c r="B151">
        <v>3829.2080000000001</v>
      </c>
      <c r="C151">
        <v>2987.38</v>
      </c>
      <c r="D151">
        <v>3184.3879999999999</v>
      </c>
      <c r="E151">
        <v>3829.0340000000001</v>
      </c>
      <c r="F151">
        <v>4778.7259999999997</v>
      </c>
      <c r="G151">
        <v>6785.21</v>
      </c>
      <c r="H151">
        <v>10027.144</v>
      </c>
      <c r="I151">
        <v>12432.834999999999</v>
      </c>
      <c r="J151">
        <v>18284.932000000001</v>
      </c>
      <c r="K151">
        <v>9005.8459999999995</v>
      </c>
      <c r="L151">
        <v>9961.6080000000002</v>
      </c>
      <c r="N151" s="110" t="s">
        <v>136</v>
      </c>
      <c r="T151" s="33">
        <f t="shared" si="29"/>
        <v>0.73457142311788792</v>
      </c>
      <c r="U151" s="31">
        <f t="shared" si="32"/>
        <v>2.5204016379730746E-2</v>
      </c>
      <c r="V151" s="8">
        <f t="shared" si="34"/>
        <v>1.8514150180345371E-2</v>
      </c>
      <c r="W151" s="33">
        <f t="shared" si="27"/>
        <v>8.9669696843576924E-2</v>
      </c>
      <c r="X151" s="72">
        <f t="shared" si="33"/>
        <v>1.7280372281507909E-2</v>
      </c>
      <c r="Y151" s="8">
        <f t="shared" si="28"/>
        <v>1.5495257438269639E-3</v>
      </c>
    </row>
    <row r="152" spans="1:25">
      <c r="A152" t="s">
        <v>172</v>
      </c>
      <c r="B152">
        <v>3733.17</v>
      </c>
      <c r="C152">
        <v>7246.6760000000004</v>
      </c>
      <c r="D152">
        <v>9228.06</v>
      </c>
      <c r="E152">
        <v>11667.499</v>
      </c>
      <c r="F152">
        <v>15479.800999999999</v>
      </c>
      <c r="G152">
        <v>19014.023000000001</v>
      </c>
      <c r="H152">
        <v>27528.326000000001</v>
      </c>
      <c r="I152">
        <v>36587.735999999997</v>
      </c>
      <c r="J152">
        <v>52963.421000000002</v>
      </c>
      <c r="K152">
        <v>38809.212</v>
      </c>
      <c r="L152">
        <v>40077.680999999997</v>
      </c>
      <c r="N152" s="110" t="s">
        <v>137</v>
      </c>
      <c r="T152" s="33">
        <f t="shared" si="29"/>
        <v>0.73784697850277492</v>
      </c>
      <c r="U152" s="31">
        <f t="shared" si="32"/>
        <v>1.40059460931023E-2</v>
      </c>
      <c r="V152" s="8">
        <f t="shared" si="34"/>
        <v>1.0334245005868277E-2</v>
      </c>
      <c r="W152" s="33">
        <f t="shared" si="27"/>
        <v>0.10988101930728951</v>
      </c>
      <c r="X152" s="72">
        <f t="shared" si="33"/>
        <v>2.4726396067883058E-3</v>
      </c>
      <c r="Y152" s="8">
        <f t="shared" si="28"/>
        <v>2.7169616037347457E-4</v>
      </c>
    </row>
    <row r="153" spans="1:25">
      <c r="A153" t="s">
        <v>173</v>
      </c>
      <c r="B153">
        <v>3080.6370000000002</v>
      </c>
      <c r="C153">
        <v>2619.6660000000002</v>
      </c>
      <c r="D153">
        <v>1574.4480000000001</v>
      </c>
      <c r="E153">
        <v>1773.09</v>
      </c>
      <c r="F153">
        <v>3547.2350000000001</v>
      </c>
      <c r="G153">
        <v>9808.8040000000001</v>
      </c>
      <c r="H153">
        <v>12908.277</v>
      </c>
      <c r="I153">
        <v>14176.037</v>
      </c>
      <c r="J153">
        <v>16707.861000000001</v>
      </c>
      <c r="K153">
        <v>16177.045</v>
      </c>
      <c r="L153">
        <v>22320.598999999998</v>
      </c>
      <c r="N153" s="110" t="s">
        <v>138</v>
      </c>
      <c r="T153" s="33">
        <f t="shared" si="29"/>
        <v>0.54250457608432312</v>
      </c>
      <c r="U153" s="31">
        <f t="shared" si="32"/>
        <v>1.2042088950578512E-3</v>
      </c>
      <c r="V153" s="8">
        <f t="shared" si="34"/>
        <v>6.5328883613033069E-4</v>
      </c>
      <c r="W153" s="33">
        <f t="shared" si="27"/>
        <v>6.9645407521917975E-3</v>
      </c>
      <c r="X153" s="72">
        <f t="shared" si="33"/>
        <v>3.6143214423291458E-4</v>
      </c>
      <c r="Y153" s="8">
        <f t="shared" si="28"/>
        <v>2.517208897662197E-6</v>
      </c>
    </row>
    <row r="154" spans="1:25">
      <c r="A154" t="s">
        <v>174</v>
      </c>
      <c r="B154">
        <v>3190.1550000000002</v>
      </c>
      <c r="C154">
        <v>2714.223</v>
      </c>
      <c r="D154">
        <v>5632.848</v>
      </c>
      <c r="E154">
        <v>6710.8389999999999</v>
      </c>
      <c r="F154">
        <v>5887.2979999999998</v>
      </c>
      <c r="G154">
        <v>6215.9290000000001</v>
      </c>
      <c r="H154">
        <v>4454.3459999999995</v>
      </c>
      <c r="I154">
        <v>4859.1769999999997</v>
      </c>
      <c r="J154">
        <v>6032.7520000000004</v>
      </c>
      <c r="K154">
        <v>5627.4620000000004</v>
      </c>
      <c r="L154">
        <v>4007.614</v>
      </c>
      <c r="N154" s="110" t="s">
        <v>139</v>
      </c>
      <c r="T154" s="33">
        <f t="shared" si="29"/>
        <v>0.3665716543617179</v>
      </c>
      <c r="U154" s="31">
        <f t="shared" si="32"/>
        <v>4.8781087452361644E-3</v>
      </c>
      <c r="V154" s="8">
        <f t="shared" si="34"/>
        <v>1.7881763928975847E-3</v>
      </c>
      <c r="W154" s="33">
        <f t="shared" si="27"/>
        <v>0.18447250859852798</v>
      </c>
      <c r="X154" s="72">
        <f t="shared" si="33"/>
        <v>8.0123687215867979E-3</v>
      </c>
      <c r="Y154" s="8">
        <f t="shared" si="28"/>
        <v>1.4780617578874972E-3</v>
      </c>
    </row>
    <row r="155" spans="1:25">
      <c r="A155" t="s">
        <v>175</v>
      </c>
      <c r="B155">
        <v>482.13799999999998</v>
      </c>
      <c r="C155">
        <v>339.649</v>
      </c>
      <c r="D155">
        <v>442.43</v>
      </c>
      <c r="E155">
        <v>641.18499999999995</v>
      </c>
      <c r="F155">
        <v>678.09400000000005</v>
      </c>
      <c r="G155">
        <v>1226.194</v>
      </c>
      <c r="H155">
        <v>1469.6389999999999</v>
      </c>
      <c r="I155">
        <v>1894.2819999999999</v>
      </c>
      <c r="J155">
        <v>2674.2919999999999</v>
      </c>
      <c r="K155">
        <v>1912.327</v>
      </c>
      <c r="L155">
        <v>1916.126</v>
      </c>
      <c r="N155" s="110" t="s">
        <v>140</v>
      </c>
      <c r="T155" s="33">
        <f t="shared" si="29"/>
        <v>0.36010713176303855</v>
      </c>
      <c r="U155" s="31">
        <f t="shared" si="32"/>
        <v>5.3467362664512109E-2</v>
      </c>
      <c r="V155" s="8">
        <f t="shared" si="34"/>
        <v>1.925397861205163E-2</v>
      </c>
      <c r="W155" s="33">
        <f t="shared" si="27"/>
        <v>0.10307036788415749</v>
      </c>
      <c r="X155" s="72">
        <f t="shared" si="33"/>
        <v>2.7274461074613371E-2</v>
      </c>
      <c r="Y155" s="8">
        <f t="shared" si="28"/>
        <v>2.8111887368025335E-3</v>
      </c>
    </row>
    <row r="156" spans="1:25">
      <c r="A156" t="s">
        <v>176</v>
      </c>
      <c r="B156">
        <v>14.228999999999999</v>
      </c>
      <c r="C156" t="s">
        <v>18</v>
      </c>
      <c r="D156">
        <v>0.34699999999999998</v>
      </c>
      <c r="E156">
        <v>7.883</v>
      </c>
      <c r="F156" t="s">
        <v>18</v>
      </c>
      <c r="G156">
        <v>0.48499999999999999</v>
      </c>
      <c r="H156">
        <v>18.111999999999998</v>
      </c>
      <c r="I156">
        <v>112.07</v>
      </c>
      <c r="J156">
        <v>20.058</v>
      </c>
      <c r="K156">
        <v>4.2640000000000002</v>
      </c>
      <c r="L156">
        <v>6.9039999999999999</v>
      </c>
      <c r="N156" s="110" t="s">
        <v>141</v>
      </c>
      <c r="T156" s="33">
        <f t="shared" si="29"/>
        <v>0.31315084017900091</v>
      </c>
      <c r="U156" s="31">
        <f t="shared" si="32"/>
        <v>6.8031072699463327E-3</v>
      </c>
      <c r="V156" s="8">
        <f t="shared" si="34"/>
        <v>2.1303987574115631E-3</v>
      </c>
      <c r="W156" s="33">
        <f t="shared" si="27"/>
        <v>0.63661938966800036</v>
      </c>
      <c r="X156" s="72">
        <f t="shared" si="33"/>
        <v>1.4582759546166257E-3</v>
      </c>
      <c r="Y156" s="8">
        <f t="shared" si="28"/>
        <v>9.2836674819555686E-4</v>
      </c>
    </row>
    <row r="157" spans="1:25">
      <c r="A157" t="s">
        <v>177</v>
      </c>
      <c r="B157">
        <v>33.76</v>
      </c>
      <c r="C157">
        <v>2127.7330000000002</v>
      </c>
      <c r="D157">
        <v>1713.6210000000001</v>
      </c>
      <c r="E157">
        <v>225.137</v>
      </c>
      <c r="F157">
        <v>0.497</v>
      </c>
      <c r="G157">
        <v>69.989000000000004</v>
      </c>
      <c r="H157">
        <v>87.061000000000007</v>
      </c>
      <c r="I157">
        <v>5.4059999999999997</v>
      </c>
      <c r="J157">
        <v>6593.3950000000004</v>
      </c>
      <c r="K157">
        <v>643.29999999999995</v>
      </c>
      <c r="L157">
        <v>36676.624000000003</v>
      </c>
      <c r="N157" s="110" t="s">
        <v>142</v>
      </c>
      <c r="T157" s="33">
        <f t="shared" si="29"/>
        <v>0.69363810749805255</v>
      </c>
      <c r="U157" s="31">
        <f t="shared" si="32"/>
        <v>2.3482040456254169E-2</v>
      </c>
      <c r="V157" s="8">
        <f t="shared" si="34"/>
        <v>1.6288038102268847E-2</v>
      </c>
      <c r="W157" s="33">
        <f t="shared" si="27"/>
        <v>0.23067248486401098</v>
      </c>
      <c r="X157" s="72">
        <f t="shared" si="33"/>
        <v>3.1153035317672367E-2</v>
      </c>
      <c r="Y157" s="8">
        <f t="shared" si="28"/>
        <v>7.1861480677837784E-3</v>
      </c>
    </row>
    <row r="158" spans="1:25">
      <c r="A158" t="s">
        <v>178</v>
      </c>
      <c r="B158">
        <v>43.225000000000001</v>
      </c>
      <c r="C158">
        <v>22.530999999999999</v>
      </c>
      <c r="D158">
        <v>45.53</v>
      </c>
      <c r="E158">
        <v>103.536</v>
      </c>
      <c r="F158">
        <v>986.94500000000005</v>
      </c>
      <c r="G158">
        <v>2475.15</v>
      </c>
      <c r="H158">
        <v>2195.7539999999999</v>
      </c>
      <c r="I158">
        <v>8528.7029999999995</v>
      </c>
      <c r="J158">
        <v>6727.46</v>
      </c>
      <c r="K158">
        <v>2681.13</v>
      </c>
      <c r="L158">
        <v>2810.674</v>
      </c>
      <c r="N158" s="110" t="s">
        <v>143</v>
      </c>
      <c r="T158" s="33">
        <f t="shared" si="29"/>
        <v>0.68714620477730948</v>
      </c>
      <c r="U158" s="31">
        <f t="shared" si="32"/>
        <v>5.4349420701129914E-2</v>
      </c>
      <c r="V158" s="8">
        <f t="shared" si="34"/>
        <v>3.7345998166626759E-2</v>
      </c>
      <c r="W158" s="33">
        <f t="shared" si="27"/>
        <v>0.21823472782038361</v>
      </c>
      <c r="X158" s="72">
        <f t="shared" si="33"/>
        <v>4.8523014049248518E-2</v>
      </c>
      <c r="Y158" s="8">
        <f t="shared" si="28"/>
        <v>1.0589406764062401E-2</v>
      </c>
    </row>
    <row r="159" spans="1:25">
      <c r="A159" t="s">
        <v>179</v>
      </c>
      <c r="B159">
        <v>1643.556</v>
      </c>
      <c r="C159">
        <v>1016.612</v>
      </c>
      <c r="D159">
        <v>1586.223</v>
      </c>
      <c r="E159">
        <v>3726.085</v>
      </c>
      <c r="F159">
        <v>29998.152999999998</v>
      </c>
      <c r="G159">
        <v>39211.498</v>
      </c>
      <c r="H159">
        <v>46545.786999999997</v>
      </c>
      <c r="I159">
        <v>72357.411999999997</v>
      </c>
      <c r="J159">
        <v>125166.88099999999</v>
      </c>
      <c r="K159">
        <v>53423.347000000002</v>
      </c>
      <c r="L159">
        <v>109806.417</v>
      </c>
      <c r="N159" s="110" t="s">
        <v>144</v>
      </c>
      <c r="T159" s="33">
        <f t="shared" si="29"/>
        <v>0.16402496677253176</v>
      </c>
      <c r="U159" s="31">
        <f t="shared" si="32"/>
        <v>4.8646986124705749E-3</v>
      </c>
      <c r="V159" s="8">
        <f t="shared" si="34"/>
        <v>7.9793202826886739E-4</v>
      </c>
      <c r="W159" s="33">
        <f t="shared" si="27"/>
        <v>3.8447328749914349E-2</v>
      </c>
      <c r="X159" s="72">
        <f t="shared" si="33"/>
        <v>1.3542970537456055E-2</v>
      </c>
      <c r="Y159" s="8">
        <f t="shared" si="28"/>
        <v>5.2069104050397712E-4</v>
      </c>
    </row>
    <row r="160" spans="1:25">
      <c r="A160" t="s">
        <v>180</v>
      </c>
      <c r="B160">
        <v>1960.9110000000001</v>
      </c>
      <c r="C160">
        <v>753.70100000000002</v>
      </c>
      <c r="D160">
        <v>705.48800000000006</v>
      </c>
      <c r="E160">
        <v>3429.9879999999998</v>
      </c>
      <c r="F160">
        <v>11110.803</v>
      </c>
      <c r="G160">
        <v>20564.205999999998</v>
      </c>
      <c r="H160">
        <v>21211.63</v>
      </c>
      <c r="I160">
        <v>43763.707000000002</v>
      </c>
      <c r="J160">
        <v>55805.063999999998</v>
      </c>
      <c r="K160">
        <v>27524.608</v>
      </c>
      <c r="L160">
        <v>29249.325000000001</v>
      </c>
      <c r="N160" s="110" t="s">
        <v>145</v>
      </c>
      <c r="T160" s="33">
        <f t="shared" si="29"/>
        <v>0.24645937043012653</v>
      </c>
      <c r="U160" s="31">
        <f t="shared" si="32"/>
        <v>2.1994916173337001E-2</v>
      </c>
      <c r="V160" s="8">
        <f t="shared" si="34"/>
        <v>5.4208531927440453E-3</v>
      </c>
      <c r="W160" s="33">
        <f t="shared" si="27"/>
        <v>7.0602942573236419E-2</v>
      </c>
      <c r="X160" s="72">
        <f t="shared" si="33"/>
        <v>2.137297888111421E-2</v>
      </c>
      <c r="Y160" s="8">
        <f t="shared" si="28"/>
        <v>1.5089952005623013E-3</v>
      </c>
    </row>
    <row r="161" spans="1:25">
      <c r="A161" t="s">
        <v>181</v>
      </c>
      <c r="B161">
        <v>144.761</v>
      </c>
      <c r="C161">
        <v>539.86800000000005</v>
      </c>
      <c r="D161">
        <v>880.35500000000002</v>
      </c>
      <c r="E161">
        <v>3414.0770000000002</v>
      </c>
      <c r="F161">
        <v>5097.2470000000003</v>
      </c>
      <c r="G161">
        <v>4124.384</v>
      </c>
      <c r="H161">
        <v>9967.8009999999995</v>
      </c>
      <c r="I161">
        <v>8082.5460000000003</v>
      </c>
      <c r="J161">
        <v>5062.67</v>
      </c>
      <c r="K161">
        <v>5232.75</v>
      </c>
      <c r="L161">
        <v>7396.95</v>
      </c>
      <c r="N161" s="110" t="s">
        <v>146</v>
      </c>
      <c r="T161" s="33">
        <f t="shared" si="29"/>
        <v>0.70944263784242578</v>
      </c>
      <c r="U161" s="31">
        <f t="shared" si="32"/>
        <v>1.8167609938776436E-2</v>
      </c>
      <c r="V161" s="8">
        <f t="shared" si="34"/>
        <v>1.2888877118257827E-2</v>
      </c>
      <c r="W161" s="33">
        <f t="shared" si="27"/>
        <v>0.82980085210100185</v>
      </c>
      <c r="X161" s="72">
        <f t="shared" si="33"/>
        <v>5.0867138735104178E-2</v>
      </c>
      <c r="Y161" s="8">
        <f t="shared" si="28"/>
        <v>4.2209595066329327E-2</v>
      </c>
    </row>
    <row r="162" spans="1:25">
      <c r="A162" t="s">
        <v>182</v>
      </c>
      <c r="B162">
        <v>106106.992</v>
      </c>
      <c r="C162">
        <v>104061.83199999999</v>
      </c>
      <c r="D162">
        <v>113223.352</v>
      </c>
      <c r="E162">
        <v>157128.03200000001</v>
      </c>
      <c r="F162">
        <v>365507.58899999998</v>
      </c>
      <c r="G162">
        <v>321781.859</v>
      </c>
      <c r="H162">
        <v>377107.571</v>
      </c>
      <c r="I162">
        <v>482159.66</v>
      </c>
      <c r="J162">
        <v>603946.28899999999</v>
      </c>
      <c r="K162">
        <v>352066.69400000002</v>
      </c>
      <c r="L162">
        <v>397013.9</v>
      </c>
      <c r="N162" s="110" t="s">
        <v>147</v>
      </c>
      <c r="T162" s="33">
        <f t="shared" si="29"/>
        <v>0.15145091935755026</v>
      </c>
      <c r="U162" s="31">
        <f t="shared" si="32"/>
        <v>2.6260402501211683E-4</v>
      </c>
      <c r="V162" s="8">
        <f t="shared" si="34"/>
        <v>3.9771621015078218E-5</v>
      </c>
      <c r="W162" s="33">
        <f t="shared" si="27"/>
        <v>0.18918541548371484</v>
      </c>
      <c r="X162" s="72">
        <f t="shared" si="33"/>
        <v>1.0384840040973586E-3</v>
      </c>
      <c r="Y162" s="8">
        <f t="shared" si="28"/>
        <v>1.9646602778835063E-4</v>
      </c>
    </row>
    <row r="163" spans="1:25">
      <c r="A163" t="s">
        <v>183</v>
      </c>
      <c r="B163">
        <v>619.22299999999996</v>
      </c>
      <c r="C163">
        <v>874.97299999999996</v>
      </c>
      <c r="D163">
        <v>1558.136</v>
      </c>
      <c r="E163">
        <v>4487.5439999999999</v>
      </c>
      <c r="F163">
        <v>6748.741</v>
      </c>
      <c r="G163">
        <v>6433.3770000000004</v>
      </c>
      <c r="H163">
        <v>4461.4679999999998</v>
      </c>
      <c r="I163">
        <v>2563.2089999999998</v>
      </c>
      <c r="J163">
        <v>1343.6659999999999</v>
      </c>
      <c r="K163">
        <v>2635.7150000000001</v>
      </c>
      <c r="L163">
        <v>8297.5249999999996</v>
      </c>
      <c r="N163" s="110" t="s">
        <v>148</v>
      </c>
      <c r="T163" s="33">
        <f t="shared" si="29"/>
        <v>0.33782532199707083</v>
      </c>
      <c r="U163" s="31">
        <f t="shared" si="32"/>
        <v>6.5328892715756925E-3</v>
      </c>
      <c r="V163" s="8">
        <f t="shared" si="34"/>
        <v>2.2069754217412677E-3</v>
      </c>
      <c r="W163" s="33">
        <f t="shared" si="27"/>
        <v>0.17169701922506242</v>
      </c>
      <c r="X163" s="72">
        <f t="shared" si="33"/>
        <v>6.7755684831611023E-3</v>
      </c>
      <c r="Y163" s="8">
        <f t="shared" si="28"/>
        <v>1.1633449121140388E-3</v>
      </c>
    </row>
    <row r="164" spans="1:25">
      <c r="A164" t="s">
        <v>184</v>
      </c>
      <c r="B164">
        <v>2498.6370000000002</v>
      </c>
      <c r="C164">
        <v>3142.8710000000001</v>
      </c>
      <c r="D164">
        <v>4193.3950000000004</v>
      </c>
      <c r="E164">
        <v>5081.2969999999996</v>
      </c>
      <c r="F164">
        <v>12462.866</v>
      </c>
      <c r="G164">
        <v>8395.7909999999993</v>
      </c>
      <c r="H164">
        <v>2684.0219999999999</v>
      </c>
      <c r="I164">
        <v>1539.87</v>
      </c>
      <c r="J164">
        <v>1048.222</v>
      </c>
      <c r="K164">
        <v>873.87400000000002</v>
      </c>
      <c r="L164">
        <v>2950.2750000000001</v>
      </c>
      <c r="N164" s="110" t="s">
        <v>149</v>
      </c>
      <c r="T164" s="33">
        <f t="shared" si="29"/>
        <v>0.80933128710510649</v>
      </c>
      <c r="U164" s="31">
        <f t="shared" si="32"/>
        <v>4.1397204099554955E-2</v>
      </c>
      <c r="V164" s="8">
        <f t="shared" si="34"/>
        <v>3.3504052476445605E-2</v>
      </c>
      <c r="W164" s="33">
        <f t="shared" si="27"/>
        <v>7.3515726409585119E-2</v>
      </c>
      <c r="X164" s="72">
        <f t="shared" si="33"/>
        <v>2.4151063034234203E-2</v>
      </c>
      <c r="Y164" s="8">
        <f t="shared" si="28"/>
        <v>1.7754829425254063E-3</v>
      </c>
    </row>
    <row r="165" spans="1:25">
      <c r="A165" t="s">
        <v>185</v>
      </c>
      <c r="B165">
        <v>2598.69</v>
      </c>
      <c r="C165">
        <v>2715.5259999999998</v>
      </c>
      <c r="D165">
        <v>5100.0929999999998</v>
      </c>
      <c r="E165">
        <v>12500.181</v>
      </c>
      <c r="F165">
        <v>20764.882000000001</v>
      </c>
      <c r="G165">
        <v>27888.703000000001</v>
      </c>
      <c r="H165">
        <v>34301.016000000003</v>
      </c>
      <c r="I165">
        <v>51962.040999999997</v>
      </c>
      <c r="J165">
        <v>66723.816999999995</v>
      </c>
      <c r="K165">
        <v>24984.653999999999</v>
      </c>
      <c r="L165">
        <v>32965.682000000001</v>
      </c>
      <c r="N165" s="110" t="s">
        <v>150</v>
      </c>
      <c r="T165" s="33">
        <f t="shared" si="29"/>
        <v>0.76421043315362103</v>
      </c>
      <c r="U165" s="31">
        <f t="shared" ref="U165:U196" si="35">(L130+L395)/($AH$44+$AH$45)</f>
        <v>1.4612380212261137E-3</v>
      </c>
      <c r="V165" s="8">
        <f t="shared" si="34"/>
        <v>1.1166933411417483E-3</v>
      </c>
      <c r="W165" s="33">
        <f t="shared" si="27"/>
        <v>0.68607557787640994</v>
      </c>
      <c r="X165" s="72">
        <f>(B130+B395)/($AH$52+$AH$53)</f>
        <v>2.8565340951576964E-3</v>
      </c>
      <c r="Y165" s="8">
        <f t="shared" si="28"/>
        <v>1.9597982800589843E-3</v>
      </c>
    </row>
    <row r="166" spans="1:25">
      <c r="A166" t="s">
        <v>186</v>
      </c>
      <c r="B166">
        <v>91.113</v>
      </c>
      <c r="C166">
        <v>0.77200000000000002</v>
      </c>
      <c r="D166">
        <v>1.4</v>
      </c>
      <c r="E166" t="s">
        <v>18</v>
      </c>
      <c r="F166">
        <v>52.466999999999999</v>
      </c>
      <c r="G166">
        <v>3.629</v>
      </c>
      <c r="H166">
        <v>16.263999999999999</v>
      </c>
      <c r="I166">
        <v>0.14699999999999999</v>
      </c>
      <c r="J166">
        <v>10.32</v>
      </c>
      <c r="K166">
        <v>0.129</v>
      </c>
      <c r="L166">
        <v>404.39699999999999</v>
      </c>
      <c r="N166" s="110" t="s">
        <v>151</v>
      </c>
      <c r="T166" s="33">
        <f t="shared" si="29"/>
        <v>0.90342088524737141</v>
      </c>
      <c r="U166" s="31">
        <f t="shared" si="35"/>
        <v>4.1469379373842053E-4</v>
      </c>
      <c r="V166" s="8">
        <f t="shared" si="34"/>
        <v>3.7464303424575469E-4</v>
      </c>
      <c r="W166" s="33">
        <f t="shared" si="27"/>
        <v>0.4976556234190882</v>
      </c>
      <c r="X166" s="72">
        <f t="shared" ref="X166:X216" si="36">(B131+B396)/($AH$52+$AH$53)</f>
        <v>5.9468151926900443E-4</v>
      </c>
      <c r="Y166" s="8">
        <f t="shared" si="28"/>
        <v>2.9594660220762692E-4</v>
      </c>
    </row>
    <row r="167" spans="1:25">
      <c r="A167" t="s">
        <v>187</v>
      </c>
      <c r="B167">
        <v>270.94200000000001</v>
      </c>
      <c r="C167">
        <v>971.78499999999997</v>
      </c>
      <c r="D167">
        <v>1318.431</v>
      </c>
      <c r="E167">
        <v>1487.97</v>
      </c>
      <c r="F167">
        <v>1298.644</v>
      </c>
      <c r="G167">
        <v>5469.7439999999997</v>
      </c>
      <c r="H167">
        <v>31395.895</v>
      </c>
      <c r="I167">
        <v>42754.218999999997</v>
      </c>
      <c r="J167">
        <v>53025.656000000003</v>
      </c>
      <c r="K167">
        <v>35861.589999999997</v>
      </c>
      <c r="L167">
        <v>50207.415999999997</v>
      </c>
      <c r="N167" s="110" t="s">
        <v>152</v>
      </c>
      <c r="T167" s="33">
        <f t="shared" si="29"/>
        <v>0.70171984304092283</v>
      </c>
      <c r="U167" s="31">
        <f t="shared" si="35"/>
        <v>6.0017457794423791E-4</v>
      </c>
      <c r="V167" s="8">
        <f t="shared" si="34"/>
        <v>4.2115441063218274E-4</v>
      </c>
      <c r="W167" s="33">
        <f t="shared" si="27"/>
        <v>0.22268980718079118</v>
      </c>
      <c r="X167" s="72">
        <f t="shared" si="36"/>
        <v>3.1555405060337809E-3</v>
      </c>
      <c r="Y167" s="8">
        <f t="shared" si="28"/>
        <v>7.0270670683983893E-4</v>
      </c>
    </row>
    <row r="168" spans="1:25">
      <c r="A168" t="s">
        <v>188</v>
      </c>
      <c r="B168">
        <v>67.968999999999994</v>
      </c>
      <c r="C168">
        <v>7.9329999999999998</v>
      </c>
      <c r="D168">
        <v>5.2519999999999998</v>
      </c>
      <c r="E168">
        <v>481.99099999999999</v>
      </c>
      <c r="F168">
        <v>184.22499999999999</v>
      </c>
      <c r="G168">
        <v>2.3479999999999999</v>
      </c>
      <c r="H168">
        <v>9.4030000000000005</v>
      </c>
      <c r="I168" t="s">
        <v>18</v>
      </c>
      <c r="J168">
        <v>24.228000000000002</v>
      </c>
      <c r="K168">
        <v>1555.8309999999999</v>
      </c>
      <c r="L168">
        <v>901.97400000000005</v>
      </c>
      <c r="N168" s="110" t="s">
        <v>153</v>
      </c>
      <c r="T168" s="33">
        <f t="shared" si="29"/>
        <v>0.44055534670529167</v>
      </c>
      <c r="U168" s="31">
        <f t="shared" si="35"/>
        <v>4.5811251250456667E-3</v>
      </c>
      <c r="V168" s="8">
        <f t="shared" si="34"/>
        <v>2.0182391677648162E-3</v>
      </c>
      <c r="W168" s="33">
        <f t="shared" si="27"/>
        <v>0.38457465988529038</v>
      </c>
      <c r="X168" s="72">
        <f t="shared" si="36"/>
        <v>3.6832391814032601E-3</v>
      </c>
      <c r="Y168" s="8">
        <f t="shared" si="28"/>
        <v>1.4164804554643341E-3</v>
      </c>
    </row>
    <row r="169" spans="1:25">
      <c r="A169" t="s">
        <v>189</v>
      </c>
      <c r="B169">
        <v>44750.212</v>
      </c>
      <c r="C169">
        <v>59492.12</v>
      </c>
      <c r="D169">
        <v>92222.399999999994</v>
      </c>
      <c r="E169">
        <v>79967.567999999999</v>
      </c>
      <c r="F169">
        <v>83596.917000000001</v>
      </c>
      <c r="G169">
        <v>79383.483999999997</v>
      </c>
      <c r="H169">
        <v>47198.152000000002</v>
      </c>
      <c r="I169">
        <v>55362.805999999997</v>
      </c>
      <c r="J169">
        <v>52786.353000000003</v>
      </c>
      <c r="K169">
        <v>24967.749</v>
      </c>
      <c r="L169">
        <v>38341.752999999997</v>
      </c>
      <c r="N169" s="110" t="s">
        <v>154</v>
      </c>
      <c r="T169" s="33">
        <f t="shared" si="29"/>
        <v>0.63673934686871092</v>
      </c>
      <c r="U169" s="31">
        <f t="shared" si="35"/>
        <v>3.6372398548202636E-2</v>
      </c>
      <c r="V169" s="8">
        <f t="shared" si="34"/>
        <v>2.3159737295630995E-2</v>
      </c>
      <c r="W169" s="33">
        <f t="shared" si="27"/>
        <v>8.1133840946920263E-2</v>
      </c>
      <c r="X169" s="72">
        <f t="shared" si="36"/>
        <v>1.5364222036413853E-2</v>
      </c>
      <c r="Y169" s="8">
        <f t="shared" si="28"/>
        <v>1.246558346975569E-3</v>
      </c>
    </row>
    <row r="170" spans="1:25">
      <c r="A170" t="s">
        <v>190</v>
      </c>
      <c r="B170">
        <v>511.47199999999998</v>
      </c>
      <c r="C170">
        <v>1571.4190000000001</v>
      </c>
      <c r="D170">
        <v>148.18100000000001</v>
      </c>
      <c r="E170">
        <v>1.472</v>
      </c>
      <c r="F170">
        <v>11.701000000000001</v>
      </c>
      <c r="G170">
        <v>13.444000000000001</v>
      </c>
      <c r="H170">
        <v>27.221</v>
      </c>
      <c r="I170">
        <v>267.2</v>
      </c>
      <c r="J170">
        <v>76.724000000000004</v>
      </c>
      <c r="K170">
        <v>2245.1089999999999</v>
      </c>
      <c r="L170">
        <v>709.43700000000001</v>
      </c>
      <c r="N170" s="110" t="s">
        <v>155</v>
      </c>
      <c r="T170" s="33">
        <f t="shared" si="29"/>
        <v>0.75105178845755705</v>
      </c>
      <c r="U170" s="31">
        <f t="shared" si="35"/>
        <v>7.1848927581418132E-3</v>
      </c>
      <c r="V170" s="8">
        <f t="shared" si="34"/>
        <v>5.3962265558781591E-3</v>
      </c>
      <c r="W170" s="33">
        <f t="shared" si="27"/>
        <v>0.18693633281838906</v>
      </c>
      <c r="X170" s="72">
        <f t="shared" si="36"/>
        <v>4.9172464427016177E-3</v>
      </c>
      <c r="Y170" s="8">
        <f t="shared" si="28"/>
        <v>9.1921201756290933E-4</v>
      </c>
    </row>
    <row r="171" spans="1:25">
      <c r="A171" t="s">
        <v>191</v>
      </c>
      <c r="B171">
        <v>69.72</v>
      </c>
      <c r="C171">
        <v>83.328000000000003</v>
      </c>
      <c r="D171">
        <v>89.114000000000004</v>
      </c>
      <c r="E171">
        <v>180.22399999999999</v>
      </c>
      <c r="F171">
        <v>87.614999999999995</v>
      </c>
      <c r="G171">
        <v>96.69</v>
      </c>
      <c r="H171">
        <v>211.53100000000001</v>
      </c>
      <c r="I171">
        <v>201.059</v>
      </c>
      <c r="J171">
        <v>167.262</v>
      </c>
      <c r="K171">
        <v>50.816000000000003</v>
      </c>
      <c r="L171">
        <v>164.203</v>
      </c>
      <c r="N171" s="110" t="s">
        <v>156</v>
      </c>
      <c r="T171" s="33">
        <f t="shared" si="29"/>
        <v>0.26885619079994583</v>
      </c>
      <c r="U171" s="31">
        <f t="shared" si="35"/>
        <v>2.845319911676688E-4</v>
      </c>
      <c r="V171" s="8">
        <f t="shared" si="34"/>
        <v>7.6498187306063263E-5</v>
      </c>
      <c r="W171" s="33">
        <f t="shared" si="27"/>
        <v>2.1187950820474042E-3</v>
      </c>
      <c r="X171" s="72">
        <f t="shared" si="36"/>
        <v>6.5626383755705466E-4</v>
      </c>
      <c r="Y171" s="8">
        <f t="shared" si="28"/>
        <v>1.3904885915414439E-6</v>
      </c>
    </row>
    <row r="172" spans="1:25">
      <c r="A172" t="s">
        <v>192</v>
      </c>
      <c r="B172">
        <v>2843.6010000000001</v>
      </c>
      <c r="C172">
        <v>4239.0600000000004</v>
      </c>
      <c r="D172">
        <v>1966.3230000000001</v>
      </c>
      <c r="E172">
        <v>3.7639999999999998</v>
      </c>
      <c r="F172">
        <v>1.3660000000000001</v>
      </c>
      <c r="G172">
        <v>0.28599999999999998</v>
      </c>
      <c r="H172">
        <v>8.4000000000000005E-2</v>
      </c>
      <c r="I172">
        <v>0.78500000000000003</v>
      </c>
      <c r="J172">
        <v>61.779000000000003</v>
      </c>
      <c r="K172">
        <v>8.5830000000000002</v>
      </c>
      <c r="L172">
        <v>5.577</v>
      </c>
      <c r="N172" s="110" t="s">
        <v>157</v>
      </c>
      <c r="T172" s="33">
        <f t="shared" si="29"/>
        <v>0.27798156581951555</v>
      </c>
      <c r="U172" s="31">
        <f t="shared" si="35"/>
        <v>0.10038181949471205</v>
      </c>
      <c r="V172" s="8">
        <f t="shared" si="34"/>
        <v>2.7904295362952025E-2</v>
      </c>
      <c r="W172" s="33">
        <f t="shared" si="27"/>
        <v>0.24808427746617281</v>
      </c>
      <c r="X172" s="72">
        <f t="shared" si="36"/>
        <v>8.586038025722699E-2</v>
      </c>
      <c r="Y172" s="8">
        <f t="shared" si="28"/>
        <v>2.1300610399085006E-2</v>
      </c>
    </row>
    <row r="173" spans="1:25">
      <c r="A173" t="s">
        <v>193</v>
      </c>
      <c r="B173">
        <v>76.584000000000003</v>
      </c>
      <c r="C173">
        <v>2032.9870000000001</v>
      </c>
      <c r="D173">
        <v>243.244</v>
      </c>
      <c r="E173">
        <v>344.72399999999999</v>
      </c>
      <c r="F173">
        <v>296.01799999999997</v>
      </c>
      <c r="G173">
        <v>193.94</v>
      </c>
      <c r="H173">
        <v>1792.867</v>
      </c>
      <c r="I173">
        <v>2706.502</v>
      </c>
      <c r="J173">
        <v>3532.0369999999998</v>
      </c>
      <c r="K173">
        <v>383.96</v>
      </c>
      <c r="L173">
        <v>562.78499999999997</v>
      </c>
      <c r="N173" s="110" t="s">
        <v>158</v>
      </c>
      <c r="T173" s="33">
        <f t="shared" si="29"/>
        <v>0.26081082450545034</v>
      </c>
      <c r="U173" s="31">
        <f t="shared" si="35"/>
        <v>6.4126553474616432E-2</v>
      </c>
      <c r="V173" s="8">
        <f t="shared" si="34"/>
        <v>1.6724899284407565E-2</v>
      </c>
      <c r="W173" s="33">
        <f t="shared" ref="W173:W236" si="37">(2*MIN(B138,B403)/(B138+B403))</f>
        <v>0.16839177118199733</v>
      </c>
      <c r="X173" s="72">
        <f t="shared" si="36"/>
        <v>7.2093740643237397E-2</v>
      </c>
      <c r="Y173" s="8">
        <f t="shared" ref="Y173:Y236" si="38">(W173*X173)</f>
        <v>1.2139992678050293E-2</v>
      </c>
    </row>
    <row r="174" spans="1:25">
      <c r="A174" t="s">
        <v>194</v>
      </c>
      <c r="B174">
        <v>2080.886</v>
      </c>
      <c r="C174">
        <v>5614.2280000000001</v>
      </c>
      <c r="D174">
        <v>10452.703</v>
      </c>
      <c r="E174">
        <v>15404.33</v>
      </c>
      <c r="F174">
        <v>16735.798999999999</v>
      </c>
      <c r="G174">
        <v>26591.204000000002</v>
      </c>
      <c r="H174">
        <v>38201.459000000003</v>
      </c>
      <c r="I174">
        <v>70629.145000000004</v>
      </c>
      <c r="J174">
        <v>100973.482</v>
      </c>
      <c r="K174">
        <v>94010.777000000002</v>
      </c>
      <c r="L174">
        <v>102411.929</v>
      </c>
      <c r="N174" s="110" t="s">
        <v>159</v>
      </c>
      <c r="T174" s="33">
        <f t="shared" ref="T174:T237" si="39">(2*MIN(L139,L404)/(L139+L404))</f>
        <v>0.43982137417413203</v>
      </c>
      <c r="U174" s="31">
        <f t="shared" si="35"/>
        <v>5.6910497582382286E-2</v>
      </c>
      <c r="V174" s="8">
        <f t="shared" si="34"/>
        <v>2.5030453251616996E-2</v>
      </c>
      <c r="W174" s="33">
        <f t="shared" si="37"/>
        <v>0.17276631836393669</v>
      </c>
      <c r="X174" s="72">
        <f t="shared" si="36"/>
        <v>6.6148066458336208E-2</v>
      </c>
      <c r="Y174" s="8">
        <f t="shared" si="38"/>
        <v>1.1428157908899755E-2</v>
      </c>
    </row>
    <row r="175" spans="1:25">
      <c r="A175" t="s">
        <v>195</v>
      </c>
      <c r="B175">
        <v>6605.1660000000002</v>
      </c>
      <c r="C175">
        <v>5511.8919999999998</v>
      </c>
      <c r="D175">
        <v>8805.2189999999991</v>
      </c>
      <c r="E175">
        <v>8793.2369999999992</v>
      </c>
      <c r="F175">
        <v>12465.522000000001</v>
      </c>
      <c r="G175">
        <v>10485.311</v>
      </c>
      <c r="H175">
        <v>13566.769</v>
      </c>
      <c r="I175">
        <v>14248.993</v>
      </c>
      <c r="J175">
        <v>16122.223</v>
      </c>
      <c r="K175">
        <v>15424.137000000001</v>
      </c>
      <c r="L175">
        <v>18644.907999999999</v>
      </c>
      <c r="N175" s="110" t="s">
        <v>160</v>
      </c>
      <c r="T175" s="33">
        <f t="shared" si="39"/>
        <v>0.68323709662505971</v>
      </c>
      <c r="U175" s="31">
        <f t="shared" si="35"/>
        <v>3.5948821709341931E-2</v>
      </c>
      <c r="V175" s="8">
        <f t="shared" si="34"/>
        <v>2.4561568571782696E-2</v>
      </c>
      <c r="W175" s="33">
        <f t="shared" si="37"/>
        <v>0.44363298478325514</v>
      </c>
      <c r="X175" s="72">
        <f t="shared" si="36"/>
        <v>5.1412716734876636E-2</v>
      </c>
      <c r="Y175" s="8">
        <f t="shared" si="38"/>
        <v>2.2808376980909335E-2</v>
      </c>
    </row>
    <row r="176" spans="1:25">
      <c r="A176" t="s">
        <v>196</v>
      </c>
      <c r="B176">
        <v>511.86900000000003</v>
      </c>
      <c r="C176">
        <v>432.488</v>
      </c>
      <c r="D176">
        <v>884.56600000000003</v>
      </c>
      <c r="E176">
        <v>518.20699999999999</v>
      </c>
      <c r="F176">
        <v>722.62099999999998</v>
      </c>
      <c r="G176">
        <v>1129.74</v>
      </c>
      <c r="H176">
        <v>1001.037</v>
      </c>
      <c r="I176">
        <v>1726.144</v>
      </c>
      <c r="J176">
        <v>5831.6589999999997</v>
      </c>
      <c r="K176">
        <v>1543.0260000000001</v>
      </c>
      <c r="L176">
        <v>7767.3829999999998</v>
      </c>
      <c r="N176" s="110" t="s">
        <v>161</v>
      </c>
      <c r="T176" s="33">
        <f t="shared" si="39"/>
        <v>0.8650723204070907</v>
      </c>
      <c r="U176" s="31">
        <f t="shared" si="35"/>
        <v>2.8183710375261267E-2</v>
      </c>
      <c r="V176" s="8">
        <f t="shared" si="34"/>
        <v>2.4380947732008662E-2</v>
      </c>
      <c r="W176" s="33">
        <f t="shared" si="37"/>
        <v>0.88955521175571783</v>
      </c>
      <c r="X176" s="72">
        <f t="shared" si="36"/>
        <v>6.3972841505142305E-2</v>
      </c>
      <c r="Y176" s="8">
        <f t="shared" si="38"/>
        <v>5.690737457172184E-2</v>
      </c>
    </row>
    <row r="177" spans="1:25">
      <c r="A177" t="s">
        <v>197</v>
      </c>
      <c r="B177">
        <v>1329.2139999999999</v>
      </c>
      <c r="C177">
        <v>1281.973</v>
      </c>
      <c r="D177">
        <v>2169.319</v>
      </c>
      <c r="E177">
        <v>2617.8119999999999</v>
      </c>
      <c r="F177">
        <v>4934.0020000000004</v>
      </c>
      <c r="G177">
        <v>4799.5739999999996</v>
      </c>
      <c r="H177">
        <v>3736.21</v>
      </c>
      <c r="I177">
        <v>3681.8130000000001</v>
      </c>
      <c r="J177">
        <v>5693.317</v>
      </c>
      <c r="K177">
        <v>2700.8150000000001</v>
      </c>
      <c r="L177">
        <v>3530.7710000000002</v>
      </c>
      <c r="N177" s="110" t="s">
        <v>162</v>
      </c>
      <c r="T177" s="33">
        <f t="shared" si="39"/>
        <v>0.70185355193452725</v>
      </c>
      <c r="U177" s="31">
        <f t="shared" si="35"/>
        <v>8.2065927492397193E-3</v>
      </c>
      <c r="V177" s="8">
        <f t="shared" si="34"/>
        <v>5.7598262703340338E-3</v>
      </c>
      <c r="W177" s="33">
        <f t="shared" si="37"/>
        <v>0.70236196352856783</v>
      </c>
      <c r="X177" s="72">
        <f t="shared" si="36"/>
        <v>1.7211211884835455E-2</v>
      </c>
      <c r="Y177" s="8">
        <f t="shared" si="38"/>
        <v>1.2088500574139254E-2</v>
      </c>
    </row>
    <row r="178" spans="1:25">
      <c r="A178" t="s">
        <v>198</v>
      </c>
      <c r="B178">
        <v>2838.7840000000001</v>
      </c>
      <c r="C178">
        <v>2846.7979999999998</v>
      </c>
      <c r="D178">
        <v>4394.3140000000003</v>
      </c>
      <c r="E178">
        <v>4694.018</v>
      </c>
      <c r="F178">
        <v>7179.4049999999997</v>
      </c>
      <c r="G178">
        <v>6582.3379999999997</v>
      </c>
      <c r="H178">
        <v>10668.058999999999</v>
      </c>
      <c r="I178">
        <v>17862.591</v>
      </c>
      <c r="J178">
        <v>14278.361000000001</v>
      </c>
      <c r="K178">
        <v>6513.509</v>
      </c>
      <c r="L178">
        <v>10551.672</v>
      </c>
      <c r="N178" s="110" t="s">
        <v>163</v>
      </c>
      <c r="T178" s="33">
        <f t="shared" si="39"/>
        <v>0.53602286585850278</v>
      </c>
      <c r="U178" s="31">
        <f t="shared" si="35"/>
        <v>1.6787080600263578E-2</v>
      </c>
      <c r="V178" s="8">
        <f t="shared" si="34"/>
        <v>8.9982590527509579E-3</v>
      </c>
      <c r="W178" s="33">
        <f t="shared" si="37"/>
        <v>4.8799223979080826E-2</v>
      </c>
      <c r="X178" s="72">
        <f t="shared" si="36"/>
        <v>3.6230663379296049E-2</v>
      </c>
      <c r="Y178" s="8">
        <f t="shared" si="38"/>
        <v>1.7680282571569492E-3</v>
      </c>
    </row>
    <row r="179" spans="1:25">
      <c r="A179" t="s">
        <v>199</v>
      </c>
      <c r="B179">
        <v>88.828999999999994</v>
      </c>
      <c r="C179">
        <v>88.025000000000006</v>
      </c>
      <c r="D179">
        <v>149.39500000000001</v>
      </c>
      <c r="E179">
        <v>155.39500000000001</v>
      </c>
      <c r="F179">
        <v>315.44</v>
      </c>
      <c r="G179">
        <v>1301.0160000000001</v>
      </c>
      <c r="H179">
        <v>673.19</v>
      </c>
      <c r="I179">
        <v>1292.4670000000001</v>
      </c>
      <c r="J179">
        <v>1447.0509999999999</v>
      </c>
      <c r="K179">
        <v>1379.0360000000001</v>
      </c>
      <c r="L179">
        <v>2916.9839999999999</v>
      </c>
      <c r="N179" s="110" t="s">
        <v>164</v>
      </c>
      <c r="T179" s="33">
        <f t="shared" si="39"/>
        <v>0.31914052709291835</v>
      </c>
      <c r="U179" s="31">
        <f t="shared" si="35"/>
        <v>1.2392040317269168E-2</v>
      </c>
      <c r="V179" s="8">
        <f t="shared" si="34"/>
        <v>3.9548022786099774E-3</v>
      </c>
      <c r="W179" s="33">
        <f t="shared" si="37"/>
        <v>0.38265060664084877</v>
      </c>
      <c r="X179" s="72">
        <f t="shared" si="36"/>
        <v>2.256520474056194E-2</v>
      </c>
      <c r="Y179" s="8">
        <f t="shared" si="38"/>
        <v>8.6345892829509836E-3</v>
      </c>
    </row>
    <row r="180" spans="1:25">
      <c r="A180" t="s">
        <v>200</v>
      </c>
      <c r="B180">
        <v>807.697</v>
      </c>
      <c r="C180">
        <v>689.30799999999999</v>
      </c>
      <c r="D180">
        <v>919.9</v>
      </c>
      <c r="E180">
        <v>1443.0540000000001</v>
      </c>
      <c r="F180">
        <v>2237.538</v>
      </c>
      <c r="G180">
        <v>3661.1370000000002</v>
      </c>
      <c r="H180">
        <v>5591.33</v>
      </c>
      <c r="I180">
        <v>8362.9339999999993</v>
      </c>
      <c r="J180">
        <v>15586.41</v>
      </c>
      <c r="K180">
        <v>15534.462</v>
      </c>
      <c r="L180">
        <v>11206.602000000001</v>
      </c>
      <c r="N180" s="110" t="s">
        <v>165</v>
      </c>
      <c r="T180" s="33">
        <f t="shared" si="39"/>
        <v>0.9387793215536433</v>
      </c>
      <c r="U180" s="31">
        <f t="shared" si="35"/>
        <v>1.3688086300023272E-2</v>
      </c>
      <c r="V180" s="8">
        <f t="shared" si="34"/>
        <v>1.2850092370103566E-2</v>
      </c>
      <c r="W180" s="33">
        <f t="shared" si="37"/>
        <v>0.85165121050210424</v>
      </c>
      <c r="X180" s="72">
        <f t="shared" si="36"/>
        <v>2.9939523404476965E-2</v>
      </c>
      <c r="Y180" s="8">
        <f t="shared" si="38"/>
        <v>2.5498031349278888E-2</v>
      </c>
    </row>
    <row r="181" spans="1:25">
      <c r="A181" t="s">
        <v>201</v>
      </c>
      <c r="B181">
        <v>9657.3549999999996</v>
      </c>
      <c r="C181">
        <v>14780.216</v>
      </c>
      <c r="D181">
        <v>17909.14</v>
      </c>
      <c r="E181">
        <v>28063.554</v>
      </c>
      <c r="F181">
        <v>47382.514000000003</v>
      </c>
      <c r="G181">
        <v>49556.383000000002</v>
      </c>
      <c r="H181">
        <v>57254.618999999999</v>
      </c>
      <c r="I181">
        <v>80528.356</v>
      </c>
      <c r="J181">
        <v>104439.155</v>
      </c>
      <c r="K181">
        <v>61230.758999999998</v>
      </c>
      <c r="L181">
        <v>85033.695000000007</v>
      </c>
      <c r="N181" s="110" t="s">
        <v>166</v>
      </c>
      <c r="T181" s="33">
        <f t="shared" si="39"/>
        <v>0.897464332829638</v>
      </c>
      <c r="U181" s="31">
        <f t="shared" si="35"/>
        <v>6.122856413743852E-3</v>
      </c>
      <c r="V181" s="8">
        <f t="shared" si="34"/>
        <v>5.4950452463722963E-3</v>
      </c>
      <c r="W181" s="33">
        <f t="shared" si="37"/>
        <v>0.91390355425637504</v>
      </c>
      <c r="X181" s="72">
        <f t="shared" si="36"/>
        <v>8.7144295602780975E-3</v>
      </c>
      <c r="Y181" s="8">
        <f t="shared" si="38"/>
        <v>7.964148148454973E-3</v>
      </c>
    </row>
    <row r="182" spans="1:25">
      <c r="A182" t="s">
        <v>202</v>
      </c>
      <c r="B182">
        <v>171.417</v>
      </c>
      <c r="C182">
        <v>210.065</v>
      </c>
      <c r="D182">
        <v>195.65199999999999</v>
      </c>
      <c r="E182">
        <v>90.968999999999994</v>
      </c>
      <c r="F182">
        <v>450.95299999999997</v>
      </c>
      <c r="G182">
        <v>120.831</v>
      </c>
      <c r="H182">
        <v>241.99</v>
      </c>
      <c r="I182">
        <v>245.56200000000001</v>
      </c>
      <c r="J182">
        <v>88.555999999999997</v>
      </c>
      <c r="K182">
        <v>150.04599999999999</v>
      </c>
      <c r="L182">
        <v>522.36199999999997</v>
      </c>
      <c r="N182" s="110" t="s">
        <v>167</v>
      </c>
      <c r="T182" s="33">
        <f t="shared" si="39"/>
        <v>0.73235441048352801</v>
      </c>
      <c r="U182" s="31">
        <f t="shared" si="35"/>
        <v>1.1933129327587642E-2</v>
      </c>
      <c r="V182" s="8">
        <f t="shared" si="34"/>
        <v>8.7392798939291468E-3</v>
      </c>
      <c r="W182" s="33">
        <f t="shared" si="37"/>
        <v>0.19443670717634653</v>
      </c>
      <c r="X182" s="72">
        <f t="shared" si="36"/>
        <v>1.3161707368797713E-2</v>
      </c>
      <c r="Y182" s="8">
        <f t="shared" si="38"/>
        <v>2.5591190416076833E-3</v>
      </c>
    </row>
    <row r="183" spans="1:25">
      <c r="A183" t="s">
        <v>203</v>
      </c>
      <c r="B183">
        <v>11.795999999999999</v>
      </c>
      <c r="C183">
        <v>1.2569999999999999</v>
      </c>
      <c r="D183">
        <v>18.059000000000001</v>
      </c>
      <c r="E183">
        <v>59.066000000000003</v>
      </c>
      <c r="F183">
        <v>7.2619999999999996</v>
      </c>
      <c r="G183">
        <v>18.190000000000001</v>
      </c>
      <c r="H183">
        <v>1.9610000000000001</v>
      </c>
      <c r="I183">
        <v>286.61500000000001</v>
      </c>
      <c r="J183">
        <v>433.48700000000002</v>
      </c>
      <c r="K183">
        <v>6.2E-2</v>
      </c>
      <c r="L183">
        <v>177.49700000000001</v>
      </c>
      <c r="N183" s="110" t="s">
        <v>168</v>
      </c>
      <c r="T183" s="33">
        <f t="shared" si="39"/>
        <v>0.9315621408684831</v>
      </c>
      <c r="U183" s="31">
        <f t="shared" si="35"/>
        <v>1.4672922327433984E-2</v>
      </c>
      <c r="V183" s="8">
        <f t="shared" si="34"/>
        <v>1.3668738936141367E-2</v>
      </c>
      <c r="W183" s="33">
        <f t="shared" si="37"/>
        <v>0.37812000649905098</v>
      </c>
      <c r="X183" s="72">
        <f t="shared" si="36"/>
        <v>2.1937193686702283E-2</v>
      </c>
      <c r="Y183" s="8">
        <f t="shared" si="38"/>
        <v>8.2948918193868071E-3</v>
      </c>
    </row>
    <row r="184" spans="1:25">
      <c r="A184" t="s">
        <v>204</v>
      </c>
      <c r="B184">
        <v>1239.7139999999999</v>
      </c>
      <c r="C184">
        <v>2624.0340000000001</v>
      </c>
      <c r="D184">
        <v>2152.127</v>
      </c>
      <c r="E184">
        <v>3060.9319999999998</v>
      </c>
      <c r="F184">
        <v>3678.768</v>
      </c>
      <c r="G184">
        <v>6185.24</v>
      </c>
      <c r="H184">
        <v>4230.9679999999998</v>
      </c>
      <c r="I184">
        <v>20270.595000000001</v>
      </c>
      <c r="J184">
        <v>61253.843999999997</v>
      </c>
      <c r="K184">
        <v>15711.001</v>
      </c>
      <c r="L184">
        <v>13258.565000000001</v>
      </c>
      <c r="N184" s="110" t="s">
        <v>169</v>
      </c>
      <c r="T184" s="33">
        <f t="shared" si="39"/>
        <v>0.83258177412196399</v>
      </c>
      <c r="U184" s="31">
        <f t="shared" si="35"/>
        <v>4.2160475973506122E-3</v>
      </c>
      <c r="V184" s="8">
        <f t="shared" si="34"/>
        <v>3.5102043883848163E-3</v>
      </c>
      <c r="W184" s="33">
        <f t="shared" si="37"/>
        <v>5.4867517323073642E-2</v>
      </c>
      <c r="X184" s="72">
        <f t="shared" si="36"/>
        <v>4.0975864375059415E-3</v>
      </c>
      <c r="Y184" s="8">
        <f t="shared" si="38"/>
        <v>2.2482439484264885E-4</v>
      </c>
    </row>
    <row r="185" spans="1:25">
      <c r="A185" t="s">
        <v>205</v>
      </c>
      <c r="B185">
        <v>54.447000000000003</v>
      </c>
      <c r="C185">
        <v>73.995999999999995</v>
      </c>
      <c r="D185">
        <v>11.034000000000001</v>
      </c>
      <c r="E185">
        <v>46.866</v>
      </c>
      <c r="F185">
        <v>71.347999999999999</v>
      </c>
      <c r="G185">
        <v>191.47900000000001</v>
      </c>
      <c r="H185">
        <v>7.6999999999999999E-2</v>
      </c>
      <c r="I185">
        <v>68.144000000000005</v>
      </c>
      <c r="J185">
        <v>2546.4090000000001</v>
      </c>
      <c r="K185">
        <v>10580.879000000001</v>
      </c>
      <c r="L185">
        <v>1080.452</v>
      </c>
      <c r="N185" s="110" t="s">
        <v>170</v>
      </c>
      <c r="T185" s="33">
        <f t="shared" si="39"/>
        <v>0.65177314587712742</v>
      </c>
      <c r="U185" s="31">
        <f t="shared" si="35"/>
        <v>1.7170025523176397E-2</v>
      </c>
      <c r="V185" s="8">
        <f t="shared" si="34"/>
        <v>1.1190961550031251E-2</v>
      </c>
      <c r="W185" s="33">
        <f t="shared" si="37"/>
        <v>0.33437015677937643</v>
      </c>
      <c r="X185" s="72">
        <f t="shared" si="36"/>
        <v>1.4679904449476269E-2</v>
      </c>
      <c r="Y185" s="8">
        <f t="shared" si="38"/>
        <v>4.9085219522776455E-3</v>
      </c>
    </row>
    <row r="186" spans="1:25">
      <c r="A186" t="s">
        <v>206</v>
      </c>
      <c r="B186">
        <v>3914.5169999999998</v>
      </c>
      <c r="C186">
        <v>5056.4930000000004</v>
      </c>
      <c r="D186">
        <v>4418.4660000000003</v>
      </c>
      <c r="E186">
        <v>5582.0709999999999</v>
      </c>
      <c r="F186">
        <v>7821.375</v>
      </c>
      <c r="G186">
        <v>17501.213</v>
      </c>
      <c r="H186">
        <v>15017.357</v>
      </c>
      <c r="I186">
        <v>21104.300999999999</v>
      </c>
      <c r="J186">
        <v>28295.688999999998</v>
      </c>
      <c r="K186">
        <v>20480.986000000001</v>
      </c>
      <c r="L186">
        <v>21189.901000000002</v>
      </c>
      <c r="N186" s="110" t="s">
        <v>171</v>
      </c>
      <c r="T186" s="33">
        <f t="shared" si="39"/>
        <v>0.62594573002850895</v>
      </c>
      <c r="U186" s="31">
        <f t="shared" si="35"/>
        <v>8.5756230568859136E-3</v>
      </c>
      <c r="V186" s="8">
        <f t="shared" si="34"/>
        <v>5.3678746347917668E-3</v>
      </c>
      <c r="W186" s="33">
        <f t="shared" si="37"/>
        <v>0.4390916925933418</v>
      </c>
      <c r="X186" s="72">
        <f t="shared" si="36"/>
        <v>1.59974942001423E-2</v>
      </c>
      <c r="Y186" s="8">
        <f t="shared" si="38"/>
        <v>7.0243668055926505E-3</v>
      </c>
    </row>
    <row r="187" spans="1:25">
      <c r="A187" t="s">
        <v>207</v>
      </c>
      <c r="B187">
        <v>2760.9029999999998</v>
      </c>
      <c r="C187">
        <v>3838.8919999999998</v>
      </c>
      <c r="D187">
        <v>3261.991</v>
      </c>
      <c r="E187">
        <v>3088.1309999999999</v>
      </c>
      <c r="F187">
        <v>5190.82</v>
      </c>
      <c r="G187">
        <v>6739.4250000000002</v>
      </c>
      <c r="H187">
        <v>7584.13</v>
      </c>
      <c r="I187">
        <v>11977.921</v>
      </c>
      <c r="J187">
        <v>12398.007</v>
      </c>
      <c r="K187">
        <v>7527.9809999999998</v>
      </c>
      <c r="L187">
        <v>12367.958000000001</v>
      </c>
      <c r="N187" s="110" t="s">
        <v>172</v>
      </c>
      <c r="T187" s="33">
        <f t="shared" si="39"/>
        <v>0.94740582828006215</v>
      </c>
      <c r="U187" s="31">
        <f t="shared" si="35"/>
        <v>2.2794992242236242E-2</v>
      </c>
      <c r="V187" s="8">
        <f t="shared" si="34"/>
        <v>2.1596108505893417E-2</v>
      </c>
      <c r="W187" s="33">
        <f t="shared" si="37"/>
        <v>0.2668369828222848</v>
      </c>
      <c r="X187" s="72">
        <f t="shared" si="36"/>
        <v>2.5664332317293113E-2</v>
      </c>
      <c r="Y187" s="8">
        <f t="shared" si="38"/>
        <v>6.8481930016949513E-3</v>
      </c>
    </row>
    <row r="188" spans="1:25">
      <c r="A188" t="s">
        <v>208</v>
      </c>
      <c r="B188">
        <v>4774.1310000000003</v>
      </c>
      <c r="C188">
        <v>6519.6750000000002</v>
      </c>
      <c r="D188">
        <v>8704.5339999999997</v>
      </c>
      <c r="E188">
        <v>9495.2970000000005</v>
      </c>
      <c r="F188">
        <v>20431.878000000001</v>
      </c>
      <c r="G188">
        <v>24694.865000000002</v>
      </c>
      <c r="H188">
        <v>27097.697</v>
      </c>
      <c r="I188">
        <v>31589.643</v>
      </c>
      <c r="J188">
        <v>30963.701000000001</v>
      </c>
      <c r="K188">
        <v>23567.279999999999</v>
      </c>
      <c r="L188">
        <v>28866.842000000001</v>
      </c>
      <c r="N188" s="110" t="s">
        <v>173</v>
      </c>
      <c r="T188" s="33">
        <f t="shared" si="39"/>
        <v>0.88591154656675819</v>
      </c>
      <c r="U188" s="31">
        <f t="shared" si="35"/>
        <v>1.3576518001454164E-2</v>
      </c>
      <c r="V188" s="8">
        <f t="shared" si="34"/>
        <v>1.2027594059659691E-2</v>
      </c>
      <c r="W188" s="33">
        <f t="shared" si="37"/>
        <v>0.34076508508405762</v>
      </c>
      <c r="X188" s="72">
        <f t="shared" si="36"/>
        <v>1.6583785093002717E-2</v>
      </c>
      <c r="Y188" s="8">
        <f t="shared" si="38"/>
        <v>5.6511749382327971E-3</v>
      </c>
    </row>
    <row r="189" spans="1:25">
      <c r="A189" t="s">
        <v>209</v>
      </c>
      <c r="B189">
        <v>840.25300000000004</v>
      </c>
      <c r="C189">
        <v>1253.56</v>
      </c>
      <c r="D189">
        <v>1132.741</v>
      </c>
      <c r="E189">
        <v>1687.566</v>
      </c>
      <c r="F189">
        <v>3864.5929999999998</v>
      </c>
      <c r="G189">
        <v>4564.1980000000003</v>
      </c>
      <c r="H189">
        <v>4852.1390000000001</v>
      </c>
      <c r="I189">
        <v>13132.557000000001</v>
      </c>
      <c r="J189">
        <v>13742.734</v>
      </c>
      <c r="K189">
        <v>10838.933999999999</v>
      </c>
      <c r="L189">
        <v>19236.201000000001</v>
      </c>
      <c r="N189" s="110" t="s">
        <v>174</v>
      </c>
      <c r="T189" s="33">
        <f t="shared" si="39"/>
        <v>0.18505873433215875</v>
      </c>
      <c r="U189" s="31">
        <f t="shared" si="35"/>
        <v>1.1669418472119254E-2</v>
      </c>
      <c r="V189" s="8">
        <f t="shared" si="34"/>
        <v>2.1595278128427029E-3</v>
      </c>
      <c r="W189" s="33">
        <f t="shared" si="37"/>
        <v>0.42015757514215685</v>
      </c>
      <c r="X189" s="72">
        <f t="shared" si="36"/>
        <v>1.3928290333218111E-2</v>
      </c>
      <c r="Y189" s="8">
        <f t="shared" si="38"/>
        <v>5.8520766922808649E-3</v>
      </c>
    </row>
    <row r="190" spans="1:25">
      <c r="A190" t="s">
        <v>210</v>
      </c>
      <c r="B190">
        <v>1835.732</v>
      </c>
      <c r="C190">
        <v>1846.729</v>
      </c>
      <c r="D190">
        <v>2319.4879999999998</v>
      </c>
      <c r="E190">
        <v>3239.2950000000001</v>
      </c>
      <c r="F190">
        <v>5005.8590000000004</v>
      </c>
      <c r="G190">
        <v>6528.9610000000002</v>
      </c>
      <c r="H190">
        <v>10580.404</v>
      </c>
      <c r="I190">
        <v>13468.751</v>
      </c>
      <c r="J190">
        <v>32806.534</v>
      </c>
      <c r="K190">
        <v>48584.040999999997</v>
      </c>
      <c r="L190">
        <v>40352.330999999998</v>
      </c>
      <c r="N190" s="110" t="s">
        <v>175</v>
      </c>
      <c r="T190" s="33">
        <f t="shared" si="39"/>
        <v>0.41204033428982334</v>
      </c>
      <c r="U190" s="31">
        <f t="shared" si="35"/>
        <v>2.5058625733575348E-3</v>
      </c>
      <c r="V190" s="8">
        <f t="shared" si="34"/>
        <v>1.0325164524105956E-3</v>
      </c>
      <c r="W190" s="33">
        <f t="shared" si="37"/>
        <v>0.38965936385707306</v>
      </c>
      <c r="X190" s="72">
        <f t="shared" si="36"/>
        <v>2.2697836806717126E-3</v>
      </c>
      <c r="Y190" s="8">
        <f t="shared" si="38"/>
        <v>8.8444246510370537E-4</v>
      </c>
    </row>
    <row r="191" spans="1:25">
      <c r="A191" t="s">
        <v>211</v>
      </c>
      <c r="B191">
        <v>1712.8</v>
      </c>
      <c r="C191">
        <v>1583.912</v>
      </c>
      <c r="D191">
        <v>534.72900000000004</v>
      </c>
      <c r="E191">
        <v>1002.4640000000001</v>
      </c>
      <c r="F191">
        <v>1444.9760000000001</v>
      </c>
      <c r="G191">
        <v>765.05899999999997</v>
      </c>
      <c r="H191">
        <v>1165.502</v>
      </c>
      <c r="I191">
        <v>4867.5460000000003</v>
      </c>
      <c r="J191">
        <v>3187.732</v>
      </c>
      <c r="K191">
        <v>3353.8690000000001</v>
      </c>
      <c r="L191">
        <v>798.96100000000001</v>
      </c>
      <c r="N191" s="110" t="s">
        <v>176</v>
      </c>
      <c r="T191" s="33">
        <f t="shared" si="39"/>
        <v>0.14422845921639493</v>
      </c>
      <c r="U191" s="31">
        <f t="shared" si="35"/>
        <v>2.5794239941536513E-5</v>
      </c>
      <c r="V191" s="8">
        <f t="shared" si="34"/>
        <v>3.7202634834258043E-6</v>
      </c>
      <c r="W191" s="33">
        <f t="shared" si="37"/>
        <v>0.85866875867479342</v>
      </c>
      <c r="X191" s="72">
        <f t="shared" si="36"/>
        <v>3.0398135158882936E-5</v>
      </c>
      <c r="Y191" s="8">
        <f t="shared" si="38"/>
        <v>2.6101928982906605E-5</v>
      </c>
    </row>
    <row r="192" spans="1:25">
      <c r="A192" t="s">
        <v>212</v>
      </c>
      <c r="B192">
        <v>136.95099999999999</v>
      </c>
      <c r="C192">
        <v>201.506</v>
      </c>
      <c r="D192">
        <v>351.51499999999999</v>
      </c>
      <c r="E192">
        <v>769.36099999999999</v>
      </c>
      <c r="F192">
        <v>423.61399999999998</v>
      </c>
      <c r="G192">
        <v>740.78099999999995</v>
      </c>
      <c r="H192">
        <v>1697.84</v>
      </c>
      <c r="I192">
        <v>3013.2649999999999</v>
      </c>
      <c r="J192">
        <v>5175.8090000000002</v>
      </c>
      <c r="K192">
        <v>973.87800000000004</v>
      </c>
      <c r="L192">
        <v>1916.472</v>
      </c>
      <c r="N192" s="110" t="s">
        <v>177</v>
      </c>
      <c r="T192" s="33">
        <f t="shared" si="39"/>
        <v>0.65529110829172232</v>
      </c>
      <c r="U192" s="31">
        <f t="shared" si="35"/>
        <v>3.0159767876530921E-2</v>
      </c>
      <c r="V192" s="8">
        <f t="shared" si="34"/>
        <v>1.9763427717633033E-2</v>
      </c>
      <c r="W192" s="33">
        <f t="shared" si="37"/>
        <v>1.1776101977694469E-2</v>
      </c>
      <c r="X192" s="72">
        <f t="shared" si="36"/>
        <v>5.258950759193427E-3</v>
      </c>
      <c r="Y192" s="8">
        <f t="shared" si="38"/>
        <v>6.1929940435935543E-5</v>
      </c>
    </row>
    <row r="193" spans="1:25">
      <c r="A193" t="s">
        <v>213</v>
      </c>
      <c r="B193">
        <v>1096.404</v>
      </c>
      <c r="C193">
        <v>2496.375</v>
      </c>
      <c r="D193">
        <v>1300.3309999999999</v>
      </c>
      <c r="E193">
        <v>2293.0529999999999</v>
      </c>
      <c r="F193">
        <v>2064.424</v>
      </c>
      <c r="G193">
        <v>1657.671</v>
      </c>
      <c r="H193">
        <v>3579.1060000000002</v>
      </c>
      <c r="I193">
        <v>5919.6530000000002</v>
      </c>
      <c r="J193">
        <v>12571.797</v>
      </c>
      <c r="K193">
        <v>11920.777</v>
      </c>
      <c r="L193">
        <v>16323.269</v>
      </c>
      <c r="N193" s="110" t="s">
        <v>178</v>
      </c>
      <c r="T193" s="33">
        <f t="shared" si="39"/>
        <v>5.3734128730188777E-2</v>
      </c>
      <c r="U193" s="31">
        <f t="shared" si="35"/>
        <v>2.8185982732026851E-2</v>
      </c>
      <c r="V193" s="8">
        <f t="shared" si="34"/>
        <v>1.5145492245096088E-3</v>
      </c>
      <c r="W193" s="33">
        <f t="shared" si="37"/>
        <v>8.4096934143880562E-3</v>
      </c>
      <c r="X193" s="72">
        <f t="shared" si="36"/>
        <v>9.4287270351465051E-3</v>
      </c>
      <c r="Y193" s="8">
        <f t="shared" si="38"/>
        <v>7.9292703653534188E-5</v>
      </c>
    </row>
    <row r="194" spans="1:25">
      <c r="A194" t="s">
        <v>214</v>
      </c>
      <c r="B194">
        <v>3267.299</v>
      </c>
      <c r="C194">
        <v>1227.1890000000001</v>
      </c>
      <c r="D194">
        <v>1275.808</v>
      </c>
      <c r="E194">
        <v>2097.5059999999999</v>
      </c>
      <c r="F194">
        <v>2205.893</v>
      </c>
      <c r="G194">
        <v>1508.6849999999999</v>
      </c>
      <c r="H194">
        <v>2812.808</v>
      </c>
      <c r="I194">
        <v>8432.8989999999994</v>
      </c>
      <c r="J194">
        <v>5635.8530000000001</v>
      </c>
      <c r="K194">
        <v>44801.589</v>
      </c>
      <c r="L194">
        <v>13058.304</v>
      </c>
      <c r="N194" s="110" t="s">
        <v>179</v>
      </c>
      <c r="T194" s="33">
        <f t="shared" si="39"/>
        <v>0.85032709060261291</v>
      </c>
      <c r="U194" s="31">
        <f t="shared" si="35"/>
        <v>6.9584838217699688E-2</v>
      </c>
      <c r="V194" s="8">
        <f t="shared" si="34"/>
        <v>5.9169873031710084E-2</v>
      </c>
      <c r="W194" s="33">
        <f t="shared" si="37"/>
        <v>0.21506045793166256</v>
      </c>
      <c r="X194" s="72">
        <f t="shared" si="36"/>
        <v>1.4019165550020711E-2</v>
      </c>
      <c r="Y194" s="8">
        <f t="shared" si="38"/>
        <v>3.0149681630072421E-3</v>
      </c>
    </row>
    <row r="195" spans="1:25">
      <c r="A195" t="s">
        <v>215</v>
      </c>
      <c r="B195">
        <v>5870.6289999999999</v>
      </c>
      <c r="C195">
        <v>6423.268</v>
      </c>
      <c r="D195">
        <v>8999.6110000000008</v>
      </c>
      <c r="E195">
        <v>9668.5750000000007</v>
      </c>
      <c r="F195">
        <v>13683.751</v>
      </c>
      <c r="G195">
        <v>18202.258999999998</v>
      </c>
      <c r="H195">
        <v>18222.925999999999</v>
      </c>
      <c r="I195">
        <v>29751.13</v>
      </c>
      <c r="J195">
        <v>33234.269</v>
      </c>
      <c r="K195">
        <v>22166.212</v>
      </c>
      <c r="L195">
        <v>30342.353999999999</v>
      </c>
      <c r="N195" s="110" t="s">
        <v>180</v>
      </c>
      <c r="T195" s="33">
        <f t="shared" si="39"/>
        <v>0.61051224275929594</v>
      </c>
      <c r="U195" s="31">
        <f t="shared" si="35"/>
        <v>2.5816323078550713E-2</v>
      </c>
      <c r="V195" s="8">
        <f t="shared" si="34"/>
        <v>1.5761181302484568E-2</v>
      </c>
      <c r="W195" s="33">
        <f t="shared" si="37"/>
        <v>0.1323317147213095</v>
      </c>
      <c r="X195" s="72">
        <f t="shared" si="36"/>
        <v>2.7182673399758522E-2</v>
      </c>
      <c r="Y195" s="8">
        <f t="shared" si="38"/>
        <v>3.5971297816993729E-3</v>
      </c>
    </row>
    <row r="196" spans="1:25">
      <c r="A196" t="s">
        <v>216</v>
      </c>
      <c r="B196">
        <v>277.80599999999998</v>
      </c>
      <c r="C196">
        <v>320.06099999999998</v>
      </c>
      <c r="D196">
        <v>353.99599999999998</v>
      </c>
      <c r="E196">
        <v>289.74799999999999</v>
      </c>
      <c r="F196">
        <v>1492.07</v>
      </c>
      <c r="G196">
        <v>2151.3339999999998</v>
      </c>
      <c r="H196">
        <v>3045.991</v>
      </c>
      <c r="I196">
        <v>7769.68</v>
      </c>
      <c r="J196">
        <v>5450.277</v>
      </c>
      <c r="K196">
        <v>3648.7069999999999</v>
      </c>
      <c r="L196">
        <v>2938.2339999999999</v>
      </c>
      <c r="N196" s="110" t="s">
        <v>181</v>
      </c>
      <c r="T196" s="33">
        <f t="shared" si="39"/>
        <v>0.41501642473529199</v>
      </c>
      <c r="U196" s="31">
        <f t="shared" si="35"/>
        <v>9.6041805324986046E-3</v>
      </c>
      <c r="V196" s="8">
        <f t="shared" si="34"/>
        <v>3.9858926671098634E-3</v>
      </c>
      <c r="W196" s="33">
        <f t="shared" si="37"/>
        <v>7.0179699707037163E-2</v>
      </c>
      <c r="X196" s="72">
        <f t="shared" si="36"/>
        <v>3.7838881755353246E-3</v>
      </c>
      <c r="Y196" s="8">
        <f t="shared" si="38"/>
        <v>2.6555213588407782E-4</v>
      </c>
    </row>
    <row r="197" spans="1:25">
      <c r="A197" t="s">
        <v>217</v>
      </c>
      <c r="B197">
        <v>733.51599999999996</v>
      </c>
      <c r="C197">
        <v>770.346</v>
      </c>
      <c r="D197">
        <v>746.93799999999999</v>
      </c>
      <c r="E197">
        <v>1033.3679999999999</v>
      </c>
      <c r="F197">
        <v>490.09399999999999</v>
      </c>
      <c r="G197">
        <v>1191.9880000000001</v>
      </c>
      <c r="H197">
        <v>1315.8689999999999</v>
      </c>
      <c r="I197">
        <v>7855.8969999999999</v>
      </c>
      <c r="J197">
        <v>12699.974</v>
      </c>
      <c r="K197">
        <v>7820.2690000000002</v>
      </c>
      <c r="L197">
        <v>2750.277</v>
      </c>
      <c r="N197" s="110" t="s">
        <v>182</v>
      </c>
      <c r="T197" s="33">
        <f t="shared" si="39"/>
        <v>0.26735189379925023</v>
      </c>
      <c r="U197" s="31">
        <f t="shared" ref="U197:U216" si="40">(L162+L427)/($AH$44+$AH$45)</f>
        <v>0.12347193683351701</v>
      </c>
      <c r="V197" s="8">
        <f t="shared" si="34"/>
        <v>3.3010456143502169E-2</v>
      </c>
      <c r="W197" s="33">
        <f t="shared" si="37"/>
        <v>0.35327270217064394</v>
      </c>
      <c r="X197" s="72">
        <f t="shared" si="36"/>
        <v>0.11820083444742947</v>
      </c>
      <c r="Y197" s="8">
        <f t="shared" si="38"/>
        <v>4.1757128184068341E-2</v>
      </c>
    </row>
    <row r="198" spans="1:25">
      <c r="A198" t="s">
        <v>218</v>
      </c>
      <c r="B198">
        <v>177.346</v>
      </c>
      <c r="C198">
        <v>338.048</v>
      </c>
      <c r="D198">
        <v>157.255</v>
      </c>
      <c r="E198">
        <v>783.89700000000005</v>
      </c>
      <c r="F198">
        <v>680.01199999999994</v>
      </c>
      <c r="G198">
        <v>524.39</v>
      </c>
      <c r="H198">
        <v>698.25400000000002</v>
      </c>
      <c r="I198">
        <v>999.82299999999998</v>
      </c>
      <c r="J198">
        <v>1146.712</v>
      </c>
      <c r="K198">
        <v>338.38</v>
      </c>
      <c r="L198">
        <v>1087.473</v>
      </c>
      <c r="N198" s="110" t="s">
        <v>183</v>
      </c>
      <c r="T198" s="33">
        <f t="shared" si="39"/>
        <v>0.50029153689247807</v>
      </c>
      <c r="U198" s="31">
        <f t="shared" si="40"/>
        <v>8.9371352422666448E-3</v>
      </c>
      <c r="V198" s="8">
        <f t="shared" si="34"/>
        <v>4.4711731257695087E-3</v>
      </c>
      <c r="W198" s="33">
        <f t="shared" si="37"/>
        <v>0.20556921834809755</v>
      </c>
      <c r="X198" s="72">
        <f t="shared" si="36"/>
        <v>5.5256989353963497E-3</v>
      </c>
      <c r="Y198" s="8">
        <f t="shared" si="38"/>
        <v>1.1359136109763423E-3</v>
      </c>
    </row>
    <row r="199" spans="1:25">
      <c r="A199" t="s">
        <v>219</v>
      </c>
      <c r="B199">
        <v>1331.7260000000001</v>
      </c>
      <c r="C199">
        <v>4335.5349999999999</v>
      </c>
      <c r="D199">
        <v>3800.2330000000002</v>
      </c>
      <c r="E199">
        <v>1278.954</v>
      </c>
      <c r="F199">
        <v>8309.0290000000005</v>
      </c>
      <c r="G199">
        <v>25399.576000000001</v>
      </c>
      <c r="H199">
        <v>4299.8609999999999</v>
      </c>
      <c r="I199">
        <v>1340.046</v>
      </c>
      <c r="J199">
        <v>3288.1889999999999</v>
      </c>
      <c r="K199">
        <v>10985.041999999999</v>
      </c>
      <c r="L199">
        <v>4460.3149999999996</v>
      </c>
      <c r="N199" s="110" t="s">
        <v>184</v>
      </c>
      <c r="T199" s="33">
        <f t="shared" si="39"/>
        <v>0.44775286952483434</v>
      </c>
      <c r="U199" s="31">
        <f t="shared" si="40"/>
        <v>3.550561487650125E-3</v>
      </c>
      <c r="V199" s="8">
        <f t="shared" si="34"/>
        <v>1.5897740945197082E-3</v>
      </c>
      <c r="W199" s="33">
        <f t="shared" si="37"/>
        <v>0.87147080144440203</v>
      </c>
      <c r="X199" s="72">
        <f t="shared" si="36"/>
        <v>4.0615199517562098E-3</v>
      </c>
      <c r="Y199" s="8">
        <f t="shared" si="38"/>
        <v>3.5394960474394131E-3</v>
      </c>
    </row>
    <row r="200" spans="1:25">
      <c r="A200" t="s">
        <v>220</v>
      </c>
      <c r="B200">
        <v>972.17899999999997</v>
      </c>
      <c r="C200">
        <v>2173.2800000000002</v>
      </c>
      <c r="D200">
        <v>1992.204</v>
      </c>
      <c r="E200">
        <v>1661.086</v>
      </c>
      <c r="F200">
        <v>3902.3029999999999</v>
      </c>
      <c r="G200">
        <v>11489.535</v>
      </c>
      <c r="H200">
        <v>19393.759999999998</v>
      </c>
      <c r="I200">
        <v>25664.17</v>
      </c>
      <c r="J200">
        <v>21744.036</v>
      </c>
      <c r="K200">
        <v>17939.95</v>
      </c>
      <c r="L200">
        <v>23199.903999999999</v>
      </c>
      <c r="N200" s="110" t="s">
        <v>185</v>
      </c>
      <c r="T200" s="33">
        <f t="shared" si="39"/>
        <v>0.69441844364192606</v>
      </c>
      <c r="U200" s="31">
        <f t="shared" si="40"/>
        <v>2.5580777161053312E-2</v>
      </c>
      <c r="V200" s="8">
        <f t="shared" si="34"/>
        <v>1.7763763463329568E-2</v>
      </c>
      <c r="W200" s="33">
        <f t="shared" si="37"/>
        <v>0.17683934002136617</v>
      </c>
      <c r="X200" s="72">
        <f t="shared" si="36"/>
        <v>2.6957140002487601E-2</v>
      </c>
      <c r="Y200" s="8">
        <f t="shared" si="38"/>
        <v>4.7670828469034768E-3</v>
      </c>
    </row>
    <row r="201" spans="1:25">
      <c r="A201" t="s">
        <v>221</v>
      </c>
      <c r="B201">
        <v>1243.6859999999999</v>
      </c>
      <c r="C201">
        <v>1545.752</v>
      </c>
      <c r="D201">
        <v>1837.7339999999999</v>
      </c>
      <c r="E201">
        <v>2133.9810000000002</v>
      </c>
      <c r="F201">
        <v>5320.5559999999996</v>
      </c>
      <c r="G201">
        <v>6859.9949999999999</v>
      </c>
      <c r="H201">
        <v>7512.6130000000003</v>
      </c>
      <c r="I201">
        <v>8865.5490000000009</v>
      </c>
      <c r="J201">
        <v>12151.434999999999</v>
      </c>
      <c r="K201">
        <v>8773.4879999999994</v>
      </c>
      <c r="L201">
        <v>13661.349</v>
      </c>
      <c r="N201" s="110" t="s">
        <v>186</v>
      </c>
      <c r="T201" s="33">
        <f t="shared" si="39"/>
        <v>0.8690084655891368</v>
      </c>
      <c r="U201" s="31">
        <f t="shared" si="40"/>
        <v>2.5075917630328412E-4</v>
      </c>
      <c r="V201" s="8">
        <f t="shared" si="34"/>
        <v>2.1791184703171278E-4</v>
      </c>
      <c r="W201" s="33">
        <f t="shared" si="37"/>
        <v>0.7704529887788667</v>
      </c>
      <c r="X201" s="72">
        <f t="shared" si="36"/>
        <v>2.1693639887480163E-4</v>
      </c>
      <c r="Y201" s="8">
        <f t="shared" si="38"/>
        <v>1.671392968880153E-4</v>
      </c>
    </row>
    <row r="202" spans="1:25">
      <c r="A202" t="s">
        <v>222</v>
      </c>
      <c r="B202">
        <v>3411.127</v>
      </c>
      <c r="C202">
        <v>3873.72</v>
      </c>
      <c r="D202">
        <v>3727.4769999999999</v>
      </c>
      <c r="E202">
        <v>4160.1229999999996</v>
      </c>
      <c r="F202">
        <v>8807.6470000000008</v>
      </c>
      <c r="G202">
        <v>14165.768</v>
      </c>
      <c r="H202">
        <v>16375.757</v>
      </c>
      <c r="I202">
        <v>21207.803</v>
      </c>
      <c r="J202">
        <v>37649.097999999998</v>
      </c>
      <c r="K202">
        <v>34542.398000000001</v>
      </c>
      <c r="L202">
        <v>30114.59</v>
      </c>
      <c r="N202" s="110" t="s">
        <v>187</v>
      </c>
      <c r="T202" s="33">
        <f t="shared" si="39"/>
        <v>0.46058924814495061</v>
      </c>
      <c r="U202" s="31">
        <f t="shared" si="40"/>
        <v>1.757463327523593E-2</v>
      </c>
      <c r="V202" s="8">
        <f t="shared" si="34"/>
        <v>8.0946871266641476E-3</v>
      </c>
      <c r="W202" s="33">
        <f t="shared" si="37"/>
        <v>0.12248656654071809</v>
      </c>
      <c r="X202" s="72">
        <f t="shared" si="36"/>
        <v>4.0577575611213139E-3</v>
      </c>
      <c r="Y202" s="8">
        <f t="shared" si="38"/>
        <v>4.9702079151638773E-4</v>
      </c>
    </row>
    <row r="203" spans="1:25">
      <c r="A203" t="s">
        <v>223</v>
      </c>
      <c r="B203">
        <v>2388.337</v>
      </c>
      <c r="C203">
        <v>2434.096</v>
      </c>
      <c r="D203">
        <v>2819.8249999999998</v>
      </c>
      <c r="E203">
        <v>7215.7809999999999</v>
      </c>
      <c r="F203">
        <v>10559.78</v>
      </c>
      <c r="G203">
        <v>16477.294999999998</v>
      </c>
      <c r="H203">
        <v>22726.044999999998</v>
      </c>
      <c r="I203">
        <v>33553.033000000003</v>
      </c>
      <c r="J203">
        <v>32148.731</v>
      </c>
      <c r="K203">
        <v>33022.428</v>
      </c>
      <c r="L203">
        <v>39061.699999999997</v>
      </c>
      <c r="N203" s="110" t="s">
        <v>188</v>
      </c>
      <c r="T203" s="33">
        <f t="shared" si="39"/>
        <v>0.20321577869036153</v>
      </c>
      <c r="U203" s="31">
        <f t="shared" si="40"/>
        <v>2.7050233009372996E-4</v>
      </c>
      <c r="V203" s="8">
        <f t="shared" si="34"/>
        <v>5.497034164755455E-5</v>
      </c>
      <c r="W203" s="33">
        <f t="shared" si="37"/>
        <v>0.9139903492793916</v>
      </c>
      <c r="X203" s="72">
        <f t="shared" si="36"/>
        <v>1.1480886410318313E-4</v>
      </c>
      <c r="Y203" s="8">
        <f t="shared" si="38"/>
        <v>1.0493419380203855E-4</v>
      </c>
    </row>
    <row r="204" spans="1:25">
      <c r="A204" t="s">
        <v>224</v>
      </c>
      <c r="B204">
        <v>2393.942</v>
      </c>
      <c r="C204">
        <v>2931.3809999999999</v>
      </c>
      <c r="D204">
        <v>4298.0640000000003</v>
      </c>
      <c r="E204">
        <v>6606.4440000000004</v>
      </c>
      <c r="F204">
        <v>7930.1909999999998</v>
      </c>
      <c r="G204">
        <v>9319.7379999999994</v>
      </c>
      <c r="H204">
        <v>11592.503000000001</v>
      </c>
      <c r="I204">
        <v>12111.718000000001</v>
      </c>
      <c r="J204">
        <v>16080.427</v>
      </c>
      <c r="K204">
        <v>11045.232</v>
      </c>
      <c r="L204">
        <v>10300.629000000001</v>
      </c>
      <c r="N204" s="110" t="s">
        <v>189</v>
      </c>
      <c r="T204" s="33">
        <f t="shared" si="39"/>
        <v>0.80890550021452867</v>
      </c>
      <c r="U204" s="31">
        <f t="shared" si="40"/>
        <v>1.7345972862777812E-2</v>
      </c>
      <c r="V204" s="8">
        <f t="shared" si="34"/>
        <v>1.4031252855272926E-2</v>
      </c>
      <c r="W204" s="33">
        <f t="shared" si="37"/>
        <v>0.43708315065919678</v>
      </c>
      <c r="X204" s="72">
        <f t="shared" si="36"/>
        <v>5.2523958345441449E-2</v>
      </c>
      <c r="Y204" s="8">
        <f t="shared" si="38"/>
        <v>2.295733719871796E-2</v>
      </c>
    </row>
    <row r="205" spans="1:25">
      <c r="A205" t="s">
        <v>225</v>
      </c>
      <c r="B205">
        <v>1078.069</v>
      </c>
      <c r="C205">
        <v>82.4</v>
      </c>
      <c r="D205">
        <v>56.500999999999998</v>
      </c>
      <c r="E205">
        <v>280.54599999999999</v>
      </c>
      <c r="F205">
        <v>386.63799999999998</v>
      </c>
      <c r="G205">
        <v>3042.194</v>
      </c>
      <c r="H205">
        <v>4726.2749999999996</v>
      </c>
      <c r="I205">
        <v>5443.277</v>
      </c>
      <c r="J205">
        <v>5833.3729999999996</v>
      </c>
      <c r="K205">
        <v>3788.2890000000002</v>
      </c>
      <c r="L205">
        <v>6955.2759999999998</v>
      </c>
      <c r="N205" s="110" t="s">
        <v>190</v>
      </c>
      <c r="T205" s="33">
        <f t="shared" si="39"/>
        <v>0.23265286294556611</v>
      </c>
      <c r="U205" s="31">
        <f t="shared" si="40"/>
        <v>2.163041694386072E-4</v>
      </c>
      <c r="V205" s="8">
        <f t="shared" si="34"/>
        <v>5.032378428695479E-5</v>
      </c>
      <c r="W205" s="33">
        <f t="shared" si="37"/>
        <v>0.95957477537586533</v>
      </c>
      <c r="X205" s="72">
        <f t="shared" si="36"/>
        <v>9.0179789065063633E-4</v>
      </c>
      <c r="Y205" s="8">
        <f t="shared" si="38"/>
        <v>8.6534250835551356E-4</v>
      </c>
    </row>
    <row r="206" spans="1:25">
      <c r="A206" t="s">
        <v>226</v>
      </c>
      <c r="B206">
        <v>640.53800000000001</v>
      </c>
      <c r="C206">
        <v>1131.7349999999999</v>
      </c>
      <c r="D206">
        <v>1939.05</v>
      </c>
      <c r="E206">
        <v>2332.0450000000001</v>
      </c>
      <c r="F206">
        <v>6193.0770000000002</v>
      </c>
      <c r="G206">
        <v>11730.08</v>
      </c>
      <c r="H206">
        <v>13834.858</v>
      </c>
      <c r="I206">
        <v>20494.691999999999</v>
      </c>
      <c r="J206">
        <v>21488.678</v>
      </c>
      <c r="K206">
        <v>13008.245000000001</v>
      </c>
      <c r="L206">
        <v>13001.922</v>
      </c>
      <c r="N206" s="110" t="s">
        <v>191</v>
      </c>
      <c r="T206" s="33">
        <f t="shared" si="39"/>
        <v>0.26580172071904368</v>
      </c>
      <c r="U206" s="31">
        <f t="shared" si="40"/>
        <v>3.3288652532423838E-4</v>
      </c>
      <c r="V206" s="8">
        <f t="shared" si="34"/>
        <v>8.8481811235366069E-5</v>
      </c>
      <c r="W206" s="33">
        <f t="shared" si="37"/>
        <v>0.15633759232932248</v>
      </c>
      <c r="X206" s="72">
        <f t="shared" si="36"/>
        <v>8.1807323391377225E-4</v>
      </c>
      <c r="Y206" s="8">
        <f t="shared" si="38"/>
        <v>1.2789559973914181E-4</v>
      </c>
    </row>
    <row r="207" spans="1:25">
      <c r="A207" t="s">
        <v>227</v>
      </c>
      <c r="B207">
        <v>6991.5609999999997</v>
      </c>
      <c r="C207">
        <v>5937.7290000000003</v>
      </c>
      <c r="D207">
        <v>5388.5929999999998</v>
      </c>
      <c r="E207">
        <v>6085.4040000000014</v>
      </c>
      <c r="F207">
        <v>7451.7049999999999</v>
      </c>
      <c r="G207">
        <v>10161.11</v>
      </c>
      <c r="H207">
        <v>9365.5149999999994</v>
      </c>
      <c r="I207">
        <v>12149.398999999999</v>
      </c>
      <c r="J207">
        <v>14030.465</v>
      </c>
      <c r="K207">
        <v>12217.726000000001</v>
      </c>
      <c r="L207">
        <v>14914.288</v>
      </c>
      <c r="N207" s="110" t="s">
        <v>192</v>
      </c>
      <c r="T207" s="33">
        <f t="shared" si="39"/>
        <v>3.6452052511348372E-2</v>
      </c>
      <c r="U207" s="31">
        <f t="shared" si="40"/>
        <v>8.2442579921563239E-5</v>
      </c>
      <c r="V207" s="8">
        <f t="shared" si="34"/>
        <v>3.0052012524718583E-6</v>
      </c>
      <c r="W207" s="33">
        <f t="shared" si="37"/>
        <v>2.2017533059687944E-2</v>
      </c>
      <c r="X207" s="72">
        <f t="shared" si="36"/>
        <v>2.6372083672717038E-3</v>
      </c>
      <c r="Y207" s="8">
        <f t="shared" si="38"/>
        <v>5.8064822411690403E-5</v>
      </c>
    </row>
    <row r="208" spans="1:25">
      <c r="A208" t="s">
        <v>228</v>
      </c>
      <c r="B208">
        <v>8972.7309999999998</v>
      </c>
      <c r="C208">
        <v>5777.2110000000002</v>
      </c>
      <c r="D208">
        <v>5867.36</v>
      </c>
      <c r="E208">
        <v>10270.460999999999</v>
      </c>
      <c r="F208">
        <v>12242.536</v>
      </c>
      <c r="G208">
        <v>8333.2440000000006</v>
      </c>
      <c r="H208">
        <v>6370.0510000000004</v>
      </c>
      <c r="I208">
        <v>10498.387000000001</v>
      </c>
      <c r="J208">
        <v>14785.3</v>
      </c>
      <c r="K208">
        <v>10013.254000000001</v>
      </c>
      <c r="L208">
        <v>9117.5079999999998</v>
      </c>
      <c r="N208" s="110" t="s">
        <v>193</v>
      </c>
      <c r="T208" s="33">
        <f t="shared" si="39"/>
        <v>0.68477755368648363</v>
      </c>
      <c r="U208" s="31">
        <f t="shared" si="40"/>
        <v>2.3057712410506733E-4</v>
      </c>
      <c r="V208" s="8">
        <f t="shared" si="34"/>
        <v>1.5789403898073273E-4</v>
      </c>
      <c r="W208" s="33">
        <f t="shared" si="37"/>
        <v>0.57295048853111485</v>
      </c>
      <c r="X208" s="72">
        <f t="shared" si="36"/>
        <v>2.45199271869365E-4</v>
      </c>
      <c r="Y208" s="8">
        <f t="shared" si="38"/>
        <v>1.4048704260502632E-4</v>
      </c>
    </row>
    <row r="209" spans="1:25">
      <c r="A209" t="s">
        <v>229</v>
      </c>
      <c r="B209">
        <v>101.325</v>
      </c>
      <c r="C209">
        <v>334.62799999999999</v>
      </c>
      <c r="D209">
        <v>1522.2660000000001</v>
      </c>
      <c r="E209">
        <v>3391.2449999999999</v>
      </c>
      <c r="F209">
        <v>7284.0640000000003</v>
      </c>
      <c r="G209">
        <v>8190.5820000000003</v>
      </c>
      <c r="H209">
        <v>2427.3560000000002</v>
      </c>
      <c r="I209">
        <v>4658.3389999999999</v>
      </c>
      <c r="J209">
        <v>7460.4120000000003</v>
      </c>
      <c r="K209">
        <v>10430.781000000001</v>
      </c>
      <c r="L209">
        <v>12702.156999999999</v>
      </c>
      <c r="N209" s="110" t="s">
        <v>194</v>
      </c>
      <c r="T209" s="33">
        <f t="shared" si="39"/>
        <v>0.61112143532233965</v>
      </c>
      <c r="U209" s="31">
        <f t="shared" si="40"/>
        <v>3.9733716418520533E-2</v>
      </c>
      <c r="V209" s="8">
        <f t="shared" si="34"/>
        <v>2.4282125808377082E-2</v>
      </c>
      <c r="W209" s="33">
        <f t="shared" si="37"/>
        <v>0.14864043694253659</v>
      </c>
      <c r="X209" s="72">
        <f t="shared" si="36"/>
        <v>2.5680858586054584E-2</v>
      </c>
      <c r="Y209" s="8">
        <f t="shared" si="38"/>
        <v>3.817214041290646E-3</v>
      </c>
    </row>
    <row r="210" spans="1:25">
      <c r="A210" t="s">
        <v>230</v>
      </c>
      <c r="B210">
        <v>3030.5010000000002</v>
      </c>
      <c r="C210">
        <v>4681.3389999999999</v>
      </c>
      <c r="D210">
        <v>4512.2110000000002</v>
      </c>
      <c r="E210">
        <v>3923.866</v>
      </c>
      <c r="F210">
        <v>5075.3860000000004</v>
      </c>
      <c r="G210">
        <v>18791.282999999999</v>
      </c>
      <c r="H210">
        <v>26679.636999999999</v>
      </c>
      <c r="I210">
        <v>66930.668000000005</v>
      </c>
      <c r="J210">
        <v>63650.627999999997</v>
      </c>
      <c r="K210">
        <v>66373.509999999995</v>
      </c>
      <c r="L210">
        <v>81682.509000000005</v>
      </c>
      <c r="N210" s="110" t="s">
        <v>195</v>
      </c>
      <c r="T210" s="33">
        <f t="shared" si="39"/>
        <v>0.97696996872157371</v>
      </c>
      <c r="U210" s="31">
        <f t="shared" si="40"/>
        <v>9.820752782916789E-3</v>
      </c>
      <c r="V210" s="8">
        <f t="shared" si="34"/>
        <v>9.5945805391485228E-3</v>
      </c>
      <c r="W210" s="33">
        <f t="shared" si="37"/>
        <v>0.89797259582830136</v>
      </c>
      <c r="X210" s="72">
        <f t="shared" si="36"/>
        <v>1.0994856532253404E-2</v>
      </c>
      <c r="Y210" s="8">
        <f t="shared" si="38"/>
        <v>9.8730798610273448E-3</v>
      </c>
    </row>
    <row r="211" spans="1:25">
      <c r="A211" t="s">
        <v>231</v>
      </c>
      <c r="B211">
        <v>3466.6320000000001</v>
      </c>
      <c r="C211">
        <v>4517.2960000000003</v>
      </c>
      <c r="D211">
        <v>4348.0709999999999</v>
      </c>
      <c r="E211">
        <v>5116.317</v>
      </c>
      <c r="F211">
        <v>7613.5690000000004</v>
      </c>
      <c r="G211">
        <v>10946.718999999999</v>
      </c>
      <c r="H211">
        <v>21788.690999999999</v>
      </c>
      <c r="I211">
        <v>41009.298000000003</v>
      </c>
      <c r="J211">
        <v>55644.724000000002</v>
      </c>
      <c r="K211">
        <v>64389.608</v>
      </c>
      <c r="L211">
        <v>58520.059000000001</v>
      </c>
      <c r="N211" s="110" t="s">
        <v>196</v>
      </c>
      <c r="T211" s="33">
        <f t="shared" si="39"/>
        <v>0.68679555421942429</v>
      </c>
      <c r="U211" s="31">
        <f t="shared" si="40"/>
        <v>6.0942485359432889E-3</v>
      </c>
      <c r="V211" s="8">
        <f t="shared" si="34"/>
        <v>4.1855028007940862E-3</v>
      </c>
      <c r="W211" s="33">
        <f t="shared" si="37"/>
        <v>0.3320366319755268</v>
      </c>
      <c r="X211" s="72">
        <f t="shared" si="36"/>
        <v>2.827945613027251E-3</v>
      </c>
      <c r="Y211" s="8">
        <f t="shared" si="38"/>
        <v>9.389815367595349E-4</v>
      </c>
    </row>
    <row r="212" spans="1:25">
      <c r="A212" t="s">
        <v>232</v>
      </c>
      <c r="B212">
        <v>168.12299999999999</v>
      </c>
      <c r="C212">
        <v>1115.6379999999999</v>
      </c>
      <c r="D212">
        <v>384.12200000000001</v>
      </c>
      <c r="E212">
        <v>725.72900000000004</v>
      </c>
      <c r="F212">
        <v>2386.3789999999999</v>
      </c>
      <c r="G212">
        <v>7759.54</v>
      </c>
      <c r="H212">
        <v>16364.968000000001</v>
      </c>
      <c r="I212">
        <v>42876.995999999999</v>
      </c>
      <c r="J212">
        <v>155846.397</v>
      </c>
      <c r="K212">
        <v>160878.98199999999</v>
      </c>
      <c r="L212">
        <v>236349.39600000001</v>
      </c>
      <c r="N212" s="110" t="s">
        <v>197</v>
      </c>
      <c r="T212" s="33">
        <f t="shared" si="39"/>
        <v>0.335313371191095</v>
      </c>
      <c r="U212" s="31">
        <f t="shared" si="40"/>
        <v>5.6740295797443668E-3</v>
      </c>
      <c r="V212" s="8">
        <f t="shared" si="34"/>
        <v>1.9025779866220756E-3</v>
      </c>
      <c r="W212" s="33">
        <f t="shared" si="37"/>
        <v>0.34608400259690453</v>
      </c>
      <c r="X212" s="72">
        <f t="shared" si="36"/>
        <v>7.0454965454893135E-3</v>
      </c>
      <c r="Y212" s="8">
        <f t="shared" si="38"/>
        <v>2.4383336447456054E-3</v>
      </c>
    </row>
    <row r="213" spans="1:25">
      <c r="A213" t="s">
        <v>233</v>
      </c>
      <c r="B213">
        <v>46.103000000000002</v>
      </c>
      <c r="C213">
        <v>686.96600000000001</v>
      </c>
      <c r="D213">
        <v>1132.866</v>
      </c>
      <c r="E213">
        <v>1879.479</v>
      </c>
      <c r="F213">
        <v>2148.4119999999998</v>
      </c>
      <c r="G213">
        <v>3518.6979999999999</v>
      </c>
      <c r="H213">
        <v>2549.837</v>
      </c>
      <c r="I213">
        <v>4694.7529999999997</v>
      </c>
      <c r="J213">
        <v>3038.7240000000002</v>
      </c>
      <c r="K213">
        <v>1737.452</v>
      </c>
      <c r="L213">
        <v>1824.587</v>
      </c>
      <c r="N213" s="110" t="s">
        <v>198</v>
      </c>
      <c r="T213" s="33">
        <f t="shared" si="39"/>
        <v>0.53772397177350617</v>
      </c>
      <c r="U213" s="31">
        <f t="shared" si="40"/>
        <v>1.0573890326386252E-2</v>
      </c>
      <c r="V213" s="8">
        <f t="shared" ref="V213:V276" si="41">(T213*U213)</f>
        <v>5.6858343034018712E-3</v>
      </c>
      <c r="W213" s="33">
        <f t="shared" si="37"/>
        <v>0.42028385902053089</v>
      </c>
      <c r="X213" s="72">
        <f t="shared" si="36"/>
        <v>1.2390472321173948E-2</v>
      </c>
      <c r="Y213" s="8">
        <f t="shared" si="38"/>
        <v>5.2075155222300615E-3</v>
      </c>
    </row>
    <row r="214" spans="1:25">
      <c r="A214" t="s">
        <v>234</v>
      </c>
      <c r="B214">
        <v>144.19300000000001</v>
      </c>
      <c r="C214">
        <v>308.57100000000003</v>
      </c>
      <c r="D214">
        <v>248.696</v>
      </c>
      <c r="E214">
        <v>364.767</v>
      </c>
      <c r="F214">
        <v>783.322</v>
      </c>
      <c r="G214">
        <v>3600.777</v>
      </c>
      <c r="H214">
        <v>4789.9880000000003</v>
      </c>
      <c r="I214">
        <v>8768.652</v>
      </c>
      <c r="J214">
        <v>18543.857</v>
      </c>
      <c r="K214">
        <v>13555.609</v>
      </c>
      <c r="L214">
        <v>17288.362000000001</v>
      </c>
      <c r="N214" s="110" t="s">
        <v>199</v>
      </c>
      <c r="T214" s="33">
        <f t="shared" si="39"/>
        <v>0.47461642419388794</v>
      </c>
      <c r="U214" s="31">
        <f t="shared" si="40"/>
        <v>3.3118007538227535E-3</v>
      </c>
      <c r="V214" s="8">
        <f t="shared" si="41"/>
        <v>1.5718350314219778E-3</v>
      </c>
      <c r="W214" s="33">
        <f t="shared" si="37"/>
        <v>5.5622469275957355E-2</v>
      </c>
      <c r="X214" s="72">
        <f t="shared" si="36"/>
        <v>2.9295622624786266E-3</v>
      </c>
      <c r="Y214" s="8">
        <f t="shared" si="38"/>
        <v>1.6294948693672154E-4</v>
      </c>
    </row>
    <row r="215" spans="1:25">
      <c r="A215" t="s">
        <v>235</v>
      </c>
      <c r="B215">
        <v>6337.4440000000004</v>
      </c>
      <c r="C215">
        <v>8180.5060000000003</v>
      </c>
      <c r="D215">
        <v>10622.518</v>
      </c>
      <c r="E215">
        <v>25872.560000000001</v>
      </c>
      <c r="F215">
        <v>45171.021999999997</v>
      </c>
      <c r="G215">
        <v>50182.955000000002</v>
      </c>
      <c r="H215">
        <v>55041.144999999997</v>
      </c>
      <c r="I215">
        <v>75740.245999999999</v>
      </c>
      <c r="J215">
        <v>109064.253</v>
      </c>
      <c r="K215">
        <v>87972.091</v>
      </c>
      <c r="L215">
        <v>101602.86500000001</v>
      </c>
      <c r="N215" s="110" t="s">
        <v>200</v>
      </c>
      <c r="T215" s="33">
        <f t="shared" si="39"/>
        <v>0.62782237032342347</v>
      </c>
      <c r="U215" s="31">
        <f t="shared" si="40"/>
        <v>9.6185604501287762E-3</v>
      </c>
      <c r="V215" s="8">
        <f t="shared" si="41"/>
        <v>6.0387474208989829E-3</v>
      </c>
      <c r="W215" s="33">
        <f t="shared" si="37"/>
        <v>0.13870382621858943</v>
      </c>
      <c r="X215" s="72">
        <f t="shared" si="36"/>
        <v>1.06821396837346E-2</v>
      </c>
      <c r="Y215" s="8">
        <f t="shared" si="38"/>
        <v>1.4816536463354219E-3</v>
      </c>
    </row>
    <row r="216" spans="1:25">
      <c r="A216" t="s">
        <v>236</v>
      </c>
      <c r="B216">
        <v>648.04899999999998</v>
      </c>
      <c r="C216">
        <v>344.69</v>
      </c>
      <c r="D216">
        <v>669.28599999999994</v>
      </c>
      <c r="E216">
        <v>1273.249</v>
      </c>
      <c r="F216">
        <v>1259.472</v>
      </c>
      <c r="G216">
        <v>2711.52</v>
      </c>
      <c r="H216">
        <v>4421.2740000000003</v>
      </c>
      <c r="I216">
        <v>7139.6760000000004</v>
      </c>
      <c r="J216">
        <v>7336.5119999999997</v>
      </c>
      <c r="K216">
        <v>6376.0129999999999</v>
      </c>
      <c r="L216">
        <v>8096.7740000000003</v>
      </c>
      <c r="N216" s="110" t="s">
        <v>201</v>
      </c>
      <c r="T216" s="33">
        <f t="shared" si="39"/>
        <v>0.86145818129239404</v>
      </c>
      <c r="U216" s="31">
        <f t="shared" si="40"/>
        <v>5.3189972753679912E-2</v>
      </c>
      <c r="V216" s="8">
        <f t="shared" si="41"/>
        <v>4.5820937191377087E-2</v>
      </c>
      <c r="W216" s="33">
        <f t="shared" si="37"/>
        <v>0.46882418028265554</v>
      </c>
      <c r="X216" s="72">
        <f t="shared" si="36"/>
        <v>3.7787348377044699E-2</v>
      </c>
      <c r="Y216" s="8">
        <f t="shared" si="38"/>
        <v>1.7715622627923117E-2</v>
      </c>
    </row>
    <row r="217" spans="1:25">
      <c r="A217" t="s">
        <v>237</v>
      </c>
      <c r="B217">
        <v>5972.7619999999997</v>
      </c>
      <c r="C217">
        <v>9074.759</v>
      </c>
      <c r="D217">
        <v>10355.874</v>
      </c>
      <c r="E217">
        <v>14363.359</v>
      </c>
      <c r="F217">
        <v>19631.653999999999</v>
      </c>
      <c r="G217">
        <v>36442.351999999999</v>
      </c>
      <c r="H217">
        <v>44942.995999999999</v>
      </c>
      <c r="I217">
        <v>70378.544999999998</v>
      </c>
      <c r="J217">
        <v>103565.921</v>
      </c>
      <c r="K217">
        <v>77668.557000000001</v>
      </c>
      <c r="L217">
        <v>99518.866999999998</v>
      </c>
      <c r="N217" s="110" t="s">
        <v>202</v>
      </c>
      <c r="T217" s="33">
        <f t="shared" si="39"/>
        <v>0.38604419655542815</v>
      </c>
      <c r="U217" s="31">
        <f t="shared" ref="U217:U248" si="42">(L182+L447)/($AI$44+$AI$45)</f>
        <v>6.6696013518233578E-4</v>
      </c>
      <c r="V217" s="8">
        <f t="shared" si="41"/>
        <v>2.5747608952096456E-4</v>
      </c>
      <c r="W217" s="33">
        <f t="shared" si="37"/>
        <v>0.12568412786688482</v>
      </c>
      <c r="X217" s="72">
        <f>(B182+B447)/($AI$52+$AI$53)</f>
        <v>2.6449168085837492E-3</v>
      </c>
      <c r="Y217" s="8">
        <f t="shared" si="38"/>
        <v>3.3242406236731287E-4</v>
      </c>
    </row>
    <row r="218" spans="1:25">
      <c r="A218" t="s">
        <v>238</v>
      </c>
      <c r="B218">
        <v>2460.837</v>
      </c>
      <c r="C218">
        <v>4947.5</v>
      </c>
      <c r="D218">
        <v>11834.514999999999</v>
      </c>
      <c r="E218">
        <v>23304.720000000001</v>
      </c>
      <c r="F218">
        <v>46803.970999999998</v>
      </c>
      <c r="G218">
        <v>44652.54</v>
      </c>
      <c r="H218">
        <v>43654.695</v>
      </c>
      <c r="I218">
        <v>53278.167999999998</v>
      </c>
      <c r="J218">
        <v>58135.569000000003</v>
      </c>
      <c r="K218">
        <v>36558.811999999998</v>
      </c>
      <c r="L218">
        <v>49798.962</v>
      </c>
      <c r="N218" s="110" t="s">
        <v>203</v>
      </c>
      <c r="T218" s="33">
        <f t="shared" si="39"/>
        <v>0.35452859923982571</v>
      </c>
      <c r="U218" s="31">
        <f t="shared" si="42"/>
        <v>5.3169920048982223E-5</v>
      </c>
      <c r="V218" s="8">
        <f>(T218*U218)</f>
        <v>1.8850257276659193E-5</v>
      </c>
      <c r="W218" s="33">
        <f t="shared" si="37"/>
        <v>6.2429874886212072E-2</v>
      </c>
      <c r="X218" s="72">
        <f t="shared" ref="X218:X266" si="43">(B183+B448)/($AI$52+$AI$53)</f>
        <v>3.6642142690736061E-4</v>
      </c>
      <c r="Y218" s="8">
        <f t="shared" si="38"/>
        <v>2.2875643837453824E-5</v>
      </c>
    </row>
    <row r="219" spans="1:25">
      <c r="A219" t="s">
        <v>239</v>
      </c>
      <c r="B219">
        <v>517.32799999999997</v>
      </c>
      <c r="C219">
        <v>662.53899999999999</v>
      </c>
      <c r="D219">
        <v>725.48699999999997</v>
      </c>
      <c r="E219">
        <v>801.12900000000002</v>
      </c>
      <c r="F219">
        <v>3362.306</v>
      </c>
      <c r="G219">
        <v>8725.7829999999994</v>
      </c>
      <c r="H219">
        <v>11341.369000000001</v>
      </c>
      <c r="I219">
        <v>16632.885999999999</v>
      </c>
      <c r="J219">
        <v>15043.067999999999</v>
      </c>
      <c r="K219">
        <v>10608.833000000001</v>
      </c>
      <c r="L219">
        <v>9698.8950000000004</v>
      </c>
      <c r="N219" s="110" t="s">
        <v>204</v>
      </c>
      <c r="T219" s="33">
        <f t="shared" si="39"/>
        <v>0.67166535692099794</v>
      </c>
      <c r="U219" s="31">
        <f t="shared" si="42"/>
        <v>9.729911760961352E-3</v>
      </c>
      <c r="V219" s="8">
        <f t="shared" si="41"/>
        <v>6.5352446557359221E-3</v>
      </c>
      <c r="W219" s="33">
        <f t="shared" si="37"/>
        <v>0.4052153440115866</v>
      </c>
      <c r="X219" s="72">
        <f t="shared" si="43"/>
        <v>5.9329977802567791E-3</v>
      </c>
      <c r="Y219" s="8">
        <f t="shared" si="38"/>
        <v>2.4041417365467306E-3</v>
      </c>
    </row>
    <row r="220" spans="1:25">
      <c r="A220" t="s">
        <v>240</v>
      </c>
      <c r="B220">
        <v>599.447</v>
      </c>
      <c r="C220">
        <v>3491.7220000000002</v>
      </c>
      <c r="D220">
        <v>4891.8549999999996</v>
      </c>
      <c r="E220">
        <v>6983.8220000000001</v>
      </c>
      <c r="F220">
        <v>8014.3860000000004</v>
      </c>
      <c r="G220">
        <v>10253.6</v>
      </c>
      <c r="H220">
        <v>11122.654</v>
      </c>
      <c r="I220">
        <v>14515.429</v>
      </c>
      <c r="J220">
        <v>20649.45</v>
      </c>
      <c r="K220">
        <v>18253.476999999999</v>
      </c>
      <c r="L220">
        <v>35144.36</v>
      </c>
      <c r="N220" s="110" t="s">
        <v>205</v>
      </c>
      <c r="T220" s="33">
        <f t="shared" si="39"/>
        <v>0.55669455587274441</v>
      </c>
      <c r="U220" s="31">
        <f t="shared" si="42"/>
        <v>9.5665166583207913E-4</v>
      </c>
      <c r="V220" s="8">
        <f t="shared" si="41"/>
        <v>5.325627742353104E-4</v>
      </c>
      <c r="W220" s="33">
        <f t="shared" si="37"/>
        <v>0.39408514010878648</v>
      </c>
      <c r="X220" s="72">
        <f t="shared" si="43"/>
        <v>2.6793068755548828E-4</v>
      </c>
      <c r="Y220" s="8">
        <f t="shared" si="38"/>
        <v>1.0558750254474809E-4</v>
      </c>
    </row>
    <row r="221" spans="1:25">
      <c r="A221" t="s">
        <v>241</v>
      </c>
      <c r="B221">
        <v>2625.7950000000001</v>
      </c>
      <c r="C221">
        <v>1553.547</v>
      </c>
      <c r="D221">
        <v>2337.1170000000002</v>
      </c>
      <c r="E221">
        <v>3850.5859999999998</v>
      </c>
      <c r="F221">
        <v>7621.0839999999998</v>
      </c>
      <c r="G221">
        <v>5563.3530000000001</v>
      </c>
      <c r="H221">
        <v>32630.638999999999</v>
      </c>
      <c r="I221">
        <v>22392.948</v>
      </c>
      <c r="J221">
        <v>18243.576000000001</v>
      </c>
      <c r="K221">
        <v>17105.741999999998</v>
      </c>
      <c r="L221">
        <v>14107.037</v>
      </c>
      <c r="N221" s="110" t="s">
        <v>206</v>
      </c>
      <c r="T221" s="33">
        <f t="shared" si="39"/>
        <v>0.99958212647626055</v>
      </c>
      <c r="U221" s="31">
        <f t="shared" si="42"/>
        <v>1.0440296051297811E-2</v>
      </c>
      <c r="V221" s="8">
        <f t="shared" si="41"/>
        <v>1.0435933327997972E-2</v>
      </c>
      <c r="W221" s="33">
        <f t="shared" si="37"/>
        <v>0.52086806354150283</v>
      </c>
      <c r="X221" s="72">
        <f t="shared" si="43"/>
        <v>1.4574343992891753E-2</v>
      </c>
      <c r="Y221" s="8">
        <f t="shared" si="38"/>
        <v>7.5913103329652617E-3</v>
      </c>
    </row>
    <row r="222" spans="1:25">
      <c r="A222" t="s">
        <v>242</v>
      </c>
      <c r="B222">
        <v>23580.407999999999</v>
      </c>
      <c r="C222">
        <v>24405.232</v>
      </c>
      <c r="D222">
        <v>27932.392</v>
      </c>
      <c r="E222">
        <v>29240.516</v>
      </c>
      <c r="F222">
        <v>35747.552000000003</v>
      </c>
      <c r="G222">
        <v>39981.688000000002</v>
      </c>
      <c r="H222">
        <v>48733.506999999998</v>
      </c>
      <c r="I222">
        <v>70462.998000000007</v>
      </c>
      <c r="J222">
        <v>40584.616000000002</v>
      </c>
      <c r="K222">
        <v>26770.224999999999</v>
      </c>
      <c r="L222">
        <v>31887.445</v>
      </c>
      <c r="N222" s="110" t="s">
        <v>207</v>
      </c>
      <c r="T222" s="33">
        <f t="shared" si="39"/>
        <v>0.59468748478486677</v>
      </c>
      <c r="U222" s="31">
        <f t="shared" si="42"/>
        <v>4.3380086769011367E-3</v>
      </c>
      <c r="V222" s="8">
        <f t="shared" si="41"/>
        <v>2.5797594690412646E-3</v>
      </c>
      <c r="W222" s="33">
        <f t="shared" si="37"/>
        <v>0.55464795141185563</v>
      </c>
      <c r="X222" s="72">
        <f t="shared" si="43"/>
        <v>9.6532220819951307E-3</v>
      </c>
      <c r="Y222" s="8">
        <f t="shared" si="38"/>
        <v>5.3541398523022869E-3</v>
      </c>
    </row>
    <row r="223" spans="1:25">
      <c r="A223" t="s">
        <v>243</v>
      </c>
      <c r="B223">
        <v>1663.4380000000001</v>
      </c>
      <c r="C223">
        <v>3398.1410000000001</v>
      </c>
      <c r="D223">
        <v>4123.7820000000002</v>
      </c>
      <c r="E223">
        <v>4109.3559999999998</v>
      </c>
      <c r="F223">
        <v>18101.483</v>
      </c>
      <c r="G223">
        <v>79739.182000000001</v>
      </c>
      <c r="H223">
        <v>165222.01300000001</v>
      </c>
      <c r="I223">
        <v>224986.00899999999</v>
      </c>
      <c r="J223">
        <v>259545.36</v>
      </c>
      <c r="K223">
        <v>220417.815</v>
      </c>
      <c r="L223">
        <v>248855.50099999999</v>
      </c>
      <c r="N223" s="110" t="s">
        <v>208</v>
      </c>
      <c r="T223" s="33">
        <f t="shared" si="39"/>
        <v>0.57560254377956666</v>
      </c>
      <c r="U223" s="31">
        <f t="shared" si="42"/>
        <v>2.4719626193468531E-2</v>
      </c>
      <c r="V223" s="8">
        <f t="shared" si="41"/>
        <v>1.4228679718240492E-2</v>
      </c>
      <c r="W223" s="33">
        <f t="shared" si="37"/>
        <v>0.49181316825044741</v>
      </c>
      <c r="X223" s="72">
        <f t="shared" si="43"/>
        <v>1.8824902746636916E-2</v>
      </c>
      <c r="Y223" s="8">
        <f t="shared" si="38"/>
        <v>9.258335061830051E-3</v>
      </c>
    </row>
    <row r="224" spans="1:25">
      <c r="A224" t="s">
        <v>244</v>
      </c>
      <c r="B224">
        <v>1711.2080000000001</v>
      </c>
      <c r="C224">
        <v>2859.7350000000001</v>
      </c>
      <c r="D224">
        <v>2841.2779999999998</v>
      </c>
      <c r="E224">
        <v>3193.1979999999999</v>
      </c>
      <c r="F224">
        <v>8055.3019999999997</v>
      </c>
      <c r="G224">
        <v>8008.9189999999999</v>
      </c>
      <c r="H224">
        <v>21378.366000000002</v>
      </c>
      <c r="I224">
        <v>49826.201999999997</v>
      </c>
      <c r="J224">
        <v>81798.13</v>
      </c>
      <c r="K224">
        <v>52330.608</v>
      </c>
      <c r="L224">
        <v>30602.3</v>
      </c>
      <c r="N224" s="110" t="s">
        <v>209</v>
      </c>
      <c r="T224" s="33">
        <f t="shared" si="39"/>
        <v>0.62185204230082014</v>
      </c>
      <c r="U224" s="31">
        <f t="shared" si="42"/>
        <v>1.5247462360453162E-2</v>
      </c>
      <c r="V224" s="8">
        <f t="shared" si="41"/>
        <v>9.4816656087526822E-3</v>
      </c>
      <c r="W224" s="33">
        <f t="shared" si="37"/>
        <v>0.15023789891908668</v>
      </c>
      <c r="X224" s="72">
        <f t="shared" si="43"/>
        <v>1.0845988326740851E-2</v>
      </c>
      <c r="Y224" s="8">
        <f t="shared" si="38"/>
        <v>1.629478497910486E-3</v>
      </c>
    </row>
    <row r="225" spans="1:25">
      <c r="A225" t="s">
        <v>245</v>
      </c>
      <c r="B225">
        <v>496.00400000000002</v>
      </c>
      <c r="C225">
        <v>1082.7270000000001</v>
      </c>
      <c r="D225">
        <v>3234.6610000000001</v>
      </c>
      <c r="E225">
        <v>2935.5079999999998</v>
      </c>
      <c r="F225">
        <v>4080.0279999999998</v>
      </c>
      <c r="G225">
        <v>4814.9189999999999</v>
      </c>
      <c r="H225">
        <v>12480.012000000001</v>
      </c>
      <c r="I225">
        <v>24139.200000000001</v>
      </c>
      <c r="J225">
        <v>33267.142999999996</v>
      </c>
      <c r="K225">
        <v>20231.133000000002</v>
      </c>
      <c r="L225">
        <v>21283.58</v>
      </c>
      <c r="N225" s="110" t="s">
        <v>210</v>
      </c>
      <c r="T225" s="33">
        <f t="shared" si="39"/>
        <v>0.86488079644251969</v>
      </c>
      <c r="U225" s="31">
        <f t="shared" si="42"/>
        <v>1.7522355405513931E-2</v>
      </c>
      <c r="V225" s="8">
        <f t="shared" si="41"/>
        <v>1.5154748698669779E-2</v>
      </c>
      <c r="W225" s="33">
        <f t="shared" si="37"/>
        <v>0.19572329087884804</v>
      </c>
      <c r="X225" s="72">
        <f t="shared" si="43"/>
        <v>1.8188853769817524E-2</v>
      </c>
      <c r="Y225" s="8">
        <f t="shared" si="38"/>
        <v>3.5599823171428269E-3</v>
      </c>
    </row>
    <row r="226" spans="1:25">
      <c r="A226" t="s">
        <v>246</v>
      </c>
      <c r="B226">
        <v>2543.527</v>
      </c>
      <c r="C226">
        <v>3145.6680000000001</v>
      </c>
      <c r="D226">
        <v>5655.5479999999998</v>
      </c>
      <c r="E226">
        <v>7608.634</v>
      </c>
      <c r="F226">
        <v>15161.888999999999</v>
      </c>
      <c r="G226">
        <v>27459.177</v>
      </c>
      <c r="H226">
        <v>50475.135000000002</v>
      </c>
      <c r="I226">
        <v>89467.822</v>
      </c>
      <c r="J226">
        <v>112618.389</v>
      </c>
      <c r="K226">
        <v>62834.826000000001</v>
      </c>
      <c r="L226">
        <v>88416.891000000003</v>
      </c>
      <c r="N226" s="110" t="s">
        <v>211</v>
      </c>
      <c r="T226" s="33">
        <f t="shared" si="39"/>
        <v>0.22755066774001395</v>
      </c>
      <c r="U226" s="31">
        <f t="shared" si="42"/>
        <v>1.7306641387431461E-3</v>
      </c>
      <c r="V226" s="8">
        <f t="shared" si="41"/>
        <v>3.9381378040469905E-4</v>
      </c>
      <c r="W226" s="33">
        <f t="shared" si="37"/>
        <v>0.23769518382068502</v>
      </c>
      <c r="X226" s="72">
        <f t="shared" si="43"/>
        <v>1.3974131779406901E-2</v>
      </c>
      <c r="Y226" s="8">
        <f t="shared" si="38"/>
        <v>3.3215838220405996E-3</v>
      </c>
    </row>
    <row r="227" spans="1:25">
      <c r="A227" t="s">
        <v>247</v>
      </c>
      <c r="B227">
        <v>632.79999999999995</v>
      </c>
      <c r="C227">
        <v>486.96</v>
      </c>
      <c r="D227">
        <v>506.98700000000002</v>
      </c>
      <c r="E227">
        <v>402.53199999999998</v>
      </c>
      <c r="F227">
        <v>1520.347</v>
      </c>
      <c r="G227">
        <v>2654.154</v>
      </c>
      <c r="H227">
        <v>4417.4250000000002</v>
      </c>
      <c r="I227">
        <v>7117.5240000000003</v>
      </c>
      <c r="J227">
        <v>8813.7209999999995</v>
      </c>
      <c r="K227">
        <v>7417.2749999999996</v>
      </c>
      <c r="L227">
        <v>8776.0540000000001</v>
      </c>
      <c r="N227" s="110" t="s">
        <v>212</v>
      </c>
      <c r="T227" s="33">
        <f t="shared" si="39"/>
        <v>0.86825779365063904</v>
      </c>
      <c r="U227" s="31">
        <f t="shared" si="42"/>
        <v>1.0879755027551365E-3</v>
      </c>
      <c r="V227" s="8">
        <f t="shared" si="41"/>
        <v>9.4464320956811959E-4</v>
      </c>
      <c r="W227" s="33">
        <f t="shared" si="37"/>
        <v>0.15832577066919462</v>
      </c>
      <c r="X227" s="72">
        <f t="shared" si="43"/>
        <v>1.6774599475397061E-3</v>
      </c>
      <c r="Y227" s="8">
        <f t="shared" si="38"/>
        <v>2.6558513896093075E-4</v>
      </c>
    </row>
    <row r="228" spans="1:25">
      <c r="A228" t="s">
        <v>248</v>
      </c>
      <c r="B228">
        <v>3607.16</v>
      </c>
      <c r="C228">
        <v>2589.2049999999999</v>
      </c>
      <c r="D228">
        <v>2740.038</v>
      </c>
      <c r="E228">
        <v>6079.4040000000014</v>
      </c>
      <c r="F228">
        <v>10984.388999999999</v>
      </c>
      <c r="G228">
        <v>16227.406999999999</v>
      </c>
      <c r="H228">
        <v>26260.991999999998</v>
      </c>
      <c r="I228">
        <v>47931.004999999997</v>
      </c>
      <c r="J228">
        <v>62335.012000000002</v>
      </c>
      <c r="K228">
        <v>36538.752999999997</v>
      </c>
      <c r="L228">
        <v>40350.584999999999</v>
      </c>
      <c r="N228" s="110" t="s">
        <v>213</v>
      </c>
      <c r="T228" s="33">
        <f t="shared" si="39"/>
        <v>0.96071698458941168</v>
      </c>
      <c r="U228" s="31">
        <f t="shared" si="42"/>
        <v>7.7417409724391253E-3</v>
      </c>
      <c r="V228" s="8">
        <f t="shared" si="41"/>
        <v>7.4376220425140162E-3</v>
      </c>
      <c r="W228" s="33">
        <f t="shared" si="37"/>
        <v>0.20748406523839907</v>
      </c>
      <c r="X228" s="72">
        <f t="shared" si="43"/>
        <v>1.0247653327840152E-2</v>
      </c>
      <c r="Y228" s="8">
        <f t="shared" si="38"/>
        <v>2.1262247716140833E-3</v>
      </c>
    </row>
    <row r="229" spans="1:25">
      <c r="A229" t="s">
        <v>249</v>
      </c>
      <c r="B229">
        <v>3456.4110000000001</v>
      </c>
      <c r="C229">
        <v>5715.8969999999999</v>
      </c>
      <c r="D229">
        <v>5204.4740000000002</v>
      </c>
      <c r="E229">
        <v>9966.0930000000008</v>
      </c>
      <c r="F229">
        <v>27475.18</v>
      </c>
      <c r="G229">
        <v>16984.838</v>
      </c>
      <c r="H229">
        <v>22200.514999999999</v>
      </c>
      <c r="I229">
        <v>31647.945</v>
      </c>
      <c r="J229">
        <v>25548.245999999999</v>
      </c>
      <c r="K229">
        <v>41363.923999999999</v>
      </c>
      <c r="L229">
        <v>28669.228999999999</v>
      </c>
      <c r="N229" s="110" t="s">
        <v>214</v>
      </c>
      <c r="T229" s="33">
        <f t="shared" si="39"/>
        <v>0.93160838786167788</v>
      </c>
      <c r="U229" s="31">
        <f t="shared" si="42"/>
        <v>6.9090560078422271E-3</v>
      </c>
      <c r="V229" s="8">
        <f t="shared" si="41"/>
        <v>6.4365345291119373E-3</v>
      </c>
      <c r="W229" s="33">
        <f t="shared" si="37"/>
        <v>0.33586499113436624</v>
      </c>
      <c r="X229" s="72">
        <f t="shared" si="43"/>
        <v>1.8865256072746757E-2</v>
      </c>
      <c r="Y229" s="8">
        <f t="shared" si="38"/>
        <v>6.3361790636206382E-3</v>
      </c>
    </row>
    <row r="230" spans="1:25">
      <c r="A230" t="s">
        <v>250</v>
      </c>
      <c r="B230">
        <v>483.82799999999997</v>
      </c>
      <c r="C230">
        <v>4312.5370000000003</v>
      </c>
      <c r="D230">
        <v>2671.473</v>
      </c>
      <c r="E230">
        <v>4566.3270000000002</v>
      </c>
      <c r="F230">
        <v>10447.672</v>
      </c>
      <c r="G230">
        <v>13739.683999999999</v>
      </c>
      <c r="H230">
        <v>12545.592000000001</v>
      </c>
      <c r="I230">
        <v>14303.534</v>
      </c>
      <c r="J230">
        <v>13203.18</v>
      </c>
      <c r="K230">
        <v>8697.4989999999998</v>
      </c>
      <c r="L230">
        <v>5653.1679999999997</v>
      </c>
      <c r="N230" s="110" t="s">
        <v>215</v>
      </c>
      <c r="T230" s="33">
        <f t="shared" si="39"/>
        <v>0.61351405750609123</v>
      </c>
      <c r="U230" s="31">
        <f t="shared" si="42"/>
        <v>2.437755142296261E-2</v>
      </c>
      <c r="V230" s="8">
        <f t="shared" si="41"/>
        <v>1.4955970485565179E-2</v>
      </c>
      <c r="W230" s="33">
        <f t="shared" si="37"/>
        <v>0.23210829985503484</v>
      </c>
      <c r="X230" s="72">
        <f t="shared" si="43"/>
        <v>4.9049267656750932E-2</v>
      </c>
      <c r="Y230" s="8">
        <f t="shared" si="38"/>
        <v>1.1384742124943007E-2</v>
      </c>
    </row>
    <row r="231" spans="1:25">
      <c r="A231" t="s">
        <v>251</v>
      </c>
      <c r="B231">
        <v>9392.6299999999992</v>
      </c>
      <c r="C231">
        <v>13190.096</v>
      </c>
      <c r="D231">
        <v>13463.221</v>
      </c>
      <c r="E231">
        <v>17349.218000000001</v>
      </c>
      <c r="F231">
        <v>15392.808999999999</v>
      </c>
      <c r="G231">
        <v>25265.262999999999</v>
      </c>
      <c r="H231">
        <v>23951.539000000001</v>
      </c>
      <c r="I231">
        <v>32357.307000000001</v>
      </c>
      <c r="J231">
        <v>50686.34</v>
      </c>
      <c r="K231">
        <v>31181.793000000001</v>
      </c>
      <c r="L231">
        <v>26536.188999999998</v>
      </c>
      <c r="N231" s="110" t="s">
        <v>216</v>
      </c>
      <c r="T231" s="33">
        <f t="shared" si="39"/>
        <v>0.5404645178260451</v>
      </c>
      <c r="U231" s="31">
        <f t="shared" si="42"/>
        <v>2.6796897879066629E-3</v>
      </c>
      <c r="V231" s="8">
        <f t="shared" si="41"/>
        <v>1.4482772491443516E-3</v>
      </c>
      <c r="W231" s="33">
        <f t="shared" si="37"/>
        <v>0.17229075079747869</v>
      </c>
      <c r="X231" s="72">
        <f t="shared" si="43"/>
        <v>3.1269304384900312E-3</v>
      </c>
      <c r="Y231" s="8">
        <f t="shared" si="38"/>
        <v>5.3874119293893677E-4</v>
      </c>
    </row>
    <row r="232" spans="1:25">
      <c r="A232" t="s">
        <v>252</v>
      </c>
      <c r="B232">
        <v>4889.8720000000003</v>
      </c>
      <c r="C232">
        <v>5083.7430000000004</v>
      </c>
      <c r="D232">
        <v>6475.0039999999999</v>
      </c>
      <c r="E232">
        <v>9933.2510000000002</v>
      </c>
      <c r="F232">
        <v>13111.867</v>
      </c>
      <c r="G232">
        <v>18145.725999999999</v>
      </c>
      <c r="H232">
        <v>28237.831999999999</v>
      </c>
      <c r="I232">
        <v>41692.205999999998</v>
      </c>
      <c r="J232">
        <v>47022.385000000002</v>
      </c>
      <c r="K232">
        <v>23410.699000000001</v>
      </c>
      <c r="L232">
        <v>34009.305999999997</v>
      </c>
      <c r="N232" s="110" t="s">
        <v>217</v>
      </c>
      <c r="T232" s="33">
        <f t="shared" si="39"/>
        <v>0.71527544433636925</v>
      </c>
      <c r="U232" s="31">
        <f t="shared" si="42"/>
        <v>1.895258485061088E-3</v>
      </c>
      <c r="V232" s="8">
        <f t="shared" si="41"/>
        <v>1.3556318550343438E-3</v>
      </c>
      <c r="W232" s="33">
        <f t="shared" si="37"/>
        <v>0.66311536283190631</v>
      </c>
      <c r="X232" s="72">
        <f t="shared" si="43"/>
        <v>2.1451569073349329E-3</v>
      </c>
      <c r="Y232" s="8">
        <f t="shared" si="38"/>
        <v>1.4224865009387741E-3</v>
      </c>
    </row>
    <row r="233" spans="1:25">
      <c r="A233" t="s">
        <v>253</v>
      </c>
      <c r="B233">
        <v>1587.271</v>
      </c>
      <c r="C233">
        <v>3521.3820000000001</v>
      </c>
      <c r="D233">
        <v>4476.5010000000002</v>
      </c>
      <c r="E233">
        <v>5842.6139999999996</v>
      </c>
      <c r="F233">
        <v>9554.7960000000003</v>
      </c>
      <c r="G233">
        <v>20423.507000000001</v>
      </c>
      <c r="H233">
        <v>28926.886999999999</v>
      </c>
      <c r="I233">
        <v>33030.870000000003</v>
      </c>
      <c r="J233">
        <v>33572.165999999997</v>
      </c>
      <c r="K233">
        <v>26840.733</v>
      </c>
      <c r="L233">
        <v>28782.238000000001</v>
      </c>
      <c r="N233" s="110" t="s">
        <v>218</v>
      </c>
      <c r="T233" s="33">
        <f t="shared" si="39"/>
        <v>0.34621403562670672</v>
      </c>
      <c r="U233" s="31">
        <f t="shared" si="42"/>
        <v>1.5482430573417561E-3</v>
      </c>
      <c r="V233" s="8">
        <f t="shared" si="41"/>
        <v>5.3602347701332007E-4</v>
      </c>
      <c r="W233" s="33">
        <f t="shared" si="37"/>
        <v>0.37965223627382244</v>
      </c>
      <c r="X233" s="72">
        <f t="shared" si="43"/>
        <v>9.0588693766363278E-4</v>
      </c>
      <c r="Y233" s="8">
        <f t="shared" si="38"/>
        <v>3.4392200169524299E-4</v>
      </c>
    </row>
    <row r="234" spans="1:25">
      <c r="A234" t="s">
        <v>254</v>
      </c>
      <c r="B234">
        <v>4738.4390000000003</v>
      </c>
      <c r="C234">
        <v>5396.9449999999997</v>
      </c>
      <c r="D234">
        <v>7534.2929999999997</v>
      </c>
      <c r="E234">
        <v>12036.195</v>
      </c>
      <c r="F234">
        <v>16421.059000000001</v>
      </c>
      <c r="G234">
        <v>10254.121999999999</v>
      </c>
      <c r="H234">
        <v>11528.556</v>
      </c>
      <c r="I234">
        <v>12273.754999999999</v>
      </c>
      <c r="J234">
        <v>10303.722</v>
      </c>
      <c r="K234">
        <v>7757.6130000000003</v>
      </c>
      <c r="L234">
        <v>9654.0010000000002</v>
      </c>
      <c r="N234" s="110" t="s">
        <v>219</v>
      </c>
      <c r="T234" s="33">
        <f t="shared" si="39"/>
        <v>0.75050360956646167</v>
      </c>
      <c r="U234" s="31">
        <f t="shared" si="42"/>
        <v>2.9293959318014832E-3</v>
      </c>
      <c r="V234" s="8">
        <f t="shared" si="41"/>
        <v>2.1985222206663216E-3</v>
      </c>
      <c r="W234" s="33">
        <f t="shared" si="37"/>
        <v>0.52292211039342873</v>
      </c>
      <c r="X234" s="72">
        <f t="shared" si="43"/>
        <v>4.9387430992425888E-3</v>
      </c>
      <c r="Y234" s="8">
        <f t="shared" si="38"/>
        <v>2.5825779641469172E-3</v>
      </c>
    </row>
    <row r="235" spans="1:25">
      <c r="A235" t="s">
        <v>255</v>
      </c>
      <c r="B235">
        <v>83149.384000000005</v>
      </c>
      <c r="C235">
        <v>94003.975999999995</v>
      </c>
      <c r="D235">
        <v>109444.76</v>
      </c>
      <c r="E235">
        <v>135212.89600000001</v>
      </c>
      <c r="F235">
        <v>160628.902</v>
      </c>
      <c r="G235">
        <v>158036.462</v>
      </c>
      <c r="H235">
        <v>175425.40700000001</v>
      </c>
      <c r="I235">
        <v>190628.508</v>
      </c>
      <c r="J235">
        <v>183782.07500000001</v>
      </c>
      <c r="K235">
        <v>138065.63200000001</v>
      </c>
      <c r="L235">
        <v>149382.342</v>
      </c>
      <c r="N235" s="110" t="s">
        <v>220</v>
      </c>
      <c r="T235" s="33">
        <f t="shared" si="39"/>
        <v>0.68693738448041541</v>
      </c>
      <c r="U235" s="31">
        <f t="shared" si="42"/>
        <v>1.6646938081283345E-2</v>
      </c>
      <c r="V235" s="8">
        <f t="shared" si="41"/>
        <v>1.1435404105164205E-2</v>
      </c>
      <c r="W235" s="33">
        <f t="shared" si="37"/>
        <v>4.6712422156994372E-2</v>
      </c>
      <c r="X235" s="72">
        <f t="shared" si="43"/>
        <v>4.0360116468171815E-2</v>
      </c>
      <c r="Y235" s="8">
        <f t="shared" si="38"/>
        <v>1.8853187987667025E-3</v>
      </c>
    </row>
    <row r="236" spans="1:25">
      <c r="A236" t="s">
        <v>256</v>
      </c>
      <c r="B236">
        <v>517.79700000000003</v>
      </c>
      <c r="C236">
        <v>424.36599999999999</v>
      </c>
      <c r="D236">
        <v>735.69899999999996</v>
      </c>
      <c r="E236">
        <v>1062.461</v>
      </c>
      <c r="F236">
        <v>1490.5060000000001</v>
      </c>
      <c r="G236">
        <v>2360.6669999999999</v>
      </c>
      <c r="H236">
        <v>2737.672</v>
      </c>
      <c r="I236">
        <v>4325.866</v>
      </c>
      <c r="J236">
        <v>6233.7950000000001</v>
      </c>
      <c r="K236">
        <v>5165.1819999999998</v>
      </c>
      <c r="L236">
        <v>7097.915</v>
      </c>
      <c r="N236" s="110" t="s">
        <v>221</v>
      </c>
      <c r="T236" s="33">
        <f t="shared" si="39"/>
        <v>0.7096495010087871</v>
      </c>
      <c r="U236" s="31">
        <f t="shared" si="42"/>
        <v>9.4888812800199215E-3</v>
      </c>
      <c r="V236" s="8">
        <f t="shared" si="41"/>
        <v>6.7337798654977582E-3</v>
      </c>
      <c r="W236" s="33">
        <f t="shared" si="37"/>
        <v>0.21848705541415506</v>
      </c>
      <c r="X236" s="72">
        <f t="shared" si="43"/>
        <v>1.1038844005829117E-2</v>
      </c>
      <c r="Y236" s="8">
        <f t="shared" si="38"/>
        <v>2.4118445220097998E-3</v>
      </c>
    </row>
    <row r="237" spans="1:25">
      <c r="A237" t="s">
        <v>257</v>
      </c>
      <c r="B237">
        <v>32604.626</v>
      </c>
      <c r="C237">
        <v>33185.303999999996</v>
      </c>
      <c r="D237">
        <v>28298.488000000001</v>
      </c>
      <c r="E237">
        <v>39456.26</v>
      </c>
      <c r="F237">
        <v>55117.663</v>
      </c>
      <c r="G237">
        <v>49637.678999999996</v>
      </c>
      <c r="H237">
        <v>43869.677000000003</v>
      </c>
      <c r="I237">
        <v>44542.298999999999</v>
      </c>
      <c r="J237">
        <v>42507.809000000001</v>
      </c>
      <c r="K237">
        <v>22437.302</v>
      </c>
      <c r="L237">
        <v>24347.503000000001</v>
      </c>
      <c r="N237" s="110" t="s">
        <v>222</v>
      </c>
      <c r="T237" s="33">
        <f t="shared" si="39"/>
        <v>0.77875785487161686</v>
      </c>
      <c r="U237" s="31">
        <f t="shared" si="42"/>
        <v>1.9060743765427865E-2</v>
      </c>
      <c r="V237" s="8">
        <f t="shared" si="41"/>
        <v>1.484370392702215E-2</v>
      </c>
      <c r="W237" s="33">
        <f t="shared" ref="W237:W298" si="44">(2*MIN(B202,B467)/(B202+B467))</f>
        <v>0.26399869452823677</v>
      </c>
      <c r="X237" s="72">
        <f t="shared" si="43"/>
        <v>2.505732304051534E-2</v>
      </c>
      <c r="Y237" s="8">
        <f t="shared" ref="Y237:Y298" si="45">(W237*X237)</f>
        <v>6.615100571068358E-3</v>
      </c>
    </row>
    <row r="238" spans="1:25">
      <c r="A238" t="s">
        <v>258</v>
      </c>
      <c r="B238">
        <v>48547.012000000002</v>
      </c>
      <c r="C238">
        <v>49362.684000000001</v>
      </c>
      <c r="D238">
        <v>49779.127999999997</v>
      </c>
      <c r="E238">
        <v>65631.952000000005</v>
      </c>
      <c r="F238">
        <v>106645.30499999999</v>
      </c>
      <c r="G238">
        <v>69607.096000000005</v>
      </c>
      <c r="H238">
        <v>62059.046999999999</v>
      </c>
      <c r="I238">
        <v>52103.025999999998</v>
      </c>
      <c r="J238">
        <v>54402.180999999997</v>
      </c>
      <c r="K238">
        <v>51831.995000000003</v>
      </c>
      <c r="L238">
        <v>40319.517</v>
      </c>
      <c r="N238" s="110" t="s">
        <v>223</v>
      </c>
      <c r="T238" s="33">
        <f t="shared" ref="T238:T297" si="46">(2*MIN(L203,L468)/(L203+L468))</f>
        <v>0.9388098768979638</v>
      </c>
      <c r="U238" s="31">
        <f t="shared" si="42"/>
        <v>2.0508732417295974E-2</v>
      </c>
      <c r="V238" s="8">
        <f t="shared" si="41"/>
        <v>1.9253800556014913E-2</v>
      </c>
      <c r="W238" s="33">
        <f t="shared" si="44"/>
        <v>0.18743010375280139</v>
      </c>
      <c r="X238" s="72">
        <f t="shared" si="43"/>
        <v>2.471125620480143E-2</v>
      </c>
      <c r="Y238" s="8">
        <f t="shared" si="45"/>
        <v>4.6316333143279894E-3</v>
      </c>
    </row>
    <row r="239" spans="1:25">
      <c r="A239" t="s">
        <v>259</v>
      </c>
      <c r="B239">
        <v>5083.4830000000002</v>
      </c>
      <c r="C239">
        <v>6233.2830000000004</v>
      </c>
      <c r="D239">
        <v>7615.3209999999999</v>
      </c>
      <c r="E239">
        <v>9433.2029999999995</v>
      </c>
      <c r="F239">
        <v>14012.998</v>
      </c>
      <c r="G239">
        <v>10548.79</v>
      </c>
      <c r="H239">
        <v>12549.386</v>
      </c>
      <c r="I239">
        <v>15598.084000000001</v>
      </c>
      <c r="J239">
        <v>22348.506000000001</v>
      </c>
      <c r="K239">
        <v>16671.282999999999</v>
      </c>
      <c r="L239">
        <v>13806.706</v>
      </c>
      <c r="N239" s="110" t="s">
        <v>224</v>
      </c>
      <c r="T239" s="33">
        <f t="shared" si="46"/>
        <v>0.49009706350582566</v>
      </c>
      <c r="U239" s="31">
        <f t="shared" si="42"/>
        <v>1.0359695095691158E-2</v>
      </c>
      <c r="V239" s="8">
        <f t="shared" si="41"/>
        <v>5.0772561452139403E-3</v>
      </c>
      <c r="W239" s="33">
        <f t="shared" si="44"/>
        <v>0.23892192303473725</v>
      </c>
      <c r="X239" s="72">
        <f t="shared" si="43"/>
        <v>1.9431046221284606E-2</v>
      </c>
      <c r="Y239" s="8">
        <f t="shared" si="45"/>
        <v>4.6425029297661822E-3</v>
      </c>
    </row>
    <row r="240" spans="1:25">
      <c r="A240" t="s">
        <v>260</v>
      </c>
      <c r="B240">
        <v>10574.485000000001</v>
      </c>
      <c r="C240">
        <v>12548.478999999999</v>
      </c>
      <c r="D240">
        <v>19091.518</v>
      </c>
      <c r="E240">
        <v>19224.648000000001</v>
      </c>
      <c r="F240">
        <v>28433.665000000001</v>
      </c>
      <c r="G240">
        <v>24936.863000000001</v>
      </c>
      <c r="H240">
        <v>31318.517</v>
      </c>
      <c r="I240">
        <v>39559.446000000004</v>
      </c>
      <c r="J240">
        <v>36319.252999999997</v>
      </c>
      <c r="K240">
        <v>30013.809000000001</v>
      </c>
      <c r="L240">
        <v>28117.649000000001</v>
      </c>
      <c r="N240" s="110" t="s">
        <v>225</v>
      </c>
      <c r="T240" s="33">
        <f t="shared" si="46"/>
        <v>0.87321354565997444</v>
      </c>
      <c r="U240" s="31">
        <f t="shared" si="42"/>
        <v>3.9260807964052163E-3</v>
      </c>
      <c r="V240" s="8">
        <f t="shared" si="41"/>
        <v>3.4283069327765352E-3</v>
      </c>
      <c r="W240" s="33">
        <f t="shared" si="44"/>
        <v>0.52022699361339175</v>
      </c>
      <c r="X240" s="72">
        <f t="shared" si="43"/>
        <v>4.0187615380277006E-3</v>
      </c>
      <c r="Y240" s="8">
        <f t="shared" si="45"/>
        <v>2.0906682329772811E-3</v>
      </c>
    </row>
    <row r="241" spans="1:25">
      <c r="A241" t="s">
        <v>261</v>
      </c>
      <c r="B241">
        <v>72224.335999999996</v>
      </c>
      <c r="C241">
        <v>76858.176000000007</v>
      </c>
      <c r="D241">
        <v>75775.528000000006</v>
      </c>
      <c r="E241">
        <v>96953.52</v>
      </c>
      <c r="F241">
        <v>129860.572</v>
      </c>
      <c r="G241">
        <v>109283.655</v>
      </c>
      <c r="H241">
        <v>108202.076</v>
      </c>
      <c r="I241">
        <v>123832.701</v>
      </c>
      <c r="J241">
        <v>125784.43700000001</v>
      </c>
      <c r="K241">
        <v>83773.301000000007</v>
      </c>
      <c r="L241">
        <v>95480.251000000004</v>
      </c>
      <c r="N241" s="110" t="s">
        <v>226</v>
      </c>
      <c r="T241" s="33">
        <f t="shared" si="46"/>
        <v>0.52887807759760186</v>
      </c>
      <c r="U241" s="31">
        <f t="shared" si="42"/>
        <v>1.2117619724035389E-2</v>
      </c>
      <c r="V241" s="8">
        <f t="shared" si="41"/>
        <v>6.4087434247066194E-3</v>
      </c>
      <c r="W241" s="33">
        <f t="shared" si="44"/>
        <v>7.8367498148899442E-2</v>
      </c>
      <c r="X241" s="72">
        <f t="shared" si="43"/>
        <v>1.5850664709709247E-2</v>
      </c>
      <c r="Y241" s="8">
        <f t="shared" si="45"/>
        <v>1.2421769372969651E-3</v>
      </c>
    </row>
    <row r="242" spans="1:25">
      <c r="A242" t="s">
        <v>262</v>
      </c>
      <c r="B242">
        <v>4951.7389999999996</v>
      </c>
      <c r="C242">
        <v>5954.1189999999997</v>
      </c>
      <c r="D242">
        <v>7602.9380000000001</v>
      </c>
      <c r="E242">
        <v>11031.963</v>
      </c>
      <c r="F242">
        <v>17861.91</v>
      </c>
      <c r="G242">
        <v>17434.541000000001</v>
      </c>
      <c r="H242">
        <v>18171.96</v>
      </c>
      <c r="I242">
        <v>16927.486000000001</v>
      </c>
      <c r="J242">
        <v>22370.048999999999</v>
      </c>
      <c r="K242">
        <v>16517.006000000001</v>
      </c>
      <c r="L242">
        <v>20266.3</v>
      </c>
      <c r="N242" s="110" t="s">
        <v>227</v>
      </c>
      <c r="T242" s="33">
        <f t="shared" si="46"/>
        <v>0.94623607975172797</v>
      </c>
      <c r="U242" s="31">
        <f t="shared" si="42"/>
        <v>6.9762900544208997E-3</v>
      </c>
      <c r="V242" s="8">
        <f t="shared" si="41"/>
        <v>6.6012173523062011E-3</v>
      </c>
      <c r="W242" s="33">
        <f t="shared" si="44"/>
        <v>0.50827954701934808</v>
      </c>
      <c r="X242" s="72">
        <f t="shared" si="43"/>
        <v>9.0891918221299214E-3</v>
      </c>
      <c r="Y242" s="8">
        <f t="shared" si="45"/>
        <v>4.619850302124159E-3</v>
      </c>
    </row>
    <row r="243" spans="1:25">
      <c r="A243" t="s">
        <v>263</v>
      </c>
      <c r="B243">
        <v>706.79</v>
      </c>
      <c r="C243">
        <v>989.36599999999999</v>
      </c>
      <c r="D243">
        <v>1483.4469999999999</v>
      </c>
      <c r="E243">
        <v>1172.0119999999999</v>
      </c>
      <c r="F243">
        <v>2361.0949999999998</v>
      </c>
      <c r="G243">
        <v>4139.3680000000004</v>
      </c>
      <c r="H243">
        <v>2820.4589999999998</v>
      </c>
      <c r="I243">
        <v>4936.2610000000004</v>
      </c>
      <c r="J243">
        <v>7486.9070000000002</v>
      </c>
      <c r="K243">
        <v>6692.8270000000002</v>
      </c>
      <c r="L243">
        <v>7288.3209999999999</v>
      </c>
      <c r="N243" s="110" t="s">
        <v>228</v>
      </c>
      <c r="T243" s="33">
        <f t="shared" si="46"/>
        <v>0.94481591726577074</v>
      </c>
      <c r="U243" s="31">
        <f t="shared" si="42"/>
        <v>4.2590550177884464E-3</v>
      </c>
      <c r="V243" s="8">
        <f t="shared" si="41"/>
        <v>4.0240229733171746E-3</v>
      </c>
      <c r="W243" s="33">
        <f t="shared" si="44"/>
        <v>0.48639302785378419</v>
      </c>
      <c r="X243" s="72">
        <f t="shared" si="43"/>
        <v>1.1496088293508044E-2</v>
      </c>
      <c r="Y243" s="8">
        <f t="shared" si="45"/>
        <v>5.5916171935538207E-3</v>
      </c>
    </row>
    <row r="244" spans="1:25">
      <c r="A244" t="s">
        <v>264</v>
      </c>
      <c r="B244">
        <v>3457.413</v>
      </c>
      <c r="C244">
        <v>3720.9879999999998</v>
      </c>
      <c r="D244">
        <v>3091.9270000000001</v>
      </c>
      <c r="E244">
        <v>3821.279</v>
      </c>
      <c r="F244">
        <v>8615.06</v>
      </c>
      <c r="G244">
        <v>11109.51</v>
      </c>
      <c r="H244">
        <v>11986.864</v>
      </c>
      <c r="I244">
        <v>15595.724</v>
      </c>
      <c r="J244">
        <v>18961.687999999998</v>
      </c>
      <c r="K244">
        <v>21362.83</v>
      </c>
      <c r="L244">
        <v>14414.195</v>
      </c>
      <c r="N244" s="110" t="s">
        <v>229</v>
      </c>
      <c r="T244" s="33">
        <f t="shared" si="46"/>
        <v>0.84866550802295349</v>
      </c>
      <c r="U244" s="31">
        <f t="shared" si="42"/>
        <v>7.3774496336435269E-3</v>
      </c>
      <c r="V244" s="8">
        <f t="shared" si="41"/>
        <v>6.260987041249836E-3</v>
      </c>
      <c r="W244" s="33">
        <f t="shared" si="44"/>
        <v>2.2211281292259251E-2</v>
      </c>
      <c r="X244" s="72">
        <f t="shared" si="43"/>
        <v>8.8467053432018765E-3</v>
      </c>
      <c r="Y244" s="8">
        <f t="shared" si="45"/>
        <v>1.964966608875898E-4</v>
      </c>
    </row>
    <row r="245" spans="1:25">
      <c r="A245" t="s">
        <v>265</v>
      </c>
      <c r="B245">
        <v>101.77800000000001</v>
      </c>
      <c r="C245">
        <v>25.469000000000001</v>
      </c>
      <c r="D245">
        <v>76.483999999999995</v>
      </c>
      <c r="E245">
        <v>191.12</v>
      </c>
      <c r="F245">
        <v>60.890999999999998</v>
      </c>
      <c r="G245">
        <v>22.116</v>
      </c>
      <c r="H245">
        <v>345.35700000000003</v>
      </c>
      <c r="I245">
        <v>2768.277</v>
      </c>
      <c r="J245">
        <v>231.89699999999999</v>
      </c>
      <c r="K245">
        <v>406.07100000000003</v>
      </c>
      <c r="L245">
        <v>1010.421</v>
      </c>
      <c r="N245" s="110" t="s">
        <v>230</v>
      </c>
      <c r="T245" s="33">
        <f t="shared" si="46"/>
        <v>0.77609990706185039</v>
      </c>
      <c r="U245" s="31">
        <f t="shared" si="42"/>
        <v>5.1877228524261167E-2</v>
      </c>
      <c r="V245" s="8">
        <f t="shared" si="41"/>
        <v>4.0261912236305465E-2</v>
      </c>
      <c r="W245" s="33">
        <f t="shared" si="44"/>
        <v>0.11015840650037981</v>
      </c>
      <c r="X245" s="72">
        <f t="shared" si="43"/>
        <v>5.3350113653658951E-2</v>
      </c>
      <c r="Y245" s="8">
        <f t="shared" si="45"/>
        <v>5.8769635067012259E-3</v>
      </c>
    </row>
    <row r="246" spans="1:25">
      <c r="A246" t="s">
        <v>266</v>
      </c>
      <c r="B246">
        <v>2381.4859999999999</v>
      </c>
      <c r="C246">
        <v>3580.6219999999998</v>
      </c>
      <c r="D246">
        <v>2276.2089999999998</v>
      </c>
      <c r="E246">
        <v>2934.82</v>
      </c>
      <c r="F246">
        <v>2591.1959999999999</v>
      </c>
      <c r="G246">
        <v>9395.2440000000006</v>
      </c>
      <c r="H246">
        <v>3495.1750000000002</v>
      </c>
      <c r="I246">
        <v>6179.585</v>
      </c>
      <c r="J246">
        <v>14816.71</v>
      </c>
      <c r="K246">
        <v>14278.001</v>
      </c>
      <c r="L246">
        <v>17594.022000000001</v>
      </c>
      <c r="N246" s="110" t="s">
        <v>231</v>
      </c>
      <c r="T246" s="33">
        <f t="shared" si="46"/>
        <v>0.90579652398158028</v>
      </c>
      <c r="U246" s="31">
        <f t="shared" si="42"/>
        <v>2.6361613828397714E-2</v>
      </c>
      <c r="V246" s="8">
        <f t="shared" si="41"/>
        <v>2.3878258172307407E-2</v>
      </c>
      <c r="W246" s="33">
        <f t="shared" si="44"/>
        <v>0.17657884973077911</v>
      </c>
      <c r="X246" s="72">
        <f t="shared" si="43"/>
        <v>3.8072169078351668E-2</v>
      </c>
      <c r="Y246" s="8">
        <f t="shared" si="45"/>
        <v>6.722739822611074E-3</v>
      </c>
    </row>
    <row r="247" spans="1:25">
      <c r="A247" t="s">
        <v>267</v>
      </c>
      <c r="B247">
        <v>2498.473</v>
      </c>
      <c r="C247">
        <v>2166.2649999999999</v>
      </c>
      <c r="D247">
        <v>3642.4560000000001</v>
      </c>
      <c r="E247">
        <v>2560.846</v>
      </c>
      <c r="F247">
        <v>3973.2310000000002</v>
      </c>
      <c r="G247">
        <v>3800.7539999999999</v>
      </c>
      <c r="H247">
        <v>4910.4459999999999</v>
      </c>
      <c r="I247">
        <v>3996.645</v>
      </c>
      <c r="J247">
        <v>3906.9740000000002</v>
      </c>
      <c r="K247">
        <v>1499.8579999999999</v>
      </c>
      <c r="L247">
        <v>930.37099999999998</v>
      </c>
      <c r="N247" s="110" t="s">
        <v>232</v>
      </c>
      <c r="T247" s="33">
        <f t="shared" si="46"/>
        <v>0.9909247786465526</v>
      </c>
      <c r="U247" s="31">
        <f t="shared" si="42"/>
        <v>0.11545062370322351</v>
      </c>
      <c r="V247" s="8">
        <f t="shared" si="41"/>
        <v>0.1144028837377232</v>
      </c>
      <c r="W247" s="33">
        <f t="shared" si="44"/>
        <v>2.0300067852840657E-2</v>
      </c>
      <c r="X247" s="72">
        <f t="shared" si="43"/>
        <v>1.6060838081190566E-2</v>
      </c>
      <c r="Y247" s="8">
        <f t="shared" si="45"/>
        <v>3.2603610282165563E-4</v>
      </c>
    </row>
    <row r="248" spans="1:25">
      <c r="A248" t="s">
        <v>268</v>
      </c>
      <c r="B248">
        <v>11972.285</v>
      </c>
      <c r="C248">
        <v>4195.2860000000001</v>
      </c>
      <c r="D248">
        <v>6569.81</v>
      </c>
      <c r="E248">
        <v>14579.843999999999</v>
      </c>
      <c r="F248">
        <v>25667.232</v>
      </c>
      <c r="G248">
        <v>25917.741000000002</v>
      </c>
      <c r="H248">
        <v>17697.103999999999</v>
      </c>
      <c r="I248">
        <v>18160.092000000001</v>
      </c>
      <c r="J248">
        <v>25098.824000000001</v>
      </c>
      <c r="K248">
        <v>17382.845000000001</v>
      </c>
      <c r="L248">
        <v>39668.665999999997</v>
      </c>
      <c r="N248" s="110" t="s">
        <v>233</v>
      </c>
      <c r="T248" s="33">
        <f t="shared" si="46"/>
        <v>0.65209246655572028</v>
      </c>
      <c r="U248" s="31">
        <f t="shared" si="42"/>
        <v>1.3791792732742623E-3</v>
      </c>
      <c r="V248" s="8">
        <f t="shared" si="41"/>
        <v>8.9935241413193953E-4</v>
      </c>
      <c r="W248" s="33">
        <f t="shared" si="44"/>
        <v>1.4755566423253005E-2</v>
      </c>
      <c r="X248" s="72">
        <f t="shared" si="43"/>
        <v>6.0591522241984514E-3</v>
      </c>
      <c r="Y248" s="8">
        <f t="shared" si="45"/>
        <v>8.9406223112761438E-5</v>
      </c>
    </row>
    <row r="249" spans="1:25">
      <c r="A249" t="s">
        <v>269</v>
      </c>
      <c r="B249">
        <v>636.83699999999999</v>
      </c>
      <c r="C249">
        <v>743.31799999999998</v>
      </c>
      <c r="D249">
        <v>827.72400000000005</v>
      </c>
      <c r="E249">
        <v>767.10799999999995</v>
      </c>
      <c r="F249">
        <v>1153.3620000000001</v>
      </c>
      <c r="G249">
        <v>2229.5479999999998</v>
      </c>
      <c r="H249">
        <v>2374.8470000000002</v>
      </c>
      <c r="I249">
        <v>3586.6550000000002</v>
      </c>
      <c r="J249">
        <v>2895.337</v>
      </c>
      <c r="K249">
        <v>197.001</v>
      </c>
      <c r="L249">
        <v>406.30500000000001</v>
      </c>
      <c r="N249" s="110" t="s">
        <v>234</v>
      </c>
      <c r="T249" s="33">
        <f t="shared" si="46"/>
        <v>0.75959935224509234</v>
      </c>
      <c r="U249" s="31">
        <f t="shared" ref="U249:U266" si="47">(L214+L479)/($AI$44+$AI$45)</f>
        <v>1.1218494786663463E-2</v>
      </c>
      <c r="V249" s="8">
        <f t="shared" si="41"/>
        <v>8.5215613731145119E-3</v>
      </c>
      <c r="W249" s="33">
        <f t="shared" si="44"/>
        <v>4.7893012047072282E-2</v>
      </c>
      <c r="X249" s="72">
        <f t="shared" si="43"/>
        <v>5.8386250834353273E-3</v>
      </c>
      <c r="Y249" s="8">
        <f t="shared" si="45"/>
        <v>2.7962934145930657E-4</v>
      </c>
    </row>
    <row r="250" spans="1:25">
      <c r="A250" t="s">
        <v>270</v>
      </c>
      <c r="B250">
        <v>446.32900000000001</v>
      </c>
      <c r="C250">
        <v>196.33799999999999</v>
      </c>
      <c r="D250">
        <v>260.95600000000002</v>
      </c>
      <c r="E250">
        <v>183.851</v>
      </c>
      <c r="F250">
        <v>506.911</v>
      </c>
      <c r="G250">
        <v>2378.9319999999998</v>
      </c>
      <c r="H250">
        <v>5849.7529999999997</v>
      </c>
      <c r="I250">
        <v>9691.9770000000008</v>
      </c>
      <c r="J250">
        <v>8067.1629999999996</v>
      </c>
      <c r="K250">
        <v>5589.098</v>
      </c>
      <c r="L250">
        <v>6673.174</v>
      </c>
      <c r="N250" s="110" t="s">
        <v>235</v>
      </c>
      <c r="T250" s="33">
        <f t="shared" si="46"/>
        <v>0.65055949820738612</v>
      </c>
      <c r="U250" s="31">
        <f t="shared" si="47"/>
        <v>7.698112630399119E-2</v>
      </c>
      <c r="V250" s="8">
        <f t="shared" si="41"/>
        <v>5.0080802899763924E-2</v>
      </c>
      <c r="W250" s="33">
        <f t="shared" si="44"/>
        <v>0.14153627905595195</v>
      </c>
      <c r="X250" s="72">
        <f t="shared" si="43"/>
        <v>8.683302346445021E-2</v>
      </c>
      <c r="Y250" s="8">
        <f t="shared" si="45"/>
        <v>1.2290023040336448E-2</v>
      </c>
    </row>
    <row r="251" spans="1:25">
      <c r="A251" t="s">
        <v>271</v>
      </c>
      <c r="B251">
        <v>18.219000000000001</v>
      </c>
      <c r="C251">
        <v>27.521999999999998</v>
      </c>
      <c r="D251">
        <v>8.1709999999999994</v>
      </c>
      <c r="E251">
        <v>4.7720000000000002</v>
      </c>
      <c r="F251">
        <v>1.0649999999999999</v>
      </c>
      <c r="G251">
        <v>0.34799999999999998</v>
      </c>
      <c r="H251">
        <v>0.45300000000000001</v>
      </c>
      <c r="I251">
        <v>0.93</v>
      </c>
      <c r="J251">
        <v>0.44400000000000001</v>
      </c>
      <c r="K251">
        <v>0.13900000000000001</v>
      </c>
      <c r="L251">
        <v>0</v>
      </c>
      <c r="N251" s="110" t="s">
        <v>236</v>
      </c>
      <c r="T251" s="33">
        <f t="shared" si="46"/>
        <v>0.48812738810496153</v>
      </c>
      <c r="U251" s="31">
        <f t="shared" si="47"/>
        <v>8.1760618820699779E-3</v>
      </c>
      <c r="V251" s="8">
        <f t="shared" si="41"/>
        <v>3.9909597314793542E-3</v>
      </c>
      <c r="W251" s="33">
        <f t="shared" si="44"/>
        <v>0.10150530540488195</v>
      </c>
      <c r="X251" s="72">
        <f t="shared" si="43"/>
        <v>1.2381055342404593E-2</v>
      </c>
      <c r="Y251" s="8">
        <f t="shared" si="45"/>
        <v>1.2567428037655235E-3</v>
      </c>
    </row>
    <row r="252" spans="1:25">
      <c r="A252" t="s">
        <v>272</v>
      </c>
      <c r="B252">
        <v>983.20399999999995</v>
      </c>
      <c r="C252">
        <v>1607.961</v>
      </c>
      <c r="D252">
        <v>1409.0930000000001</v>
      </c>
      <c r="E252">
        <v>1990.5039999999999</v>
      </c>
      <c r="F252">
        <v>2987.7669999999998</v>
      </c>
      <c r="G252">
        <v>3771.134</v>
      </c>
      <c r="H252">
        <v>4983.6310000000003</v>
      </c>
      <c r="I252">
        <v>7944.7529999999997</v>
      </c>
      <c r="J252">
        <v>10458.731</v>
      </c>
      <c r="K252">
        <v>10438.498</v>
      </c>
      <c r="L252">
        <v>15067.039000000001</v>
      </c>
      <c r="N252" s="110" t="s">
        <v>237</v>
      </c>
      <c r="T252" s="33">
        <f t="shared" si="46"/>
        <v>0.88929869992557753</v>
      </c>
      <c r="U252" s="31">
        <f t="shared" si="47"/>
        <v>5.5159852242058958E-2</v>
      </c>
      <c r="V252" s="8">
        <f t="shared" si="41"/>
        <v>4.9053584886949983E-2</v>
      </c>
      <c r="W252" s="33">
        <f t="shared" si="44"/>
        <v>0.32751492739056215</v>
      </c>
      <c r="X252" s="72">
        <f t="shared" si="43"/>
        <v>3.5365733737076029E-2</v>
      </c>
      <c r="Y252" s="8">
        <f t="shared" si="45"/>
        <v>1.1582805717012409E-2</v>
      </c>
    </row>
    <row r="253" spans="1:25">
      <c r="A253" t="s">
        <v>273</v>
      </c>
      <c r="B253">
        <v>129.90100000000001</v>
      </c>
      <c r="C253">
        <v>245.94399999999999</v>
      </c>
      <c r="D253">
        <v>250.07599999999999</v>
      </c>
      <c r="E253">
        <v>318.553</v>
      </c>
      <c r="F253">
        <v>230.43</v>
      </c>
      <c r="G253">
        <v>1019.556</v>
      </c>
      <c r="H253">
        <v>961.45699999999999</v>
      </c>
      <c r="I253">
        <v>4422.8180000000002</v>
      </c>
      <c r="J253">
        <v>2544.569</v>
      </c>
      <c r="K253">
        <v>1822.171</v>
      </c>
      <c r="L253">
        <v>3632.538</v>
      </c>
      <c r="N253" s="110" t="s">
        <v>238</v>
      </c>
      <c r="T253" s="33">
        <f t="shared" si="46"/>
        <v>0.8589452012413431</v>
      </c>
      <c r="U253" s="31">
        <f t="shared" si="47"/>
        <v>2.8577232048943323E-2</v>
      </c>
      <c r="V253" s="8">
        <f t="shared" si="41"/>
        <v>2.4546276333200182E-2</v>
      </c>
      <c r="W253" s="33">
        <f t="shared" si="44"/>
        <v>0.15749171841725892</v>
      </c>
      <c r="X253" s="72">
        <f t="shared" si="43"/>
        <v>3.0301469365959663E-2</v>
      </c>
      <c r="Y253" s="8">
        <f t="shared" si="45"/>
        <v>4.7722304810129167E-3</v>
      </c>
    </row>
    <row r="254" spans="1:25">
      <c r="A254" t="s">
        <v>274</v>
      </c>
      <c r="B254">
        <v>509.298</v>
      </c>
      <c r="C254">
        <v>124.771</v>
      </c>
      <c r="D254">
        <v>171.31899999999999</v>
      </c>
      <c r="E254">
        <v>98.305000000000007</v>
      </c>
      <c r="F254">
        <v>90.313000000000002</v>
      </c>
      <c r="G254">
        <v>543.47500000000002</v>
      </c>
      <c r="H254">
        <v>13.723000000000001</v>
      </c>
      <c r="I254">
        <v>30.710999999999999</v>
      </c>
      <c r="J254">
        <v>241.54</v>
      </c>
      <c r="K254">
        <v>1083.876</v>
      </c>
      <c r="L254">
        <v>904.83199999999999</v>
      </c>
      <c r="N254" s="110" t="s">
        <v>239</v>
      </c>
      <c r="T254" s="33">
        <f t="shared" si="46"/>
        <v>0.63615784835036959</v>
      </c>
      <c r="U254" s="31">
        <f t="shared" si="47"/>
        <v>7.5148911906248762E-3</v>
      </c>
      <c r="V254" s="8">
        <f t="shared" si="41"/>
        <v>4.7806570104150688E-3</v>
      </c>
      <c r="W254" s="33">
        <f t="shared" si="44"/>
        <v>7.4864419596629539E-2</v>
      </c>
      <c r="X254" s="72">
        <f t="shared" si="43"/>
        <v>1.3400749383868062E-2</v>
      </c>
      <c r="Y254" s="8">
        <f t="shared" si="45"/>
        <v>1.0032393247831734E-3</v>
      </c>
    </row>
    <row r="255" spans="1:25">
      <c r="A255" t="s">
        <v>275</v>
      </c>
      <c r="B255">
        <v>20359.707999999999</v>
      </c>
      <c r="C255">
        <v>30705.848000000002</v>
      </c>
      <c r="D255">
        <v>30307.416000000001</v>
      </c>
      <c r="E255">
        <v>13066.441000000001</v>
      </c>
      <c r="F255">
        <v>16950.325000000001</v>
      </c>
      <c r="G255">
        <v>20447.214</v>
      </c>
      <c r="H255">
        <v>26246.437000000002</v>
      </c>
      <c r="I255">
        <v>28120.358</v>
      </c>
      <c r="J255">
        <v>36883.722000000002</v>
      </c>
      <c r="K255">
        <v>43389.483</v>
      </c>
      <c r="L255">
        <v>74409.085000000006</v>
      </c>
      <c r="N255" s="110" t="s">
        <v>240</v>
      </c>
      <c r="T255" s="33">
        <f t="shared" si="46"/>
        <v>0.60450636959122606</v>
      </c>
      <c r="U255" s="31">
        <f t="shared" si="47"/>
        <v>2.86562980909407E-2</v>
      </c>
      <c r="V255" s="8">
        <f t="shared" si="41"/>
        <v>1.7322914724878544E-2</v>
      </c>
      <c r="W255" s="33">
        <f t="shared" si="44"/>
        <v>3.8534375042688064E-2</v>
      </c>
      <c r="X255" s="72">
        <f t="shared" si="43"/>
        <v>3.0167618924004352E-2</v>
      </c>
      <c r="Y255" s="8">
        <f t="shared" si="45"/>
        <v>1.1624903417624774E-3</v>
      </c>
    </row>
    <row r="256" spans="1:25">
      <c r="A256" t="s">
        <v>276</v>
      </c>
      <c r="B256">
        <v>13538.569</v>
      </c>
      <c r="C256">
        <v>14969.519</v>
      </c>
      <c r="D256">
        <v>19577.998</v>
      </c>
      <c r="E256">
        <v>27706.995999999999</v>
      </c>
      <c r="F256">
        <v>40857.040999999997</v>
      </c>
      <c r="G256">
        <v>45996.086000000003</v>
      </c>
      <c r="H256">
        <v>56253.154000000002</v>
      </c>
      <c r="I256">
        <v>70664.755999999994</v>
      </c>
      <c r="J256">
        <v>84777.341</v>
      </c>
      <c r="K256">
        <v>69089.877999999997</v>
      </c>
      <c r="L256">
        <v>98979.945999999996</v>
      </c>
      <c r="N256" s="110" t="s">
        <v>241</v>
      </c>
      <c r="T256" s="33">
        <f t="shared" si="46"/>
        <v>0.38918367414219496</v>
      </c>
      <c r="U256" s="31">
        <f t="shared" si="47"/>
        <v>1.7866789477237192E-2</v>
      </c>
      <c r="V256" s="8">
        <f t="shared" si="41"/>
        <v>6.953462773876277E-3</v>
      </c>
      <c r="W256" s="33">
        <f t="shared" si="44"/>
        <v>0.62682365376962645</v>
      </c>
      <c r="X256" s="72">
        <f t="shared" si="43"/>
        <v>8.1237023517838347E-3</v>
      </c>
      <c r="Y256" s="8">
        <f t="shared" si="45"/>
        <v>5.0921287902820503E-3</v>
      </c>
    </row>
    <row r="257" spans="1:25">
      <c r="A257" t="s">
        <v>277</v>
      </c>
      <c r="B257">
        <v>5985.4669999999996</v>
      </c>
      <c r="C257">
        <v>7468.3549999999996</v>
      </c>
      <c r="D257">
        <v>10175.646000000001</v>
      </c>
      <c r="E257">
        <v>12982.191000000001</v>
      </c>
      <c r="F257">
        <v>18551.185000000001</v>
      </c>
      <c r="G257">
        <v>22729.442999999999</v>
      </c>
      <c r="H257">
        <v>31685.952000000001</v>
      </c>
      <c r="I257">
        <v>34025.29</v>
      </c>
      <c r="J257">
        <v>54107.067999999999</v>
      </c>
      <c r="K257">
        <v>47882.686000000002</v>
      </c>
      <c r="L257">
        <v>34973.082000000002</v>
      </c>
      <c r="N257" s="110" t="s">
        <v>242</v>
      </c>
      <c r="T257" s="33">
        <f t="shared" si="46"/>
        <v>0.54560150366066096</v>
      </c>
      <c r="U257" s="31">
        <f t="shared" si="47"/>
        <v>2.8807760152147813E-2</v>
      </c>
      <c r="V257" s="8">
        <f t="shared" si="41"/>
        <v>1.5717557256107517E-2</v>
      </c>
      <c r="W257" s="33">
        <f t="shared" si="44"/>
        <v>0.82016191622124901</v>
      </c>
      <c r="X257" s="72">
        <f t="shared" si="43"/>
        <v>5.5755829108836912E-2</v>
      </c>
      <c r="Y257" s="8">
        <f t="shared" si="45"/>
        <v>4.5728807642408179E-2</v>
      </c>
    </row>
    <row r="258" spans="1:25">
      <c r="A258" t="s">
        <v>278</v>
      </c>
      <c r="B258">
        <v>224.15899999999999</v>
      </c>
      <c r="C258">
        <v>312.06</v>
      </c>
      <c r="D258">
        <v>278.80900000000003</v>
      </c>
      <c r="E258">
        <v>245.809</v>
      </c>
      <c r="F258">
        <v>753.649</v>
      </c>
      <c r="G258">
        <v>773.94200000000001</v>
      </c>
      <c r="H258">
        <v>1348.271</v>
      </c>
      <c r="I258">
        <v>1710.5530000000001</v>
      </c>
      <c r="J258">
        <v>2945.683</v>
      </c>
      <c r="K258">
        <v>4873.8770000000004</v>
      </c>
      <c r="L258">
        <v>6952.98</v>
      </c>
      <c r="N258" s="110" t="s">
        <v>243</v>
      </c>
      <c r="T258" s="33">
        <f t="shared" si="46"/>
        <v>0.8883247606980601</v>
      </c>
      <c r="U258" s="31">
        <f t="shared" si="47"/>
        <v>0.13808318833098776</v>
      </c>
      <c r="V258" s="8">
        <f t="shared" si="41"/>
        <v>0.12266271523054986</v>
      </c>
      <c r="W258" s="33">
        <f t="shared" si="44"/>
        <v>3.2457717588521999E-2</v>
      </c>
      <c r="X258" s="72">
        <f t="shared" si="43"/>
        <v>9.9386455781388675E-2</v>
      </c>
      <c r="Y258" s="8">
        <f t="shared" si="45"/>
        <v>3.2258575138764431E-3</v>
      </c>
    </row>
    <row r="259" spans="1:25">
      <c r="A259" t="s">
        <v>279</v>
      </c>
      <c r="B259">
        <v>95.811000000000007</v>
      </c>
      <c r="C259">
        <v>243.886</v>
      </c>
      <c r="D259">
        <v>217.95699999999999</v>
      </c>
      <c r="E259">
        <v>157.089</v>
      </c>
      <c r="F259">
        <v>373.30700000000002</v>
      </c>
      <c r="G259">
        <v>184.69499999999999</v>
      </c>
      <c r="H259">
        <v>708.30200000000002</v>
      </c>
      <c r="I259">
        <v>186.37899999999999</v>
      </c>
      <c r="J259">
        <v>90.323999999999998</v>
      </c>
      <c r="K259">
        <v>791.024</v>
      </c>
      <c r="L259">
        <v>175.40199999999999</v>
      </c>
      <c r="N259" s="110" t="s">
        <v>244</v>
      </c>
      <c r="T259" s="33">
        <f t="shared" si="46"/>
        <v>0.8067519429891743</v>
      </c>
      <c r="U259" s="31">
        <f t="shared" si="47"/>
        <v>1.8697320682997953E-2</v>
      </c>
      <c r="V259" s="8">
        <f t="shared" si="41"/>
        <v>1.5084099789700274E-2</v>
      </c>
      <c r="W259" s="33">
        <f t="shared" si="44"/>
        <v>7.6208816168022026E-2</v>
      </c>
      <c r="X259" s="72">
        <f t="shared" si="43"/>
        <v>4.3544784830023373E-2</v>
      </c>
      <c r="Y259" s="8">
        <f t="shared" si="45"/>
        <v>3.3184965021873254E-3</v>
      </c>
    </row>
    <row r="260" spans="1:25">
      <c r="A260" t="s">
        <v>280</v>
      </c>
      <c r="B260">
        <v>833.74</v>
      </c>
      <c r="C260">
        <v>6499.424</v>
      </c>
      <c r="D260">
        <v>383.24200000000002</v>
      </c>
      <c r="E260">
        <v>194.27600000000001</v>
      </c>
      <c r="F260">
        <v>153.226</v>
      </c>
      <c r="G260">
        <v>510.387</v>
      </c>
      <c r="H260">
        <v>1962.396</v>
      </c>
      <c r="I260">
        <v>2292.1109999999999</v>
      </c>
      <c r="J260">
        <v>3798.1869999999999</v>
      </c>
      <c r="K260">
        <v>4635.8689999999997</v>
      </c>
      <c r="L260">
        <v>10003.906999999999</v>
      </c>
      <c r="N260" s="110" t="s">
        <v>245</v>
      </c>
      <c r="T260" s="33">
        <f t="shared" si="46"/>
        <v>0.71694256565001235</v>
      </c>
      <c r="U260" s="31">
        <f t="shared" si="47"/>
        <v>1.4632739564539863E-2</v>
      </c>
      <c r="V260" s="8">
        <f t="shared" si="41"/>
        <v>1.0490833845889655E-2</v>
      </c>
      <c r="W260" s="33">
        <f t="shared" si="44"/>
        <v>3.7151447703841836E-2</v>
      </c>
      <c r="X260" s="72">
        <f t="shared" si="43"/>
        <v>2.5890950791587982E-2</v>
      </c>
      <c r="Y260" s="8">
        <f t="shared" si="45"/>
        <v>9.6188630433642326E-4</v>
      </c>
    </row>
    <row r="261" spans="1:25">
      <c r="A261" t="s">
        <v>281</v>
      </c>
      <c r="B261">
        <v>1635.011</v>
      </c>
      <c r="C261">
        <v>3400.0810000000001</v>
      </c>
      <c r="D261">
        <v>2913.6280000000002</v>
      </c>
      <c r="E261">
        <v>3064.0309999999999</v>
      </c>
      <c r="F261">
        <v>9789.7479999999996</v>
      </c>
      <c r="G261">
        <v>6762.2489999999998</v>
      </c>
      <c r="H261">
        <v>8189.0290000000014</v>
      </c>
      <c r="I261">
        <v>11996.486000000001</v>
      </c>
      <c r="J261">
        <v>11468.989</v>
      </c>
      <c r="K261">
        <v>6341.7849999999999</v>
      </c>
      <c r="L261">
        <v>7679.4250000000002</v>
      </c>
      <c r="N261" s="110" t="s">
        <v>246</v>
      </c>
      <c r="T261" s="33">
        <f t="shared" si="46"/>
        <v>0.91788852718693614</v>
      </c>
      <c r="U261" s="31">
        <f t="shared" si="47"/>
        <v>4.7479990863232048E-2</v>
      </c>
      <c r="V261" s="8">
        <f t="shared" si="41"/>
        <v>4.3581338884301248E-2</v>
      </c>
      <c r="W261" s="33">
        <f t="shared" si="44"/>
        <v>0.13920695240357667</v>
      </c>
      <c r="X261" s="72">
        <f t="shared" si="43"/>
        <v>3.543349478396874E-2</v>
      </c>
      <c r="Y261" s="8">
        <f t="shared" si="45"/>
        <v>4.9325888218843183E-3</v>
      </c>
    </row>
    <row r="262" spans="1:25">
      <c r="A262" t="s">
        <v>282</v>
      </c>
      <c r="B262">
        <v>9411.6970000000001</v>
      </c>
      <c r="C262">
        <v>9963.6890000000003</v>
      </c>
      <c r="D262">
        <v>11668.569</v>
      </c>
      <c r="E262">
        <v>14238.352999999999</v>
      </c>
      <c r="F262">
        <v>20625.97</v>
      </c>
      <c r="G262">
        <v>29250.7</v>
      </c>
      <c r="H262">
        <v>30555.674999999999</v>
      </c>
      <c r="I262">
        <v>38428.298000000003</v>
      </c>
      <c r="J262">
        <v>41699.137000000002</v>
      </c>
      <c r="K262">
        <v>45075.300999999999</v>
      </c>
      <c r="L262">
        <v>57735.934000000001</v>
      </c>
      <c r="N262" s="110" t="s">
        <v>247</v>
      </c>
      <c r="T262" s="33">
        <f t="shared" si="46"/>
        <v>0.87112289541760524</v>
      </c>
      <c r="U262" s="31">
        <f t="shared" si="47"/>
        <v>4.9657538395775211E-3</v>
      </c>
      <c r="V262" s="8">
        <f t="shared" si="41"/>
        <v>4.3257818626638604E-3</v>
      </c>
      <c r="W262" s="33">
        <f t="shared" si="44"/>
        <v>0.21318725559309126</v>
      </c>
      <c r="X262" s="72">
        <f t="shared" si="43"/>
        <v>5.7563049575234861E-3</v>
      </c>
      <c r="Y262" s="8">
        <f t="shared" si="45"/>
        <v>1.2271708562513377E-3</v>
      </c>
    </row>
    <row r="263" spans="1:25">
      <c r="A263" t="s">
        <v>283</v>
      </c>
      <c r="B263">
        <v>309.92500000000001</v>
      </c>
      <c r="C263">
        <v>58.908000000000001</v>
      </c>
      <c r="D263">
        <v>142.95099999999999</v>
      </c>
      <c r="E263">
        <v>253.81</v>
      </c>
      <c r="F263">
        <v>30.058</v>
      </c>
      <c r="G263">
        <v>37.497999999999998</v>
      </c>
      <c r="H263">
        <v>111.949</v>
      </c>
      <c r="I263">
        <v>18.067</v>
      </c>
      <c r="J263">
        <v>237.58600000000001</v>
      </c>
      <c r="K263">
        <v>332.51400000000001</v>
      </c>
      <c r="L263">
        <v>2456.5970000000002</v>
      </c>
      <c r="N263" s="110" t="s">
        <v>248</v>
      </c>
      <c r="T263" s="33">
        <f t="shared" si="46"/>
        <v>0.89931450110025368</v>
      </c>
      <c r="U263" s="31">
        <f t="shared" si="47"/>
        <v>1.8069740644296874E-2</v>
      </c>
      <c r="V263" s="8">
        <f t="shared" si="41"/>
        <v>1.625037979253682E-2</v>
      </c>
      <c r="W263" s="33">
        <f t="shared" si="44"/>
        <v>0.39158578423190787</v>
      </c>
      <c r="X263" s="72">
        <f t="shared" si="43"/>
        <v>1.7863931778337394E-2</v>
      </c>
      <c r="Y263" s="8">
        <f t="shared" si="45"/>
        <v>6.9952617348855491E-3</v>
      </c>
    </row>
    <row r="264" spans="1:25">
      <c r="N264" s="110" t="s">
        <v>249</v>
      </c>
      <c r="T264" s="33">
        <f t="shared" si="46"/>
        <v>0.59765036830073925</v>
      </c>
      <c r="U264" s="31">
        <f t="shared" si="47"/>
        <v>2.3644718651409956E-2</v>
      </c>
      <c r="V264" s="8">
        <f t="shared" si="41"/>
        <v>1.4131274810382519E-2</v>
      </c>
      <c r="W264" s="33">
        <f t="shared" si="44"/>
        <v>0.7540686723031832</v>
      </c>
      <c r="X264" s="72">
        <f t="shared" si="43"/>
        <v>8.8890027887544975E-3</v>
      </c>
      <c r="Y264" s="8">
        <f t="shared" si="45"/>
        <v>6.702918531015397E-3</v>
      </c>
    </row>
    <row r="265" spans="1:25">
      <c r="N265" s="110" t="s">
        <v>250</v>
      </c>
      <c r="T265" s="33">
        <f t="shared" si="46"/>
        <v>0.12415689530278545</v>
      </c>
      <c r="U265" s="31">
        <f t="shared" si="47"/>
        <v>2.2443282521961996E-2</v>
      </c>
      <c r="V265" s="8">
        <f t="shared" si="41"/>
        <v>2.7864882783300701E-3</v>
      </c>
      <c r="W265" s="33">
        <f t="shared" si="44"/>
        <v>0.25479798764422401</v>
      </c>
      <c r="X265" s="72">
        <f t="shared" si="43"/>
        <v>3.6824220869771202E-3</v>
      </c>
      <c r="Y265" s="8">
        <f t="shared" si="45"/>
        <v>9.3827373741841387E-4</v>
      </c>
    </row>
    <row r="266" spans="1:25">
      <c r="A266" t="s">
        <v>284</v>
      </c>
      <c r="N266" s="110" t="s">
        <v>251</v>
      </c>
      <c r="T266" s="33">
        <f t="shared" si="46"/>
        <v>0.4897272188817357</v>
      </c>
      <c r="U266" s="31">
        <f t="shared" si="47"/>
        <v>8.66061005463762E-3</v>
      </c>
      <c r="V266" s="8">
        <f t="shared" si="41"/>
        <v>4.2413364758768788E-3</v>
      </c>
      <c r="W266" s="33">
        <f t="shared" si="44"/>
        <v>0.44483753226907113</v>
      </c>
      <c r="X266" s="72">
        <f t="shared" si="43"/>
        <v>1.1712510966639601E-2</v>
      </c>
      <c r="Y266" s="8">
        <f t="shared" si="45"/>
        <v>5.2101644750743928E-3</v>
      </c>
    </row>
    <row r="267" spans="1:25">
      <c r="A267" t="s">
        <v>0</v>
      </c>
      <c r="N267" s="110" t="s">
        <v>252</v>
      </c>
      <c r="T267" s="33">
        <f t="shared" si="46"/>
        <v>0.20268475017970877</v>
      </c>
      <c r="U267" s="31">
        <f t="shared" ref="U267:U297" si="48">(L232+L497)/($AJ$44+$AJ$45)</f>
        <v>2.044173907392852E-2</v>
      </c>
      <c r="V267" s="8">
        <f t="shared" si="41"/>
        <v>4.1432287774379939E-3</v>
      </c>
      <c r="W267" s="33">
        <f t="shared" si="44"/>
        <v>0.80680931890806307</v>
      </c>
      <c r="X267" s="72">
        <f>(B232+B497)/($AJ$52+$AJ$53)</f>
        <v>1.6331012795667899E-2</v>
      </c>
      <c r="Y267" s="8">
        <f t="shared" si="45"/>
        <v>1.317601331075168E-2</v>
      </c>
    </row>
    <row r="268" spans="1:25">
      <c r="N268" s="110" t="s">
        <v>253</v>
      </c>
      <c r="T268" s="33">
        <f t="shared" si="46"/>
        <v>0.92442734083505496</v>
      </c>
      <c r="U268" s="31">
        <f t="shared" si="48"/>
        <v>3.363536217087143E-2</v>
      </c>
      <c r="V268" s="8">
        <f t="shared" si="41"/>
        <v>3.1093448409642677E-2</v>
      </c>
      <c r="W268" s="33">
        <f t="shared" si="44"/>
        <v>0.20714156191349681</v>
      </c>
      <c r="X268" s="72">
        <f t="shared" ref="X268:X297" si="49">(B233+B498)/($AJ$52+$AJ$53)</f>
        <v>2.0647637595579072E-2</v>
      </c>
      <c r="Y268" s="8">
        <f t="shared" si="45"/>
        <v>4.276983901372087E-3</v>
      </c>
    </row>
    <row r="269" spans="1:25">
      <c r="A269" t="s">
        <v>1</v>
      </c>
      <c r="B269" t="s">
        <v>298</v>
      </c>
      <c r="C269" t="s">
        <v>3</v>
      </c>
      <c r="D269" t="s">
        <v>4</v>
      </c>
      <c r="F269" s="2" t="s">
        <v>300</v>
      </c>
      <c r="N269" s="110" t="s">
        <v>254</v>
      </c>
      <c r="T269" s="33">
        <f t="shared" si="46"/>
        <v>0.50481861449162369</v>
      </c>
      <c r="U269" s="31">
        <f t="shared" si="48"/>
        <v>2.0659333616972548E-2</v>
      </c>
      <c r="V269" s="8">
        <f t="shared" si="41"/>
        <v>1.0429216172840306E-2</v>
      </c>
      <c r="W269" s="33">
        <f t="shared" si="44"/>
        <v>0.51041701450729715</v>
      </c>
      <c r="X269" s="72">
        <f t="shared" si="49"/>
        <v>2.501477985229688E-2</v>
      </c>
      <c r="Y269" s="8">
        <f t="shared" si="45"/>
        <v>1.2767969250766661E-2</v>
      </c>
    </row>
    <row r="270" spans="1:25">
      <c r="N270" s="110" t="s">
        <v>255</v>
      </c>
      <c r="T270" s="33">
        <f t="shared" si="46"/>
        <v>0.80918732095342283</v>
      </c>
      <c r="U270" s="31">
        <f t="shared" si="48"/>
        <v>0.13551898612248278</v>
      </c>
      <c r="V270" s="8">
        <f t="shared" si="41"/>
        <v>0.10966024531877593</v>
      </c>
      <c r="W270" s="33">
        <f t="shared" si="44"/>
        <v>0.60462662586116067</v>
      </c>
      <c r="X270" s="72">
        <f t="shared" si="49"/>
        <v>0.16056657305609648</v>
      </c>
      <c r="Y270" s="8">
        <f t="shared" si="45"/>
        <v>9.7082825292997166E-2</v>
      </c>
    </row>
    <row r="271" spans="1:25">
      <c r="A271" t="s">
        <v>5</v>
      </c>
      <c r="B271" t="s">
        <v>6</v>
      </c>
      <c r="C271" t="s">
        <v>7</v>
      </c>
      <c r="D271" t="s">
        <v>8</v>
      </c>
      <c r="E271" t="s">
        <v>9</v>
      </c>
      <c r="F271" t="s">
        <v>10</v>
      </c>
      <c r="G271" t="s">
        <v>11</v>
      </c>
      <c r="H271" t="s">
        <v>12</v>
      </c>
      <c r="I271" t="s">
        <v>13</v>
      </c>
      <c r="J271" t="s">
        <v>14</v>
      </c>
      <c r="K271" t="s">
        <v>15</v>
      </c>
      <c r="L271" t="s">
        <v>16</v>
      </c>
      <c r="N271" s="110" t="s">
        <v>256</v>
      </c>
      <c r="T271" s="33">
        <f t="shared" si="46"/>
        <v>0.54118466115777086</v>
      </c>
      <c r="U271" s="31">
        <f t="shared" si="48"/>
        <v>1.4168688269652495E-2</v>
      </c>
      <c r="V271" s="8">
        <f t="shared" si="41"/>
        <v>7.6678767602619685E-3</v>
      </c>
      <c r="W271" s="33">
        <f t="shared" si="44"/>
        <v>0.21035818990969535</v>
      </c>
      <c r="X271" s="72">
        <f t="shared" si="49"/>
        <v>6.6326432529185278E-3</v>
      </c>
      <c r="Y271" s="8">
        <f t="shared" si="45"/>
        <v>1.3952308290006953E-3</v>
      </c>
    </row>
    <row r="272" spans="1:25">
      <c r="A272" t="s">
        <v>17</v>
      </c>
      <c r="N272" s="110" t="s">
        <v>257</v>
      </c>
      <c r="T272" s="33">
        <f t="shared" si="46"/>
        <v>0.77621727934530149</v>
      </c>
      <c r="U272" s="31">
        <f t="shared" si="48"/>
        <v>3.3885621201396876E-2</v>
      </c>
      <c r="V272" s="8">
        <f t="shared" si="41"/>
        <v>2.6302604697873749E-2</v>
      </c>
      <c r="W272" s="33">
        <f t="shared" si="44"/>
        <v>0.33180658158842335</v>
      </c>
      <c r="X272" s="72">
        <f t="shared" si="49"/>
        <v>5.2664668326886904E-2</v>
      </c>
      <c r="Y272" s="8">
        <f t="shared" si="45"/>
        <v>1.7474483568032453E-2</v>
      </c>
    </row>
    <row r="273" spans="1:25">
      <c r="A273" t="s">
        <v>28</v>
      </c>
      <c r="B273">
        <v>3190803.2</v>
      </c>
      <c r="C273">
        <v>3504388.608</v>
      </c>
      <c r="D273">
        <v>4053685.5040000002</v>
      </c>
      <c r="E273">
        <v>5243979.7759999996</v>
      </c>
      <c r="F273">
        <v>7311044.2180000003</v>
      </c>
      <c r="G273">
        <v>8770450.0140000004</v>
      </c>
      <c r="H273">
        <v>11427301.264</v>
      </c>
      <c r="I273">
        <v>15185449.486</v>
      </c>
      <c r="J273">
        <v>15775195.749</v>
      </c>
      <c r="K273">
        <v>9336920.2430000007</v>
      </c>
      <c r="L273">
        <v>11143287.700999999</v>
      </c>
      <c r="N273" s="110" t="s">
        <v>258</v>
      </c>
      <c r="T273" s="33">
        <f t="shared" si="46"/>
        <v>0.87161950205415639</v>
      </c>
      <c r="U273" s="31">
        <f t="shared" si="48"/>
        <v>4.9972688182390188E-2</v>
      </c>
      <c r="V273" s="8">
        <f t="shared" si="41"/>
        <v>4.3557169589842563E-2</v>
      </c>
      <c r="W273" s="33">
        <f t="shared" si="44"/>
        <v>0.23726683219223377</v>
      </c>
      <c r="X273" s="72">
        <f t="shared" si="49"/>
        <v>7.4210005279529617E-2</v>
      </c>
      <c r="Y273" s="8">
        <f t="shared" si="45"/>
        <v>1.7607572869642936E-2</v>
      </c>
    </row>
    <row r="274" spans="1:25">
      <c r="A274" t="s">
        <v>29</v>
      </c>
      <c r="B274">
        <v>4403.0600000000004</v>
      </c>
      <c r="C274">
        <v>10047.778</v>
      </c>
      <c r="D274">
        <v>16867.128000000001</v>
      </c>
      <c r="E274">
        <v>12717.179</v>
      </c>
      <c r="F274">
        <v>11260.088</v>
      </c>
      <c r="G274">
        <v>10298.841</v>
      </c>
      <c r="H274">
        <v>14650.456</v>
      </c>
      <c r="I274">
        <v>15114.536</v>
      </c>
      <c r="J274">
        <v>9641.9310000000005</v>
      </c>
      <c r="K274">
        <v>5688.8239999999996</v>
      </c>
      <c r="L274">
        <v>9005.509</v>
      </c>
      <c r="N274" s="110" t="s">
        <v>259</v>
      </c>
      <c r="T274" s="33">
        <f t="shared" si="46"/>
        <v>0.80912010715473404</v>
      </c>
      <c r="U274" s="31">
        <f t="shared" si="48"/>
        <v>1.2524674400477368E-2</v>
      </c>
      <c r="V274" s="8">
        <f t="shared" si="41"/>
        <v>1.0133965892992402E-2</v>
      </c>
      <c r="W274" s="33">
        <f t="shared" si="44"/>
        <v>0.39726087862619552</v>
      </c>
      <c r="X274" s="72">
        <f t="shared" si="49"/>
        <v>8.5464365305138266E-3</v>
      </c>
      <c r="Y274" s="8">
        <f t="shared" si="45"/>
        <v>3.395164885234937E-3</v>
      </c>
    </row>
    <row r="275" spans="1:25">
      <c r="A275" t="s">
        <v>30</v>
      </c>
      <c r="B275">
        <v>3837.5970000000002</v>
      </c>
      <c r="C275">
        <v>5321.2569999999996</v>
      </c>
      <c r="D275">
        <v>5658.6109999999999</v>
      </c>
      <c r="E275">
        <v>5628.6909999999998</v>
      </c>
      <c r="F275">
        <v>6626.9669999999996</v>
      </c>
      <c r="G275">
        <v>6637.3810000000003</v>
      </c>
      <c r="H275">
        <v>5065.4470000000001</v>
      </c>
      <c r="I275">
        <v>7225.1930000000002</v>
      </c>
      <c r="J275">
        <v>9461.5329999999994</v>
      </c>
      <c r="K275">
        <v>7452.0879999999997</v>
      </c>
      <c r="L275">
        <v>7789.8770000000004</v>
      </c>
      <c r="N275" s="110" t="s">
        <v>260</v>
      </c>
      <c r="T275" s="33">
        <f t="shared" si="46"/>
        <v>0.87970814674269326</v>
      </c>
      <c r="U275" s="31">
        <f t="shared" si="48"/>
        <v>2.7113910451872652E-2</v>
      </c>
      <c r="V275" s="8">
        <f t="shared" si="41"/>
        <v>2.3852327914564233E-2</v>
      </c>
      <c r="W275" s="33">
        <f t="shared" si="44"/>
        <v>0.52326037535172909</v>
      </c>
      <c r="X275" s="72">
        <f t="shared" si="49"/>
        <v>1.9294868860833089E-2</v>
      </c>
      <c r="Y275" s="8">
        <f t="shared" si="45"/>
        <v>1.0096240322481912E-2</v>
      </c>
    </row>
    <row r="276" spans="1:25">
      <c r="A276" t="s">
        <v>31</v>
      </c>
      <c r="B276">
        <v>15927.24</v>
      </c>
      <c r="C276">
        <v>25705.498</v>
      </c>
      <c r="D276">
        <v>35233.620000000003</v>
      </c>
      <c r="E276">
        <v>46479</v>
      </c>
      <c r="F276">
        <v>62155.777000000002</v>
      </c>
      <c r="G276">
        <v>80550.471000000005</v>
      </c>
      <c r="H276">
        <v>89937.346000000005</v>
      </c>
      <c r="I276">
        <v>107018.74800000001</v>
      </c>
      <c r="J276">
        <v>146240.93700000001</v>
      </c>
      <c r="K276">
        <v>126071.561</v>
      </c>
      <c r="L276">
        <v>113454.749</v>
      </c>
      <c r="N276" s="110" t="s">
        <v>261</v>
      </c>
      <c r="T276" s="33">
        <f t="shared" si="46"/>
        <v>0.81556112889008703</v>
      </c>
      <c r="U276" s="31">
        <f t="shared" si="48"/>
        <v>8.7085375799610676E-2</v>
      </c>
      <c r="V276" s="8">
        <f t="shared" si="41"/>
        <v>7.102344739694795E-2</v>
      </c>
      <c r="W276" s="33">
        <f t="shared" si="44"/>
        <v>0.46809944996788017</v>
      </c>
      <c r="X276" s="72">
        <f t="shared" si="49"/>
        <v>0.12703971759760829</v>
      </c>
      <c r="Y276" s="8">
        <f t="shared" si="45"/>
        <v>5.9467221931515268E-2</v>
      </c>
    </row>
    <row r="277" spans="1:25">
      <c r="A277" t="s">
        <v>32</v>
      </c>
      <c r="B277">
        <v>1369.144</v>
      </c>
      <c r="C277">
        <v>1257.5650000000001</v>
      </c>
      <c r="D277">
        <v>827.07299999999998</v>
      </c>
      <c r="E277">
        <v>1232.7929999999999</v>
      </c>
      <c r="F277">
        <v>2013.058</v>
      </c>
      <c r="G277">
        <v>2154.085</v>
      </c>
      <c r="H277">
        <v>5479.27</v>
      </c>
      <c r="I277">
        <v>4474.5439999999999</v>
      </c>
      <c r="J277">
        <v>3716.259</v>
      </c>
      <c r="K277">
        <v>4517.1120000000001</v>
      </c>
      <c r="L277">
        <v>6599.3630000000003</v>
      </c>
      <c r="N277" s="110" t="s">
        <v>262</v>
      </c>
      <c r="T277" s="33">
        <f t="shared" si="46"/>
        <v>0.7240378046745618</v>
      </c>
      <c r="U277" s="31">
        <f t="shared" si="48"/>
        <v>3.0238312728698001E-2</v>
      </c>
      <c r="V277" s="8">
        <f t="shared" ref="V277:V298" si="50">(T277*U277)</f>
        <v>2.189368156514936E-2</v>
      </c>
      <c r="W277" s="33">
        <f t="shared" si="44"/>
        <v>0.19617097415451823</v>
      </c>
      <c r="X277" s="72">
        <f t="shared" si="49"/>
        <v>6.8015756170591288E-2</v>
      </c>
      <c r="Y277" s="8">
        <f t="shared" si="45"/>
        <v>1.3342717145841078E-2</v>
      </c>
    </row>
    <row r="278" spans="1:25">
      <c r="A278" t="s">
        <v>33</v>
      </c>
      <c r="B278">
        <v>1473.479</v>
      </c>
      <c r="C278">
        <v>3940.8580000000002</v>
      </c>
      <c r="D278">
        <v>7032.3909999999996</v>
      </c>
      <c r="E278">
        <v>9413.5079999999998</v>
      </c>
      <c r="F278">
        <v>11503.624</v>
      </c>
      <c r="G278">
        <v>12804.99</v>
      </c>
      <c r="H278">
        <v>15912.794</v>
      </c>
      <c r="I278">
        <v>26451.86</v>
      </c>
      <c r="J278">
        <v>27129.929</v>
      </c>
      <c r="K278">
        <v>22358.416000000001</v>
      </c>
      <c r="L278">
        <v>27147.996999999999</v>
      </c>
      <c r="N278" s="110" t="s">
        <v>263</v>
      </c>
      <c r="T278" s="33">
        <f t="shared" si="46"/>
        <v>0.58180065919070845</v>
      </c>
      <c r="U278" s="31">
        <f t="shared" si="48"/>
        <v>1.3533110036643403E-2</v>
      </c>
      <c r="V278" s="8">
        <f t="shared" si="50"/>
        <v>7.873572340219525E-3</v>
      </c>
      <c r="W278" s="33">
        <f t="shared" si="44"/>
        <v>0.23459085836144195</v>
      </c>
      <c r="X278" s="72">
        <f t="shared" si="49"/>
        <v>8.1183140179261499E-3</v>
      </c>
      <c r="Y278" s="8">
        <f t="shared" si="45"/>
        <v>1.904482253913022E-3</v>
      </c>
    </row>
    <row r="279" spans="1:25">
      <c r="A279" t="s">
        <v>34</v>
      </c>
      <c r="B279">
        <v>10112.877</v>
      </c>
      <c r="C279">
        <v>10947.61</v>
      </c>
      <c r="D279">
        <v>13395.807000000001</v>
      </c>
      <c r="E279">
        <v>16201.638000000001</v>
      </c>
      <c r="F279">
        <v>18249.268</v>
      </c>
      <c r="G279">
        <v>24731.258000000002</v>
      </c>
      <c r="H279">
        <v>43837.68</v>
      </c>
      <c r="I279">
        <v>50034.345999999998</v>
      </c>
      <c r="J279">
        <v>62659.563000000002</v>
      </c>
      <c r="K279">
        <v>43039.635000000002</v>
      </c>
      <c r="L279">
        <v>55621.101000000002</v>
      </c>
      <c r="N279" s="110" t="s">
        <v>264</v>
      </c>
      <c r="T279" s="33">
        <f t="shared" si="46"/>
        <v>0.33718970615439847</v>
      </c>
      <c r="U279" s="31">
        <f t="shared" si="48"/>
        <v>4.6180689744555685E-2</v>
      </c>
      <c r="V279" s="8">
        <f t="shared" si="50"/>
        <v>1.5571653204974174E-2</v>
      </c>
      <c r="W279" s="33">
        <f t="shared" si="44"/>
        <v>0.26343028230722276</v>
      </c>
      <c r="X279" s="72">
        <f t="shared" si="49"/>
        <v>3.5364872550873554E-2</v>
      </c>
      <c r="Y279" s="8">
        <f t="shared" si="45"/>
        <v>9.3161783598355741E-3</v>
      </c>
    </row>
    <row r="280" spans="1:25">
      <c r="A280" t="s">
        <v>35</v>
      </c>
      <c r="B280">
        <v>1443.124</v>
      </c>
      <c r="C280">
        <v>1220.5889999999999</v>
      </c>
      <c r="D280">
        <v>1452.848</v>
      </c>
      <c r="E280">
        <v>1825.039</v>
      </c>
      <c r="F280">
        <v>2675.0039999999999</v>
      </c>
      <c r="G280">
        <v>1173.69</v>
      </c>
      <c r="H280">
        <v>1796.049</v>
      </c>
      <c r="I280">
        <v>2037.3589999999999</v>
      </c>
      <c r="J280">
        <v>5641.3680000000004</v>
      </c>
      <c r="K280">
        <v>5501.3090000000002</v>
      </c>
      <c r="L280">
        <v>7878.4840000000004</v>
      </c>
      <c r="N280" s="110" t="s">
        <v>265</v>
      </c>
      <c r="T280" s="33">
        <f t="shared" si="46"/>
        <v>0.65731243256816541</v>
      </c>
      <c r="U280" s="31">
        <f t="shared" si="48"/>
        <v>1.6606375238098902E-3</v>
      </c>
      <c r="V280" s="8">
        <f t="shared" si="50"/>
        <v>1.0915576903894537E-3</v>
      </c>
      <c r="W280" s="33">
        <f t="shared" si="44"/>
        <v>0.15302638245920544</v>
      </c>
      <c r="X280" s="72">
        <f t="shared" si="49"/>
        <v>1.7921490846783416E-3</v>
      </c>
      <c r="Y280" s="8">
        <f t="shared" si="45"/>
        <v>2.7424609125590286E-4</v>
      </c>
    </row>
    <row r="281" spans="1:25">
      <c r="A281" t="s">
        <v>36</v>
      </c>
      <c r="B281">
        <v>3850.8919999999998</v>
      </c>
      <c r="C281">
        <v>6911.1850000000004</v>
      </c>
      <c r="D281">
        <v>8218.643</v>
      </c>
      <c r="E281">
        <v>10694.766</v>
      </c>
      <c r="F281">
        <v>12937.501</v>
      </c>
      <c r="G281">
        <v>19391.824000000001</v>
      </c>
      <c r="H281">
        <v>23345.96</v>
      </c>
      <c r="I281">
        <v>38647.603000000003</v>
      </c>
      <c r="J281">
        <v>51525.932999999997</v>
      </c>
      <c r="K281">
        <v>40986.052000000003</v>
      </c>
      <c r="L281">
        <v>52417.531999999999</v>
      </c>
      <c r="N281" s="110" t="s">
        <v>266</v>
      </c>
      <c r="T281" s="33">
        <f t="shared" si="46"/>
        <v>0.51787363072097659</v>
      </c>
      <c r="U281" s="31">
        <f t="shared" si="48"/>
        <v>3.6701656197167191E-2</v>
      </c>
      <c r="V281" s="8">
        <f t="shared" si="50"/>
        <v>1.9006819948300002E-2</v>
      </c>
      <c r="W281" s="33">
        <f t="shared" si="44"/>
        <v>0.22753663275333363</v>
      </c>
      <c r="X281" s="72">
        <f t="shared" si="49"/>
        <v>2.8202216351563333E-2</v>
      </c>
      <c r="Y281" s="8">
        <f t="shared" si="45"/>
        <v>6.4170373448157268E-3</v>
      </c>
    </row>
    <row r="282" spans="1:25">
      <c r="A282" t="s">
        <v>37</v>
      </c>
      <c r="B282">
        <v>675.50300000000004</v>
      </c>
      <c r="C282">
        <v>666.60199999999998</v>
      </c>
      <c r="D282">
        <v>722.07</v>
      </c>
      <c r="E282">
        <v>1368.7909999999999</v>
      </c>
      <c r="F282">
        <v>1709.3209999999999</v>
      </c>
      <c r="G282">
        <v>2666.89</v>
      </c>
      <c r="H282">
        <v>4955.9319999999998</v>
      </c>
      <c r="I282">
        <v>6303.4970000000003</v>
      </c>
      <c r="J282">
        <v>9665.7559999999994</v>
      </c>
      <c r="K282">
        <v>10796.629000000001</v>
      </c>
      <c r="L282">
        <v>11231.834000000001</v>
      </c>
      <c r="N282" s="110" t="s">
        <v>267</v>
      </c>
      <c r="T282" s="33">
        <f t="shared" si="46"/>
        <v>0.32866462410637987</v>
      </c>
      <c r="U282" s="31">
        <f t="shared" si="48"/>
        <v>3.0580707835689675E-3</v>
      </c>
      <c r="V282" s="8">
        <f t="shared" si="50"/>
        <v>1.0050796845723973E-3</v>
      </c>
      <c r="W282" s="33">
        <f t="shared" si="44"/>
        <v>0.52928238510756775</v>
      </c>
      <c r="X282" s="72">
        <f t="shared" si="49"/>
        <v>1.2719608782661419E-2</v>
      </c>
      <c r="Y282" s="8">
        <f t="shared" si="45"/>
        <v>6.7322648741222017E-3</v>
      </c>
    </row>
    <row r="283" spans="1:25">
      <c r="A283" t="s">
        <v>38</v>
      </c>
      <c r="B283">
        <v>16800.759999999998</v>
      </c>
      <c r="C283">
        <v>21227.116000000002</v>
      </c>
      <c r="D283">
        <v>21290.707999999999</v>
      </c>
      <c r="E283">
        <v>22112.78</v>
      </c>
      <c r="F283">
        <v>25280.271000000001</v>
      </c>
      <c r="G283">
        <v>41829.671999999999</v>
      </c>
      <c r="H283">
        <v>50848.455999999998</v>
      </c>
      <c r="I283">
        <v>74141.788</v>
      </c>
      <c r="J283">
        <v>102117.24</v>
      </c>
      <c r="K283">
        <v>87189.263999999996</v>
      </c>
      <c r="L283">
        <v>103032.575</v>
      </c>
      <c r="N283" s="110" t="s">
        <v>268</v>
      </c>
      <c r="T283" s="33">
        <f t="shared" si="46"/>
        <v>0.88311472280891656</v>
      </c>
      <c r="U283" s="31">
        <f t="shared" si="48"/>
        <v>4.852603429925776E-2</v>
      </c>
      <c r="V283" s="8">
        <f t="shared" si="50"/>
        <v>4.2854055329204992E-2</v>
      </c>
      <c r="W283" s="33">
        <f t="shared" si="44"/>
        <v>0.77522743677752126</v>
      </c>
      <c r="X283" s="72">
        <f t="shared" si="49"/>
        <v>4.1613519271184424E-2</v>
      </c>
      <c r="Y283" s="8">
        <f t="shared" si="45"/>
        <v>3.2259941879892284E-2</v>
      </c>
    </row>
    <row r="284" spans="1:25">
      <c r="A284" t="s">
        <v>39</v>
      </c>
      <c r="B284">
        <v>183.43199999999999</v>
      </c>
      <c r="C284">
        <v>254.66399999999999</v>
      </c>
      <c r="D284">
        <v>397.572</v>
      </c>
      <c r="E284">
        <v>799.82299999999998</v>
      </c>
      <c r="F284">
        <v>860.63400000000001</v>
      </c>
      <c r="G284">
        <v>658.77599999999995</v>
      </c>
      <c r="H284">
        <v>1660.001</v>
      </c>
      <c r="I284">
        <v>2813.4769999999999</v>
      </c>
      <c r="J284">
        <v>2167.6089999999999</v>
      </c>
      <c r="K284">
        <v>1578.9929999999999</v>
      </c>
      <c r="L284">
        <v>2630.0509999999999</v>
      </c>
      <c r="N284" s="110" t="s">
        <v>269</v>
      </c>
      <c r="T284" s="33">
        <f t="shared" si="46"/>
        <v>0.36516742850877271</v>
      </c>
      <c r="U284" s="31">
        <f t="shared" si="48"/>
        <v>1.2019999885617848E-3</v>
      </c>
      <c r="V284" s="8">
        <f t="shared" si="50"/>
        <v>4.3893124489068113E-4</v>
      </c>
      <c r="W284" s="33">
        <f t="shared" si="44"/>
        <v>0.30469066221395052</v>
      </c>
      <c r="X284" s="72">
        <f t="shared" si="49"/>
        <v>5.631909624819461E-3</v>
      </c>
      <c r="Y284" s="8">
        <f t="shared" si="45"/>
        <v>1.7159902731153631E-3</v>
      </c>
    </row>
    <row r="285" spans="1:25">
      <c r="A285" t="s">
        <v>40</v>
      </c>
      <c r="B285">
        <v>856.26</v>
      </c>
      <c r="C285">
        <v>1210.3720000000001</v>
      </c>
      <c r="D285">
        <v>1437.9090000000001</v>
      </c>
      <c r="E285">
        <v>2172.3000000000002</v>
      </c>
      <c r="F285">
        <v>2394.0300000000002</v>
      </c>
      <c r="G285">
        <v>2404.2370000000001</v>
      </c>
      <c r="H285">
        <v>4757.9620000000004</v>
      </c>
      <c r="I285">
        <v>6111.393</v>
      </c>
      <c r="J285">
        <v>6367.8320000000003</v>
      </c>
      <c r="K285">
        <v>3068.84</v>
      </c>
      <c r="L285">
        <v>4375.0339999999997</v>
      </c>
      <c r="N285" s="110" t="s">
        <v>270</v>
      </c>
      <c r="T285" s="33">
        <f t="shared" si="46"/>
        <v>0.5960014995660502</v>
      </c>
      <c r="U285" s="31">
        <f t="shared" si="48"/>
        <v>1.2095655987334062E-2</v>
      </c>
      <c r="V285" s="8">
        <f t="shared" si="50"/>
        <v>7.2090291066861743E-3</v>
      </c>
      <c r="W285" s="33">
        <f t="shared" si="44"/>
        <v>9.4793996274750936E-2</v>
      </c>
      <c r="X285" s="72">
        <f t="shared" si="49"/>
        <v>1.2687054555308669E-2</v>
      </c>
      <c r="Y285" s="8">
        <f t="shared" si="45"/>
        <v>1.2026566022534917E-3</v>
      </c>
    </row>
    <row r="286" spans="1:25">
      <c r="A286" t="s">
        <v>41</v>
      </c>
      <c r="B286">
        <v>3450.4229999999998</v>
      </c>
      <c r="C286">
        <v>4161.9750000000004</v>
      </c>
      <c r="D286">
        <v>4758.3289999999997</v>
      </c>
      <c r="E286">
        <v>5438.9960000000001</v>
      </c>
      <c r="F286">
        <v>6082.4480000000003</v>
      </c>
      <c r="G286">
        <v>9607.2639999999992</v>
      </c>
      <c r="H286">
        <v>11370.263999999999</v>
      </c>
      <c r="I286">
        <v>21735.492999999999</v>
      </c>
      <c r="J286">
        <v>27758.57</v>
      </c>
      <c r="K286">
        <v>18143.362000000001</v>
      </c>
      <c r="L286">
        <v>17679.710999999999</v>
      </c>
      <c r="N286" s="110" t="s">
        <v>271</v>
      </c>
      <c r="T286" s="33">
        <f t="shared" si="46"/>
        <v>0</v>
      </c>
      <c r="U286" s="31">
        <f t="shared" si="48"/>
        <v>2.7249484306426308E-5</v>
      </c>
      <c r="V286" s="8">
        <f t="shared" si="50"/>
        <v>0</v>
      </c>
      <c r="W286" s="33">
        <f t="shared" si="44"/>
        <v>0.31984761637246212</v>
      </c>
      <c r="X286" s="72">
        <f t="shared" si="49"/>
        <v>1.5348571132340106E-4</v>
      </c>
      <c r="Y286" s="8">
        <f t="shared" si="45"/>
        <v>4.9092038914021647E-5</v>
      </c>
    </row>
    <row r="287" spans="1:25">
      <c r="A287" t="s">
        <v>42</v>
      </c>
      <c r="B287">
        <v>445.28199999999998</v>
      </c>
      <c r="C287">
        <v>36.860999999999997</v>
      </c>
      <c r="D287">
        <v>51.768999999999998</v>
      </c>
      <c r="E287">
        <v>56.774000000000001</v>
      </c>
      <c r="F287">
        <v>10150.861000000001</v>
      </c>
      <c r="G287">
        <v>15307.763999999999</v>
      </c>
      <c r="H287">
        <v>3033.0309999999999</v>
      </c>
      <c r="I287">
        <v>4495.4219999999996</v>
      </c>
      <c r="J287">
        <v>48866.510999999999</v>
      </c>
      <c r="K287">
        <v>72659.725000000006</v>
      </c>
      <c r="L287">
        <v>65282.735000000001</v>
      </c>
      <c r="N287" s="110" t="s">
        <v>272</v>
      </c>
      <c r="T287" s="33">
        <f t="shared" si="46"/>
        <v>0.86325627834826058</v>
      </c>
      <c r="U287" s="31">
        <f t="shared" si="48"/>
        <v>1.4318900727801707E-2</v>
      </c>
      <c r="V287" s="8">
        <f t="shared" si="50"/>
        <v>1.2360880952320302E-2</v>
      </c>
      <c r="W287" s="33">
        <f t="shared" si="44"/>
        <v>0.41713965211916432</v>
      </c>
      <c r="X287" s="72">
        <f t="shared" si="49"/>
        <v>6.3510962736096277E-3</v>
      </c>
      <c r="Y287" s="8">
        <f t="shared" si="45"/>
        <v>2.649294090148841E-3</v>
      </c>
    </row>
    <row r="288" spans="1:25">
      <c r="A288" t="s">
        <v>43</v>
      </c>
      <c r="B288">
        <v>2057.6370000000002</v>
      </c>
      <c r="C288">
        <v>1802.3620000000001</v>
      </c>
      <c r="D288">
        <v>2488.71</v>
      </c>
      <c r="E288">
        <v>2121.6689999999999</v>
      </c>
      <c r="F288">
        <v>2613.393</v>
      </c>
      <c r="G288">
        <v>2796.0949999999998</v>
      </c>
      <c r="H288">
        <v>3164.444</v>
      </c>
      <c r="I288">
        <v>4827.2030000000004</v>
      </c>
      <c r="J288">
        <v>5760.0119999999997</v>
      </c>
      <c r="K288">
        <v>4477.848</v>
      </c>
      <c r="L288">
        <v>4302.7290000000003</v>
      </c>
      <c r="N288" s="110" t="s">
        <v>273</v>
      </c>
      <c r="T288" s="33">
        <f t="shared" si="46"/>
        <v>0.61733179329143673</v>
      </c>
      <c r="U288" s="31">
        <f t="shared" si="48"/>
        <v>6.3567605416370403E-3</v>
      </c>
      <c r="V288" s="8">
        <f t="shared" si="50"/>
        <v>3.9242303846930386E-3</v>
      </c>
      <c r="W288" s="33">
        <f t="shared" si="44"/>
        <v>9.0644562310155552E-2</v>
      </c>
      <c r="X288" s="72">
        <f t="shared" si="49"/>
        <v>3.8615109621244329E-3</v>
      </c>
      <c r="Y288" s="8">
        <f t="shared" si="45"/>
        <v>3.500249710176369E-4</v>
      </c>
    </row>
    <row r="289" spans="1:25">
      <c r="A289" t="s">
        <v>44</v>
      </c>
      <c r="B289">
        <v>2716.9969999999998</v>
      </c>
      <c r="C289">
        <v>47.308</v>
      </c>
      <c r="D289">
        <v>17.542000000000002</v>
      </c>
      <c r="E289">
        <v>27.181000000000001</v>
      </c>
      <c r="F289">
        <v>352.31400000000002</v>
      </c>
      <c r="G289">
        <v>535.846</v>
      </c>
      <c r="H289">
        <v>1067.9649999999999</v>
      </c>
      <c r="I289">
        <v>852.76499999999999</v>
      </c>
      <c r="J289">
        <v>13116.186</v>
      </c>
      <c r="K289">
        <v>2723.4479999999999</v>
      </c>
      <c r="L289">
        <v>18978.075000000001</v>
      </c>
      <c r="N289" s="110" t="s">
        <v>274</v>
      </c>
      <c r="T289" s="33">
        <f t="shared" si="46"/>
        <v>0.11435401806572873</v>
      </c>
      <c r="U289" s="31">
        <f t="shared" si="48"/>
        <v>8.547927937610918E-3</v>
      </c>
      <c r="V289" s="8">
        <f t="shared" si="50"/>
        <v>9.7748990580210629E-4</v>
      </c>
      <c r="W289" s="33">
        <f t="shared" si="44"/>
        <v>0.31148181649716433</v>
      </c>
      <c r="X289" s="72">
        <f t="shared" si="49"/>
        <v>4.405810422063638E-3</v>
      </c>
      <c r="Y289" s="8">
        <f t="shared" si="45"/>
        <v>1.3723298334065203E-3</v>
      </c>
    </row>
    <row r="290" spans="1:25">
      <c r="A290" t="s">
        <v>45</v>
      </c>
      <c r="B290">
        <v>2996.2919999999999</v>
      </c>
      <c r="C290">
        <v>1447.847</v>
      </c>
      <c r="D290">
        <v>1321.509</v>
      </c>
      <c r="E290">
        <v>3378.3020000000001</v>
      </c>
      <c r="F290">
        <v>2221.39</v>
      </c>
      <c r="G290">
        <v>681.60699999999997</v>
      </c>
      <c r="H290">
        <v>2232.8130000000001</v>
      </c>
      <c r="I290">
        <v>2585.4969999999998</v>
      </c>
      <c r="J290">
        <v>14783.272999999999</v>
      </c>
      <c r="K290">
        <v>1781.26</v>
      </c>
      <c r="L290">
        <v>2419.1439999999998</v>
      </c>
      <c r="N290" s="110" t="s">
        <v>275</v>
      </c>
      <c r="T290" s="33">
        <f t="shared" si="46"/>
        <v>0.60857448236151057</v>
      </c>
      <c r="U290" s="31">
        <f t="shared" si="48"/>
        <v>5.7771059227145205E-2</v>
      </c>
      <c r="V290" s="8">
        <f t="shared" si="50"/>
        <v>3.5157992464636065E-2</v>
      </c>
      <c r="W290" s="33">
        <f t="shared" si="44"/>
        <v>0.87304941839323658</v>
      </c>
      <c r="X290" s="72">
        <f t="shared" si="49"/>
        <v>6.2837551132976649E-2</v>
      </c>
      <c r="Y290" s="8">
        <f t="shared" si="45"/>
        <v>5.4860287469900529E-2</v>
      </c>
    </row>
    <row r="291" spans="1:25">
      <c r="A291" t="s">
        <v>46</v>
      </c>
      <c r="B291">
        <v>2346.8939999999998</v>
      </c>
      <c r="C291">
        <v>2111.8470000000002</v>
      </c>
      <c r="D291">
        <v>740.31100000000004</v>
      </c>
      <c r="E291">
        <v>184.73500000000001</v>
      </c>
      <c r="F291">
        <v>298.47300000000001</v>
      </c>
      <c r="G291">
        <v>1309.729</v>
      </c>
      <c r="H291">
        <v>1277.9870000000001</v>
      </c>
      <c r="I291">
        <v>9652.2270000000008</v>
      </c>
      <c r="J291">
        <v>5985.6</v>
      </c>
      <c r="K291">
        <v>5418.7139999999999</v>
      </c>
      <c r="L291">
        <v>7259.4210000000003</v>
      </c>
      <c r="N291" s="110" t="s">
        <v>276</v>
      </c>
      <c r="T291" s="33">
        <f t="shared" si="46"/>
        <v>0.84452190516361947</v>
      </c>
      <c r="U291" s="31">
        <f t="shared" si="48"/>
        <v>0.12661367769802145</v>
      </c>
      <c r="V291" s="8">
        <f t="shared" si="50"/>
        <v>0.10692802430930555</v>
      </c>
      <c r="W291" s="33">
        <f t="shared" si="44"/>
        <v>0.43165708495486876</v>
      </c>
      <c r="X291" s="72">
        <f t="shared" si="49"/>
        <v>8.4512397675187617E-2</v>
      </c>
      <c r="Y291" s="8">
        <f t="shared" si="45"/>
        <v>3.6480375223018113E-2</v>
      </c>
    </row>
    <row r="292" spans="1:25">
      <c r="A292" t="s">
        <v>47</v>
      </c>
      <c r="B292">
        <v>641.72699999999998</v>
      </c>
      <c r="C292">
        <v>540.38199999999995</v>
      </c>
      <c r="D292">
        <v>623.33500000000004</v>
      </c>
      <c r="E292">
        <v>761.92399999999998</v>
      </c>
      <c r="F292">
        <v>953.61</v>
      </c>
      <c r="G292">
        <v>1723.2629999999999</v>
      </c>
      <c r="H292">
        <v>2418.4090000000001</v>
      </c>
      <c r="I292">
        <v>4214.2150000000001</v>
      </c>
      <c r="J292">
        <v>5476.6940000000004</v>
      </c>
      <c r="K292">
        <v>4356.183</v>
      </c>
      <c r="L292">
        <v>4576.0280000000002</v>
      </c>
      <c r="N292" s="110" t="s">
        <v>277</v>
      </c>
      <c r="T292" s="33">
        <f t="shared" si="46"/>
        <v>0.67787787294970681</v>
      </c>
      <c r="U292" s="31">
        <f t="shared" si="48"/>
        <v>5.5734842484617388E-2</v>
      </c>
      <c r="V292" s="8">
        <f t="shared" si="50"/>
        <v>3.7781416472659389E-2</v>
      </c>
      <c r="W292" s="33">
        <f t="shared" si="44"/>
        <v>0.48064228714236851</v>
      </c>
      <c r="X292" s="72">
        <f t="shared" si="49"/>
        <v>3.3555413665548428E-2</v>
      </c>
      <c r="Y292" s="8">
        <f t="shared" si="45"/>
        <v>1.6128150770217484E-2</v>
      </c>
    </row>
    <row r="293" spans="1:25">
      <c r="A293" t="s">
        <v>48</v>
      </c>
      <c r="B293">
        <v>153.827</v>
      </c>
      <c r="C293">
        <v>208.16300000000001</v>
      </c>
      <c r="D293">
        <v>202.392</v>
      </c>
      <c r="E293">
        <v>492.91800000000001</v>
      </c>
      <c r="F293">
        <v>662.245</v>
      </c>
      <c r="G293">
        <v>780.25599999999997</v>
      </c>
      <c r="H293">
        <v>742.41399999999999</v>
      </c>
      <c r="I293">
        <v>819.54700000000003</v>
      </c>
      <c r="J293">
        <v>1481.367</v>
      </c>
      <c r="K293">
        <v>1165.4839999999999</v>
      </c>
      <c r="L293">
        <v>914.63800000000003</v>
      </c>
      <c r="N293" s="110" t="s">
        <v>278</v>
      </c>
      <c r="T293" s="33">
        <f t="shared" si="46"/>
        <v>0.74450123012237301</v>
      </c>
      <c r="U293" s="31">
        <f t="shared" si="48"/>
        <v>1.0089041082112886E-2</v>
      </c>
      <c r="V293" s="8">
        <f t="shared" si="50"/>
        <v>7.5113034963882009E-3</v>
      </c>
      <c r="W293" s="33">
        <f t="shared" si="44"/>
        <v>8.6375042988306214E-2</v>
      </c>
      <c r="X293" s="72">
        <f t="shared" si="49"/>
        <v>6.9928536296716588E-3</v>
      </c>
      <c r="Y293" s="8">
        <f t="shared" si="45"/>
        <v>6.0400803287382265E-4</v>
      </c>
    </row>
    <row r="294" spans="1:25">
      <c r="A294" t="s">
        <v>49</v>
      </c>
      <c r="B294">
        <v>16282.62</v>
      </c>
      <c r="C294">
        <v>17202.812000000002</v>
      </c>
      <c r="D294">
        <v>22070.252</v>
      </c>
      <c r="E294">
        <v>27971.883999999998</v>
      </c>
      <c r="F294">
        <v>30942.829000000002</v>
      </c>
      <c r="G294">
        <v>38083.798999999999</v>
      </c>
      <c r="H294">
        <v>46656.413</v>
      </c>
      <c r="I294">
        <v>66402.232999999993</v>
      </c>
      <c r="J294">
        <v>86272.418999999994</v>
      </c>
      <c r="K294">
        <v>66760.741999999998</v>
      </c>
      <c r="L294">
        <v>63821.315999999999</v>
      </c>
      <c r="N294" s="110" t="s">
        <v>279</v>
      </c>
      <c r="T294" s="33">
        <f t="shared" si="46"/>
        <v>0.76699929160508284</v>
      </c>
      <c r="U294" s="31">
        <f t="shared" si="48"/>
        <v>2.4704945956626254E-4</v>
      </c>
      <c r="V294" s="8">
        <f t="shared" si="50"/>
        <v>1.8948676047874193E-4</v>
      </c>
      <c r="W294" s="33">
        <f t="shared" si="44"/>
        <v>0.57281303807155159</v>
      </c>
      <c r="X294" s="72">
        <f t="shared" si="49"/>
        <v>4.5070150924391659E-4</v>
      </c>
      <c r="Y294" s="8">
        <f t="shared" si="45"/>
        <v>2.5816770077344135E-4</v>
      </c>
    </row>
    <row r="295" spans="1:25">
      <c r="A295" t="s">
        <v>50</v>
      </c>
      <c r="B295">
        <v>19176.727999999999</v>
      </c>
      <c r="C295">
        <v>20393.330000000002</v>
      </c>
      <c r="D295">
        <v>24273.344000000001</v>
      </c>
      <c r="E295">
        <v>24629.635999999999</v>
      </c>
      <c r="F295">
        <v>32407.834999999999</v>
      </c>
      <c r="G295">
        <v>38687.305999999997</v>
      </c>
      <c r="H295">
        <v>47260.883000000002</v>
      </c>
      <c r="I295">
        <v>63754.186000000002</v>
      </c>
      <c r="J295">
        <v>77373.218999999997</v>
      </c>
      <c r="K295">
        <v>60283.114000000001</v>
      </c>
      <c r="L295">
        <v>68038.991999999998</v>
      </c>
      <c r="N295" s="110" t="s">
        <v>280</v>
      </c>
      <c r="T295" s="33">
        <f t="shared" si="46"/>
        <v>0.59331511974205609</v>
      </c>
      <c r="U295" s="31">
        <f t="shared" si="48"/>
        <v>1.8214974176284676E-2</v>
      </c>
      <c r="V295" s="8">
        <f t="shared" si="50"/>
        <v>1.0807219584500802E-2</v>
      </c>
      <c r="W295" s="33">
        <f t="shared" si="44"/>
        <v>0.21999017651273592</v>
      </c>
      <c r="X295" s="72">
        <f t="shared" si="49"/>
        <v>1.0212072367205357E-2</v>
      </c>
      <c r="Y295" s="8">
        <f t="shared" si="45"/>
        <v>2.2465556026223395E-3</v>
      </c>
    </row>
    <row r="296" spans="1:25">
      <c r="A296" t="s">
        <v>51</v>
      </c>
      <c r="B296">
        <v>10709.727999999999</v>
      </c>
      <c r="C296">
        <v>12701.314</v>
      </c>
      <c r="D296">
        <v>14780.338</v>
      </c>
      <c r="E296">
        <v>18688.684000000001</v>
      </c>
      <c r="F296">
        <v>22288.675999999999</v>
      </c>
      <c r="G296">
        <v>32356.959999999999</v>
      </c>
      <c r="H296">
        <v>36957.565000000002</v>
      </c>
      <c r="I296">
        <v>44972.701000000001</v>
      </c>
      <c r="J296">
        <v>47757.945</v>
      </c>
      <c r="K296">
        <v>34817.281000000003</v>
      </c>
      <c r="L296">
        <v>34919.553999999996</v>
      </c>
      <c r="N296" s="110" t="s">
        <v>281</v>
      </c>
      <c r="T296" s="33">
        <f t="shared" si="46"/>
        <v>0.63309004669594793</v>
      </c>
      <c r="U296" s="31">
        <f t="shared" si="48"/>
        <v>1.3104110528748087E-2</v>
      </c>
      <c r="V296" s="8">
        <f t="shared" si="50"/>
        <v>8.29608194655399E-3</v>
      </c>
      <c r="W296" s="33">
        <f t="shared" si="44"/>
        <v>0.15069040394756433</v>
      </c>
      <c r="X296" s="72">
        <f t="shared" si="49"/>
        <v>2.9236246556031055E-2</v>
      </c>
      <c r="Y296" s="8">
        <f t="shared" si="45"/>
        <v>4.4056218034389059E-3</v>
      </c>
    </row>
    <row r="297" spans="1:25">
      <c r="A297" t="s">
        <v>52</v>
      </c>
      <c r="B297">
        <v>45712.408000000003</v>
      </c>
      <c r="C297">
        <v>44259.12</v>
      </c>
      <c r="D297">
        <v>49552.896000000001</v>
      </c>
      <c r="E297">
        <v>59296.732000000004</v>
      </c>
      <c r="F297">
        <v>70948.323999999993</v>
      </c>
      <c r="G297">
        <v>75937.410999999993</v>
      </c>
      <c r="H297">
        <v>96134.854000000007</v>
      </c>
      <c r="I297">
        <v>130437.18399999999</v>
      </c>
      <c r="J297">
        <v>144112.505</v>
      </c>
      <c r="K297">
        <v>112242.894</v>
      </c>
      <c r="L297">
        <v>128646.77800000001</v>
      </c>
      <c r="N297" s="110" t="s">
        <v>282</v>
      </c>
      <c r="T297" s="33">
        <f t="shared" si="46"/>
        <v>0.97366770077135256</v>
      </c>
      <c r="U297" s="31">
        <f t="shared" si="48"/>
        <v>6.0771860072895569E-2</v>
      </c>
      <c r="V297" s="8">
        <f t="shared" si="50"/>
        <v>5.9171597268774592E-2</v>
      </c>
      <c r="W297" s="33">
        <f t="shared" si="44"/>
        <v>0.78424756556285746</v>
      </c>
      <c r="X297" s="72">
        <f t="shared" si="49"/>
        <v>3.2337116537477034E-2</v>
      </c>
      <c r="Y297" s="8">
        <f t="shared" si="45"/>
        <v>2.5360304921838783E-2</v>
      </c>
    </row>
    <row r="298" spans="1:25">
      <c r="A298" t="s">
        <v>53</v>
      </c>
      <c r="B298">
        <v>3249.3009999999999</v>
      </c>
      <c r="C298">
        <v>3476.12</v>
      </c>
      <c r="D298">
        <v>4126.1859999999997</v>
      </c>
      <c r="E298">
        <v>6381.6580000000004</v>
      </c>
      <c r="F298">
        <v>10256.129999999999</v>
      </c>
      <c r="G298">
        <v>12573.949000000001</v>
      </c>
      <c r="H298">
        <v>16675.594000000001</v>
      </c>
      <c r="I298">
        <v>20313.953000000001</v>
      </c>
      <c r="J298">
        <v>26984.607</v>
      </c>
      <c r="K298">
        <v>17709.347000000002</v>
      </c>
      <c r="L298">
        <v>22716.478999999999</v>
      </c>
      <c r="N298" s="110" t="s">
        <v>283</v>
      </c>
      <c r="T298" s="13">
        <f>(2*MIN(L263,L528)/(L263+L528))</f>
        <v>0.79985070175305739</v>
      </c>
      <c r="U298" s="5">
        <f>(L263+L528)/(AK44+AK45)</f>
        <v>1</v>
      </c>
      <c r="V298" s="6">
        <f t="shared" si="50"/>
        <v>0.79985070175305739</v>
      </c>
      <c r="W298" s="33">
        <f t="shared" si="44"/>
        <v>0.5326146139605793</v>
      </c>
      <c r="X298" s="5">
        <f>(B528+B263)/(AK52+AK53)</f>
        <v>1</v>
      </c>
      <c r="Y298" s="8">
        <f t="shared" si="45"/>
        <v>0.5326146139605793</v>
      </c>
    </row>
    <row r="299" spans="1:25">
      <c r="A299" t="s">
        <v>54</v>
      </c>
      <c r="B299">
        <v>5472.6170000000002</v>
      </c>
      <c r="C299">
        <v>5755.4709999999995</v>
      </c>
      <c r="D299">
        <v>6790.0190000000002</v>
      </c>
      <c r="E299">
        <v>9198.723</v>
      </c>
      <c r="F299">
        <v>10908.731</v>
      </c>
      <c r="G299">
        <v>12708.236999999999</v>
      </c>
      <c r="H299">
        <v>14544.822</v>
      </c>
      <c r="I299">
        <v>20883.081999999999</v>
      </c>
      <c r="J299">
        <v>20817.188999999998</v>
      </c>
      <c r="K299">
        <v>11537.284</v>
      </c>
      <c r="L299">
        <v>12148.422</v>
      </c>
    </row>
    <row r="300" spans="1:25">
      <c r="A300" t="s">
        <v>55</v>
      </c>
      <c r="B300">
        <v>2696.4659999999999</v>
      </c>
      <c r="C300">
        <v>4118.1189999999997</v>
      </c>
      <c r="D300">
        <v>5190.7809999999999</v>
      </c>
      <c r="E300">
        <v>7889.2830000000004</v>
      </c>
      <c r="F300">
        <v>14003.056</v>
      </c>
      <c r="G300">
        <v>17669.988000000001</v>
      </c>
      <c r="H300">
        <v>21625.607</v>
      </c>
      <c r="I300">
        <v>39419.652999999998</v>
      </c>
      <c r="J300">
        <v>79119.399000000005</v>
      </c>
      <c r="K300">
        <v>77589.827999999994</v>
      </c>
      <c r="L300">
        <v>67664.327999999994</v>
      </c>
    </row>
    <row r="301" spans="1:25">
      <c r="A301" t="s">
        <v>56</v>
      </c>
      <c r="B301">
        <v>7716.1540000000014</v>
      </c>
      <c r="C301">
        <v>7518.86</v>
      </c>
      <c r="D301">
        <v>9090.7630000000008</v>
      </c>
      <c r="E301">
        <v>11662.628000000001</v>
      </c>
      <c r="F301">
        <v>14805.557000000001</v>
      </c>
      <c r="G301">
        <v>14648.63</v>
      </c>
      <c r="H301">
        <v>15392.815000000001</v>
      </c>
      <c r="I301">
        <v>22678.072</v>
      </c>
      <c r="J301">
        <v>27375.774000000001</v>
      </c>
      <c r="K301">
        <v>20480.076000000001</v>
      </c>
      <c r="L301">
        <v>21390.352999999999</v>
      </c>
    </row>
    <row r="302" spans="1:25">
      <c r="A302" t="s">
        <v>57</v>
      </c>
      <c r="B302">
        <v>31750.635999999999</v>
      </c>
      <c r="C302">
        <v>25359.842000000001</v>
      </c>
      <c r="D302">
        <v>26803.583999999999</v>
      </c>
      <c r="E302">
        <v>30808.322</v>
      </c>
      <c r="F302">
        <v>36108.483</v>
      </c>
      <c r="G302">
        <v>44568.847999999998</v>
      </c>
      <c r="H302">
        <v>53304.817000000003</v>
      </c>
      <c r="I302">
        <v>60451.498</v>
      </c>
      <c r="J302">
        <v>70363.891000000003</v>
      </c>
      <c r="K302">
        <v>55884.707999999999</v>
      </c>
      <c r="L302">
        <v>58974.277999999998</v>
      </c>
    </row>
    <row r="303" spans="1:25">
      <c r="A303" t="s">
        <v>58</v>
      </c>
      <c r="B303">
        <v>1992.825</v>
      </c>
      <c r="C303">
        <v>2259.1909999999998</v>
      </c>
      <c r="D303">
        <v>3797.797</v>
      </c>
      <c r="E303">
        <v>4401.259</v>
      </c>
      <c r="F303">
        <v>5011.1350000000002</v>
      </c>
      <c r="G303">
        <v>3947.6990000000001</v>
      </c>
      <c r="H303">
        <v>4394.5259999999998</v>
      </c>
      <c r="I303">
        <v>5913.0060000000003</v>
      </c>
      <c r="J303">
        <v>6556.9129999999996</v>
      </c>
      <c r="K303">
        <v>7977.049</v>
      </c>
      <c r="L303">
        <v>7560.6790000000001</v>
      </c>
    </row>
    <row r="304" spans="1:25">
      <c r="A304" t="s">
        <v>59</v>
      </c>
      <c r="B304">
        <v>13390.078</v>
      </c>
      <c r="C304">
        <v>14914.764999999999</v>
      </c>
      <c r="D304">
        <v>16831.968000000001</v>
      </c>
      <c r="E304">
        <v>20810.292000000001</v>
      </c>
      <c r="F304">
        <v>29273.079000000002</v>
      </c>
      <c r="G304">
        <v>33169.184999999998</v>
      </c>
      <c r="H304">
        <v>39341.881999999998</v>
      </c>
      <c r="I304">
        <v>48008.728000000003</v>
      </c>
      <c r="J304">
        <v>54708.112999999998</v>
      </c>
      <c r="K304">
        <v>38600.889000000003</v>
      </c>
      <c r="L304">
        <v>39992.123</v>
      </c>
    </row>
    <row r="305" spans="1:12">
      <c r="A305" t="s">
        <v>60</v>
      </c>
      <c r="B305">
        <v>5448.4009999999998</v>
      </c>
      <c r="C305">
        <v>4604.4669999999996</v>
      </c>
      <c r="D305">
        <v>4941.4949999999999</v>
      </c>
      <c r="E305">
        <v>5079.2</v>
      </c>
      <c r="F305">
        <v>5862.692</v>
      </c>
      <c r="G305">
        <v>5752.2629999999999</v>
      </c>
      <c r="H305">
        <v>6596.99</v>
      </c>
      <c r="I305">
        <v>9019.7009999999991</v>
      </c>
      <c r="J305">
        <v>12465.025</v>
      </c>
      <c r="K305">
        <v>10922.504999999999</v>
      </c>
      <c r="L305">
        <v>15678.196</v>
      </c>
    </row>
    <row r="306" spans="1:12">
      <c r="A306" t="s">
        <v>61</v>
      </c>
      <c r="B306">
        <v>4199.5910000000003</v>
      </c>
      <c r="C306">
        <v>4253.0110000000004</v>
      </c>
      <c r="D306">
        <v>4488.5110000000004</v>
      </c>
      <c r="E306">
        <v>5038.5839999999998</v>
      </c>
      <c r="F306">
        <v>4917.2870000000003</v>
      </c>
      <c r="G306">
        <v>4344.518</v>
      </c>
      <c r="H306">
        <v>4970.777</v>
      </c>
      <c r="I306">
        <v>6229.7269999999999</v>
      </c>
      <c r="J306">
        <v>7712.2420000000002</v>
      </c>
      <c r="K306">
        <v>5744.1279999999997</v>
      </c>
      <c r="L306">
        <v>7614.8620000000001</v>
      </c>
    </row>
    <row r="307" spans="1:12">
      <c r="A307" t="s">
        <v>62</v>
      </c>
      <c r="B307">
        <v>19152.204000000002</v>
      </c>
      <c r="C307">
        <v>22181.864000000001</v>
      </c>
      <c r="D307">
        <v>25045.011999999999</v>
      </c>
      <c r="E307">
        <v>30234.044000000002</v>
      </c>
      <c r="F307">
        <v>40711.957000000002</v>
      </c>
      <c r="G307">
        <v>46648.476000000002</v>
      </c>
      <c r="H307">
        <v>64855.078000000001</v>
      </c>
      <c r="I307">
        <v>84502.542000000001</v>
      </c>
      <c r="J307">
        <v>122777.935</v>
      </c>
      <c r="K307">
        <v>127260.755</v>
      </c>
      <c r="L307">
        <v>121138.72500000001</v>
      </c>
    </row>
    <row r="308" spans="1:12">
      <c r="A308" t="s">
        <v>63</v>
      </c>
      <c r="B308">
        <v>10130.976000000001</v>
      </c>
      <c r="C308">
        <v>9990.9869999999992</v>
      </c>
      <c r="D308">
        <v>10888.697</v>
      </c>
      <c r="E308">
        <v>12347.055</v>
      </c>
      <c r="F308">
        <v>14893.083000000001</v>
      </c>
      <c r="G308">
        <v>14600.724</v>
      </c>
      <c r="H308">
        <v>13399.563</v>
      </c>
      <c r="I308">
        <v>16602.11</v>
      </c>
      <c r="J308">
        <v>24592.964</v>
      </c>
      <c r="K308">
        <v>20148.427</v>
      </c>
      <c r="L308">
        <v>21806.523000000001</v>
      </c>
    </row>
    <row r="309" spans="1:12">
      <c r="A309" t="s">
        <v>64</v>
      </c>
      <c r="B309">
        <v>27612.871999999999</v>
      </c>
      <c r="C309">
        <v>29374.815999999999</v>
      </c>
      <c r="D309">
        <v>36160.531999999999</v>
      </c>
      <c r="E309">
        <v>46081.656000000003</v>
      </c>
      <c r="F309">
        <v>60846.302000000003</v>
      </c>
      <c r="G309">
        <v>69286.623999999996</v>
      </c>
      <c r="H309">
        <v>74669.626999999993</v>
      </c>
      <c r="I309">
        <v>91071.657000000007</v>
      </c>
      <c r="J309">
        <v>113426.15399999999</v>
      </c>
      <c r="K309">
        <v>84753.191000000006</v>
      </c>
      <c r="L309">
        <v>95668.18</v>
      </c>
    </row>
    <row r="310" spans="1:12">
      <c r="A310" t="s">
        <v>65</v>
      </c>
      <c r="B310">
        <v>9586.8379999999997</v>
      </c>
      <c r="C310">
        <v>11093.342000000001</v>
      </c>
      <c r="D310">
        <v>13410.445</v>
      </c>
      <c r="E310">
        <v>18064.294000000002</v>
      </c>
      <c r="F310">
        <v>16231.055</v>
      </c>
      <c r="G310">
        <v>26272.239000000001</v>
      </c>
      <c r="H310">
        <v>36714.413999999997</v>
      </c>
      <c r="I310">
        <v>53853.262999999999</v>
      </c>
      <c r="J310">
        <v>59087.612000000001</v>
      </c>
      <c r="K310">
        <v>40293.525999999998</v>
      </c>
      <c r="L310">
        <v>42579.241000000002</v>
      </c>
    </row>
    <row r="311" spans="1:12">
      <c r="A311" t="s">
        <v>66</v>
      </c>
      <c r="B311">
        <v>30283.315999999999</v>
      </c>
      <c r="C311">
        <v>32168.15</v>
      </c>
      <c r="D311">
        <v>52557.991999999998</v>
      </c>
      <c r="E311">
        <v>54997.216</v>
      </c>
      <c r="F311">
        <v>78606.517000000007</v>
      </c>
      <c r="G311">
        <v>106170.072</v>
      </c>
      <c r="H311">
        <v>161291.34400000001</v>
      </c>
      <c r="I311">
        <v>217976.15100000001</v>
      </c>
      <c r="J311">
        <v>201341.16800000001</v>
      </c>
      <c r="K311">
        <v>123276.05</v>
      </c>
      <c r="L311">
        <v>132155.93100000001</v>
      </c>
    </row>
    <row r="312" spans="1:12">
      <c r="A312" t="s">
        <v>67</v>
      </c>
      <c r="B312">
        <v>3803.7640000000001</v>
      </c>
      <c r="C312">
        <v>6558.8249999999998</v>
      </c>
      <c r="D312">
        <v>8785.1059999999998</v>
      </c>
      <c r="E312">
        <v>6445.2640000000001</v>
      </c>
      <c r="F312">
        <v>5634.951</v>
      </c>
      <c r="G312">
        <v>6915.7579999999998</v>
      </c>
      <c r="H312">
        <v>6778.2359999999999</v>
      </c>
      <c r="I312">
        <v>5519.7389999999996</v>
      </c>
      <c r="J312">
        <v>6311.0829999999996</v>
      </c>
      <c r="K312">
        <v>1768.644</v>
      </c>
      <c r="L312">
        <v>327.10700000000003</v>
      </c>
    </row>
    <row r="313" spans="1:12">
      <c r="A313" t="s">
        <v>68</v>
      </c>
      <c r="B313">
        <v>24652.957999999999</v>
      </c>
      <c r="C313">
        <v>30238.668000000001</v>
      </c>
      <c r="D313">
        <v>27426.808000000001</v>
      </c>
      <c r="E313">
        <v>32330.243999999999</v>
      </c>
      <c r="F313">
        <v>53517.46</v>
      </c>
      <c r="G313">
        <v>50364.152000000002</v>
      </c>
      <c r="H313">
        <v>76337.233999999997</v>
      </c>
      <c r="I313">
        <v>109637.264</v>
      </c>
      <c r="J313">
        <v>103495.743</v>
      </c>
      <c r="K313">
        <v>60230.85</v>
      </c>
      <c r="L313">
        <v>46530.767999999996</v>
      </c>
    </row>
    <row r="314" spans="1:12">
      <c r="A314" t="s">
        <v>69</v>
      </c>
      <c r="B314">
        <v>2745.6770000000001</v>
      </c>
      <c r="C314">
        <v>1717.296</v>
      </c>
      <c r="D314">
        <v>1676.5509999999999</v>
      </c>
      <c r="E314">
        <v>7668.6949999999997</v>
      </c>
      <c r="F314">
        <v>1045.0340000000001</v>
      </c>
      <c r="G314">
        <v>440.84199999999998</v>
      </c>
      <c r="H314">
        <v>545.96699999999998</v>
      </c>
      <c r="I314">
        <v>503.90499999999997</v>
      </c>
      <c r="J314">
        <v>635.73199999999997</v>
      </c>
      <c r="K314">
        <v>416.99</v>
      </c>
      <c r="L314">
        <v>965.40899999999999</v>
      </c>
    </row>
    <row r="315" spans="1:12">
      <c r="A315" t="s">
        <v>70</v>
      </c>
      <c r="B315">
        <v>0.93799999999999994</v>
      </c>
      <c r="C315">
        <v>34.613</v>
      </c>
      <c r="D315">
        <v>5.125</v>
      </c>
      <c r="E315">
        <v>85.183000000000007</v>
      </c>
      <c r="F315">
        <v>47.765999999999998</v>
      </c>
      <c r="G315">
        <v>43.206000000000003</v>
      </c>
      <c r="H315">
        <v>30.739000000000001</v>
      </c>
      <c r="I315">
        <v>57.396999999999998</v>
      </c>
      <c r="J315">
        <v>6.3360000000000003</v>
      </c>
      <c r="K315">
        <v>231.99600000000001</v>
      </c>
      <c r="L315">
        <v>20.297999999999998</v>
      </c>
    </row>
    <row r="316" spans="1:12">
      <c r="A316" t="s">
        <v>71</v>
      </c>
      <c r="B316">
        <v>2865.0990000000002</v>
      </c>
      <c r="C316">
        <v>2433.498</v>
      </c>
      <c r="D316">
        <v>3238.3380000000002</v>
      </c>
      <c r="E316">
        <v>3518.797</v>
      </c>
      <c r="F316">
        <v>4891.07</v>
      </c>
      <c r="G316">
        <v>11104.333000000001</v>
      </c>
      <c r="H316">
        <v>13094.127</v>
      </c>
      <c r="I316">
        <v>24522.157999999999</v>
      </c>
      <c r="J316">
        <v>56053.794000000002</v>
      </c>
      <c r="K316">
        <v>33166.635000000002</v>
      </c>
      <c r="L316">
        <v>35150.269</v>
      </c>
    </row>
    <row r="317" spans="1:12">
      <c r="A317" t="s">
        <v>72</v>
      </c>
      <c r="B317">
        <v>468.495</v>
      </c>
      <c r="C317">
        <v>592.947</v>
      </c>
      <c r="D317">
        <v>559.25599999999997</v>
      </c>
      <c r="E317">
        <v>643.596</v>
      </c>
      <c r="F317">
        <v>778.05399999999997</v>
      </c>
      <c r="G317">
        <v>919.27200000000005</v>
      </c>
      <c r="H317">
        <v>1036.7470000000001</v>
      </c>
      <c r="I317">
        <v>1590.499</v>
      </c>
      <c r="J317">
        <v>10689.817999999999</v>
      </c>
      <c r="K317">
        <v>1726.201</v>
      </c>
      <c r="L317">
        <v>4332.6350000000002</v>
      </c>
    </row>
    <row r="318" spans="1:12">
      <c r="A318" t="s">
        <v>73</v>
      </c>
      <c r="B318">
        <v>38.872999999999998</v>
      </c>
      <c r="C318">
        <v>83.161000000000001</v>
      </c>
      <c r="D318">
        <v>83.052000000000007</v>
      </c>
      <c r="E318">
        <v>81.543000000000006</v>
      </c>
      <c r="F318">
        <v>144.27199999999999</v>
      </c>
      <c r="G318">
        <v>96.89</v>
      </c>
      <c r="H318">
        <v>263.94499999999999</v>
      </c>
      <c r="I318">
        <v>72.406999999999996</v>
      </c>
      <c r="J318">
        <v>218.53</v>
      </c>
      <c r="K318">
        <v>243.53299999999999</v>
      </c>
      <c r="L318">
        <v>1485.1579999999999</v>
      </c>
    </row>
    <row r="319" spans="1:12">
      <c r="A319" t="s">
        <v>74</v>
      </c>
      <c r="B319">
        <v>504.47699999999998</v>
      </c>
      <c r="C319">
        <v>471.58199999999999</v>
      </c>
      <c r="D319">
        <v>3040.53</v>
      </c>
      <c r="E319">
        <v>5319.6260000000002</v>
      </c>
      <c r="F319">
        <v>4007.5590000000002</v>
      </c>
      <c r="G319">
        <v>4218.9939999999997</v>
      </c>
      <c r="H319">
        <v>7549.6779999999999</v>
      </c>
      <c r="I319">
        <v>10897.599</v>
      </c>
      <c r="J319">
        <v>11484.689</v>
      </c>
      <c r="K319">
        <v>7822.4620000000004</v>
      </c>
      <c r="L319">
        <v>11247.522999999999</v>
      </c>
    </row>
    <row r="320" spans="1:12">
      <c r="A320" t="s">
        <v>75</v>
      </c>
      <c r="B320">
        <v>12.827999999999999</v>
      </c>
      <c r="C320">
        <v>16.869</v>
      </c>
      <c r="D320">
        <v>64.965999999999994</v>
      </c>
      <c r="E320">
        <v>179.101</v>
      </c>
      <c r="F320">
        <v>157.36799999999999</v>
      </c>
      <c r="G320">
        <v>513.00400000000002</v>
      </c>
      <c r="H320">
        <v>334.32799999999997</v>
      </c>
      <c r="I320">
        <v>1321.854</v>
      </c>
      <c r="J320">
        <v>1004.205</v>
      </c>
      <c r="K320">
        <v>1094.327</v>
      </c>
      <c r="L320">
        <v>1417.0029999999999</v>
      </c>
    </row>
    <row r="321" spans="1:12">
      <c r="A321" t="s">
        <v>76</v>
      </c>
      <c r="B321">
        <v>57.744999999999997</v>
      </c>
      <c r="C321">
        <v>49.103000000000002</v>
      </c>
      <c r="D321">
        <v>92.465999999999994</v>
      </c>
      <c r="E321">
        <v>160.37700000000001</v>
      </c>
      <c r="F321">
        <v>249.161</v>
      </c>
      <c r="G321">
        <v>848.21400000000006</v>
      </c>
      <c r="H321">
        <v>6217.4089999999997</v>
      </c>
      <c r="I321">
        <v>18529.682000000001</v>
      </c>
      <c r="J321">
        <v>9000.8420000000006</v>
      </c>
      <c r="K321">
        <v>1759.663</v>
      </c>
      <c r="L321">
        <v>2333.8000000000002</v>
      </c>
    </row>
    <row r="322" spans="1:12">
      <c r="A322" t="s">
        <v>77</v>
      </c>
      <c r="B322">
        <v>6914.3890000000001</v>
      </c>
      <c r="C322">
        <v>9873.8130000000001</v>
      </c>
      <c r="D322">
        <v>16651.849999999999</v>
      </c>
      <c r="E322">
        <v>24923.7</v>
      </c>
      <c r="F322">
        <v>53086.131000000001</v>
      </c>
      <c r="G322">
        <v>65903.789999999994</v>
      </c>
      <c r="H322">
        <v>72087.683999999994</v>
      </c>
      <c r="I322">
        <v>159155.23300000001</v>
      </c>
      <c r="J322">
        <v>62101.006999999998</v>
      </c>
      <c r="K322">
        <v>5593.183</v>
      </c>
      <c r="L322">
        <v>25440.585999999999</v>
      </c>
    </row>
    <row r="323" spans="1:12">
      <c r="A323" t="s">
        <v>78</v>
      </c>
      <c r="B323">
        <v>13125.668</v>
      </c>
      <c r="C323">
        <v>12100.939</v>
      </c>
      <c r="D323">
        <v>21009.788</v>
      </c>
      <c r="E323">
        <v>57593.54</v>
      </c>
      <c r="F323">
        <v>140792.70699999999</v>
      </c>
      <c r="G323">
        <v>112628.39599999999</v>
      </c>
      <c r="H323">
        <v>87533.010999999999</v>
      </c>
      <c r="I323">
        <v>150729.712</v>
      </c>
      <c r="J323">
        <v>66340.88</v>
      </c>
      <c r="K323">
        <v>29102.593000000001</v>
      </c>
      <c r="L323">
        <v>49550.029000000002</v>
      </c>
    </row>
    <row r="324" spans="1:12">
      <c r="A324" t="s">
        <v>79</v>
      </c>
      <c r="B324">
        <v>172.93700000000001</v>
      </c>
      <c r="C324">
        <v>225.63800000000001</v>
      </c>
      <c r="D324">
        <v>515.54999999999995</v>
      </c>
      <c r="E324">
        <v>462.93400000000003</v>
      </c>
      <c r="F324">
        <v>962.67499999999995</v>
      </c>
      <c r="G324">
        <v>1296.5329999999999</v>
      </c>
      <c r="H324">
        <v>1172.9079999999999</v>
      </c>
      <c r="I324">
        <v>949.39400000000001</v>
      </c>
      <c r="J324">
        <v>1252.1880000000001</v>
      </c>
      <c r="K324">
        <v>902.45100000000002</v>
      </c>
      <c r="L324">
        <v>1081.9780000000001</v>
      </c>
    </row>
    <row r="325" spans="1:12">
      <c r="A325" t="s">
        <v>80</v>
      </c>
      <c r="B325">
        <v>0</v>
      </c>
      <c r="C325" t="s">
        <v>18</v>
      </c>
      <c r="D325" t="s">
        <v>18</v>
      </c>
      <c r="E325" t="s">
        <v>18</v>
      </c>
      <c r="F325">
        <v>0.41</v>
      </c>
      <c r="G325" t="s">
        <v>18</v>
      </c>
      <c r="H325" t="s">
        <v>18</v>
      </c>
      <c r="I325" t="s">
        <v>18</v>
      </c>
      <c r="J325">
        <v>0.04</v>
      </c>
      <c r="K325">
        <v>1.7999999999999999E-2</v>
      </c>
      <c r="L325">
        <v>0.151</v>
      </c>
    </row>
    <row r="326" spans="1:12">
      <c r="A326" t="s">
        <v>81</v>
      </c>
      <c r="B326">
        <v>11286.339</v>
      </c>
      <c r="C326">
        <v>10775.118</v>
      </c>
      <c r="D326">
        <v>12980.912</v>
      </c>
      <c r="E326">
        <v>15323.755999999999</v>
      </c>
      <c r="F326">
        <v>13525.039000000001</v>
      </c>
      <c r="G326">
        <v>7288.3950000000004</v>
      </c>
      <c r="H326">
        <v>7884.4859999999999</v>
      </c>
      <c r="I326">
        <v>8087.9430000000002</v>
      </c>
      <c r="J326">
        <v>3204.558</v>
      </c>
      <c r="K326">
        <v>553.976</v>
      </c>
      <c r="L326">
        <v>620.72500000000002</v>
      </c>
    </row>
    <row r="327" spans="1:12">
      <c r="A327" t="s">
        <v>82</v>
      </c>
      <c r="B327">
        <v>2136.4380000000001</v>
      </c>
      <c r="C327">
        <v>1077.884</v>
      </c>
      <c r="D327">
        <v>1370.56</v>
      </c>
      <c r="E327">
        <v>2063.6060000000002</v>
      </c>
      <c r="F327">
        <v>2299.6350000000002</v>
      </c>
      <c r="G327">
        <v>1836.732</v>
      </c>
      <c r="H327">
        <v>1546.329</v>
      </c>
      <c r="I327">
        <v>1280.3330000000001</v>
      </c>
      <c r="J327">
        <v>1459.2670000000001</v>
      </c>
      <c r="K327">
        <v>1266.3119999999999</v>
      </c>
      <c r="L327">
        <v>1264.587</v>
      </c>
    </row>
    <row r="328" spans="1:12">
      <c r="A328" t="s">
        <v>83</v>
      </c>
      <c r="B328">
        <v>1588.777</v>
      </c>
      <c r="C328">
        <v>1172.989</v>
      </c>
      <c r="D328">
        <v>705.51800000000003</v>
      </c>
      <c r="E328">
        <v>566.13800000000003</v>
      </c>
      <c r="F328">
        <v>756.78200000000004</v>
      </c>
      <c r="G328">
        <v>836.03599999999994</v>
      </c>
      <c r="H328">
        <v>1093.481</v>
      </c>
      <c r="I328">
        <v>752.17399999999998</v>
      </c>
      <c r="J328">
        <v>358.25299999999999</v>
      </c>
      <c r="K328">
        <v>574.32899999999995</v>
      </c>
      <c r="L328">
        <v>158.316</v>
      </c>
    </row>
    <row r="329" spans="1:12">
      <c r="A329" t="s">
        <v>84</v>
      </c>
      <c r="B329">
        <v>56.954000000000001</v>
      </c>
      <c r="C329">
        <v>70.518000000000001</v>
      </c>
      <c r="D329">
        <v>6.3860000000000001</v>
      </c>
      <c r="E329">
        <v>14.53</v>
      </c>
      <c r="F329">
        <v>200.07599999999999</v>
      </c>
      <c r="G329">
        <v>102.432</v>
      </c>
      <c r="H329">
        <v>135.33500000000001</v>
      </c>
      <c r="I329">
        <v>43.265000000000001</v>
      </c>
      <c r="J329">
        <v>75.587000000000003</v>
      </c>
      <c r="K329">
        <v>1.774</v>
      </c>
      <c r="L329">
        <v>15.574</v>
      </c>
    </row>
    <row r="330" spans="1:12">
      <c r="A330" t="s">
        <v>85</v>
      </c>
      <c r="B330">
        <v>6887.0690000000004</v>
      </c>
      <c r="C330">
        <v>5292.0140000000001</v>
      </c>
      <c r="D330">
        <v>3779.5189999999998</v>
      </c>
      <c r="E330">
        <v>4084.1179999999999</v>
      </c>
      <c r="F330">
        <v>5975.3519999999999</v>
      </c>
      <c r="G330">
        <v>4643.5910000000003</v>
      </c>
      <c r="H330">
        <v>6924.9390000000003</v>
      </c>
      <c r="I330">
        <v>8064.4930000000004</v>
      </c>
      <c r="J330">
        <v>3680.377</v>
      </c>
      <c r="K330">
        <v>921.76300000000003</v>
      </c>
      <c r="L330">
        <v>1570.557</v>
      </c>
    </row>
    <row r="331" spans="1:12">
      <c r="A331" t="s">
        <v>86</v>
      </c>
      <c r="B331">
        <v>5575.9579999999996</v>
      </c>
      <c r="C331">
        <v>5876.4639999999999</v>
      </c>
      <c r="D331">
        <v>6171.7269999999999</v>
      </c>
      <c r="E331">
        <v>7090.4340000000002</v>
      </c>
      <c r="F331">
        <v>6985.8580000000002</v>
      </c>
      <c r="G331">
        <v>6418.9750000000004</v>
      </c>
      <c r="H331">
        <v>8965.4840000000004</v>
      </c>
      <c r="I331">
        <v>11415.251</v>
      </c>
      <c r="J331">
        <v>13722.513999999999</v>
      </c>
      <c r="K331">
        <v>14704.848</v>
      </c>
      <c r="L331">
        <v>21845.163</v>
      </c>
    </row>
    <row r="332" spans="1:12">
      <c r="A332" t="s">
        <v>87</v>
      </c>
      <c r="B332">
        <v>49.84</v>
      </c>
      <c r="C332">
        <v>199.143</v>
      </c>
      <c r="D332">
        <v>303.77199999999999</v>
      </c>
      <c r="E332">
        <v>202.92</v>
      </c>
      <c r="F332">
        <v>577.21500000000003</v>
      </c>
      <c r="G332">
        <v>1334.4190000000001</v>
      </c>
      <c r="H332">
        <v>8409.6059999999998</v>
      </c>
      <c r="I332">
        <v>8084.4639999999999</v>
      </c>
      <c r="J332">
        <v>1005.783</v>
      </c>
      <c r="K332">
        <v>251.30099999999999</v>
      </c>
      <c r="L332">
        <v>296.57900000000001</v>
      </c>
    </row>
    <row r="333" spans="1:12">
      <c r="A333" t="s">
        <v>88</v>
      </c>
      <c r="B333">
        <v>8629.7109999999993</v>
      </c>
      <c r="C333">
        <v>7633.0990000000002</v>
      </c>
      <c r="D333">
        <v>9334.0169999999998</v>
      </c>
      <c r="E333">
        <v>11914.728999999999</v>
      </c>
      <c r="F333">
        <v>11161.003000000001</v>
      </c>
      <c r="G333">
        <v>26881.573</v>
      </c>
      <c r="H333">
        <v>30482.537</v>
      </c>
      <c r="I333">
        <v>38828.237000000001</v>
      </c>
      <c r="J333">
        <v>48741.709000000003</v>
      </c>
      <c r="K333">
        <v>17507.486000000001</v>
      </c>
      <c r="L333">
        <v>13420.034</v>
      </c>
    </row>
    <row r="334" spans="1:12">
      <c r="A334" t="s">
        <v>89</v>
      </c>
      <c r="B334">
        <v>10.29</v>
      </c>
      <c r="C334">
        <v>13.45</v>
      </c>
      <c r="D334">
        <v>1.75</v>
      </c>
      <c r="E334">
        <v>2.9180000000000001</v>
      </c>
      <c r="F334">
        <v>7.149</v>
      </c>
      <c r="G334">
        <v>11.321999999999999</v>
      </c>
      <c r="H334">
        <v>7.9560000000000004</v>
      </c>
      <c r="I334">
        <v>16.373999999999999</v>
      </c>
      <c r="J334">
        <v>27.084</v>
      </c>
      <c r="K334">
        <v>784.08100000000002</v>
      </c>
      <c r="L334">
        <v>130.471</v>
      </c>
    </row>
    <row r="335" spans="1:12">
      <c r="A335" t="s">
        <v>90</v>
      </c>
      <c r="B335">
        <v>6.2140000000000004</v>
      </c>
      <c r="C335">
        <v>28.114000000000001</v>
      </c>
      <c r="D335">
        <v>18.937000000000001</v>
      </c>
      <c r="E335">
        <v>45.456000000000003</v>
      </c>
      <c r="F335">
        <v>71.715000000000003</v>
      </c>
      <c r="G335">
        <v>42.238</v>
      </c>
      <c r="H335">
        <v>124.575</v>
      </c>
      <c r="I335">
        <v>48.220999999999997</v>
      </c>
      <c r="J335">
        <v>41.753999999999998</v>
      </c>
      <c r="K335">
        <v>46.508000000000003</v>
      </c>
      <c r="L335">
        <v>47.267000000000003</v>
      </c>
    </row>
    <row r="336" spans="1:12">
      <c r="A336" t="s">
        <v>91</v>
      </c>
      <c r="B336">
        <v>6033.0770000000002</v>
      </c>
      <c r="C336">
        <v>5707.3329999999996</v>
      </c>
      <c r="D336">
        <v>6365.0690000000004</v>
      </c>
      <c r="E336">
        <v>7896.1220000000003</v>
      </c>
      <c r="F336">
        <v>11161.550999999999</v>
      </c>
      <c r="G336">
        <v>12946.868</v>
      </c>
      <c r="H336">
        <v>13986.983</v>
      </c>
      <c r="I336">
        <v>19009.785</v>
      </c>
      <c r="J336">
        <v>21108.404999999999</v>
      </c>
      <c r="K336">
        <v>20516.79</v>
      </c>
      <c r="L336">
        <v>19729.097000000002</v>
      </c>
    </row>
    <row r="337" spans="1:12">
      <c r="A337" t="s">
        <v>92</v>
      </c>
      <c r="B337">
        <v>0</v>
      </c>
      <c r="C337" t="s">
        <v>18</v>
      </c>
      <c r="D337">
        <v>26.166</v>
      </c>
      <c r="E337" t="s">
        <v>18</v>
      </c>
      <c r="F337" t="s">
        <v>18</v>
      </c>
      <c r="G337" t="s">
        <v>18</v>
      </c>
      <c r="H337">
        <v>168.24299999999999</v>
      </c>
      <c r="I337">
        <v>1902.508</v>
      </c>
      <c r="J337">
        <v>1991.644</v>
      </c>
      <c r="K337">
        <v>135.20500000000001</v>
      </c>
      <c r="L337">
        <v>3.222</v>
      </c>
    </row>
    <row r="338" spans="1:12">
      <c r="A338" t="s">
        <v>93</v>
      </c>
      <c r="B338">
        <v>22536.86</v>
      </c>
      <c r="C338">
        <v>12382.463</v>
      </c>
      <c r="D338">
        <v>12600.929</v>
      </c>
      <c r="E338">
        <v>20281.84</v>
      </c>
      <c r="F338">
        <v>35936.705000000002</v>
      </c>
      <c r="G338">
        <v>26946.107</v>
      </c>
      <c r="H338">
        <v>55937.275999999998</v>
      </c>
      <c r="I338">
        <v>81531.157000000007</v>
      </c>
      <c r="J338">
        <v>161714.024</v>
      </c>
      <c r="K338">
        <v>48617.478999999999</v>
      </c>
      <c r="L338">
        <v>142079.008</v>
      </c>
    </row>
    <row r="339" spans="1:12">
      <c r="A339" t="s">
        <v>94</v>
      </c>
      <c r="B339">
        <v>0</v>
      </c>
      <c r="C339" t="s">
        <v>18</v>
      </c>
      <c r="D339">
        <v>1.3149999999999999</v>
      </c>
      <c r="E339" t="s">
        <v>18</v>
      </c>
      <c r="F339" t="s">
        <v>18</v>
      </c>
      <c r="G339">
        <v>34.375</v>
      </c>
      <c r="H339" t="s">
        <v>18</v>
      </c>
      <c r="I339" t="s">
        <v>18</v>
      </c>
      <c r="J339" t="s">
        <v>18</v>
      </c>
      <c r="K339" t="s">
        <v>18</v>
      </c>
      <c r="L339">
        <v>0</v>
      </c>
    </row>
    <row r="340" spans="1:12">
      <c r="A340" t="s">
        <v>95</v>
      </c>
      <c r="B340">
        <v>0</v>
      </c>
      <c r="C340" t="s">
        <v>18</v>
      </c>
      <c r="D340" t="s">
        <v>18</v>
      </c>
      <c r="E340">
        <v>0.87</v>
      </c>
      <c r="F340" t="s">
        <v>18</v>
      </c>
      <c r="G340" t="s">
        <v>18</v>
      </c>
      <c r="H340" t="s">
        <v>18</v>
      </c>
      <c r="I340">
        <v>8.2189999999999994</v>
      </c>
      <c r="J340" t="s">
        <v>18</v>
      </c>
      <c r="K340" t="s">
        <v>18</v>
      </c>
      <c r="L340">
        <v>0.56000000000000005</v>
      </c>
    </row>
    <row r="341" spans="1:12">
      <c r="A341" t="s">
        <v>96</v>
      </c>
      <c r="B341">
        <v>286.10300000000001</v>
      </c>
      <c r="C341">
        <v>335.8</v>
      </c>
      <c r="D341">
        <v>236.43100000000001</v>
      </c>
      <c r="E341">
        <v>211.77099999999999</v>
      </c>
      <c r="F341">
        <v>259.15100000000001</v>
      </c>
      <c r="G341">
        <v>357.28399999999999</v>
      </c>
      <c r="H341">
        <v>126.474</v>
      </c>
      <c r="I341">
        <v>37.683</v>
      </c>
      <c r="J341">
        <v>76.762</v>
      </c>
      <c r="K341">
        <v>38.256</v>
      </c>
      <c r="L341">
        <v>185.172</v>
      </c>
    </row>
    <row r="342" spans="1:12">
      <c r="A342" t="s">
        <v>97</v>
      </c>
      <c r="B342">
        <v>0</v>
      </c>
      <c r="C342" t="s">
        <v>18</v>
      </c>
      <c r="D342" t="s">
        <v>18</v>
      </c>
      <c r="E342" t="s">
        <v>18</v>
      </c>
      <c r="F342" t="s">
        <v>18</v>
      </c>
      <c r="G342" t="s">
        <v>18</v>
      </c>
      <c r="H342" t="s">
        <v>18</v>
      </c>
      <c r="I342" t="s">
        <v>18</v>
      </c>
      <c r="J342" t="s">
        <v>18</v>
      </c>
      <c r="K342" t="s">
        <v>18</v>
      </c>
      <c r="L342">
        <v>0</v>
      </c>
    </row>
    <row r="343" spans="1:12">
      <c r="A343" t="s">
        <v>98</v>
      </c>
      <c r="B343">
        <v>16.838999999999999</v>
      </c>
      <c r="C343">
        <v>41.142000000000003</v>
      </c>
      <c r="D343">
        <v>20.559000000000001</v>
      </c>
      <c r="E343">
        <v>32.941000000000003</v>
      </c>
      <c r="F343">
        <v>56.247</v>
      </c>
      <c r="G343">
        <v>97.67</v>
      </c>
      <c r="H343">
        <v>79.275999999999996</v>
      </c>
      <c r="I343">
        <v>105.797</v>
      </c>
      <c r="J343">
        <v>72.001000000000005</v>
      </c>
      <c r="K343">
        <v>120.31399999999999</v>
      </c>
      <c r="L343">
        <v>9.1910000000000007</v>
      </c>
    </row>
    <row r="344" spans="1:12">
      <c r="A344" t="s">
        <v>99</v>
      </c>
      <c r="B344">
        <v>7697.2110000000002</v>
      </c>
      <c r="C344">
        <v>8702.0460000000003</v>
      </c>
      <c r="D344">
        <v>17859.984</v>
      </c>
      <c r="E344">
        <v>20024.598000000002</v>
      </c>
      <c r="F344">
        <v>32764.603999999999</v>
      </c>
      <c r="G344">
        <v>16404.133000000002</v>
      </c>
      <c r="H344">
        <v>11593.641</v>
      </c>
      <c r="I344">
        <v>13492.507</v>
      </c>
      <c r="J344">
        <v>17919.304</v>
      </c>
      <c r="K344">
        <v>13710.59</v>
      </c>
      <c r="L344">
        <v>27886.550999999999</v>
      </c>
    </row>
    <row r="345" spans="1:12">
      <c r="A345" t="s">
        <v>100</v>
      </c>
      <c r="B345">
        <v>0</v>
      </c>
      <c r="C345" t="s">
        <v>18</v>
      </c>
      <c r="D345" t="s">
        <v>18</v>
      </c>
      <c r="E345">
        <v>0.45300000000000001</v>
      </c>
      <c r="F345">
        <v>2.66</v>
      </c>
      <c r="G345">
        <v>123.79900000000001</v>
      </c>
      <c r="H345">
        <v>3702.0970000000002</v>
      </c>
      <c r="I345">
        <v>6606.0590000000002</v>
      </c>
      <c r="J345">
        <v>7671.6390000000001</v>
      </c>
      <c r="K345">
        <v>1241.9459999999999</v>
      </c>
      <c r="L345">
        <v>182.13900000000001</v>
      </c>
    </row>
    <row r="346" spans="1:12">
      <c r="A346" t="s">
        <v>101</v>
      </c>
      <c r="B346">
        <v>2915.933</v>
      </c>
      <c r="C346">
        <v>2998.319</v>
      </c>
      <c r="D346">
        <v>2841.9090000000001</v>
      </c>
      <c r="E346">
        <v>2887.777</v>
      </c>
      <c r="F346">
        <v>3203.2429999999999</v>
      </c>
      <c r="G346">
        <v>4004.3960000000002</v>
      </c>
      <c r="H346">
        <v>4522.165</v>
      </c>
      <c r="I346">
        <v>5579.0770000000002</v>
      </c>
      <c r="J346">
        <v>8493.7340000000004</v>
      </c>
      <c r="K346">
        <v>9802.7610000000004</v>
      </c>
      <c r="L346">
        <v>7772.0690000000004</v>
      </c>
    </row>
    <row r="347" spans="1:12">
      <c r="A347" t="s">
        <v>102</v>
      </c>
      <c r="B347">
        <v>10327.618</v>
      </c>
      <c r="C347">
        <v>11293.52</v>
      </c>
      <c r="D347">
        <v>12925.968000000001</v>
      </c>
      <c r="E347">
        <v>15588.955</v>
      </c>
      <c r="F347">
        <v>21271.532999999999</v>
      </c>
      <c r="G347">
        <v>23581.787</v>
      </c>
      <c r="H347">
        <v>30641.071</v>
      </c>
      <c r="I347">
        <v>41272.006000000001</v>
      </c>
      <c r="J347">
        <v>57342.65</v>
      </c>
      <c r="K347">
        <v>46676.067000000003</v>
      </c>
      <c r="L347">
        <v>39365.413</v>
      </c>
    </row>
    <row r="348" spans="1:12">
      <c r="A348" t="s">
        <v>103</v>
      </c>
      <c r="B348">
        <v>2714.0770000000002</v>
      </c>
      <c r="C348">
        <v>3288.4720000000002</v>
      </c>
      <c r="D348">
        <v>3714.0509999999999</v>
      </c>
      <c r="E348">
        <v>5194.4920000000002</v>
      </c>
      <c r="F348">
        <v>5568.95</v>
      </c>
      <c r="G348">
        <v>7436.6850000000004</v>
      </c>
      <c r="H348">
        <v>9159.7909999999993</v>
      </c>
      <c r="I348">
        <v>9937.4930000000004</v>
      </c>
      <c r="J348">
        <v>15996.402</v>
      </c>
      <c r="K348">
        <v>9990.893</v>
      </c>
      <c r="L348">
        <v>16218.401</v>
      </c>
    </row>
    <row r="349" spans="1:12">
      <c r="A349" t="s">
        <v>104</v>
      </c>
      <c r="B349">
        <v>175.92400000000001</v>
      </c>
      <c r="C349">
        <v>223.321</v>
      </c>
      <c r="D349">
        <v>442.95699999999999</v>
      </c>
      <c r="E349">
        <v>302.49099999999999</v>
      </c>
      <c r="F349">
        <v>433.31099999999998</v>
      </c>
      <c r="G349">
        <v>433.86</v>
      </c>
      <c r="H349">
        <v>500.55200000000002</v>
      </c>
      <c r="I349">
        <v>1376.9929999999999</v>
      </c>
      <c r="J349">
        <v>2493.2370000000001</v>
      </c>
      <c r="K349">
        <v>2070.4989999999998</v>
      </c>
      <c r="L349">
        <v>3385.4140000000002</v>
      </c>
    </row>
    <row r="350" spans="1:12">
      <c r="A350" t="s">
        <v>105</v>
      </c>
      <c r="B350">
        <v>668.52099999999996</v>
      </c>
      <c r="C350">
        <v>628.80100000000004</v>
      </c>
      <c r="D350">
        <v>266.01299999999998</v>
      </c>
      <c r="E350">
        <v>529.96699999999998</v>
      </c>
      <c r="F350">
        <v>1048.4190000000001</v>
      </c>
      <c r="G350">
        <v>1135.172</v>
      </c>
      <c r="H350">
        <v>833.56799999999998</v>
      </c>
      <c r="I350">
        <v>213.364</v>
      </c>
      <c r="J350">
        <v>2.1320000000000001</v>
      </c>
      <c r="K350">
        <v>595.88400000000001</v>
      </c>
      <c r="L350">
        <v>577.66800000000001</v>
      </c>
    </row>
    <row r="351" spans="1:12">
      <c r="A351" t="s">
        <v>106</v>
      </c>
      <c r="B351">
        <v>1232.932</v>
      </c>
      <c r="C351">
        <v>352.358</v>
      </c>
      <c r="D351">
        <v>372.64699999999999</v>
      </c>
      <c r="E351">
        <v>501.70499999999998</v>
      </c>
      <c r="F351">
        <v>505.23700000000002</v>
      </c>
      <c r="G351">
        <v>758.91399999999999</v>
      </c>
      <c r="H351">
        <v>88.971000000000004</v>
      </c>
      <c r="I351">
        <v>0.152</v>
      </c>
      <c r="J351">
        <v>305.3</v>
      </c>
      <c r="K351">
        <v>0.115</v>
      </c>
      <c r="L351">
        <v>131.76900000000001</v>
      </c>
    </row>
    <row r="352" spans="1:12">
      <c r="A352" t="s">
        <v>107</v>
      </c>
      <c r="B352">
        <v>221708.51199999999</v>
      </c>
      <c r="C352">
        <v>198730.23999999999</v>
      </c>
      <c r="D352">
        <v>191478.08</v>
      </c>
      <c r="E352">
        <v>257181.79199999999</v>
      </c>
      <c r="F352">
        <v>622210.22199999995</v>
      </c>
      <c r="G352">
        <v>1029729.6629999999</v>
      </c>
      <c r="H352">
        <v>1049316.534</v>
      </c>
      <c r="I352">
        <v>1095529.966</v>
      </c>
      <c r="J352">
        <v>1406954.351</v>
      </c>
      <c r="K352">
        <v>784549.25899999996</v>
      </c>
      <c r="L352">
        <v>902491.08299999998</v>
      </c>
    </row>
    <row r="353" spans="1:12">
      <c r="A353" t="s">
        <v>108</v>
      </c>
      <c r="B353">
        <v>18507.366000000002</v>
      </c>
      <c r="C353">
        <v>15723.138999999999</v>
      </c>
      <c r="D353">
        <v>13958.03</v>
      </c>
      <c r="E353">
        <v>17248.083999999999</v>
      </c>
      <c r="F353">
        <v>20097.678</v>
      </c>
      <c r="G353">
        <v>23068.077000000001</v>
      </c>
      <c r="H353">
        <v>40501.925000000003</v>
      </c>
      <c r="I353">
        <v>38958.767</v>
      </c>
      <c r="J353">
        <v>68174.008000000002</v>
      </c>
      <c r="K353">
        <v>35208.838000000003</v>
      </c>
      <c r="L353">
        <v>49911.758999999998</v>
      </c>
    </row>
    <row r="354" spans="1:12">
      <c r="A354" t="s">
        <v>109</v>
      </c>
      <c r="B354">
        <v>10069.994000000001</v>
      </c>
      <c r="C354">
        <v>8870.2819999999992</v>
      </c>
      <c r="D354">
        <v>5346.107</v>
      </c>
      <c r="E354">
        <v>9305.1329999999998</v>
      </c>
      <c r="F354">
        <v>17722.236000000001</v>
      </c>
      <c r="G354">
        <v>29332.637999999999</v>
      </c>
      <c r="H354">
        <v>33155.089</v>
      </c>
      <c r="I354">
        <v>55551.125999999997</v>
      </c>
      <c r="J354">
        <v>62832.98</v>
      </c>
      <c r="K354">
        <v>36152.252999999997</v>
      </c>
      <c r="L354">
        <v>64195.141000000003</v>
      </c>
    </row>
    <row r="355" spans="1:12">
      <c r="A355" t="s">
        <v>110</v>
      </c>
      <c r="B355">
        <v>96129.016000000003</v>
      </c>
      <c r="C355">
        <v>97777.216</v>
      </c>
      <c r="D355">
        <v>98527.063999999998</v>
      </c>
      <c r="E355">
        <v>137814.11199999999</v>
      </c>
      <c r="F355">
        <v>132406.45300000001</v>
      </c>
      <c r="G355">
        <v>151387.32699999999</v>
      </c>
      <c r="H355">
        <v>220415.46900000001</v>
      </c>
      <c r="I355">
        <v>295506.16200000001</v>
      </c>
      <c r="J355">
        <v>574675.84699999995</v>
      </c>
      <c r="K355">
        <v>494947.61300000001</v>
      </c>
      <c r="L355">
        <v>464442.429</v>
      </c>
    </row>
    <row r="356" spans="1:12">
      <c r="A356" t="s">
        <v>111</v>
      </c>
      <c r="B356">
        <v>2348.0720000000001</v>
      </c>
      <c r="C356">
        <v>2645.1729999999998</v>
      </c>
      <c r="D356">
        <v>4729.7269999999999</v>
      </c>
      <c r="E356">
        <v>5868.39</v>
      </c>
      <c r="F356">
        <v>3789.6379999999999</v>
      </c>
      <c r="G356">
        <v>2452.069</v>
      </c>
      <c r="H356">
        <v>5009.4459999999999</v>
      </c>
      <c r="I356">
        <v>4326.7849999999999</v>
      </c>
      <c r="J356">
        <v>8958.6380000000008</v>
      </c>
      <c r="K356">
        <v>9125.0130000000008</v>
      </c>
      <c r="L356">
        <v>10736.772999999999</v>
      </c>
    </row>
    <row r="357" spans="1:12">
      <c r="A357" t="s">
        <v>112</v>
      </c>
      <c r="B357">
        <v>38720.928</v>
      </c>
      <c r="C357">
        <v>45196.745000000003</v>
      </c>
      <c r="D357">
        <v>56530.464</v>
      </c>
      <c r="E357">
        <v>58682.163999999997</v>
      </c>
      <c r="F357">
        <v>66120.657000000007</v>
      </c>
      <c r="G357">
        <v>74693.978000000003</v>
      </c>
      <c r="H357">
        <v>91813.087</v>
      </c>
      <c r="I357">
        <v>130973.916</v>
      </c>
      <c r="J357">
        <v>185080.11799999999</v>
      </c>
      <c r="K357">
        <v>160718.99100000001</v>
      </c>
      <c r="L357">
        <v>130971.73</v>
      </c>
    </row>
    <row r="358" spans="1:12">
      <c r="A358" t="s">
        <v>113</v>
      </c>
      <c r="B358">
        <v>1527.5909999999999</v>
      </c>
      <c r="C358">
        <v>2258.9540000000002</v>
      </c>
      <c r="D358">
        <v>2010.058</v>
      </c>
      <c r="E358">
        <v>2700.6950000000002</v>
      </c>
      <c r="F358">
        <v>3714.107</v>
      </c>
      <c r="G358">
        <v>2689.6210000000001</v>
      </c>
      <c r="H358">
        <v>2882.0680000000002</v>
      </c>
      <c r="I358">
        <v>3359.2669999999998</v>
      </c>
      <c r="J358">
        <v>5672.616</v>
      </c>
      <c r="K358">
        <v>3754.2420000000002</v>
      </c>
      <c r="L358">
        <v>2803.663</v>
      </c>
    </row>
    <row r="359" spans="1:12">
      <c r="A359" t="s">
        <v>114</v>
      </c>
      <c r="B359">
        <v>15186.870999999999</v>
      </c>
      <c r="C359">
        <v>17827.108</v>
      </c>
      <c r="D359">
        <v>21360.356</v>
      </c>
      <c r="E359">
        <v>23514.452000000001</v>
      </c>
      <c r="F359">
        <v>28098.350999999999</v>
      </c>
      <c r="G359">
        <v>25267.86</v>
      </c>
      <c r="H359">
        <v>34009.93</v>
      </c>
      <c r="I359">
        <v>36418.455999999998</v>
      </c>
      <c r="J359">
        <v>62202.817999999999</v>
      </c>
      <c r="K359">
        <v>46770.489000000001</v>
      </c>
      <c r="L359">
        <v>53230.904000000002</v>
      </c>
    </row>
    <row r="360" spans="1:12">
      <c r="A360" t="s">
        <v>115</v>
      </c>
      <c r="B360">
        <v>1016.792</v>
      </c>
      <c r="C360">
        <v>1079.43</v>
      </c>
      <c r="D360">
        <v>1288.2940000000001</v>
      </c>
      <c r="E360">
        <v>1429.077</v>
      </c>
      <c r="F360">
        <v>1850.768</v>
      </c>
      <c r="G360">
        <v>1183.623</v>
      </c>
      <c r="H360">
        <v>1819.6020000000001</v>
      </c>
      <c r="I360">
        <v>2650.29</v>
      </c>
      <c r="J360">
        <v>4129.4859999999999</v>
      </c>
      <c r="K360">
        <v>3414.194</v>
      </c>
      <c r="L360">
        <v>3148.0859999999998</v>
      </c>
    </row>
    <row r="361" spans="1:12">
      <c r="A361" t="s">
        <v>116</v>
      </c>
      <c r="B361">
        <v>2299.1559999999999</v>
      </c>
      <c r="C361">
        <v>2654.5619999999999</v>
      </c>
      <c r="D361">
        <v>3542.788</v>
      </c>
      <c r="E361">
        <v>5580.5209999999997</v>
      </c>
      <c r="F361">
        <v>7409.8140000000003</v>
      </c>
      <c r="G361">
        <v>9459.6180000000004</v>
      </c>
      <c r="H361">
        <v>9793.5949999999993</v>
      </c>
      <c r="I361">
        <v>11411.289000000001</v>
      </c>
      <c r="J361">
        <v>12388.606</v>
      </c>
      <c r="K361">
        <v>9836.1550000000007</v>
      </c>
      <c r="L361">
        <v>13832.584999999999</v>
      </c>
    </row>
    <row r="362" spans="1:12">
      <c r="A362" t="s">
        <v>117</v>
      </c>
      <c r="B362">
        <v>1891.749</v>
      </c>
      <c r="C362">
        <v>1614.7760000000001</v>
      </c>
      <c r="D362">
        <v>1876.057</v>
      </c>
      <c r="E362">
        <v>2169.2240000000002</v>
      </c>
      <c r="F362">
        <v>2316.5630000000001</v>
      </c>
      <c r="G362">
        <v>3293.5230000000001</v>
      </c>
      <c r="H362">
        <v>3012.26</v>
      </c>
      <c r="I362">
        <v>3163.4490000000001</v>
      </c>
      <c r="J362">
        <v>3518.4929999999999</v>
      </c>
      <c r="K362">
        <v>2111.9110000000001</v>
      </c>
      <c r="L362">
        <v>2691.1370000000002</v>
      </c>
    </row>
    <row r="363" spans="1:12">
      <c r="A363" t="s">
        <v>118</v>
      </c>
      <c r="B363">
        <v>7447.5069999999996</v>
      </c>
      <c r="C363">
        <v>6945.5510000000004</v>
      </c>
      <c r="D363">
        <v>9511.4189999999999</v>
      </c>
      <c r="E363">
        <v>7881.7470000000003</v>
      </c>
      <c r="F363">
        <v>12262.85</v>
      </c>
      <c r="G363">
        <v>14329.39</v>
      </c>
      <c r="H363">
        <v>18912.951000000001</v>
      </c>
      <c r="I363">
        <v>27186.072</v>
      </c>
      <c r="J363">
        <v>30892.295999999998</v>
      </c>
      <c r="K363">
        <v>16955.643</v>
      </c>
      <c r="L363">
        <v>32143.621999999999</v>
      </c>
    </row>
    <row r="364" spans="1:12">
      <c r="A364" t="s">
        <v>119</v>
      </c>
      <c r="B364">
        <v>2995.462</v>
      </c>
      <c r="C364">
        <v>2864.73</v>
      </c>
      <c r="D364">
        <v>2974.261</v>
      </c>
      <c r="E364">
        <v>3603.5079999999998</v>
      </c>
      <c r="F364">
        <v>4857.4650000000001</v>
      </c>
      <c r="G364">
        <v>5752.1509999999998</v>
      </c>
      <c r="H364">
        <v>7456.7150000000001</v>
      </c>
      <c r="I364">
        <v>8626.0470000000005</v>
      </c>
      <c r="J364">
        <v>9434.1880000000001</v>
      </c>
      <c r="K364">
        <v>7560.31</v>
      </c>
      <c r="L364">
        <v>11249.558000000001</v>
      </c>
    </row>
    <row r="365" spans="1:12">
      <c r="A365" t="s">
        <v>120</v>
      </c>
      <c r="B365">
        <v>1324.433</v>
      </c>
      <c r="C365">
        <v>1657.4480000000001</v>
      </c>
      <c r="D365">
        <v>2581.471</v>
      </c>
      <c r="E365">
        <v>3005.567</v>
      </c>
      <c r="F365">
        <v>4087.152</v>
      </c>
      <c r="G365">
        <v>4627.6559999999999</v>
      </c>
      <c r="H365">
        <v>6684.3</v>
      </c>
      <c r="I365">
        <v>6474.2190000000001</v>
      </c>
      <c r="J365">
        <v>7936.701</v>
      </c>
      <c r="K365">
        <v>7323.1450000000004</v>
      </c>
      <c r="L365">
        <v>9329.6720000000005</v>
      </c>
    </row>
    <row r="366" spans="1:12">
      <c r="A366" t="s">
        <v>121</v>
      </c>
      <c r="B366">
        <v>3500.2890000000002</v>
      </c>
      <c r="C366">
        <v>1824.588</v>
      </c>
      <c r="D366">
        <v>3078.9789999999998</v>
      </c>
      <c r="E366">
        <v>2541.7719999999999</v>
      </c>
      <c r="F366">
        <v>2931.2950000000001</v>
      </c>
      <c r="G366">
        <v>2836.2869999999998</v>
      </c>
      <c r="H366">
        <v>3625.2759999999998</v>
      </c>
      <c r="I366">
        <v>3387.0219999999999</v>
      </c>
      <c r="J366">
        <v>4715.5839999999998</v>
      </c>
      <c r="K366">
        <v>5508.95</v>
      </c>
      <c r="L366">
        <v>6702.6610000000001</v>
      </c>
    </row>
    <row r="367" spans="1:12">
      <c r="A367" t="s">
        <v>122</v>
      </c>
      <c r="B367">
        <v>4198.241</v>
      </c>
      <c r="C367">
        <v>3634.741</v>
      </c>
      <c r="D367">
        <v>3137.9180000000001</v>
      </c>
      <c r="E367">
        <v>3771.357</v>
      </c>
      <c r="F367">
        <v>6644.8559999999998</v>
      </c>
      <c r="G367">
        <v>5480.6559999999999</v>
      </c>
      <c r="H367">
        <v>8656.9850000000006</v>
      </c>
      <c r="I367">
        <v>6605.7860000000001</v>
      </c>
      <c r="J367">
        <v>6969.9070000000002</v>
      </c>
      <c r="K367">
        <v>5477.7860000000001</v>
      </c>
      <c r="L367">
        <v>7877.9579999999996</v>
      </c>
    </row>
    <row r="368" spans="1:12">
      <c r="A368" t="s">
        <v>123</v>
      </c>
      <c r="B368">
        <v>5905.2920000000004</v>
      </c>
      <c r="C368">
        <v>6151.875</v>
      </c>
      <c r="D368">
        <v>7246.2139999999999</v>
      </c>
      <c r="E368">
        <v>8727.866</v>
      </c>
      <c r="F368">
        <v>10111.084999999999</v>
      </c>
      <c r="G368">
        <v>17576.521000000001</v>
      </c>
      <c r="H368">
        <v>33923.427000000003</v>
      </c>
      <c r="I368">
        <v>57270.264000000003</v>
      </c>
      <c r="J368">
        <v>115977.84299999999</v>
      </c>
      <c r="K368">
        <v>16665.654999999999</v>
      </c>
      <c r="L368">
        <v>18850.305</v>
      </c>
    </row>
    <row r="369" spans="1:12">
      <c r="A369" t="s">
        <v>124</v>
      </c>
      <c r="B369">
        <v>3582.4459999999999</v>
      </c>
      <c r="C369">
        <v>4255.4040000000014</v>
      </c>
      <c r="D369">
        <v>4626.1289999999999</v>
      </c>
      <c r="E369">
        <v>5306.55</v>
      </c>
      <c r="F369">
        <v>5900.4139999999998</v>
      </c>
      <c r="G369">
        <v>5533.9309999999996</v>
      </c>
      <c r="H369">
        <v>7013.4930000000004</v>
      </c>
      <c r="I369">
        <v>9170.6779999999999</v>
      </c>
      <c r="J369">
        <v>9639.2659999999996</v>
      </c>
      <c r="K369">
        <v>8104.9290000000001</v>
      </c>
      <c r="L369">
        <v>12086.23</v>
      </c>
    </row>
    <row r="370" spans="1:12">
      <c r="A370" t="s">
        <v>125</v>
      </c>
      <c r="B370">
        <v>444.012</v>
      </c>
      <c r="C370">
        <v>516.00199999999995</v>
      </c>
      <c r="D370">
        <v>413.685</v>
      </c>
      <c r="E370">
        <v>495.22300000000001</v>
      </c>
      <c r="F370">
        <v>530.83000000000004</v>
      </c>
      <c r="G370">
        <v>612.20000000000005</v>
      </c>
      <c r="H370">
        <v>517.27599999999995</v>
      </c>
      <c r="I370">
        <v>427.66800000000001</v>
      </c>
      <c r="J370">
        <v>653.63499999999999</v>
      </c>
      <c r="K370">
        <v>595.29300000000001</v>
      </c>
      <c r="L370">
        <v>661.12400000000002</v>
      </c>
    </row>
    <row r="371" spans="1:12">
      <c r="A371" t="s">
        <v>126</v>
      </c>
      <c r="B371">
        <v>6.157</v>
      </c>
      <c r="C371">
        <v>50.686</v>
      </c>
      <c r="D371">
        <v>85.525000000000006</v>
      </c>
      <c r="E371">
        <v>130.173</v>
      </c>
      <c r="F371">
        <v>136.82</v>
      </c>
      <c r="G371">
        <v>95.86</v>
      </c>
      <c r="H371">
        <v>94.144000000000005</v>
      </c>
      <c r="I371">
        <v>151.166</v>
      </c>
      <c r="J371">
        <v>206.78899999999999</v>
      </c>
      <c r="K371">
        <v>138.83699999999999</v>
      </c>
      <c r="L371">
        <v>395.36799999999999</v>
      </c>
    </row>
    <row r="372" spans="1:12">
      <c r="A372" t="s">
        <v>127</v>
      </c>
      <c r="B372">
        <v>2786.8090000000002</v>
      </c>
      <c r="C372">
        <v>2751.1729999999998</v>
      </c>
      <c r="D372">
        <v>3022.9679999999998</v>
      </c>
      <c r="E372">
        <v>3578.4369999999999</v>
      </c>
      <c r="F372">
        <v>4840.9690000000001</v>
      </c>
      <c r="G372">
        <v>4604.1809999999996</v>
      </c>
      <c r="H372">
        <v>5391.8280000000004</v>
      </c>
      <c r="I372">
        <v>5848.3040000000001</v>
      </c>
      <c r="J372">
        <v>4728.3710000000001</v>
      </c>
      <c r="K372">
        <v>3609.3670000000002</v>
      </c>
      <c r="L372">
        <v>4231.9269999999997</v>
      </c>
    </row>
    <row r="373" spans="1:12">
      <c r="A373" t="s">
        <v>128</v>
      </c>
      <c r="B373">
        <v>188.096</v>
      </c>
      <c r="C373">
        <v>206.36</v>
      </c>
      <c r="D373">
        <v>218.626</v>
      </c>
      <c r="E373">
        <v>227.98500000000001</v>
      </c>
      <c r="F373">
        <v>281.262</v>
      </c>
      <c r="G373">
        <v>358.68599999999998</v>
      </c>
      <c r="H373">
        <v>270.375</v>
      </c>
      <c r="I373">
        <v>578.173</v>
      </c>
      <c r="J373">
        <v>421.029</v>
      </c>
      <c r="K373">
        <v>291.80700000000002</v>
      </c>
      <c r="L373">
        <v>477.71899999999999</v>
      </c>
    </row>
    <row r="374" spans="1:12">
      <c r="A374" t="s">
        <v>129</v>
      </c>
      <c r="B374">
        <v>39679.699999999997</v>
      </c>
      <c r="C374">
        <v>37236.351999999999</v>
      </c>
      <c r="D374">
        <v>44713.06</v>
      </c>
      <c r="E374">
        <v>56347.332000000002</v>
      </c>
      <c r="F374">
        <v>67181.444000000003</v>
      </c>
      <c r="G374">
        <v>76337.455000000002</v>
      </c>
      <c r="H374">
        <v>92852.672000000006</v>
      </c>
      <c r="I374">
        <v>110087.4</v>
      </c>
      <c r="J374">
        <v>110711.80499999999</v>
      </c>
      <c r="K374">
        <v>58555.175999999999</v>
      </c>
      <c r="L374">
        <v>65105.125</v>
      </c>
    </row>
    <row r="375" spans="1:12">
      <c r="A375" t="s">
        <v>130</v>
      </c>
      <c r="B375">
        <v>16819.166000000001</v>
      </c>
      <c r="C375">
        <v>17358.62</v>
      </c>
      <c r="D375">
        <v>26195.716</v>
      </c>
      <c r="E375">
        <v>32417.376</v>
      </c>
      <c r="F375">
        <v>37711.517999999996</v>
      </c>
      <c r="G375">
        <v>32998.771000000001</v>
      </c>
      <c r="H375">
        <v>54270.305999999997</v>
      </c>
      <c r="I375">
        <v>81809.733999999997</v>
      </c>
      <c r="J375">
        <v>97649.260999999999</v>
      </c>
      <c r="K375">
        <v>114153.58100000001</v>
      </c>
      <c r="L375">
        <v>124439.42600000001</v>
      </c>
    </row>
    <row r="376" spans="1:12">
      <c r="A376" t="s">
        <v>131</v>
      </c>
      <c r="B376">
        <v>121636.864</v>
      </c>
      <c r="C376">
        <v>131799.06400000001</v>
      </c>
      <c r="D376">
        <v>161560.81599999999</v>
      </c>
      <c r="E376">
        <v>199935.53599999999</v>
      </c>
      <c r="F376">
        <v>234827.416</v>
      </c>
      <c r="G376">
        <v>243344.28</v>
      </c>
      <c r="H376">
        <v>332630.54300000001</v>
      </c>
      <c r="I376">
        <v>413853.21899999998</v>
      </c>
      <c r="J376">
        <v>516129.09100000001</v>
      </c>
      <c r="K376">
        <v>443785.09899999999</v>
      </c>
      <c r="L376">
        <v>478227.87599999999</v>
      </c>
    </row>
    <row r="377" spans="1:12">
      <c r="A377" t="s">
        <v>132</v>
      </c>
      <c r="B377">
        <v>2006.04</v>
      </c>
      <c r="C377">
        <v>3635.299</v>
      </c>
      <c r="D377">
        <v>3899.8359999999998</v>
      </c>
      <c r="E377">
        <v>4576.3370000000004</v>
      </c>
      <c r="F377">
        <v>5634.3029999999999</v>
      </c>
      <c r="G377">
        <v>5130.43</v>
      </c>
      <c r="H377">
        <v>6053.857</v>
      </c>
      <c r="I377">
        <v>6966.34</v>
      </c>
      <c r="J377">
        <v>8171.152</v>
      </c>
      <c r="K377">
        <v>6298.9880000000003</v>
      </c>
      <c r="L377">
        <v>6741.7280000000001</v>
      </c>
    </row>
    <row r="378" spans="1:12">
      <c r="A378" t="s">
        <v>133</v>
      </c>
      <c r="B378">
        <v>32954.055999999997</v>
      </c>
      <c r="C378">
        <v>32453.439999999999</v>
      </c>
      <c r="D378">
        <v>38587.567999999999</v>
      </c>
      <c r="E378">
        <v>47795.839999999997</v>
      </c>
      <c r="F378">
        <v>57928.962</v>
      </c>
      <c r="G378">
        <v>69479.942999999999</v>
      </c>
      <c r="H378">
        <v>96782.273000000001</v>
      </c>
      <c r="I378">
        <v>114002.08500000001</v>
      </c>
      <c r="J378">
        <v>118251.08199999999</v>
      </c>
      <c r="K378">
        <v>89500.167000000001</v>
      </c>
      <c r="L378">
        <v>90533.532000000007</v>
      </c>
    </row>
    <row r="379" spans="1:12">
      <c r="A379" t="s">
        <v>134</v>
      </c>
      <c r="B379">
        <v>19133.462</v>
      </c>
      <c r="C379">
        <v>20318.488000000001</v>
      </c>
      <c r="D379">
        <v>23340.063999999998</v>
      </c>
      <c r="E379">
        <v>28066.975999999999</v>
      </c>
      <c r="F379">
        <v>32897.144999999997</v>
      </c>
      <c r="G379">
        <v>36479.771000000001</v>
      </c>
      <c r="H379">
        <v>47829.527999999998</v>
      </c>
      <c r="I379">
        <v>55327.968999999997</v>
      </c>
      <c r="J379">
        <v>65872.425000000003</v>
      </c>
      <c r="K379">
        <v>48126.749000000003</v>
      </c>
      <c r="L379">
        <v>51427.14</v>
      </c>
    </row>
    <row r="380" spans="1:12">
      <c r="A380" t="s">
        <v>135</v>
      </c>
      <c r="B380">
        <v>18771.883999999998</v>
      </c>
      <c r="C380">
        <v>27425.200000000001</v>
      </c>
      <c r="D380">
        <v>17682.691999999999</v>
      </c>
      <c r="E380">
        <v>32644.76</v>
      </c>
      <c r="F380">
        <v>55269.089</v>
      </c>
      <c r="G380">
        <v>52415.942000000003</v>
      </c>
      <c r="H380">
        <v>52402.088000000003</v>
      </c>
      <c r="I380">
        <v>78896.600999999995</v>
      </c>
      <c r="J380">
        <v>166969.29999999999</v>
      </c>
      <c r="K380">
        <v>65897.922999999995</v>
      </c>
      <c r="L380">
        <v>111482.482</v>
      </c>
    </row>
    <row r="381" spans="1:12">
      <c r="A381" t="s">
        <v>136</v>
      </c>
      <c r="B381">
        <v>8537.3539999999994</v>
      </c>
      <c r="C381">
        <v>8873.5169999999998</v>
      </c>
      <c r="D381">
        <v>8347.7489999999998</v>
      </c>
      <c r="E381">
        <v>12280.92</v>
      </c>
      <c r="F381">
        <v>16586.13</v>
      </c>
      <c r="G381">
        <v>20086.936000000002</v>
      </c>
      <c r="H381">
        <v>22955.325000000001</v>
      </c>
      <c r="I381">
        <v>26173.55</v>
      </c>
      <c r="J381">
        <v>24016.745999999999</v>
      </c>
      <c r="K381">
        <v>17718.109</v>
      </c>
      <c r="L381">
        <v>35037.735000000001</v>
      </c>
    </row>
    <row r="382" spans="1:12">
      <c r="A382" t="s">
        <v>137</v>
      </c>
      <c r="B382">
        <v>1208.681</v>
      </c>
      <c r="C382">
        <v>1471.1949999999999</v>
      </c>
      <c r="D382">
        <v>2722.09</v>
      </c>
      <c r="E382">
        <v>4782.0950000000003</v>
      </c>
      <c r="F382">
        <v>9455.4079999999994</v>
      </c>
      <c r="G382">
        <v>14069.627</v>
      </c>
      <c r="H382">
        <v>18988.526000000002</v>
      </c>
      <c r="I382">
        <v>25728.081999999999</v>
      </c>
      <c r="J382">
        <v>21187.191999999999</v>
      </c>
      <c r="K382">
        <v>12930.754000000001</v>
      </c>
      <c r="L382">
        <v>19420.172999999999</v>
      </c>
    </row>
    <row r="383" spans="1:12">
      <c r="A383" t="s">
        <v>138</v>
      </c>
      <c r="B383">
        <v>186.29599999999999</v>
      </c>
      <c r="C383">
        <v>274.601</v>
      </c>
      <c r="D383">
        <v>238.91200000000001</v>
      </c>
      <c r="E383">
        <v>347.197</v>
      </c>
      <c r="F383">
        <v>422.77100000000002</v>
      </c>
      <c r="G383">
        <v>774.50199999999995</v>
      </c>
      <c r="H383">
        <v>859.01599999999996</v>
      </c>
      <c r="I383">
        <v>1032.856</v>
      </c>
      <c r="J383">
        <v>921.327</v>
      </c>
      <c r="K383">
        <v>690.11699999999996</v>
      </c>
      <c r="L383">
        <v>1928.136</v>
      </c>
    </row>
    <row r="384" spans="1:12">
      <c r="A384" t="s">
        <v>139</v>
      </c>
      <c r="B384">
        <v>3762.058</v>
      </c>
      <c r="C384">
        <v>3830.2730000000001</v>
      </c>
      <c r="D384">
        <v>5209.7830000000004</v>
      </c>
      <c r="E384">
        <v>6159.7709999999997</v>
      </c>
      <c r="F384">
        <v>8282.2019999999993</v>
      </c>
      <c r="G384">
        <v>9288.7209999999995</v>
      </c>
      <c r="H384">
        <v>11117.807000000001</v>
      </c>
      <c r="I384">
        <v>13319.079</v>
      </c>
      <c r="J384">
        <v>13064.632</v>
      </c>
      <c r="K384">
        <v>7193.43</v>
      </c>
      <c r="L384">
        <v>8753.4689999999991</v>
      </c>
    </row>
    <row r="385" spans="1:12">
      <c r="A385" t="s">
        <v>140</v>
      </c>
      <c r="B385">
        <v>13380.401</v>
      </c>
      <c r="C385">
        <v>18831.795999999998</v>
      </c>
      <c r="D385">
        <v>24519.016</v>
      </c>
      <c r="E385">
        <v>34366.232000000004</v>
      </c>
      <c r="F385">
        <v>53150.849000000002</v>
      </c>
      <c r="G385">
        <v>50932.563000000002</v>
      </c>
      <c r="H385">
        <v>60469.616999999998</v>
      </c>
      <c r="I385">
        <v>67633.495999999999</v>
      </c>
      <c r="J385">
        <v>102745.444</v>
      </c>
      <c r="K385">
        <v>56804.682999999997</v>
      </c>
      <c r="L385">
        <v>96323.637000000002</v>
      </c>
    </row>
    <row r="386" spans="1:12">
      <c r="A386" t="s">
        <v>141</v>
      </c>
      <c r="B386">
        <v>514.18399999999997</v>
      </c>
      <c r="C386">
        <v>403.74900000000002</v>
      </c>
      <c r="D386">
        <v>797.98299999999995</v>
      </c>
      <c r="E386">
        <v>1210.2059999999999</v>
      </c>
      <c r="F386">
        <v>1610.652</v>
      </c>
      <c r="G386">
        <v>2083.4740000000002</v>
      </c>
      <c r="H386">
        <v>3633.4270000000001</v>
      </c>
      <c r="I386">
        <v>3988.06</v>
      </c>
      <c r="J386">
        <v>5308.1989999999996</v>
      </c>
      <c r="K386">
        <v>4942.201</v>
      </c>
      <c r="L386">
        <v>12607.013000000001</v>
      </c>
    </row>
    <row r="387" spans="1:12">
      <c r="A387" t="s">
        <v>142</v>
      </c>
      <c r="B387">
        <v>14255.102000000001</v>
      </c>
      <c r="C387">
        <v>13599.714</v>
      </c>
      <c r="D387">
        <v>17509.168000000001</v>
      </c>
      <c r="E387">
        <v>22793.052</v>
      </c>
      <c r="F387">
        <v>27418.508000000002</v>
      </c>
      <c r="G387">
        <v>35542.209000000003</v>
      </c>
      <c r="H387">
        <v>53877.360999999997</v>
      </c>
      <c r="I387">
        <v>62933.608999999997</v>
      </c>
      <c r="J387">
        <v>57101.582000000002</v>
      </c>
      <c r="K387">
        <v>28987.353999999999</v>
      </c>
      <c r="L387">
        <v>33699.85</v>
      </c>
    </row>
    <row r="388" spans="1:12">
      <c r="A388" t="s">
        <v>143</v>
      </c>
      <c r="B388">
        <v>22359.392</v>
      </c>
      <c r="C388">
        <v>24703.833999999999</v>
      </c>
      <c r="D388">
        <v>31013.01</v>
      </c>
      <c r="E388">
        <v>39365.052000000003</v>
      </c>
      <c r="F388">
        <v>52442.849000000002</v>
      </c>
      <c r="G388">
        <v>62545.224000000002</v>
      </c>
      <c r="H388">
        <v>75796.907999999996</v>
      </c>
      <c r="I388">
        <v>89661.422999999995</v>
      </c>
      <c r="J388">
        <v>90071.77</v>
      </c>
      <c r="K388">
        <v>60166.105000000003</v>
      </c>
      <c r="L388">
        <v>78386.255000000005</v>
      </c>
    </row>
    <row r="389" spans="1:12">
      <c r="A389" t="s">
        <v>144</v>
      </c>
      <c r="B389">
        <v>6870.299</v>
      </c>
      <c r="C389">
        <v>8544.3870000000006</v>
      </c>
      <c r="D389">
        <v>12004.346</v>
      </c>
      <c r="E389">
        <v>17160.148000000001</v>
      </c>
      <c r="F389">
        <v>21112.114000000001</v>
      </c>
      <c r="G389">
        <v>23016.006000000001</v>
      </c>
      <c r="H389">
        <v>28357.363000000001</v>
      </c>
      <c r="I389">
        <v>30608.379000000001</v>
      </c>
      <c r="J389">
        <v>20176.918000000001</v>
      </c>
      <c r="K389">
        <v>10205.731</v>
      </c>
      <c r="L389">
        <v>9811.86</v>
      </c>
    </row>
    <row r="390" spans="1:12">
      <c r="A390" t="s">
        <v>145</v>
      </c>
      <c r="B390">
        <v>10664.694</v>
      </c>
      <c r="C390">
        <v>13554.61</v>
      </c>
      <c r="D390">
        <v>16640.257000000001</v>
      </c>
      <c r="E390">
        <v>20780.916000000001</v>
      </c>
      <c r="F390">
        <v>27507.659</v>
      </c>
      <c r="G390">
        <v>31978.508000000002</v>
      </c>
      <c r="H390">
        <v>36183.360999999997</v>
      </c>
      <c r="I390">
        <v>39116.194000000003</v>
      </c>
      <c r="J390">
        <v>47866.830999999998</v>
      </c>
      <c r="K390">
        <v>38728.945</v>
      </c>
      <c r="L390">
        <v>42370.811000000002</v>
      </c>
    </row>
    <row r="391" spans="1:12">
      <c r="A391" t="s">
        <v>146</v>
      </c>
      <c r="B391">
        <v>15394.26</v>
      </c>
      <c r="C391">
        <v>20671.848000000002</v>
      </c>
      <c r="D391">
        <v>19137.312000000002</v>
      </c>
      <c r="E391">
        <v>20036.513999999999</v>
      </c>
      <c r="F391">
        <v>21961.328000000001</v>
      </c>
      <c r="G391">
        <v>19965.78</v>
      </c>
      <c r="H391">
        <v>21382.382000000001</v>
      </c>
      <c r="I391">
        <v>26028.577000000001</v>
      </c>
      <c r="J391">
        <v>29901.985000000001</v>
      </c>
      <c r="K391">
        <v>21975.905999999999</v>
      </c>
      <c r="L391">
        <v>25757.502</v>
      </c>
    </row>
    <row r="392" spans="1:12">
      <c r="A392" t="s">
        <v>147</v>
      </c>
      <c r="B392">
        <v>486.33499999999998</v>
      </c>
      <c r="C392">
        <v>463.79399999999998</v>
      </c>
      <c r="D392">
        <v>386.13799999999998</v>
      </c>
      <c r="E392">
        <v>614.71699999999998</v>
      </c>
      <c r="F392">
        <v>556.45600000000002</v>
      </c>
      <c r="G392">
        <v>730.76499999999999</v>
      </c>
      <c r="H392">
        <v>1114.4749999999999</v>
      </c>
      <c r="I392">
        <v>2497.5659999999998</v>
      </c>
      <c r="J392">
        <v>1640.606</v>
      </c>
      <c r="K392">
        <v>1047.6959999999999</v>
      </c>
      <c r="L392">
        <v>533.28700000000003</v>
      </c>
    </row>
    <row r="393" spans="1:12">
      <c r="A393" t="s">
        <v>148</v>
      </c>
      <c r="B393">
        <v>3203.7280000000001</v>
      </c>
      <c r="C393">
        <v>3964.2249999999999</v>
      </c>
      <c r="D393">
        <v>4677.0690000000004</v>
      </c>
      <c r="E393">
        <v>5953.7640000000001</v>
      </c>
      <c r="F393">
        <v>7391.7610000000004</v>
      </c>
      <c r="G393">
        <v>8403.2790000000005</v>
      </c>
      <c r="H393">
        <v>11211.075999999999</v>
      </c>
      <c r="I393">
        <v>12565.031999999999</v>
      </c>
      <c r="J393">
        <v>14118.328</v>
      </c>
      <c r="K393">
        <v>9864.5740000000005</v>
      </c>
      <c r="L393">
        <v>11929.18</v>
      </c>
    </row>
    <row r="394" spans="1:12">
      <c r="A394" t="s">
        <v>149</v>
      </c>
      <c r="B394">
        <v>12032.71</v>
      </c>
      <c r="C394">
        <v>13277.572</v>
      </c>
      <c r="D394">
        <v>16141.584000000001</v>
      </c>
      <c r="E394">
        <v>19783.2</v>
      </c>
      <c r="F394">
        <v>27046.865000000002</v>
      </c>
      <c r="G394">
        <v>30449.558000000001</v>
      </c>
      <c r="H394">
        <v>39030.409</v>
      </c>
      <c r="I394">
        <v>91561.021999999997</v>
      </c>
      <c r="J394">
        <v>90131.748999999996</v>
      </c>
      <c r="K394">
        <v>45864.290999999997</v>
      </c>
      <c r="L394">
        <v>54149.017999999996</v>
      </c>
    </row>
    <row r="395" spans="1:12">
      <c r="A395" t="s">
        <v>150</v>
      </c>
      <c r="B395">
        <v>2046.028</v>
      </c>
      <c r="C395">
        <v>1903.5930000000001</v>
      </c>
      <c r="D395">
        <v>2065.8429999999998</v>
      </c>
      <c r="E395">
        <v>3900.8679999999999</v>
      </c>
      <c r="F395">
        <v>1770.577</v>
      </c>
      <c r="G395">
        <v>976.577</v>
      </c>
      <c r="H395">
        <v>2110.8069999999998</v>
      </c>
      <c r="I395">
        <v>1867.1890000000001</v>
      </c>
      <c r="J395">
        <v>1519.6890000000001</v>
      </c>
      <c r="K395">
        <v>805.99599999999998</v>
      </c>
      <c r="L395">
        <v>2072.34</v>
      </c>
    </row>
    <row r="396" spans="1:12">
      <c r="A396" t="s">
        <v>151</v>
      </c>
      <c r="B396">
        <v>161.33000000000001</v>
      </c>
      <c r="C396">
        <v>134.708</v>
      </c>
      <c r="D396">
        <v>162.68600000000001</v>
      </c>
      <c r="E396">
        <v>267.60000000000002</v>
      </c>
      <c r="F396">
        <v>343.55900000000003</v>
      </c>
      <c r="G396">
        <v>444.36399999999998</v>
      </c>
      <c r="H396">
        <v>626.17200000000003</v>
      </c>
      <c r="I396">
        <v>1039.268</v>
      </c>
      <c r="J396">
        <v>1137.32</v>
      </c>
      <c r="K396">
        <v>702.68799999999999</v>
      </c>
      <c r="L396">
        <v>695.25599999999997</v>
      </c>
    </row>
    <row r="397" spans="1:12">
      <c r="A397" t="s">
        <v>152</v>
      </c>
      <c r="B397">
        <v>383.06799999999998</v>
      </c>
      <c r="C397">
        <v>473.55</v>
      </c>
      <c r="D397">
        <v>582.50099999999998</v>
      </c>
      <c r="E397">
        <v>785.29899999999998</v>
      </c>
      <c r="F397">
        <v>1201.9659999999999</v>
      </c>
      <c r="G397">
        <v>1175.4760000000001</v>
      </c>
      <c r="H397">
        <v>2351.4160000000002</v>
      </c>
      <c r="I397">
        <v>2927.4279999999999</v>
      </c>
      <c r="J397">
        <v>1557.0609999999999</v>
      </c>
      <c r="K397">
        <v>400.78800000000001</v>
      </c>
      <c r="L397">
        <v>1446.0160000000001</v>
      </c>
    </row>
    <row r="398" spans="1:12">
      <c r="A398" t="s">
        <v>153</v>
      </c>
      <c r="B398">
        <v>3243.5349999999999</v>
      </c>
      <c r="C398">
        <v>4311.8</v>
      </c>
      <c r="D398">
        <v>5244.8339999999998</v>
      </c>
      <c r="E398">
        <v>7329.424</v>
      </c>
      <c r="F398">
        <v>8246.125</v>
      </c>
      <c r="G398">
        <v>12718.319</v>
      </c>
      <c r="H398">
        <v>16013.428</v>
      </c>
      <c r="I398">
        <v>20330.328000000001</v>
      </c>
      <c r="J398">
        <v>17958.581999999999</v>
      </c>
      <c r="K398">
        <v>9076.8989999999994</v>
      </c>
      <c r="L398">
        <v>13257.731</v>
      </c>
    </row>
    <row r="399" spans="1:12">
      <c r="A399" t="s">
        <v>154</v>
      </c>
      <c r="B399">
        <v>16071.522999999999</v>
      </c>
      <c r="C399">
        <v>18181.621999999999</v>
      </c>
      <c r="D399">
        <v>19777.063999999998</v>
      </c>
      <c r="E399">
        <v>27929.196</v>
      </c>
      <c r="F399">
        <v>39503.534</v>
      </c>
      <c r="G399">
        <v>59326.057999999997</v>
      </c>
      <c r="H399">
        <v>84212.944000000003</v>
      </c>
      <c r="I399">
        <v>120953.36900000001</v>
      </c>
      <c r="J399">
        <v>115240.986</v>
      </c>
      <c r="K399">
        <v>55816.813999999998</v>
      </c>
      <c r="L399">
        <v>92019.088000000003</v>
      </c>
    </row>
    <row r="400" spans="1:12">
      <c r="A400" t="s">
        <v>155</v>
      </c>
      <c r="B400">
        <v>4860.0060000000003</v>
      </c>
      <c r="C400">
        <v>5467.8760000000002</v>
      </c>
      <c r="D400">
        <v>6354.3360000000002</v>
      </c>
      <c r="E400">
        <v>8452.6460000000006</v>
      </c>
      <c r="F400">
        <v>11413.999</v>
      </c>
      <c r="G400">
        <v>13652.594999999999</v>
      </c>
      <c r="H400">
        <v>15683.821</v>
      </c>
      <c r="I400">
        <v>18451.735000000001</v>
      </c>
      <c r="J400">
        <v>19308.742999999999</v>
      </c>
      <c r="K400">
        <v>12897.36</v>
      </c>
      <c r="L400">
        <v>16652.973999999998</v>
      </c>
    </row>
    <row r="401" spans="1:12">
      <c r="A401" t="s">
        <v>156</v>
      </c>
      <c r="B401">
        <v>714.74300000000005</v>
      </c>
      <c r="C401">
        <v>721.44100000000003</v>
      </c>
      <c r="D401">
        <v>860.05</v>
      </c>
      <c r="E401">
        <v>822.54499999999996</v>
      </c>
      <c r="F401">
        <v>829.75400000000002</v>
      </c>
      <c r="G401">
        <v>1059.5630000000001</v>
      </c>
      <c r="H401">
        <v>1108.6600000000001</v>
      </c>
      <c r="I401">
        <v>1567.135</v>
      </c>
      <c r="J401">
        <v>1647.605</v>
      </c>
      <c r="K401">
        <v>1067.925</v>
      </c>
      <c r="L401">
        <v>914.09500000000003</v>
      </c>
    </row>
    <row r="402" spans="1:12">
      <c r="A402" t="s">
        <v>157</v>
      </c>
      <c r="B402">
        <v>11611.647000000001</v>
      </c>
      <c r="C402">
        <v>14789.83</v>
      </c>
      <c r="D402">
        <v>18918.603999999999</v>
      </c>
      <c r="E402">
        <v>25956.691999999999</v>
      </c>
      <c r="F402">
        <v>35891.374000000003</v>
      </c>
      <c r="G402">
        <v>49792.84</v>
      </c>
      <c r="H402">
        <v>69125.179000000004</v>
      </c>
      <c r="I402">
        <v>99114.02</v>
      </c>
      <c r="J402">
        <v>80065.100999999995</v>
      </c>
      <c r="K402">
        <v>47424.752</v>
      </c>
      <c r="L402">
        <v>51784.303999999996</v>
      </c>
    </row>
    <row r="403" spans="1:12">
      <c r="A403" t="s">
        <v>158</v>
      </c>
      <c r="B403">
        <v>6617.9</v>
      </c>
      <c r="C403">
        <v>8820.0470000000005</v>
      </c>
      <c r="D403">
        <v>9675.8179999999993</v>
      </c>
      <c r="E403">
        <v>13168.629000000001</v>
      </c>
      <c r="F403">
        <v>18870.86</v>
      </c>
      <c r="G403">
        <v>27131.812000000002</v>
      </c>
      <c r="H403">
        <v>42154.17</v>
      </c>
      <c r="I403">
        <v>67213.884000000005</v>
      </c>
      <c r="J403">
        <v>53047.809000000001</v>
      </c>
      <c r="K403">
        <v>26627.166000000001</v>
      </c>
      <c r="L403">
        <v>31037.776000000002</v>
      </c>
    </row>
    <row r="404" spans="1:12">
      <c r="A404" t="s">
        <v>159</v>
      </c>
      <c r="B404">
        <v>65889.016000000003</v>
      </c>
      <c r="C404">
        <v>69668.288</v>
      </c>
      <c r="D404">
        <v>84174.751999999993</v>
      </c>
      <c r="E404">
        <v>100381.67200000001</v>
      </c>
      <c r="F404">
        <v>130130.106</v>
      </c>
      <c r="G404">
        <v>139433.579</v>
      </c>
      <c r="H404">
        <v>145902.33199999999</v>
      </c>
      <c r="I404">
        <v>181055.63699999999</v>
      </c>
      <c r="J404">
        <v>180127.734</v>
      </c>
      <c r="K404">
        <v>120876.099</v>
      </c>
      <c r="L404">
        <v>164775.93700000001</v>
      </c>
    </row>
    <row r="405" spans="1:12">
      <c r="A405" t="s">
        <v>160</v>
      </c>
      <c r="B405">
        <v>43619.868000000002</v>
      </c>
      <c r="C405">
        <v>50350.908000000003</v>
      </c>
      <c r="D405">
        <v>56126.368000000002</v>
      </c>
      <c r="E405">
        <v>60432.243999999999</v>
      </c>
      <c r="F405">
        <v>68948.346999999994</v>
      </c>
      <c r="G405">
        <v>67533.959000000003</v>
      </c>
      <c r="H405">
        <v>82753.551999999996</v>
      </c>
      <c r="I405">
        <v>103213.53</v>
      </c>
      <c r="J405">
        <v>113243.33100000001</v>
      </c>
      <c r="K405">
        <v>82583.270999999993</v>
      </c>
      <c r="L405">
        <v>87845.460999999996</v>
      </c>
    </row>
    <row r="406" spans="1:12">
      <c r="A406" t="s">
        <v>161</v>
      </c>
      <c r="B406">
        <v>31022.038</v>
      </c>
      <c r="C406">
        <v>33549.599999999999</v>
      </c>
      <c r="D406">
        <v>31212.276000000002</v>
      </c>
      <c r="E406">
        <v>39411.735999999997</v>
      </c>
      <c r="F406">
        <v>56644.341</v>
      </c>
      <c r="G406">
        <v>52312.11</v>
      </c>
      <c r="H406">
        <v>55728.063999999998</v>
      </c>
      <c r="I406">
        <v>63502.7</v>
      </c>
      <c r="J406">
        <v>51914.033000000003</v>
      </c>
      <c r="K406">
        <v>31261.295999999998</v>
      </c>
      <c r="L406">
        <v>45245.737000000001</v>
      </c>
    </row>
    <row r="407" spans="1:12">
      <c r="A407" t="s">
        <v>162</v>
      </c>
      <c r="B407">
        <v>12174.939</v>
      </c>
      <c r="C407">
        <v>15019.602999999999</v>
      </c>
      <c r="D407">
        <v>16166.959000000001</v>
      </c>
      <c r="E407">
        <v>26575.047999999999</v>
      </c>
      <c r="F407">
        <v>31895.699000000001</v>
      </c>
      <c r="G407">
        <v>22546.245999999999</v>
      </c>
      <c r="H407">
        <v>29085.453000000001</v>
      </c>
      <c r="I407">
        <v>30858.65</v>
      </c>
      <c r="J407">
        <v>19707.518</v>
      </c>
      <c r="K407">
        <v>13884.549000000001</v>
      </c>
      <c r="L407">
        <v>19770.317999999999</v>
      </c>
    </row>
    <row r="408" spans="1:12">
      <c r="A408" t="s">
        <v>163</v>
      </c>
      <c r="B408">
        <v>38537.188000000002</v>
      </c>
      <c r="C408">
        <v>40290.36</v>
      </c>
      <c r="D408">
        <v>42322.127999999997</v>
      </c>
      <c r="E408">
        <v>53778.944000000003</v>
      </c>
      <c r="F408">
        <v>68428.846999999994</v>
      </c>
      <c r="G408">
        <v>45139.898000000001</v>
      </c>
      <c r="H408">
        <v>48250.915000000001</v>
      </c>
      <c r="I408">
        <v>54988.98</v>
      </c>
      <c r="J408">
        <v>45599.080999999998</v>
      </c>
      <c r="K408">
        <v>31242.742999999999</v>
      </c>
      <c r="L408">
        <v>45607.53</v>
      </c>
    </row>
    <row r="409" spans="1:12">
      <c r="A409" t="s">
        <v>164</v>
      </c>
      <c r="B409">
        <v>4706.9920000000002</v>
      </c>
      <c r="C409">
        <v>4881.7889999999998</v>
      </c>
      <c r="D409">
        <v>5366.2079999999996</v>
      </c>
      <c r="E409">
        <v>9795.3160000000007</v>
      </c>
      <c r="F409">
        <v>17138.277999999998</v>
      </c>
      <c r="G409">
        <v>15367.748</v>
      </c>
      <c r="H409">
        <v>11712.641</v>
      </c>
      <c r="I409">
        <v>11859.338</v>
      </c>
      <c r="J409">
        <v>10720.307000000001</v>
      </c>
      <c r="K409">
        <v>5143.3329999999996</v>
      </c>
      <c r="L409">
        <v>7339.2529999999997</v>
      </c>
    </row>
    <row r="410" spans="1:12">
      <c r="A410" t="s">
        <v>165</v>
      </c>
      <c r="B410">
        <v>18742.196</v>
      </c>
      <c r="C410">
        <v>19801.103999999999</v>
      </c>
      <c r="D410">
        <v>20645.524000000001</v>
      </c>
      <c r="E410">
        <v>29762.616000000002</v>
      </c>
      <c r="F410">
        <v>45753.031000000003</v>
      </c>
      <c r="G410">
        <v>37870.767</v>
      </c>
      <c r="H410">
        <v>43046.353999999999</v>
      </c>
      <c r="I410">
        <v>41271.254999999997</v>
      </c>
      <c r="J410">
        <v>45018.11</v>
      </c>
      <c r="K410">
        <v>21718.536</v>
      </c>
      <c r="L410">
        <v>26957.245999999999</v>
      </c>
    </row>
    <row r="411" spans="1:12">
      <c r="A411" t="s">
        <v>166</v>
      </c>
      <c r="B411">
        <v>5159.518</v>
      </c>
      <c r="C411">
        <v>7693.8370000000004</v>
      </c>
      <c r="D411">
        <v>9958.7309999999998</v>
      </c>
      <c r="E411">
        <v>12018.825999999999</v>
      </c>
      <c r="F411">
        <v>15586.286</v>
      </c>
      <c r="G411">
        <v>15016.343000000001</v>
      </c>
      <c r="H411">
        <v>17293.886999999999</v>
      </c>
      <c r="I411">
        <v>20349.714</v>
      </c>
      <c r="J411">
        <v>17491.34</v>
      </c>
      <c r="K411">
        <v>10075.434999999999</v>
      </c>
      <c r="L411">
        <v>12527.771000000001</v>
      </c>
    </row>
    <row r="412" spans="1:12">
      <c r="A412" t="s">
        <v>167</v>
      </c>
      <c r="B412">
        <v>12954.681</v>
      </c>
      <c r="C412">
        <v>14835.063</v>
      </c>
      <c r="D412">
        <v>18749.504000000001</v>
      </c>
      <c r="E412">
        <v>22699.42</v>
      </c>
      <c r="F412">
        <v>30178.300999999999</v>
      </c>
      <c r="G412">
        <v>28760.791000000001</v>
      </c>
      <c r="H412">
        <v>33369.580999999998</v>
      </c>
      <c r="I412">
        <v>39245.542999999998</v>
      </c>
      <c r="J412">
        <v>35472.595999999998</v>
      </c>
      <c r="K412">
        <v>19816.868999999999</v>
      </c>
      <c r="L412">
        <v>28072.383000000002</v>
      </c>
    </row>
    <row r="413" spans="1:12">
      <c r="A413" t="s">
        <v>168</v>
      </c>
      <c r="B413">
        <v>4521.8119999999999</v>
      </c>
      <c r="C413">
        <v>6760.8320000000003</v>
      </c>
      <c r="D413">
        <v>8255.4590000000007</v>
      </c>
      <c r="E413">
        <v>13419.127</v>
      </c>
      <c r="F413">
        <v>18079.542000000001</v>
      </c>
      <c r="G413">
        <v>19369.713</v>
      </c>
      <c r="H413">
        <v>27532.127</v>
      </c>
      <c r="I413">
        <v>37245.491000000002</v>
      </c>
      <c r="J413">
        <v>45125.322</v>
      </c>
      <c r="K413">
        <v>26047.48</v>
      </c>
      <c r="L413">
        <v>25366.206999999999</v>
      </c>
    </row>
    <row r="414" spans="1:12">
      <c r="A414" t="s">
        <v>169</v>
      </c>
      <c r="B414">
        <v>4344.893</v>
      </c>
      <c r="C414">
        <v>4487.8549999999996</v>
      </c>
      <c r="D414">
        <v>5144.9939999999997</v>
      </c>
      <c r="E414">
        <v>6245.1419999999998</v>
      </c>
      <c r="F414">
        <v>7517.8209999999999</v>
      </c>
      <c r="G414">
        <v>8666.7749999999996</v>
      </c>
      <c r="H414">
        <v>12471.923000000001</v>
      </c>
      <c r="I414">
        <v>14531.82</v>
      </c>
      <c r="J414">
        <v>14664.271000000001</v>
      </c>
      <c r="K414">
        <v>6451.9120000000003</v>
      </c>
      <c r="L414">
        <v>6514.1760000000004</v>
      </c>
    </row>
    <row r="415" spans="1:12">
      <c r="A415" t="s">
        <v>170</v>
      </c>
      <c r="B415">
        <v>13329.182000000001</v>
      </c>
      <c r="C415">
        <v>13765.093000000001</v>
      </c>
      <c r="D415">
        <v>16463.675999999999</v>
      </c>
      <c r="E415">
        <v>20558.964</v>
      </c>
      <c r="F415">
        <v>29797.266</v>
      </c>
      <c r="G415">
        <v>41260.343000000001</v>
      </c>
      <c r="H415">
        <v>54883.358</v>
      </c>
      <c r="I415">
        <v>79262.429999999993</v>
      </c>
      <c r="J415">
        <v>68540.820999999996</v>
      </c>
      <c r="K415">
        <v>22999.286</v>
      </c>
      <c r="L415">
        <v>20767.991000000002</v>
      </c>
    </row>
    <row r="416" spans="1:12">
      <c r="A416" t="s">
        <v>171</v>
      </c>
      <c r="B416">
        <v>13612.288</v>
      </c>
      <c r="C416">
        <v>17245.64</v>
      </c>
      <c r="D416">
        <v>17095.883999999998</v>
      </c>
      <c r="E416">
        <v>22561.484</v>
      </c>
      <c r="F416">
        <v>27505.030999999999</v>
      </c>
      <c r="G416">
        <v>29342.758999999998</v>
      </c>
      <c r="H416">
        <v>44935.012000000002</v>
      </c>
      <c r="I416">
        <v>53661.175000000003</v>
      </c>
      <c r="J416">
        <v>48962.3</v>
      </c>
      <c r="K416">
        <v>21289.93</v>
      </c>
      <c r="L416">
        <v>21867.375</v>
      </c>
    </row>
    <row r="417" spans="1:12">
      <c r="A417" t="s">
        <v>172</v>
      </c>
      <c r="B417">
        <v>24247.734</v>
      </c>
      <c r="C417">
        <v>25579.704000000002</v>
      </c>
      <c r="D417">
        <v>32951.370000000003</v>
      </c>
      <c r="E417">
        <v>40019.216</v>
      </c>
      <c r="F417">
        <v>44323.993999999999</v>
      </c>
      <c r="G417">
        <v>63967.366999999998</v>
      </c>
      <c r="H417">
        <v>99292.09</v>
      </c>
      <c r="I417">
        <v>123741.433</v>
      </c>
      <c r="J417">
        <v>85569.138999999996</v>
      </c>
      <c r="K417">
        <v>52159.548000000003</v>
      </c>
      <c r="L417">
        <v>44527.415999999997</v>
      </c>
    </row>
    <row r="418" spans="1:12">
      <c r="A418" t="s">
        <v>173</v>
      </c>
      <c r="B418">
        <v>15000.071</v>
      </c>
      <c r="C418">
        <v>14939.550999999999</v>
      </c>
      <c r="D418">
        <v>16381.072</v>
      </c>
      <c r="E418">
        <v>22693.668000000001</v>
      </c>
      <c r="F418">
        <v>26924.947</v>
      </c>
      <c r="G418">
        <v>31684.652999999998</v>
      </c>
      <c r="H418">
        <v>44534.5</v>
      </c>
      <c r="I418">
        <v>61414.989000000001</v>
      </c>
      <c r="J418">
        <v>50189.635999999999</v>
      </c>
      <c r="K418">
        <v>23424.338</v>
      </c>
      <c r="L418">
        <v>28069.530999999999</v>
      </c>
    </row>
    <row r="419" spans="1:12">
      <c r="A419" t="s">
        <v>174</v>
      </c>
      <c r="B419">
        <v>11995.361999999999</v>
      </c>
      <c r="C419">
        <v>12337.605</v>
      </c>
      <c r="D419">
        <v>20148.455999999998</v>
      </c>
      <c r="E419">
        <v>22040.892</v>
      </c>
      <c r="F419">
        <v>27970.614000000001</v>
      </c>
      <c r="G419">
        <v>33747.332000000002</v>
      </c>
      <c r="H419">
        <v>44427.152000000002</v>
      </c>
      <c r="I419">
        <v>63011.440999999999</v>
      </c>
      <c r="J419">
        <v>62510.275999999998</v>
      </c>
      <c r="K419">
        <v>43237.627</v>
      </c>
      <c r="L419">
        <v>39304.192000000003</v>
      </c>
    </row>
    <row r="420" spans="1:12">
      <c r="A420" t="s">
        <v>175</v>
      </c>
      <c r="B420">
        <v>1992.5260000000001</v>
      </c>
      <c r="C420">
        <v>2207.0189999999998</v>
      </c>
      <c r="D420">
        <v>2536.8850000000002</v>
      </c>
      <c r="E420">
        <v>3586.306</v>
      </c>
      <c r="F420">
        <v>4320.098</v>
      </c>
      <c r="G420">
        <v>7126.5379999999996</v>
      </c>
      <c r="H420">
        <v>9049.3209999999999</v>
      </c>
      <c r="I420">
        <v>12990.767</v>
      </c>
      <c r="J420">
        <v>12387.439</v>
      </c>
      <c r="K420">
        <v>8647.7019999999993</v>
      </c>
      <c r="L420">
        <v>7384.5460000000003</v>
      </c>
    </row>
    <row r="421" spans="1:12">
      <c r="A421" t="s">
        <v>176</v>
      </c>
      <c r="B421">
        <v>18.913</v>
      </c>
      <c r="C421">
        <v>34.640999999999998</v>
      </c>
      <c r="D421">
        <v>40.747999999999998</v>
      </c>
      <c r="E421">
        <v>77.628</v>
      </c>
      <c r="F421">
        <v>240.01400000000001</v>
      </c>
      <c r="G421">
        <v>228.328</v>
      </c>
      <c r="H421">
        <v>459.15800000000002</v>
      </c>
      <c r="I421">
        <v>746.03700000000003</v>
      </c>
      <c r="J421">
        <v>586.14700000000005</v>
      </c>
      <c r="K421">
        <v>88.382000000000005</v>
      </c>
      <c r="L421">
        <v>88.832999999999998</v>
      </c>
    </row>
    <row r="422" spans="1:12">
      <c r="A422" t="s">
        <v>177</v>
      </c>
      <c r="B422">
        <v>5699.8860000000004</v>
      </c>
      <c r="C422">
        <v>4358.7030000000004</v>
      </c>
      <c r="D422">
        <v>5269.7870000000003</v>
      </c>
      <c r="E422">
        <v>18304.367999999999</v>
      </c>
      <c r="F422">
        <v>36882.809000000001</v>
      </c>
      <c r="G422">
        <v>25210.791000000001</v>
      </c>
      <c r="H422">
        <v>26520.577000000001</v>
      </c>
      <c r="I422">
        <v>37402.400999999998</v>
      </c>
      <c r="J422">
        <v>58324.385000000002</v>
      </c>
      <c r="K422">
        <v>26870.643</v>
      </c>
      <c r="L422">
        <v>75263.316999999995</v>
      </c>
    </row>
    <row r="423" spans="1:12">
      <c r="A423" t="s">
        <v>178</v>
      </c>
      <c r="B423">
        <v>10236.579</v>
      </c>
      <c r="C423">
        <v>14097.458000000001</v>
      </c>
      <c r="D423">
        <v>16831.957999999999</v>
      </c>
      <c r="E423">
        <v>20820.68</v>
      </c>
      <c r="F423">
        <v>70763.453999999998</v>
      </c>
      <c r="G423">
        <v>71006.229000000007</v>
      </c>
      <c r="H423">
        <v>56761.559000000001</v>
      </c>
      <c r="I423">
        <v>81648.239000000001</v>
      </c>
      <c r="J423">
        <v>99291.474000000002</v>
      </c>
      <c r="K423">
        <v>80830.517000000007</v>
      </c>
      <c r="L423">
        <v>101803.435</v>
      </c>
    </row>
    <row r="424" spans="1:12">
      <c r="A424" t="s">
        <v>179</v>
      </c>
      <c r="B424">
        <v>13641.039000000001</v>
      </c>
      <c r="C424">
        <v>13956.459000000001</v>
      </c>
      <c r="D424">
        <v>16662.707999999999</v>
      </c>
      <c r="E424">
        <v>29259.988000000001</v>
      </c>
      <c r="F424">
        <v>78071.043000000005</v>
      </c>
      <c r="G424">
        <v>83216.764999999999</v>
      </c>
      <c r="H424">
        <v>87565.274000000005</v>
      </c>
      <c r="I424">
        <v>139406.67600000001</v>
      </c>
      <c r="J424">
        <v>231638.606</v>
      </c>
      <c r="K424">
        <v>74069.004000000001</v>
      </c>
      <c r="L424">
        <v>148462.23800000001</v>
      </c>
    </row>
    <row r="425" spans="1:12">
      <c r="A425" t="s">
        <v>180</v>
      </c>
      <c r="B425">
        <v>27675.385999999999</v>
      </c>
      <c r="C425">
        <v>32429.175999999999</v>
      </c>
      <c r="D425">
        <v>34131.315999999999</v>
      </c>
      <c r="E425">
        <v>37174.152000000002</v>
      </c>
      <c r="F425">
        <v>70642.754000000001</v>
      </c>
      <c r="G425">
        <v>63719.682999999997</v>
      </c>
      <c r="H425">
        <v>93372.962</v>
      </c>
      <c r="I425">
        <v>131557.796</v>
      </c>
      <c r="J425">
        <v>130492.117</v>
      </c>
      <c r="K425">
        <v>50991.930999999997</v>
      </c>
      <c r="L425">
        <v>66569.638000000006</v>
      </c>
    </row>
    <row r="426" spans="1:12">
      <c r="A426" t="s">
        <v>181</v>
      </c>
      <c r="B426">
        <v>3980.6770000000001</v>
      </c>
      <c r="C426">
        <v>4023.1729999999998</v>
      </c>
      <c r="D426">
        <v>4775.3329999999996</v>
      </c>
      <c r="E426">
        <v>9782.0480000000007</v>
      </c>
      <c r="F426">
        <v>17683.482</v>
      </c>
      <c r="G426">
        <v>15081.918</v>
      </c>
      <c r="H426">
        <v>22995.018</v>
      </c>
      <c r="I426">
        <v>22317.273000000001</v>
      </c>
      <c r="J426">
        <v>26188.1</v>
      </c>
      <c r="K426">
        <v>11883.466</v>
      </c>
      <c r="L426">
        <v>28249.591</v>
      </c>
    </row>
    <row r="427" spans="1:12">
      <c r="A427" t="s">
        <v>182</v>
      </c>
      <c r="B427">
        <v>22763.151999999998</v>
      </c>
      <c r="C427">
        <v>24396.457999999999</v>
      </c>
      <c r="D427">
        <v>28857.200000000001</v>
      </c>
      <c r="E427">
        <v>39497.608</v>
      </c>
      <c r="F427">
        <v>83234.748000000007</v>
      </c>
      <c r="G427">
        <v>88933.027000000002</v>
      </c>
      <c r="H427">
        <v>120374.55100000001</v>
      </c>
      <c r="I427">
        <v>175038.796</v>
      </c>
      <c r="J427">
        <v>154505.85200000001</v>
      </c>
      <c r="K427">
        <v>42003.686999999998</v>
      </c>
      <c r="L427">
        <v>61260.228000000003</v>
      </c>
    </row>
    <row r="428" spans="1:12">
      <c r="A428" t="s">
        <v>183</v>
      </c>
      <c r="B428">
        <v>5405.2489999999998</v>
      </c>
      <c r="C428">
        <v>11820.218999999999</v>
      </c>
      <c r="D428">
        <v>8976.7909999999993</v>
      </c>
      <c r="E428">
        <v>21639.498</v>
      </c>
      <c r="F428">
        <v>22293.273000000001</v>
      </c>
      <c r="G428">
        <v>16609.593000000001</v>
      </c>
      <c r="H428">
        <v>22963.342000000001</v>
      </c>
      <c r="I428">
        <v>21883.280999999999</v>
      </c>
      <c r="J428">
        <v>20007.851999999999</v>
      </c>
      <c r="K428">
        <v>10033.629999999999</v>
      </c>
      <c r="L428">
        <v>24873.234</v>
      </c>
    </row>
    <row r="429" spans="1:12">
      <c r="A429" t="s">
        <v>184</v>
      </c>
      <c r="B429">
        <v>1929.4929999999999</v>
      </c>
      <c r="C429">
        <v>2436.7289999999998</v>
      </c>
      <c r="D429">
        <v>2866.2660000000001</v>
      </c>
      <c r="E429">
        <v>3765.4250000000002</v>
      </c>
      <c r="F429">
        <v>5820.335</v>
      </c>
      <c r="G429">
        <v>6707.6819999999998</v>
      </c>
      <c r="H429">
        <v>11641.989</v>
      </c>
      <c r="I429">
        <v>17217.440999999999</v>
      </c>
      <c r="J429">
        <v>14029.404</v>
      </c>
      <c r="K429">
        <v>4565.5469999999996</v>
      </c>
      <c r="L429">
        <v>10227.865</v>
      </c>
    </row>
    <row r="430" spans="1:12">
      <c r="A430" t="s">
        <v>185</v>
      </c>
      <c r="B430">
        <v>26791.716</v>
      </c>
      <c r="C430">
        <v>21111.063999999998</v>
      </c>
      <c r="D430">
        <v>28861.385999999999</v>
      </c>
      <c r="E430">
        <v>40592.887999999999</v>
      </c>
      <c r="F430">
        <v>64782.756000000001</v>
      </c>
      <c r="G430">
        <v>71041.659</v>
      </c>
      <c r="H430">
        <v>75547.531000000003</v>
      </c>
      <c r="I430">
        <v>122475.264</v>
      </c>
      <c r="J430">
        <v>107017.126</v>
      </c>
      <c r="K430">
        <v>45988.934000000001</v>
      </c>
      <c r="L430">
        <v>61979.036999999997</v>
      </c>
    </row>
    <row r="431" spans="1:12">
      <c r="A431" t="s">
        <v>186</v>
      </c>
      <c r="B431">
        <v>145.405</v>
      </c>
      <c r="C431">
        <v>115.057</v>
      </c>
      <c r="D431">
        <v>161.03299999999999</v>
      </c>
      <c r="E431">
        <v>63.335999999999999</v>
      </c>
      <c r="F431">
        <v>174.76400000000001</v>
      </c>
      <c r="G431">
        <v>441.73500000000001</v>
      </c>
      <c r="H431">
        <v>758.52</v>
      </c>
      <c r="I431">
        <v>540.56600000000003</v>
      </c>
      <c r="J431">
        <v>1286.4649999999999</v>
      </c>
      <c r="K431">
        <v>332.71</v>
      </c>
      <c r="L431">
        <v>526.31200000000001</v>
      </c>
    </row>
    <row r="432" spans="1:12">
      <c r="A432" t="s">
        <v>187</v>
      </c>
      <c r="B432">
        <v>4153.0860000000002</v>
      </c>
      <c r="C432">
        <v>5144.9759999999997</v>
      </c>
      <c r="D432">
        <v>6119.7089999999998</v>
      </c>
      <c r="E432">
        <v>8998.2420000000002</v>
      </c>
      <c r="F432">
        <v>11287.102999999999</v>
      </c>
      <c r="G432">
        <v>16776.25</v>
      </c>
      <c r="H432">
        <v>31379.842000000001</v>
      </c>
      <c r="I432">
        <v>38338.959999999999</v>
      </c>
      <c r="J432">
        <v>46083.108</v>
      </c>
      <c r="K432">
        <v>22047.142</v>
      </c>
      <c r="L432">
        <v>15021.978999999999</v>
      </c>
    </row>
    <row r="433" spans="1:12">
      <c r="A433" t="s">
        <v>188</v>
      </c>
      <c r="B433">
        <v>57.203000000000003</v>
      </c>
      <c r="C433">
        <v>78.483999999999995</v>
      </c>
      <c r="D433">
        <v>104.97</v>
      </c>
      <c r="E433">
        <v>110.023</v>
      </c>
      <c r="F433">
        <v>432.15300000000002</v>
      </c>
      <c r="G433">
        <v>261.68700000000001</v>
      </c>
      <c r="H433">
        <v>242.369</v>
      </c>
      <c r="I433">
        <v>322.95499999999998</v>
      </c>
      <c r="J433">
        <v>197.15100000000001</v>
      </c>
      <c r="K433">
        <v>90.522999999999996</v>
      </c>
      <c r="L433">
        <v>102.01300000000001</v>
      </c>
    </row>
    <row r="434" spans="1:12">
      <c r="A434" t="s">
        <v>189</v>
      </c>
      <c r="B434">
        <v>12514.781999999999</v>
      </c>
      <c r="C434">
        <v>15518.573</v>
      </c>
      <c r="D434">
        <v>17643.848000000002</v>
      </c>
      <c r="E434">
        <v>25108.222000000002</v>
      </c>
      <c r="F434">
        <v>29014.397000000001</v>
      </c>
      <c r="G434">
        <v>24595.542000000001</v>
      </c>
      <c r="H434">
        <v>31813.937000000002</v>
      </c>
      <c r="I434">
        <v>39569.72</v>
      </c>
      <c r="J434">
        <v>37741.008999999998</v>
      </c>
      <c r="K434">
        <v>17948.830000000002</v>
      </c>
      <c r="L434">
        <v>26038.954000000002</v>
      </c>
    </row>
    <row r="435" spans="1:12">
      <c r="A435" t="s">
        <v>190</v>
      </c>
      <c r="B435">
        <v>471.726</v>
      </c>
      <c r="C435">
        <v>282.19200000000001</v>
      </c>
      <c r="D435">
        <v>73.682000000000002</v>
      </c>
      <c r="E435">
        <v>72.102000000000004</v>
      </c>
      <c r="F435">
        <v>115.16500000000001</v>
      </c>
      <c r="G435">
        <v>171.02199999999999</v>
      </c>
      <c r="H435">
        <v>229.11099999999999</v>
      </c>
      <c r="I435">
        <v>447.685</v>
      </c>
      <c r="J435">
        <v>193.33699999999999</v>
      </c>
      <c r="K435">
        <v>73.293000000000006</v>
      </c>
      <c r="L435">
        <v>93.39</v>
      </c>
    </row>
    <row r="436" spans="1:12">
      <c r="A436" t="s">
        <v>191</v>
      </c>
      <c r="B436">
        <v>822.19600000000003</v>
      </c>
      <c r="C436">
        <v>1083.7560000000001</v>
      </c>
      <c r="D436">
        <v>899.94</v>
      </c>
      <c r="E436">
        <v>1264.345</v>
      </c>
      <c r="F436">
        <v>1946.99</v>
      </c>
      <c r="G436">
        <v>2622.8789999999999</v>
      </c>
      <c r="H436">
        <v>3457.645</v>
      </c>
      <c r="I436">
        <v>4622.05</v>
      </c>
      <c r="J436">
        <v>3801.4670000000001</v>
      </c>
      <c r="K436">
        <v>1401.3979999999999</v>
      </c>
      <c r="L436">
        <v>1071.327</v>
      </c>
    </row>
    <row r="437" spans="1:12">
      <c r="A437" t="s">
        <v>192</v>
      </c>
      <c r="B437">
        <v>31.652999999999999</v>
      </c>
      <c r="C437">
        <v>33.624000000000002</v>
      </c>
      <c r="D437">
        <v>45.216999999999999</v>
      </c>
      <c r="E437">
        <v>57.862000000000002</v>
      </c>
      <c r="F437">
        <v>135.02799999999999</v>
      </c>
      <c r="G437">
        <v>172.48599999999999</v>
      </c>
      <c r="H437">
        <v>321.48899999999998</v>
      </c>
      <c r="I437">
        <v>258.69799999999998</v>
      </c>
      <c r="J437">
        <v>518.89099999999996</v>
      </c>
      <c r="K437">
        <v>414.87299999999999</v>
      </c>
      <c r="L437">
        <v>300.41399999999999</v>
      </c>
    </row>
    <row r="438" spans="1:12">
      <c r="A438" t="s">
        <v>193</v>
      </c>
      <c r="B438">
        <v>190.74799999999999</v>
      </c>
      <c r="C438">
        <v>304.64600000000002</v>
      </c>
      <c r="D438">
        <v>481.87900000000002</v>
      </c>
      <c r="E438">
        <v>347.04599999999999</v>
      </c>
      <c r="F438">
        <v>490.80900000000003</v>
      </c>
      <c r="G438">
        <v>685.41399999999999</v>
      </c>
      <c r="H438">
        <v>708.25599999999997</v>
      </c>
      <c r="I438">
        <v>909.15200000000004</v>
      </c>
      <c r="J438">
        <v>357.86599999999999</v>
      </c>
      <c r="K438">
        <v>254.006</v>
      </c>
      <c r="L438">
        <v>293.017</v>
      </c>
    </row>
    <row r="439" spans="1:12">
      <c r="A439" t="s">
        <v>194</v>
      </c>
      <c r="B439">
        <v>25918.036</v>
      </c>
      <c r="C439">
        <v>28382.572</v>
      </c>
      <c r="D439">
        <v>30232.276000000002</v>
      </c>
      <c r="E439">
        <v>43219.411999999997</v>
      </c>
      <c r="F439">
        <v>52428.12</v>
      </c>
      <c r="G439">
        <v>57455.767999999996</v>
      </c>
      <c r="H439">
        <v>89916.96</v>
      </c>
      <c r="I439">
        <v>109917.34699999999</v>
      </c>
      <c r="J439">
        <v>105381.825</v>
      </c>
      <c r="K439">
        <v>42314.792000000001</v>
      </c>
      <c r="L439">
        <v>45062.345000000001</v>
      </c>
    </row>
    <row r="440" spans="1:12">
      <c r="A440" t="s">
        <v>195</v>
      </c>
      <c r="B440">
        <v>5382.1329999999998</v>
      </c>
      <c r="C440">
        <v>6002.3639999999996</v>
      </c>
      <c r="D440">
        <v>8228.509</v>
      </c>
      <c r="E440">
        <v>12682.647000000001</v>
      </c>
      <c r="F440">
        <v>14599.589</v>
      </c>
      <c r="G440">
        <v>20980.859</v>
      </c>
      <c r="H440">
        <v>22606.07</v>
      </c>
      <c r="I440">
        <v>22531.337</v>
      </c>
      <c r="J440">
        <v>25569.338</v>
      </c>
      <c r="K440">
        <v>16869.727999999999</v>
      </c>
      <c r="L440">
        <v>17805.455000000002</v>
      </c>
    </row>
    <row r="441" spans="1:12">
      <c r="A441" t="s">
        <v>196</v>
      </c>
      <c r="B441">
        <v>2571.3389999999999</v>
      </c>
      <c r="C441">
        <v>3272.48</v>
      </c>
      <c r="D441">
        <v>4122.4269999999997</v>
      </c>
      <c r="E441">
        <v>4935.2560000000003</v>
      </c>
      <c r="F441">
        <v>6185.3890000000001</v>
      </c>
      <c r="G441">
        <v>9437.3080000000009</v>
      </c>
      <c r="H441">
        <v>12849.071</v>
      </c>
      <c r="I441">
        <v>16934.205000000002</v>
      </c>
      <c r="J441">
        <v>15555.839</v>
      </c>
      <c r="K441">
        <v>9907.116</v>
      </c>
      <c r="L441">
        <v>14851.816999999999</v>
      </c>
    </row>
    <row r="442" spans="1:12">
      <c r="A442" t="s">
        <v>197</v>
      </c>
      <c r="B442">
        <v>6352.2389999999996</v>
      </c>
      <c r="C442">
        <v>7590.3429999999998</v>
      </c>
      <c r="D442">
        <v>9948.1869999999999</v>
      </c>
      <c r="E442">
        <v>13184.32</v>
      </c>
      <c r="F442">
        <v>19198.991999999998</v>
      </c>
      <c r="G442">
        <v>20865.740000000002</v>
      </c>
      <c r="H442">
        <v>25379.445</v>
      </c>
      <c r="I442">
        <v>34877.548000000003</v>
      </c>
      <c r="J442">
        <v>29314.850999999999</v>
      </c>
      <c r="K442">
        <v>12991.227999999999</v>
      </c>
      <c r="L442">
        <v>17528.758999999998</v>
      </c>
    </row>
    <row r="443" spans="1:12">
      <c r="A443" t="s">
        <v>198</v>
      </c>
      <c r="B443">
        <v>10670.105</v>
      </c>
      <c r="C443">
        <v>14911.739</v>
      </c>
      <c r="D443">
        <v>15646.222</v>
      </c>
      <c r="E443">
        <v>19546.831999999999</v>
      </c>
      <c r="F443">
        <v>22442.012999999999</v>
      </c>
      <c r="G443">
        <v>28797.746999999999</v>
      </c>
      <c r="H443">
        <v>38422.955000000002</v>
      </c>
      <c r="I443">
        <v>53736.110999999997</v>
      </c>
      <c r="J443">
        <v>39735.184999999998</v>
      </c>
      <c r="K443">
        <v>18556.600999999999</v>
      </c>
      <c r="L443">
        <v>28694.01</v>
      </c>
    </row>
    <row r="444" spans="1:12">
      <c r="A444" t="s">
        <v>199</v>
      </c>
      <c r="B444">
        <v>3105.1680000000001</v>
      </c>
      <c r="C444">
        <v>3596.7570000000001</v>
      </c>
      <c r="D444">
        <v>3861.7</v>
      </c>
      <c r="E444">
        <v>5052.3950000000004</v>
      </c>
      <c r="F444">
        <v>6222.5029999999997</v>
      </c>
      <c r="G444">
        <v>7789.2120000000004</v>
      </c>
      <c r="H444">
        <v>10599.888999999999</v>
      </c>
      <c r="I444">
        <v>9954.8850000000002</v>
      </c>
      <c r="J444">
        <v>14487.974</v>
      </c>
      <c r="K444">
        <v>5298.8559999999998</v>
      </c>
      <c r="L444">
        <v>9374.98</v>
      </c>
    </row>
    <row r="445" spans="1:12">
      <c r="A445" t="s">
        <v>200</v>
      </c>
      <c r="B445">
        <v>10838.657999999999</v>
      </c>
      <c r="C445">
        <v>13020.241</v>
      </c>
      <c r="D445">
        <v>15957.585999999999</v>
      </c>
      <c r="E445">
        <v>19185.547999999999</v>
      </c>
      <c r="F445">
        <v>23765.419000000002</v>
      </c>
      <c r="G445">
        <v>29370.955000000002</v>
      </c>
      <c r="H445">
        <v>38916.078000000001</v>
      </c>
      <c r="I445">
        <v>48400.427000000003</v>
      </c>
      <c r="J445">
        <v>41267.485999999997</v>
      </c>
      <c r="K445">
        <v>32432.043000000001</v>
      </c>
      <c r="L445">
        <v>24493.311000000002</v>
      </c>
    </row>
    <row r="446" spans="1:12">
      <c r="A446" t="s">
        <v>201</v>
      </c>
      <c r="B446">
        <v>31540.84</v>
      </c>
      <c r="C446">
        <v>35815.724000000002</v>
      </c>
      <c r="D446">
        <v>44983.472000000002</v>
      </c>
      <c r="E446">
        <v>61405.983999999997</v>
      </c>
      <c r="F446">
        <v>83742.217999999993</v>
      </c>
      <c r="G446">
        <v>98337.683999999994</v>
      </c>
      <c r="H446">
        <v>141384.30600000001</v>
      </c>
      <c r="I446">
        <v>163538.66200000001</v>
      </c>
      <c r="J446">
        <v>158501.10200000001</v>
      </c>
      <c r="K446">
        <v>82657.182000000001</v>
      </c>
      <c r="L446">
        <v>112384.35</v>
      </c>
    </row>
    <row r="447" spans="1:12">
      <c r="A447" t="s">
        <v>202</v>
      </c>
      <c r="B447">
        <v>2556.326</v>
      </c>
      <c r="C447">
        <v>3310.9110000000001</v>
      </c>
      <c r="D447">
        <v>2159.652</v>
      </c>
      <c r="E447">
        <v>2672.9670000000001</v>
      </c>
      <c r="F447">
        <v>18871.080999999998</v>
      </c>
      <c r="G447">
        <v>6317.1890000000003</v>
      </c>
      <c r="H447">
        <v>3895.25</v>
      </c>
      <c r="I447">
        <v>29088.463</v>
      </c>
      <c r="J447">
        <v>7460.9470000000001</v>
      </c>
      <c r="K447">
        <v>1082.5340000000001</v>
      </c>
      <c r="L447">
        <v>2183.8670000000002</v>
      </c>
    </row>
    <row r="448" spans="1:12">
      <c r="A448" t="s">
        <v>203</v>
      </c>
      <c r="B448">
        <v>366.1</v>
      </c>
      <c r="C448">
        <v>223.05699999999999</v>
      </c>
      <c r="D448">
        <v>49.588000000000001</v>
      </c>
      <c r="E448">
        <v>229.88499999999999</v>
      </c>
      <c r="F448">
        <v>8557.0529999999999</v>
      </c>
      <c r="G448">
        <v>11.781000000000001</v>
      </c>
      <c r="H448">
        <v>55.097000000000001</v>
      </c>
      <c r="I448">
        <v>23140.337</v>
      </c>
      <c r="J448">
        <v>768.27</v>
      </c>
      <c r="K448">
        <v>96.116</v>
      </c>
      <c r="L448">
        <v>38.243000000000002</v>
      </c>
    </row>
    <row r="449" spans="1:12">
      <c r="A449" t="s">
        <v>204</v>
      </c>
      <c r="B449">
        <v>4879.0770000000002</v>
      </c>
      <c r="C449">
        <v>5696.634</v>
      </c>
      <c r="D449">
        <v>6782.7269999999999</v>
      </c>
      <c r="E449">
        <v>18287.666000000001</v>
      </c>
      <c r="F449">
        <v>15666.392</v>
      </c>
      <c r="G449">
        <v>22026.669000000002</v>
      </c>
      <c r="H449">
        <v>19042.506000000001</v>
      </c>
      <c r="I449">
        <v>27668.988000000001</v>
      </c>
      <c r="J449">
        <v>46957.553999999996</v>
      </c>
      <c r="K449">
        <v>21993.833999999999</v>
      </c>
      <c r="L449">
        <v>26221.11</v>
      </c>
    </row>
    <row r="450" spans="1:12">
      <c r="A450" t="s">
        <v>205</v>
      </c>
      <c r="B450">
        <v>221.874</v>
      </c>
      <c r="C450">
        <v>138.518</v>
      </c>
      <c r="D450">
        <v>210.47399999999999</v>
      </c>
      <c r="E450">
        <v>9469.7180000000008</v>
      </c>
      <c r="F450">
        <v>3932.2069999999999</v>
      </c>
      <c r="G450">
        <v>5589.3389999999999</v>
      </c>
      <c r="H450">
        <v>236.148</v>
      </c>
      <c r="I450">
        <v>16110.014999999999</v>
      </c>
      <c r="J450">
        <v>7217.5780000000004</v>
      </c>
      <c r="K450">
        <v>5926.299</v>
      </c>
      <c r="L450">
        <v>2801.2170000000001</v>
      </c>
    </row>
    <row r="451" spans="1:12">
      <c r="A451" t="s">
        <v>206</v>
      </c>
      <c r="B451">
        <v>11116.226000000001</v>
      </c>
      <c r="C451">
        <v>8652.6810000000005</v>
      </c>
      <c r="D451">
        <v>33490.612000000001</v>
      </c>
      <c r="E451">
        <v>9567.4860000000008</v>
      </c>
      <c r="F451">
        <v>64756.961000000003</v>
      </c>
      <c r="G451">
        <v>31444.260999999999</v>
      </c>
      <c r="H451">
        <v>20437.026999999998</v>
      </c>
      <c r="I451">
        <v>45371.688999999998</v>
      </c>
      <c r="J451">
        <v>51637.315000000002</v>
      </c>
      <c r="K451">
        <v>26634.862000000001</v>
      </c>
      <c r="L451">
        <v>21172.199000000001</v>
      </c>
    </row>
    <row r="452" spans="1:12">
      <c r="A452" t="s">
        <v>207</v>
      </c>
      <c r="B452">
        <v>7194.6120000000001</v>
      </c>
      <c r="C452">
        <v>2160.2860000000001</v>
      </c>
      <c r="D452">
        <v>4408.415</v>
      </c>
      <c r="E452">
        <v>2351.33</v>
      </c>
      <c r="F452">
        <v>4027.348</v>
      </c>
      <c r="G452">
        <v>4354.835</v>
      </c>
      <c r="H452">
        <v>4905.5829999999996</v>
      </c>
      <c r="I452">
        <v>6742.6779999999999</v>
      </c>
      <c r="J452">
        <v>9329.9050000000007</v>
      </c>
      <c r="K452">
        <v>2814.895</v>
      </c>
      <c r="L452">
        <v>5233.7610000000004</v>
      </c>
    </row>
    <row r="453" spans="1:12">
      <c r="A453" t="s">
        <v>208</v>
      </c>
      <c r="B453">
        <v>14640.278</v>
      </c>
      <c r="C453">
        <v>19581.044000000002</v>
      </c>
      <c r="D453">
        <v>31329.151999999998</v>
      </c>
      <c r="E453">
        <v>55522.76</v>
      </c>
      <c r="F453">
        <v>66452.134000000005</v>
      </c>
      <c r="G453">
        <v>95939.126999999993</v>
      </c>
      <c r="H453">
        <v>110939.10400000001</v>
      </c>
      <c r="I453">
        <v>127677.23</v>
      </c>
      <c r="J453">
        <v>141876.11300000001</v>
      </c>
      <c r="K453">
        <v>56671.392</v>
      </c>
      <c r="L453">
        <v>71434.459000000003</v>
      </c>
    </row>
    <row r="454" spans="1:12">
      <c r="A454" t="s">
        <v>209</v>
      </c>
      <c r="B454">
        <v>10345.379999999999</v>
      </c>
      <c r="C454">
        <v>16591.598000000002</v>
      </c>
      <c r="D454">
        <v>19900.462</v>
      </c>
      <c r="E454">
        <v>30460.132000000001</v>
      </c>
      <c r="F454">
        <v>38248.400999999998</v>
      </c>
      <c r="G454">
        <v>47737.864000000001</v>
      </c>
      <c r="H454">
        <v>51572.894999999997</v>
      </c>
      <c r="I454">
        <v>77597.828999999998</v>
      </c>
      <c r="J454">
        <v>83098.48</v>
      </c>
      <c r="K454">
        <v>21799.878000000001</v>
      </c>
      <c r="L454">
        <v>42631.252</v>
      </c>
    </row>
    <row r="455" spans="1:12">
      <c r="A455" t="s">
        <v>210</v>
      </c>
      <c r="B455">
        <v>16922.71</v>
      </c>
      <c r="C455">
        <v>15543.361000000001</v>
      </c>
      <c r="D455">
        <v>22790.243999999999</v>
      </c>
      <c r="E455">
        <v>34668.735999999997</v>
      </c>
      <c r="F455">
        <v>44439.24</v>
      </c>
      <c r="G455">
        <v>71163.199999999997</v>
      </c>
      <c r="H455">
        <v>133066.35399999999</v>
      </c>
      <c r="I455">
        <v>215477.98</v>
      </c>
      <c r="J455">
        <v>133115.511</v>
      </c>
      <c r="K455">
        <v>22795.112000000001</v>
      </c>
      <c r="L455">
        <v>30745.631000000001</v>
      </c>
    </row>
    <row r="456" spans="1:12">
      <c r="A456" t="s">
        <v>211</v>
      </c>
      <c r="B456">
        <v>12698.934999999999</v>
      </c>
      <c r="C456">
        <v>15623.521000000001</v>
      </c>
      <c r="D456">
        <v>17906.065999999999</v>
      </c>
      <c r="E456">
        <v>17905.596000000001</v>
      </c>
      <c r="F456">
        <v>16020.162</v>
      </c>
      <c r="G456">
        <v>16566.338</v>
      </c>
      <c r="H456">
        <v>23180.394</v>
      </c>
      <c r="I456">
        <v>22541.999</v>
      </c>
      <c r="J456">
        <v>17826.600999999999</v>
      </c>
      <c r="K456">
        <v>5800.9</v>
      </c>
      <c r="L456">
        <v>6223.308</v>
      </c>
    </row>
    <row r="457" spans="1:12">
      <c r="A457" t="s">
        <v>212</v>
      </c>
      <c r="B457">
        <v>1593.039</v>
      </c>
      <c r="C457">
        <v>2629.6860000000001</v>
      </c>
      <c r="D457">
        <v>2578.029</v>
      </c>
      <c r="E457">
        <v>2926.0929999999998</v>
      </c>
      <c r="F457">
        <v>4418.8119999999999</v>
      </c>
      <c r="G457">
        <v>2494.2829999999999</v>
      </c>
      <c r="H457">
        <v>9180.5589999999993</v>
      </c>
      <c r="I457">
        <v>6307.98</v>
      </c>
      <c r="J457">
        <v>10908.368</v>
      </c>
      <c r="K457">
        <v>1599.2840000000001</v>
      </c>
      <c r="L457">
        <v>2498.0509999999999</v>
      </c>
    </row>
    <row r="458" spans="1:12">
      <c r="A458" t="s">
        <v>213</v>
      </c>
      <c r="B458">
        <v>9472.1569999999992</v>
      </c>
      <c r="C458">
        <v>13622.621999999999</v>
      </c>
      <c r="D458">
        <v>10494.989</v>
      </c>
      <c r="E458">
        <v>10481.252</v>
      </c>
      <c r="F458">
        <v>8827.0229999999992</v>
      </c>
      <c r="G458">
        <v>15455.620999999999</v>
      </c>
      <c r="H458">
        <v>35318.741000000002</v>
      </c>
      <c r="I458">
        <v>39094.883999999998</v>
      </c>
      <c r="J458">
        <v>21016.595000000001</v>
      </c>
      <c r="K458">
        <v>11315.995999999999</v>
      </c>
      <c r="L458">
        <v>15089.289000000001</v>
      </c>
    </row>
    <row r="459" spans="1:12">
      <c r="A459" t="s">
        <v>214</v>
      </c>
      <c r="B459">
        <v>16188.727000000001</v>
      </c>
      <c r="C459">
        <v>12914.647999999999</v>
      </c>
      <c r="D459">
        <v>20422.452000000001</v>
      </c>
      <c r="E459">
        <v>19484.403999999999</v>
      </c>
      <c r="F459">
        <v>19945.642</v>
      </c>
      <c r="G459">
        <v>15908.207</v>
      </c>
      <c r="H459">
        <v>23646.746999999999</v>
      </c>
      <c r="I459">
        <v>17715.300999999999</v>
      </c>
      <c r="J459">
        <v>21308.620999999999</v>
      </c>
      <c r="K459">
        <v>13274.758</v>
      </c>
      <c r="L459">
        <v>14975.587</v>
      </c>
    </row>
    <row r="460" spans="1:12">
      <c r="A460" t="s">
        <v>215</v>
      </c>
      <c r="B460">
        <v>44714.627999999997</v>
      </c>
      <c r="C460">
        <v>47290.572</v>
      </c>
      <c r="D460">
        <v>51972.34</v>
      </c>
      <c r="E460">
        <v>72152.144</v>
      </c>
      <c r="F460">
        <v>58660.46</v>
      </c>
      <c r="G460">
        <v>85204.664999999994</v>
      </c>
      <c r="H460">
        <v>114550.12</v>
      </c>
      <c r="I460">
        <v>180142.29699999999</v>
      </c>
      <c r="J460">
        <v>155854.55900000001</v>
      </c>
      <c r="K460">
        <v>41546.341999999997</v>
      </c>
      <c r="L460">
        <v>68570.959000000003</v>
      </c>
    </row>
    <row r="461" spans="1:12">
      <c r="A461" t="s">
        <v>216</v>
      </c>
      <c r="B461">
        <v>2947.0450000000001</v>
      </c>
      <c r="C461">
        <v>4367.8860000000004</v>
      </c>
      <c r="D461">
        <v>5036.1109999999999</v>
      </c>
      <c r="E461">
        <v>6222.0450000000001</v>
      </c>
      <c r="F461">
        <v>8493.6710000000003</v>
      </c>
      <c r="G461">
        <v>15574.473</v>
      </c>
      <c r="H461">
        <v>15079.191999999999</v>
      </c>
      <c r="I461">
        <v>22868.232</v>
      </c>
      <c r="J461">
        <v>10713.56</v>
      </c>
      <c r="K461">
        <v>5392.8429999999998</v>
      </c>
      <c r="L461">
        <v>7934.7610000000004</v>
      </c>
    </row>
    <row r="462" spans="1:12">
      <c r="A462" t="s">
        <v>217</v>
      </c>
      <c r="B462">
        <v>1478.817</v>
      </c>
      <c r="C462">
        <v>5677.692</v>
      </c>
      <c r="D462">
        <v>5722.8029999999999</v>
      </c>
      <c r="E462">
        <v>6869.5230000000001</v>
      </c>
      <c r="F462">
        <v>5582.107</v>
      </c>
      <c r="G462">
        <v>9137.7019999999993</v>
      </c>
      <c r="H462">
        <v>10766.359</v>
      </c>
      <c r="I462">
        <v>19670.556</v>
      </c>
      <c r="J462">
        <v>20550.042000000001</v>
      </c>
      <c r="K462">
        <v>10500.946</v>
      </c>
      <c r="L462">
        <v>4939.8429999999998</v>
      </c>
    </row>
    <row r="463" spans="1:12">
      <c r="A463" t="s">
        <v>218</v>
      </c>
      <c r="B463">
        <v>756.90899999999999</v>
      </c>
      <c r="C463">
        <v>1677.153</v>
      </c>
      <c r="D463">
        <v>1751.8489999999999</v>
      </c>
      <c r="E463">
        <v>2480.377</v>
      </c>
      <c r="F463">
        <v>2450.4369999999999</v>
      </c>
      <c r="G463">
        <v>3009.4540000000002</v>
      </c>
      <c r="H463">
        <v>4329.6909999999998</v>
      </c>
      <c r="I463">
        <v>5046.72</v>
      </c>
      <c r="J463">
        <v>7526.8609999999999</v>
      </c>
      <c r="K463">
        <v>2365.6089999999999</v>
      </c>
      <c r="L463">
        <v>5194.6120000000001</v>
      </c>
    </row>
    <row r="464" spans="1:12">
      <c r="A464" t="s">
        <v>219</v>
      </c>
      <c r="B464">
        <v>3761.6750000000002</v>
      </c>
      <c r="C464">
        <v>7901.6139999999996</v>
      </c>
      <c r="D464">
        <v>5985.6509999999998</v>
      </c>
      <c r="E464">
        <v>6171.9409999999998</v>
      </c>
      <c r="F464">
        <v>9809.6919999999991</v>
      </c>
      <c r="G464">
        <v>19962.057000000001</v>
      </c>
      <c r="H464">
        <v>15636.061</v>
      </c>
      <c r="I464">
        <v>19720.742999999999</v>
      </c>
      <c r="J464">
        <v>15392.325999999999</v>
      </c>
      <c r="K464">
        <v>4931.1930000000002</v>
      </c>
      <c r="L464">
        <v>7425.8770000000004</v>
      </c>
    </row>
    <row r="465" spans="1:12">
      <c r="A465" t="s">
        <v>220</v>
      </c>
      <c r="B465">
        <v>40651.824000000001</v>
      </c>
      <c r="C465">
        <v>46310.28</v>
      </c>
      <c r="D465">
        <v>50292.872000000003</v>
      </c>
      <c r="E465">
        <v>67173.039999999994</v>
      </c>
      <c r="F465">
        <v>59408.218999999997</v>
      </c>
      <c r="G465">
        <v>76977.37</v>
      </c>
      <c r="H465">
        <v>116985.336</v>
      </c>
      <c r="I465">
        <v>112886.819</v>
      </c>
      <c r="J465">
        <v>135318.674</v>
      </c>
      <c r="K465">
        <v>46689.493000000002</v>
      </c>
      <c r="L465">
        <v>44346.002</v>
      </c>
    </row>
    <row r="466" spans="1:12">
      <c r="A466" t="s">
        <v>221</v>
      </c>
      <c r="B466">
        <v>10140.842000000001</v>
      </c>
      <c r="C466">
        <v>7921.8860000000004</v>
      </c>
      <c r="D466">
        <v>9471.5450000000001</v>
      </c>
      <c r="E466">
        <v>13220.343000000001</v>
      </c>
      <c r="F466">
        <v>20140.844000000001</v>
      </c>
      <c r="G466">
        <v>19285.721000000001</v>
      </c>
      <c r="H466">
        <v>24513.763999999999</v>
      </c>
      <c r="I466">
        <v>43595.463000000003</v>
      </c>
      <c r="J466">
        <v>29713.678</v>
      </c>
      <c r="K466">
        <v>18965.226999999999</v>
      </c>
      <c r="L466">
        <v>24840.330999999998</v>
      </c>
    </row>
    <row r="467" spans="1:12">
      <c r="A467" t="s">
        <v>222</v>
      </c>
      <c r="B467">
        <v>22430.871999999999</v>
      </c>
      <c r="C467">
        <v>23259.954000000002</v>
      </c>
      <c r="D467">
        <v>23097.248</v>
      </c>
      <c r="E467">
        <v>31559.748</v>
      </c>
      <c r="F467">
        <v>39023.517</v>
      </c>
      <c r="G467">
        <v>39948.235999999997</v>
      </c>
      <c r="H467">
        <v>53776.514000000003</v>
      </c>
      <c r="I467">
        <v>69355.464999999997</v>
      </c>
      <c r="J467">
        <v>80467.985000000001</v>
      </c>
      <c r="K467">
        <v>36189.322</v>
      </c>
      <c r="L467">
        <v>47225.470999999998</v>
      </c>
    </row>
    <row r="468" spans="1:12">
      <c r="A468" t="s">
        <v>223</v>
      </c>
      <c r="B468">
        <v>23096.758000000002</v>
      </c>
      <c r="C468">
        <v>24766.795999999998</v>
      </c>
      <c r="D468">
        <v>30751.66</v>
      </c>
      <c r="E468">
        <v>39865.184000000001</v>
      </c>
      <c r="F468">
        <v>49318.805999999997</v>
      </c>
      <c r="G468">
        <v>84431.116999999998</v>
      </c>
      <c r="H468">
        <v>85351.149000000005</v>
      </c>
      <c r="I468">
        <v>142462.92800000001</v>
      </c>
      <c r="J468">
        <v>107958.29300000001</v>
      </c>
      <c r="K468">
        <v>32072.483</v>
      </c>
      <c r="L468">
        <v>44153.658000000003</v>
      </c>
    </row>
    <row r="469" spans="1:12">
      <c r="A469" t="s">
        <v>224</v>
      </c>
      <c r="B469">
        <v>17645.592000000001</v>
      </c>
      <c r="C469">
        <v>20073.698</v>
      </c>
      <c r="D469">
        <v>21305.428</v>
      </c>
      <c r="E469">
        <v>33186.875999999997</v>
      </c>
      <c r="F469">
        <v>29803.03</v>
      </c>
      <c r="G469">
        <v>35417.857000000004</v>
      </c>
      <c r="H469">
        <v>50669.989000000001</v>
      </c>
      <c r="I469">
        <v>62042.493000000002</v>
      </c>
      <c r="J469">
        <v>54757.207999999999</v>
      </c>
      <c r="K469">
        <v>27900.246999999999</v>
      </c>
      <c r="L469">
        <v>31734.428</v>
      </c>
    </row>
    <row r="470" spans="1:12">
      <c r="A470" t="s">
        <v>225</v>
      </c>
      <c r="B470">
        <v>3066.5410000000002</v>
      </c>
      <c r="C470">
        <v>3461.605</v>
      </c>
      <c r="D470">
        <v>4152.9070000000002</v>
      </c>
      <c r="E470">
        <v>6074.5159999999996</v>
      </c>
      <c r="F470">
        <v>7284.9780000000001</v>
      </c>
      <c r="G470">
        <v>7474.2</v>
      </c>
      <c r="H470">
        <v>7967.201</v>
      </c>
      <c r="I470">
        <v>10233.716</v>
      </c>
      <c r="J470">
        <v>10579.098</v>
      </c>
      <c r="K470">
        <v>6676.3239999999996</v>
      </c>
      <c r="L470">
        <v>8975.0220000000008</v>
      </c>
    </row>
    <row r="471" spans="1:12">
      <c r="A471" t="s">
        <v>226</v>
      </c>
      <c r="B471">
        <v>15706.494000000001</v>
      </c>
      <c r="C471">
        <v>12957.096</v>
      </c>
      <c r="D471">
        <v>18618.565999999999</v>
      </c>
      <c r="E471">
        <v>21202.088</v>
      </c>
      <c r="F471">
        <v>30116.691999999999</v>
      </c>
      <c r="G471">
        <v>34882.142</v>
      </c>
      <c r="H471">
        <v>48726.930999999997</v>
      </c>
      <c r="I471">
        <v>64763.88</v>
      </c>
      <c r="J471">
        <v>57336.37</v>
      </c>
      <c r="K471">
        <v>29395.644</v>
      </c>
      <c r="L471">
        <v>36166.014999999999</v>
      </c>
    </row>
    <row r="472" spans="1:12">
      <c r="A472" t="s">
        <v>227</v>
      </c>
      <c r="B472">
        <v>2382.261</v>
      </c>
      <c r="C472">
        <v>2904.21</v>
      </c>
      <c r="D472">
        <v>2970.6379999999999</v>
      </c>
      <c r="E472">
        <v>4226.643</v>
      </c>
      <c r="F472">
        <v>8344.4359999999997</v>
      </c>
      <c r="G472">
        <v>11604.972</v>
      </c>
      <c r="H472">
        <v>11620.984</v>
      </c>
      <c r="I472">
        <v>41310.593000000001</v>
      </c>
      <c r="J472">
        <v>15522.519</v>
      </c>
      <c r="K472">
        <v>11034.245000000001</v>
      </c>
      <c r="L472">
        <v>13392.409</v>
      </c>
    </row>
    <row r="473" spans="1:12">
      <c r="A473" t="s">
        <v>228</v>
      </c>
      <c r="B473">
        <v>2883.36</v>
      </c>
      <c r="C473">
        <v>2825.9319999999998</v>
      </c>
      <c r="D473">
        <v>3852.5149999999999</v>
      </c>
      <c r="E473">
        <v>6600.1729999999998</v>
      </c>
      <c r="F473">
        <v>9694.6370000000006</v>
      </c>
      <c r="G473">
        <v>15117.61</v>
      </c>
      <c r="H473">
        <v>15529.356</v>
      </c>
      <c r="I473">
        <v>13766.431</v>
      </c>
      <c r="J473">
        <v>10093.885</v>
      </c>
      <c r="K473">
        <v>4444.7259999999997</v>
      </c>
      <c r="L473">
        <v>8163.8519999999999</v>
      </c>
    </row>
    <row r="474" spans="1:12">
      <c r="A474" t="s">
        <v>229</v>
      </c>
      <c r="B474">
        <v>9022.4169999999995</v>
      </c>
      <c r="C474">
        <v>8110.0820000000003</v>
      </c>
      <c r="D474">
        <v>6692.9260000000004</v>
      </c>
      <c r="E474">
        <v>7252.9250000000002</v>
      </c>
      <c r="F474">
        <v>10628.261</v>
      </c>
      <c r="G474">
        <v>16815.300999999999</v>
      </c>
      <c r="H474">
        <v>17286.556</v>
      </c>
      <c r="I474">
        <v>46640.762000000002</v>
      </c>
      <c r="J474">
        <v>33894.150999999998</v>
      </c>
      <c r="K474">
        <v>13400.691999999999</v>
      </c>
      <c r="L474">
        <v>17232.268</v>
      </c>
    </row>
    <row r="475" spans="1:12">
      <c r="A475" t="s">
        <v>230</v>
      </c>
      <c r="B475">
        <v>51990.284</v>
      </c>
      <c r="C475">
        <v>53974.32</v>
      </c>
      <c r="D475">
        <v>66745.751999999993</v>
      </c>
      <c r="E475">
        <v>78812.576000000001</v>
      </c>
      <c r="F475">
        <v>95566.273000000001</v>
      </c>
      <c r="G475">
        <v>130769.446</v>
      </c>
      <c r="H475">
        <v>168512.88800000001</v>
      </c>
      <c r="I475">
        <v>238316.27799999999</v>
      </c>
      <c r="J475">
        <v>229228.916</v>
      </c>
      <c r="K475">
        <v>104223.542</v>
      </c>
      <c r="L475">
        <v>128812.321</v>
      </c>
    </row>
    <row r="476" spans="1:12">
      <c r="A476" t="s">
        <v>231</v>
      </c>
      <c r="B476">
        <v>35797.775999999998</v>
      </c>
      <c r="C476">
        <v>36231.54</v>
      </c>
      <c r="D476">
        <v>40826.991999999998</v>
      </c>
      <c r="E476">
        <v>50221.072</v>
      </c>
      <c r="F476">
        <v>57264.849000000002</v>
      </c>
      <c r="G476">
        <v>55769.415000000001</v>
      </c>
      <c r="H476">
        <v>78169.612999999998</v>
      </c>
      <c r="I476">
        <v>94968.756999999998</v>
      </c>
      <c r="J476">
        <v>86868.375</v>
      </c>
      <c r="K476">
        <v>59282.663999999997</v>
      </c>
      <c r="L476">
        <v>48443.701000000001</v>
      </c>
    </row>
    <row r="477" spans="1:12">
      <c r="A477" t="s">
        <v>232</v>
      </c>
      <c r="B477">
        <v>16395.664000000001</v>
      </c>
      <c r="C477">
        <v>18558.026000000002</v>
      </c>
      <c r="D477">
        <v>20344.621999999999</v>
      </c>
      <c r="E477">
        <v>25044.522000000001</v>
      </c>
      <c r="F477">
        <v>43056.262000000002</v>
      </c>
      <c r="G477">
        <v>54936.19</v>
      </c>
      <c r="H477">
        <v>96805.824999999997</v>
      </c>
      <c r="I477">
        <v>148135.66899999999</v>
      </c>
      <c r="J477">
        <v>211167.13099999999</v>
      </c>
      <c r="K477">
        <v>153505.052</v>
      </c>
      <c r="L477">
        <v>232098.13099999999</v>
      </c>
    </row>
    <row r="478" spans="1:12">
      <c r="A478" t="s">
        <v>233</v>
      </c>
      <c r="B478">
        <v>6202.7929999999997</v>
      </c>
      <c r="C478">
        <v>7698.2879999999996</v>
      </c>
      <c r="D478">
        <v>8463.3230000000003</v>
      </c>
      <c r="E478">
        <v>10115.084999999999</v>
      </c>
      <c r="F478">
        <v>11202.68</v>
      </c>
      <c r="G478">
        <v>11660.701999999999</v>
      </c>
      <c r="H478">
        <v>12239.244000000001</v>
      </c>
      <c r="I478">
        <v>14886.316000000001</v>
      </c>
      <c r="J478">
        <v>9040.3150000000005</v>
      </c>
      <c r="K478">
        <v>3076.076</v>
      </c>
      <c r="L478">
        <v>3771.5120000000002</v>
      </c>
    </row>
    <row r="479" spans="1:12">
      <c r="A479" t="s">
        <v>234</v>
      </c>
      <c r="B479">
        <v>5877.27</v>
      </c>
      <c r="C479">
        <v>6899.7879999999996</v>
      </c>
      <c r="D479">
        <v>8260.15</v>
      </c>
      <c r="E479">
        <v>15122.682000000001</v>
      </c>
      <c r="F479">
        <v>24933.875</v>
      </c>
      <c r="G479">
        <v>37645.413</v>
      </c>
      <c r="H479">
        <v>50821.991999999998</v>
      </c>
      <c r="I479">
        <v>69605.429000000004</v>
      </c>
      <c r="J479">
        <v>59215.737000000001</v>
      </c>
      <c r="K479">
        <v>24937.897000000001</v>
      </c>
      <c r="L479">
        <v>28231.324000000001</v>
      </c>
    </row>
    <row r="480" spans="1:12">
      <c r="A480" t="s">
        <v>235</v>
      </c>
      <c r="B480">
        <v>83214.775999999998</v>
      </c>
      <c r="C480">
        <v>97272.16</v>
      </c>
      <c r="D480">
        <v>101714.46400000001</v>
      </c>
      <c r="E480">
        <v>131763.272</v>
      </c>
      <c r="F480">
        <v>153956.52499999999</v>
      </c>
      <c r="G480">
        <v>178991.59299999999</v>
      </c>
      <c r="H480">
        <v>228821.443</v>
      </c>
      <c r="I480">
        <v>286485.13799999998</v>
      </c>
      <c r="J480">
        <v>291440.55800000002</v>
      </c>
      <c r="K480">
        <v>154830.30900000001</v>
      </c>
      <c r="L480">
        <v>210752.47</v>
      </c>
    </row>
    <row r="481" spans="1:12">
      <c r="A481" t="s">
        <v>236</v>
      </c>
      <c r="B481">
        <v>12120.722</v>
      </c>
      <c r="C481">
        <v>15087.272000000001</v>
      </c>
      <c r="D481">
        <v>16239.7</v>
      </c>
      <c r="E481">
        <v>20470.903999999999</v>
      </c>
      <c r="F481">
        <v>24113.857</v>
      </c>
      <c r="G481">
        <v>25338.223000000002</v>
      </c>
      <c r="H481">
        <v>35670.822999999997</v>
      </c>
      <c r="I481">
        <v>55400.775999999998</v>
      </c>
      <c r="J481">
        <v>48531.864000000001</v>
      </c>
      <c r="K481">
        <v>33425.936000000002</v>
      </c>
      <c r="L481">
        <v>25078.065999999999</v>
      </c>
    </row>
    <row r="482" spans="1:12">
      <c r="A482" t="s">
        <v>237</v>
      </c>
      <c r="B482">
        <v>30500.457999999999</v>
      </c>
      <c r="C482">
        <v>42669.847999999998</v>
      </c>
      <c r="D482">
        <v>45004.468000000001</v>
      </c>
      <c r="E482">
        <v>59902.375999999997</v>
      </c>
      <c r="F482">
        <v>70804.024999999994</v>
      </c>
      <c r="G482">
        <v>91204.5</v>
      </c>
      <c r="H482">
        <v>96392.311000000002</v>
      </c>
      <c r="I482">
        <v>137434.315</v>
      </c>
      <c r="J482">
        <v>139938.31899999999</v>
      </c>
      <c r="K482">
        <v>89743.388000000006</v>
      </c>
      <c r="L482">
        <v>124295.397</v>
      </c>
    </row>
    <row r="483" spans="1:12">
      <c r="A483" t="s">
        <v>238</v>
      </c>
      <c r="B483">
        <v>28789.53</v>
      </c>
      <c r="C483">
        <v>36195.487999999998</v>
      </c>
      <c r="D483">
        <v>41577.512000000002</v>
      </c>
      <c r="E483">
        <v>44927.86</v>
      </c>
      <c r="F483">
        <v>63816.531000000003</v>
      </c>
      <c r="G483">
        <v>71947.75</v>
      </c>
      <c r="H483">
        <v>100060.595</v>
      </c>
      <c r="I483">
        <v>117103.742</v>
      </c>
      <c r="J483">
        <v>100164.46400000001</v>
      </c>
      <c r="K483">
        <v>45565.474999999999</v>
      </c>
      <c r="L483">
        <v>66154.796000000002</v>
      </c>
    </row>
    <row r="484" spans="1:12">
      <c r="A484" t="s">
        <v>239</v>
      </c>
      <c r="B484">
        <v>13303.069</v>
      </c>
      <c r="C484">
        <v>8973.6540000000005</v>
      </c>
      <c r="D484">
        <v>13370.838</v>
      </c>
      <c r="E484">
        <v>8516.1319999999996</v>
      </c>
      <c r="F484">
        <v>17577.225999999999</v>
      </c>
      <c r="G484">
        <v>13964.368</v>
      </c>
      <c r="H484">
        <v>24644.146000000001</v>
      </c>
      <c r="I484">
        <v>40340.625999999997</v>
      </c>
      <c r="J484">
        <v>43073.512999999999</v>
      </c>
      <c r="K484">
        <v>25816.432000000001</v>
      </c>
      <c r="L484">
        <v>20793.206999999999</v>
      </c>
    </row>
    <row r="485" spans="1:12">
      <c r="A485" t="s">
        <v>240</v>
      </c>
      <c r="B485">
        <v>30512.878000000001</v>
      </c>
      <c r="C485">
        <v>39951.235999999997</v>
      </c>
      <c r="D485">
        <v>45631.436000000002</v>
      </c>
      <c r="E485">
        <v>64036.896000000001</v>
      </c>
      <c r="F485">
        <v>70114.243000000002</v>
      </c>
      <c r="G485">
        <v>92189.781000000003</v>
      </c>
      <c r="H485">
        <v>105350.69899999999</v>
      </c>
      <c r="I485">
        <v>136195.18799999999</v>
      </c>
      <c r="J485">
        <v>120164.423</v>
      </c>
      <c r="K485">
        <v>64179.17</v>
      </c>
      <c r="L485">
        <v>81130.213000000003</v>
      </c>
    </row>
    <row r="486" spans="1:12">
      <c r="A486" t="s">
        <v>241</v>
      </c>
      <c r="B486">
        <v>5752.3029999999999</v>
      </c>
      <c r="C486">
        <v>7252.82</v>
      </c>
      <c r="D486">
        <v>7878.0919999999996</v>
      </c>
      <c r="E486">
        <v>12486.912</v>
      </c>
      <c r="F486">
        <v>19975.034</v>
      </c>
      <c r="G486">
        <v>17777.987000000001</v>
      </c>
      <c r="H486">
        <v>51030.631000000001</v>
      </c>
      <c r="I486">
        <v>38368.43</v>
      </c>
      <c r="J486">
        <v>56635.023000000001</v>
      </c>
      <c r="K486">
        <v>34581.998</v>
      </c>
      <c r="L486">
        <v>58388.485999999997</v>
      </c>
    </row>
    <row r="487" spans="1:12">
      <c r="A487" t="s">
        <v>242</v>
      </c>
      <c r="B487">
        <v>33921.428</v>
      </c>
      <c r="C487">
        <v>34056.207999999999</v>
      </c>
      <c r="D487">
        <v>39904.652000000002</v>
      </c>
      <c r="E487">
        <v>50760.288</v>
      </c>
      <c r="F487">
        <v>59914.902999999998</v>
      </c>
      <c r="G487">
        <v>73290.164000000004</v>
      </c>
      <c r="H487">
        <v>101863.201</v>
      </c>
      <c r="I487">
        <v>124185.452</v>
      </c>
      <c r="J487">
        <v>117986.67200000001</v>
      </c>
      <c r="K487">
        <v>71154.150999999998</v>
      </c>
      <c r="L487">
        <v>85001.694000000003</v>
      </c>
    </row>
    <row r="488" spans="1:12">
      <c r="A488" t="s">
        <v>243</v>
      </c>
      <c r="B488">
        <v>100835.32799999999</v>
      </c>
      <c r="C488">
        <v>130399.624</v>
      </c>
      <c r="D488">
        <v>152482.976</v>
      </c>
      <c r="E488">
        <v>205403.90400000001</v>
      </c>
      <c r="F488">
        <v>294892.53200000001</v>
      </c>
      <c r="G488">
        <v>445480.06599999999</v>
      </c>
      <c r="H488">
        <v>822864.67599999998</v>
      </c>
      <c r="I488">
        <v>1133318.436</v>
      </c>
      <c r="J488">
        <v>724991.11100000003</v>
      </c>
      <c r="K488">
        <v>200249.55900000001</v>
      </c>
      <c r="L488">
        <v>311424.95500000002</v>
      </c>
    </row>
    <row r="489" spans="1:12">
      <c r="A489" t="s">
        <v>244</v>
      </c>
      <c r="B489">
        <v>43197.192000000003</v>
      </c>
      <c r="C489">
        <v>45112.775999999998</v>
      </c>
      <c r="D489">
        <v>63913.944000000003</v>
      </c>
      <c r="E489">
        <v>80675.967999999993</v>
      </c>
      <c r="F489">
        <v>88538.744999999995</v>
      </c>
      <c r="G489">
        <v>107774.78200000001</v>
      </c>
      <c r="H489">
        <v>204126.55100000001</v>
      </c>
      <c r="I489">
        <v>291586.58600000001</v>
      </c>
      <c r="J489">
        <v>206706.45</v>
      </c>
      <c r="K489">
        <v>31302.789000000001</v>
      </c>
      <c r="L489">
        <v>45263.150999999998</v>
      </c>
    </row>
    <row r="490" spans="1:12">
      <c r="A490" t="s">
        <v>245</v>
      </c>
      <c r="B490">
        <v>26205.727999999999</v>
      </c>
      <c r="C490">
        <v>58810.14</v>
      </c>
      <c r="D490">
        <v>55883.364000000001</v>
      </c>
      <c r="E490">
        <v>62821.082000000002</v>
      </c>
      <c r="F490">
        <v>97412.869000000006</v>
      </c>
      <c r="G490">
        <v>86134.737999999998</v>
      </c>
      <c r="H490">
        <v>126573.30899999999</v>
      </c>
      <c r="I490">
        <v>185625.01500000001</v>
      </c>
      <c r="J490">
        <v>183603.07800000001</v>
      </c>
      <c r="K490">
        <v>68566.888999999996</v>
      </c>
      <c r="L490">
        <v>38089.599999999999</v>
      </c>
    </row>
    <row r="491" spans="1:12">
      <c r="A491" t="s">
        <v>246</v>
      </c>
      <c r="B491">
        <v>33999.576000000001</v>
      </c>
      <c r="C491">
        <v>35859.599999999999</v>
      </c>
      <c r="D491">
        <v>46209.616000000002</v>
      </c>
      <c r="E491">
        <v>62300.088000000003</v>
      </c>
      <c r="F491">
        <v>74842.42</v>
      </c>
      <c r="G491">
        <v>83589.501000000004</v>
      </c>
      <c r="H491">
        <v>127309.13099999999</v>
      </c>
      <c r="I491">
        <v>176194.74100000001</v>
      </c>
      <c r="J491">
        <v>182688.399</v>
      </c>
      <c r="K491">
        <v>92352.226999999999</v>
      </c>
      <c r="L491">
        <v>104235.895</v>
      </c>
    </row>
    <row r="492" spans="1:12">
      <c r="A492" t="s">
        <v>247</v>
      </c>
      <c r="B492">
        <v>5303.7650000000003</v>
      </c>
      <c r="C492">
        <v>6598.8620000000001</v>
      </c>
      <c r="D492">
        <v>7932.7950000000001</v>
      </c>
      <c r="E492">
        <v>10423.403</v>
      </c>
      <c r="F492">
        <v>12462.002</v>
      </c>
      <c r="G492">
        <v>12214.579</v>
      </c>
      <c r="H492">
        <v>18661.753000000001</v>
      </c>
      <c r="I492">
        <v>29746.653999999999</v>
      </c>
      <c r="J492">
        <v>28615.75</v>
      </c>
      <c r="K492">
        <v>12363.807000000001</v>
      </c>
      <c r="L492">
        <v>11372.777</v>
      </c>
    </row>
    <row r="493" spans="1:12">
      <c r="A493" t="s">
        <v>248</v>
      </c>
      <c r="B493">
        <v>14816.184999999999</v>
      </c>
      <c r="C493">
        <v>21710.01</v>
      </c>
      <c r="D493">
        <v>20340.932000000001</v>
      </c>
      <c r="E493">
        <v>28271.995999999999</v>
      </c>
      <c r="F493">
        <v>34190.54</v>
      </c>
      <c r="G493">
        <v>47672.932000000001</v>
      </c>
      <c r="H493">
        <v>83117.078999999998</v>
      </c>
      <c r="I493">
        <v>139479.128</v>
      </c>
      <c r="J493">
        <v>104862.29</v>
      </c>
      <c r="K493">
        <v>22728.698</v>
      </c>
      <c r="L493">
        <v>32968.423999999999</v>
      </c>
    </row>
    <row r="494" spans="1:12">
      <c r="A494" t="s">
        <v>249</v>
      </c>
      <c r="B494">
        <v>5710.9530000000004</v>
      </c>
      <c r="C494">
        <v>6319.4629999999997</v>
      </c>
      <c r="D494">
        <v>13199.352999999999</v>
      </c>
      <c r="E494">
        <v>25039.326000000001</v>
      </c>
      <c r="F494">
        <v>59881.163</v>
      </c>
      <c r="G494">
        <v>29258.466</v>
      </c>
      <c r="H494">
        <v>22464.827000000001</v>
      </c>
      <c r="I494">
        <v>46409.648999999998</v>
      </c>
      <c r="J494">
        <v>46235.417999999998</v>
      </c>
      <c r="K494">
        <v>76469.120999999999</v>
      </c>
      <c r="L494">
        <v>67270.573000000004</v>
      </c>
    </row>
    <row r="495" spans="1:12">
      <c r="A495" t="s">
        <v>250</v>
      </c>
      <c r="B495">
        <v>3313.91</v>
      </c>
      <c r="C495">
        <v>3861.2779999999998</v>
      </c>
      <c r="D495">
        <v>9695.3080000000009</v>
      </c>
      <c r="E495">
        <v>20444.998</v>
      </c>
      <c r="F495">
        <v>21095.252</v>
      </c>
      <c r="G495">
        <v>16204.924000000001</v>
      </c>
      <c r="H495">
        <v>36577.339999999997</v>
      </c>
      <c r="I495">
        <v>36156.599000000002</v>
      </c>
      <c r="J495">
        <v>46316.78</v>
      </c>
      <c r="K495">
        <v>20052.326000000001</v>
      </c>
      <c r="L495">
        <v>85411.737999999998</v>
      </c>
    </row>
    <row r="496" spans="1:12">
      <c r="A496" t="s">
        <v>251</v>
      </c>
      <c r="B496">
        <v>2686.6610000000001</v>
      </c>
      <c r="C496">
        <v>2440.04</v>
      </c>
      <c r="D496">
        <v>4876.7430000000004</v>
      </c>
      <c r="E496">
        <v>19061.892</v>
      </c>
      <c r="F496">
        <v>6560.4709999999995</v>
      </c>
      <c r="G496">
        <v>20949.087</v>
      </c>
      <c r="H496">
        <v>19726.902999999998</v>
      </c>
      <c r="I496">
        <v>36457.811000000002</v>
      </c>
      <c r="J496">
        <v>27278.780999999999</v>
      </c>
      <c r="K496">
        <v>16422.37</v>
      </c>
      <c r="L496">
        <v>8604.7330000000002</v>
      </c>
    </row>
    <row r="497" spans="1:12">
      <c r="A497" t="s">
        <v>252</v>
      </c>
      <c r="B497">
        <v>7231.634</v>
      </c>
      <c r="C497">
        <v>4192.5950000000003</v>
      </c>
      <c r="D497">
        <v>7112.7839999999997</v>
      </c>
      <c r="E497">
        <v>5892.3090000000002</v>
      </c>
      <c r="F497">
        <v>5171.616</v>
      </c>
      <c r="G497">
        <v>9053.1389999999992</v>
      </c>
      <c r="H497">
        <v>18539.457999999999</v>
      </c>
      <c r="I497">
        <v>32618.692999999999</v>
      </c>
      <c r="J497">
        <v>20771.501</v>
      </c>
      <c r="K497">
        <v>5019.2759999999998</v>
      </c>
      <c r="L497">
        <v>3835.2579999999998</v>
      </c>
    </row>
    <row r="498" spans="1:12">
      <c r="A498" t="s">
        <v>253</v>
      </c>
      <c r="B498">
        <v>13738.2</v>
      </c>
      <c r="C498">
        <v>16930.55</v>
      </c>
      <c r="D498">
        <v>17772.418000000001</v>
      </c>
      <c r="E498">
        <v>25681.588</v>
      </c>
      <c r="F498">
        <v>31408.508999999998</v>
      </c>
      <c r="G498">
        <v>44369.961000000003</v>
      </c>
      <c r="H498">
        <v>63242.063999999998</v>
      </c>
      <c r="I498">
        <v>71032.237999999998</v>
      </c>
      <c r="J498">
        <v>58411.358</v>
      </c>
      <c r="K498">
        <v>28571.7</v>
      </c>
      <c r="L498">
        <v>33488.178999999996</v>
      </c>
    </row>
    <row r="499" spans="1:12">
      <c r="A499" t="s">
        <v>254</v>
      </c>
      <c r="B499">
        <v>13828.493</v>
      </c>
      <c r="C499">
        <v>18429.101999999999</v>
      </c>
      <c r="D499">
        <v>19889.524000000001</v>
      </c>
      <c r="E499">
        <v>26538</v>
      </c>
      <c r="F499">
        <v>28541.94</v>
      </c>
      <c r="G499">
        <v>31383.002</v>
      </c>
      <c r="H499">
        <v>42246.237999999998</v>
      </c>
      <c r="I499">
        <v>57613.428</v>
      </c>
      <c r="J499">
        <v>51182.921000000002</v>
      </c>
      <c r="K499">
        <v>22071.542000000001</v>
      </c>
      <c r="L499">
        <v>28593.403999999999</v>
      </c>
    </row>
    <row r="500" spans="1:12">
      <c r="A500" t="s">
        <v>255</v>
      </c>
      <c r="B500">
        <v>36029.303999999996</v>
      </c>
      <c r="C500">
        <v>43410.563999999998</v>
      </c>
      <c r="D500">
        <v>53739.64</v>
      </c>
      <c r="E500">
        <v>72147.808000000005</v>
      </c>
      <c r="F500">
        <v>77770.731</v>
      </c>
      <c r="G500">
        <v>98863.138000000006</v>
      </c>
      <c r="H500">
        <v>149278.283</v>
      </c>
      <c r="I500">
        <v>224968.02799999999</v>
      </c>
      <c r="J500">
        <v>191400.49900000001</v>
      </c>
      <c r="K500">
        <v>88940.914000000004</v>
      </c>
      <c r="L500">
        <v>101509.07799999999</v>
      </c>
    </row>
    <row r="501" spans="1:12">
      <c r="A501" t="s">
        <v>256</v>
      </c>
      <c r="B501">
        <v>4405.2060000000001</v>
      </c>
      <c r="C501">
        <v>5163.5860000000002</v>
      </c>
      <c r="D501">
        <v>6263.8280000000004</v>
      </c>
      <c r="E501">
        <v>8258.8590000000004</v>
      </c>
      <c r="F501">
        <v>11291.686</v>
      </c>
      <c r="G501">
        <v>14904.534</v>
      </c>
      <c r="H501">
        <v>20111.850999999999</v>
      </c>
      <c r="I501">
        <v>27818.43</v>
      </c>
      <c r="J501">
        <v>26764.148000000001</v>
      </c>
      <c r="K501">
        <v>20197.129000000001</v>
      </c>
      <c r="L501">
        <v>19133.113000000001</v>
      </c>
    </row>
    <row r="502" spans="1:12">
      <c r="A502" t="s">
        <v>257</v>
      </c>
      <c r="B502">
        <v>6485.1170000000002</v>
      </c>
      <c r="C502">
        <v>7966.3469999999998</v>
      </c>
      <c r="D502">
        <v>9933.4580000000005</v>
      </c>
      <c r="E502">
        <v>15185.848</v>
      </c>
      <c r="F502">
        <v>24217.124</v>
      </c>
      <c r="G502">
        <v>31328.052</v>
      </c>
      <c r="H502">
        <v>41673.79</v>
      </c>
      <c r="I502">
        <v>56381.273000000001</v>
      </c>
      <c r="J502">
        <v>53681.544999999998</v>
      </c>
      <c r="K502">
        <v>35508.337</v>
      </c>
      <c r="L502">
        <v>38386.228000000003</v>
      </c>
    </row>
    <row r="503" spans="1:12">
      <c r="A503" t="s">
        <v>258</v>
      </c>
      <c r="B503">
        <v>6534.509</v>
      </c>
      <c r="C503">
        <v>9188.9490000000005</v>
      </c>
      <c r="D503">
        <v>13795.526</v>
      </c>
      <c r="E503">
        <v>19841.723999999998</v>
      </c>
      <c r="F503">
        <v>33161.678999999996</v>
      </c>
      <c r="G503">
        <v>41258.705999999998</v>
      </c>
      <c r="H503">
        <v>53479.553</v>
      </c>
      <c r="I503">
        <v>74035.7</v>
      </c>
      <c r="J503">
        <v>78264.347999999998</v>
      </c>
      <c r="K503">
        <v>59576.646000000001</v>
      </c>
      <c r="L503">
        <v>52196.809000000001</v>
      </c>
    </row>
    <row r="504" spans="1:12">
      <c r="A504" t="s">
        <v>259</v>
      </c>
      <c r="B504">
        <v>1260.011</v>
      </c>
      <c r="C504">
        <v>1645.1469999999999</v>
      </c>
      <c r="D504">
        <v>1690.828</v>
      </c>
      <c r="E504">
        <v>2625.4679999999998</v>
      </c>
      <c r="F504">
        <v>3542.1909999999998</v>
      </c>
      <c r="G504">
        <v>5244.99</v>
      </c>
      <c r="H504">
        <v>9060.8050000000003</v>
      </c>
      <c r="I504">
        <v>14510.651</v>
      </c>
      <c r="J504">
        <v>13303.731</v>
      </c>
      <c r="K504">
        <v>10152.834000000001</v>
      </c>
      <c r="L504">
        <v>9380.6970000000001</v>
      </c>
    </row>
    <row r="505" spans="1:12">
      <c r="A505" t="s">
        <v>260</v>
      </c>
      <c r="B505">
        <v>3746.9090000000001</v>
      </c>
      <c r="C505">
        <v>4757.4979999999996</v>
      </c>
      <c r="D505">
        <v>5396.89</v>
      </c>
      <c r="E505">
        <v>7318.1040000000003</v>
      </c>
      <c r="F505">
        <v>11854.879000000001</v>
      </c>
      <c r="G505">
        <v>13089.317999999999</v>
      </c>
      <c r="H505">
        <v>20129.294000000002</v>
      </c>
      <c r="I505">
        <v>25123.845000000001</v>
      </c>
      <c r="J505">
        <v>25273.914000000001</v>
      </c>
      <c r="K505">
        <v>24101.094000000001</v>
      </c>
      <c r="L505">
        <v>22079.358</v>
      </c>
    </row>
    <row r="506" spans="1:12">
      <c r="A506" t="s">
        <v>261</v>
      </c>
      <c r="B506">
        <v>22069.43</v>
      </c>
      <c r="C506">
        <v>22422.157999999999</v>
      </c>
      <c r="D506">
        <v>23622.75</v>
      </c>
      <c r="E506">
        <v>31685.592000000001</v>
      </c>
      <c r="F506">
        <v>48373.182999999997</v>
      </c>
      <c r="G506">
        <v>48748.667000000001</v>
      </c>
      <c r="H506">
        <v>61582.394999999997</v>
      </c>
      <c r="I506">
        <v>86998.316999999995</v>
      </c>
      <c r="J506">
        <v>86313.717999999993</v>
      </c>
      <c r="K506">
        <v>70088.910999999993</v>
      </c>
      <c r="L506">
        <v>65744.195999999996</v>
      </c>
    </row>
    <row r="507" spans="1:12">
      <c r="A507" t="s">
        <v>262</v>
      </c>
      <c r="B507">
        <v>45532.171999999999</v>
      </c>
      <c r="C507">
        <v>44521.608</v>
      </c>
      <c r="D507">
        <v>42193.091999999997</v>
      </c>
      <c r="E507">
        <v>24861.957999999999</v>
      </c>
      <c r="F507">
        <v>22528.866999999998</v>
      </c>
      <c r="G507">
        <v>18663.43</v>
      </c>
      <c r="H507">
        <v>25193.269</v>
      </c>
      <c r="I507">
        <v>31132.572</v>
      </c>
      <c r="J507">
        <v>30791.412</v>
      </c>
      <c r="K507">
        <v>22440.794000000002</v>
      </c>
      <c r="L507">
        <v>35715.031000000003</v>
      </c>
    </row>
    <row r="508" spans="1:12">
      <c r="A508" t="s">
        <v>263</v>
      </c>
      <c r="B508">
        <v>5318.9350000000004</v>
      </c>
      <c r="C508">
        <v>6072.9489999999996</v>
      </c>
      <c r="D508">
        <v>7631.6980000000003</v>
      </c>
      <c r="E508">
        <v>11508.35</v>
      </c>
      <c r="F508">
        <v>19120.834999999999</v>
      </c>
      <c r="G508">
        <v>16642.22</v>
      </c>
      <c r="H508">
        <v>21308.969000000001</v>
      </c>
      <c r="I508">
        <v>26966.597000000002</v>
      </c>
      <c r="J508">
        <v>25929.853999999999</v>
      </c>
      <c r="K508">
        <v>15377.376</v>
      </c>
      <c r="L508">
        <v>17766.037</v>
      </c>
    </row>
    <row r="509" spans="1:12">
      <c r="A509" t="s">
        <v>264</v>
      </c>
      <c r="B509">
        <v>22791.756000000001</v>
      </c>
      <c r="C509">
        <v>25591.599999999999</v>
      </c>
      <c r="D509">
        <v>28221.984</v>
      </c>
      <c r="E509">
        <v>36221.392</v>
      </c>
      <c r="F509">
        <v>50830.928</v>
      </c>
      <c r="G509">
        <v>61668.637000000002</v>
      </c>
      <c r="H509">
        <v>78073.293999999994</v>
      </c>
      <c r="I509">
        <v>112100.685</v>
      </c>
      <c r="J509">
        <v>114163.88499999999</v>
      </c>
      <c r="K509">
        <v>76447.793999999994</v>
      </c>
      <c r="L509">
        <v>71081.861000000004</v>
      </c>
    </row>
    <row r="510" spans="1:12">
      <c r="A510" t="s">
        <v>265</v>
      </c>
      <c r="B510">
        <v>1228.424</v>
      </c>
      <c r="C510">
        <v>759.24599999999998</v>
      </c>
      <c r="D510">
        <v>1314.3779999999999</v>
      </c>
      <c r="E510">
        <v>1510.404</v>
      </c>
      <c r="F510">
        <v>1386.89</v>
      </c>
      <c r="G510">
        <v>2081.5909999999999</v>
      </c>
      <c r="H510">
        <v>6946.0959999999995</v>
      </c>
      <c r="I510">
        <v>8160.317</v>
      </c>
      <c r="J510">
        <v>7950.8770000000004</v>
      </c>
      <c r="K510">
        <v>2338.0720000000001</v>
      </c>
      <c r="L510">
        <v>2063.98</v>
      </c>
    </row>
    <row r="511" spans="1:12">
      <c r="A511" t="s">
        <v>266</v>
      </c>
      <c r="B511">
        <v>18551.284</v>
      </c>
      <c r="C511">
        <v>20287.511999999999</v>
      </c>
      <c r="D511">
        <v>23438.804</v>
      </c>
      <c r="E511">
        <v>29552.261999999999</v>
      </c>
      <c r="F511">
        <v>33241.834000000003</v>
      </c>
      <c r="G511">
        <v>32960.438999999998</v>
      </c>
      <c r="H511">
        <v>41939.148999999998</v>
      </c>
      <c r="I511">
        <v>60335.616000000002</v>
      </c>
      <c r="J511">
        <v>67316.182000000001</v>
      </c>
      <c r="K511">
        <v>40183.714</v>
      </c>
      <c r="L511">
        <v>50353.141000000003</v>
      </c>
    </row>
    <row r="512" spans="1:12">
      <c r="A512" t="s">
        <v>267</v>
      </c>
      <c r="B512">
        <v>6942.51</v>
      </c>
      <c r="C512">
        <v>6428.64</v>
      </c>
      <c r="D512">
        <v>5733.3019999999997</v>
      </c>
      <c r="E512">
        <v>5893.3860000000004</v>
      </c>
      <c r="F512">
        <v>6504.9719999999998</v>
      </c>
      <c r="G512">
        <v>5376.1049999999996</v>
      </c>
      <c r="H512">
        <v>5931.9170000000004</v>
      </c>
      <c r="I512">
        <v>6969.692</v>
      </c>
      <c r="J512">
        <v>6520.0050000000001</v>
      </c>
      <c r="K512">
        <v>3718.547</v>
      </c>
      <c r="L512">
        <v>4731.1509999999998</v>
      </c>
    </row>
    <row r="513" spans="1:12">
      <c r="A513" t="s">
        <v>268</v>
      </c>
      <c r="B513">
        <v>18914.87</v>
      </c>
      <c r="C513">
        <v>20259.344000000001</v>
      </c>
      <c r="D513">
        <v>20216.822</v>
      </c>
      <c r="E513">
        <v>25772.691999999999</v>
      </c>
      <c r="F513">
        <v>30531.883000000002</v>
      </c>
      <c r="G513">
        <v>42748.98</v>
      </c>
      <c r="H513">
        <v>62772.758000000002</v>
      </c>
      <c r="I513">
        <v>58460.550999999999</v>
      </c>
      <c r="J513">
        <v>67843.491999999998</v>
      </c>
      <c r="K513">
        <v>33662.894999999997</v>
      </c>
      <c r="L513">
        <v>50169.415000000001</v>
      </c>
    </row>
    <row r="514" spans="1:12">
      <c r="A514" t="s">
        <v>269</v>
      </c>
      <c r="B514">
        <v>3543.3829999999998</v>
      </c>
      <c r="C514">
        <v>4552.4399999999996</v>
      </c>
      <c r="D514">
        <v>2867.1469999999999</v>
      </c>
      <c r="E514">
        <v>5441.9809999999998</v>
      </c>
      <c r="F514">
        <v>5347.5450000000001</v>
      </c>
      <c r="G514">
        <v>5556.13</v>
      </c>
      <c r="H514">
        <v>5636.1509999999998</v>
      </c>
      <c r="I514">
        <v>3882.085</v>
      </c>
      <c r="J514">
        <v>3532.9160000000002</v>
      </c>
      <c r="K514">
        <v>1233.778</v>
      </c>
      <c r="L514">
        <v>1819.0029999999999</v>
      </c>
    </row>
    <row r="515" spans="1:12">
      <c r="A515" t="s">
        <v>270</v>
      </c>
      <c r="B515">
        <v>8970.491</v>
      </c>
      <c r="C515">
        <v>9007.4619999999995</v>
      </c>
      <c r="D515">
        <v>11263.869000000001</v>
      </c>
      <c r="E515">
        <v>12897.784</v>
      </c>
      <c r="F515">
        <v>14279.703</v>
      </c>
      <c r="G515">
        <v>20234.780999999999</v>
      </c>
      <c r="H515">
        <v>19029.379000000001</v>
      </c>
      <c r="I515">
        <v>21454.95</v>
      </c>
      <c r="J515">
        <v>20535.620999999999</v>
      </c>
      <c r="K515">
        <v>13609.764999999999</v>
      </c>
      <c r="L515">
        <v>15719.971</v>
      </c>
    </row>
    <row r="516" spans="1:12">
      <c r="A516" t="s">
        <v>271</v>
      </c>
      <c r="B516">
        <v>95.703999999999994</v>
      </c>
      <c r="C516">
        <v>116.91800000000001</v>
      </c>
      <c r="D516">
        <v>113.84399999999999</v>
      </c>
      <c r="E516">
        <v>95.966999999999999</v>
      </c>
      <c r="F516">
        <v>75.578999999999994</v>
      </c>
      <c r="G516">
        <v>73.91</v>
      </c>
      <c r="H516">
        <v>65.564999999999998</v>
      </c>
      <c r="I516">
        <v>125.602</v>
      </c>
      <c r="J516">
        <v>59.164999999999999</v>
      </c>
      <c r="K516">
        <v>51.116</v>
      </c>
      <c r="L516">
        <v>50.448</v>
      </c>
    </row>
    <row r="517" spans="1:12">
      <c r="A517" t="s">
        <v>272</v>
      </c>
      <c r="B517">
        <v>3730.8240000000001</v>
      </c>
      <c r="C517">
        <v>4142.2160000000003</v>
      </c>
      <c r="D517">
        <v>4824.8109999999997</v>
      </c>
      <c r="E517">
        <v>7020.5550000000003</v>
      </c>
      <c r="F517">
        <v>8203.8209999999999</v>
      </c>
      <c r="G517">
        <v>8886.8420000000006</v>
      </c>
      <c r="H517">
        <v>13178.344999999999</v>
      </c>
      <c r="I517">
        <v>17133.578000000001</v>
      </c>
      <c r="J517">
        <v>19288.831999999999</v>
      </c>
      <c r="K517">
        <v>10431.016</v>
      </c>
      <c r="L517">
        <v>11442.083000000001</v>
      </c>
    </row>
    <row r="518" spans="1:12">
      <c r="A518" t="s">
        <v>273</v>
      </c>
      <c r="B518">
        <v>2736.261</v>
      </c>
      <c r="C518">
        <v>3470.4360000000001</v>
      </c>
      <c r="D518">
        <v>3030.1840000000002</v>
      </c>
      <c r="E518">
        <v>3803.7310000000002</v>
      </c>
      <c r="F518">
        <v>4258.2470000000003</v>
      </c>
      <c r="G518">
        <v>5363.7280000000001</v>
      </c>
      <c r="H518">
        <v>8666.4639999999999</v>
      </c>
      <c r="I518">
        <v>12381.5</v>
      </c>
      <c r="J518">
        <v>13602.52</v>
      </c>
      <c r="K518">
        <v>4443.96</v>
      </c>
      <c r="L518">
        <v>8135.973</v>
      </c>
    </row>
    <row r="519" spans="1:12">
      <c r="A519" t="s">
        <v>274</v>
      </c>
      <c r="B519">
        <v>2760.864</v>
      </c>
      <c r="C519">
        <v>2761.806</v>
      </c>
      <c r="D519">
        <v>4381.7640000000001</v>
      </c>
      <c r="E519">
        <v>10777.335999999999</v>
      </c>
      <c r="F519">
        <v>3054.768</v>
      </c>
      <c r="G519">
        <v>2202.2510000000002</v>
      </c>
      <c r="H519">
        <v>12101.51</v>
      </c>
      <c r="I519">
        <v>17234.508999999998</v>
      </c>
      <c r="J519">
        <v>35363.576999999997</v>
      </c>
      <c r="K519">
        <v>20428.782999999999</v>
      </c>
      <c r="L519">
        <v>14920.27</v>
      </c>
    </row>
    <row r="520" spans="1:12">
      <c r="A520" t="s">
        <v>275</v>
      </c>
      <c r="B520">
        <v>26280.74</v>
      </c>
      <c r="C520">
        <v>26307.892</v>
      </c>
      <c r="D520">
        <v>33811.599999999999</v>
      </c>
      <c r="E520">
        <v>36538.120000000003</v>
      </c>
      <c r="F520">
        <v>35047.987999999998</v>
      </c>
      <c r="G520">
        <v>37569.11</v>
      </c>
      <c r="H520">
        <v>52707.819000000003</v>
      </c>
      <c r="I520">
        <v>58768.978000000003</v>
      </c>
      <c r="J520">
        <v>63178.343999999997</v>
      </c>
      <c r="K520">
        <v>38404.419000000002</v>
      </c>
      <c r="L520">
        <v>32544.66</v>
      </c>
    </row>
    <row r="521" spans="1:12">
      <c r="A521" t="s">
        <v>276</v>
      </c>
      <c r="B521">
        <v>49189.784</v>
      </c>
      <c r="C521">
        <v>54904.675999999999</v>
      </c>
      <c r="D521">
        <v>62168.152000000002</v>
      </c>
      <c r="E521">
        <v>78192.44</v>
      </c>
      <c r="F521">
        <v>98325.150999999998</v>
      </c>
      <c r="G521">
        <v>112175.47500000001</v>
      </c>
      <c r="H521">
        <v>147002.041</v>
      </c>
      <c r="I521">
        <v>193731.10699999999</v>
      </c>
      <c r="J521">
        <v>190791.72099999999</v>
      </c>
      <c r="K521">
        <v>122547.58</v>
      </c>
      <c r="L521">
        <v>135424.74</v>
      </c>
    </row>
    <row r="522" spans="1:12">
      <c r="A522" t="s">
        <v>277</v>
      </c>
      <c r="B522">
        <v>18920.651999999998</v>
      </c>
      <c r="C522">
        <v>22476.704000000002</v>
      </c>
      <c r="D522">
        <v>28569.135999999999</v>
      </c>
      <c r="E522">
        <v>49545.608</v>
      </c>
      <c r="F522">
        <v>54280.739000000001</v>
      </c>
      <c r="G522">
        <v>75164.396999999997</v>
      </c>
      <c r="H522">
        <v>117061.38</v>
      </c>
      <c r="I522">
        <v>120554.35400000001</v>
      </c>
      <c r="J522">
        <v>134496.285</v>
      </c>
      <c r="K522">
        <v>52937.101999999999</v>
      </c>
      <c r="L522">
        <v>68210.937999999995</v>
      </c>
    </row>
    <row r="523" spans="1:12">
      <c r="A523" t="s">
        <v>278</v>
      </c>
      <c r="B523">
        <v>4966.2060000000001</v>
      </c>
      <c r="C523">
        <v>4839.4960000000001</v>
      </c>
      <c r="D523">
        <v>5444.37</v>
      </c>
      <c r="E523">
        <v>6696.3109999999997</v>
      </c>
      <c r="F523">
        <v>12089.236000000001</v>
      </c>
      <c r="G523">
        <v>10033.657999999999</v>
      </c>
      <c r="H523">
        <v>12415.623</v>
      </c>
      <c r="I523">
        <v>15220.39</v>
      </c>
      <c r="J523">
        <v>13482.207</v>
      </c>
      <c r="K523">
        <v>9619.85</v>
      </c>
      <c r="L523">
        <v>11725.243</v>
      </c>
    </row>
    <row r="524" spans="1:12">
      <c r="A524" t="s">
        <v>279</v>
      </c>
      <c r="B524">
        <v>238.71700000000001</v>
      </c>
      <c r="C524">
        <v>307.67700000000002</v>
      </c>
      <c r="D524">
        <v>110.446</v>
      </c>
      <c r="E524">
        <v>147.53100000000001</v>
      </c>
      <c r="F524">
        <v>290.35000000000002</v>
      </c>
      <c r="G524">
        <v>411.58800000000002</v>
      </c>
      <c r="H524">
        <v>624.74900000000002</v>
      </c>
      <c r="I524">
        <v>1816.393</v>
      </c>
      <c r="J524">
        <v>995.71600000000001</v>
      </c>
      <c r="K524">
        <v>631.76199999999994</v>
      </c>
      <c r="L524">
        <v>281.97000000000003</v>
      </c>
    </row>
    <row r="525" spans="1:12">
      <c r="A525" t="s">
        <v>280</v>
      </c>
      <c r="B525">
        <v>6746.0529999999999</v>
      </c>
      <c r="C525">
        <v>10385.284</v>
      </c>
      <c r="D525">
        <v>8391.5930000000008</v>
      </c>
      <c r="E525">
        <v>12511.815000000001</v>
      </c>
      <c r="F525">
        <v>22522.466</v>
      </c>
      <c r="G525">
        <v>27441.427</v>
      </c>
      <c r="H525">
        <v>42139.309000000001</v>
      </c>
      <c r="I525">
        <v>54031.565000000002</v>
      </c>
      <c r="J525">
        <v>50471.803</v>
      </c>
      <c r="K525">
        <v>20489.918000000001</v>
      </c>
      <c r="L525">
        <v>23718.163</v>
      </c>
    </row>
    <row r="526" spans="1:12">
      <c r="A526" t="s">
        <v>281</v>
      </c>
      <c r="B526">
        <v>20065.256000000001</v>
      </c>
      <c r="C526">
        <v>19877.968000000001</v>
      </c>
      <c r="D526">
        <v>21405.448</v>
      </c>
      <c r="E526">
        <v>29825.937999999998</v>
      </c>
      <c r="F526">
        <v>31435.882000000001</v>
      </c>
      <c r="G526">
        <v>27919.62</v>
      </c>
      <c r="H526">
        <v>46462.586000000003</v>
      </c>
      <c r="I526">
        <v>52580.582999999999</v>
      </c>
      <c r="J526">
        <v>42219.112999999998</v>
      </c>
      <c r="K526">
        <v>17897.759999999998</v>
      </c>
      <c r="L526">
        <v>16580.71</v>
      </c>
    </row>
    <row r="527" spans="1:12">
      <c r="A527" t="s">
        <v>282</v>
      </c>
      <c r="B527">
        <v>14590.155000000001</v>
      </c>
      <c r="C527">
        <v>16464.237000000001</v>
      </c>
      <c r="D527">
        <v>18516.153999999999</v>
      </c>
      <c r="E527">
        <v>23605.495999999999</v>
      </c>
      <c r="F527">
        <v>29950.053</v>
      </c>
      <c r="G527">
        <v>33605.053999999996</v>
      </c>
      <c r="H527">
        <v>45841.156999999999</v>
      </c>
      <c r="I527">
        <v>56775.652000000002</v>
      </c>
      <c r="J527">
        <v>61976.152999999998</v>
      </c>
      <c r="K527">
        <v>41083.345999999998</v>
      </c>
      <c r="L527">
        <v>54773.307000000001</v>
      </c>
    </row>
    <row r="528" spans="1:12">
      <c r="A528" t="s">
        <v>283</v>
      </c>
      <c r="B528">
        <v>112.49299999999999</v>
      </c>
      <c r="C528">
        <v>68.043000000000006</v>
      </c>
      <c r="D528">
        <v>106.063</v>
      </c>
      <c r="E528">
        <v>169.57900000000001</v>
      </c>
      <c r="F528">
        <v>109.46299999999999</v>
      </c>
      <c r="G528">
        <v>297.02800000000002</v>
      </c>
      <c r="H528">
        <v>879.56</v>
      </c>
      <c r="I528">
        <v>939.60599999999999</v>
      </c>
      <c r="J528">
        <v>739.851</v>
      </c>
      <c r="K528">
        <v>1205.47</v>
      </c>
      <c r="L528">
        <v>1637.222</v>
      </c>
    </row>
  </sheetData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1:AK528"/>
  <sheetViews>
    <sheetView topLeftCell="A32" workbookViewId="0">
      <selection activeCell="AF37" sqref="AF37"/>
    </sheetView>
  </sheetViews>
  <sheetFormatPr defaultRowHeight="12.75"/>
  <sheetData>
    <row r="1" spans="1:26">
      <c r="A1" t="s">
        <v>26</v>
      </c>
    </row>
    <row r="2" spans="1:26">
      <c r="A2" t="s">
        <v>0</v>
      </c>
      <c r="N2" s="1"/>
    </row>
    <row r="3" spans="1:26">
      <c r="O3" s="2" t="s">
        <v>288</v>
      </c>
    </row>
    <row r="4" spans="1:26">
      <c r="A4" t="s">
        <v>1</v>
      </c>
      <c r="B4" t="s">
        <v>303</v>
      </c>
      <c r="C4" t="s">
        <v>3</v>
      </c>
      <c r="D4" t="s">
        <v>4</v>
      </c>
      <c r="F4" s="2" t="s">
        <v>304</v>
      </c>
      <c r="O4" s="3" t="s">
        <v>289</v>
      </c>
      <c r="P4" s="1" t="s">
        <v>286</v>
      </c>
    </row>
    <row r="5" spans="1:26">
      <c r="N5" s="4" t="s">
        <v>20</v>
      </c>
      <c r="O5" s="6"/>
      <c r="P5" s="5">
        <v>2000</v>
      </c>
      <c r="Q5" s="5">
        <v>2001</v>
      </c>
      <c r="R5" s="5">
        <v>2002</v>
      </c>
      <c r="S5" s="5">
        <v>2003</v>
      </c>
      <c r="T5" s="5">
        <v>2004</v>
      </c>
      <c r="U5" s="5">
        <v>2005</v>
      </c>
      <c r="V5" s="5">
        <v>2006</v>
      </c>
      <c r="W5" s="5">
        <v>2007</v>
      </c>
      <c r="X5" s="5">
        <v>2008</v>
      </c>
      <c r="Y5" s="5">
        <v>2009</v>
      </c>
      <c r="Z5" s="5">
        <v>2010</v>
      </c>
    </row>
    <row r="6" spans="1:26">
      <c r="A6" t="s">
        <v>5</v>
      </c>
      <c r="B6" t="s">
        <v>6</v>
      </c>
      <c r="C6" t="s">
        <v>7</v>
      </c>
      <c r="D6" t="s">
        <v>8</v>
      </c>
      <c r="E6" t="s">
        <v>9</v>
      </c>
      <c r="F6" t="s">
        <v>10</v>
      </c>
      <c r="G6" t="s">
        <v>11</v>
      </c>
      <c r="H6" t="s">
        <v>12</v>
      </c>
      <c r="I6" t="s">
        <v>13</v>
      </c>
      <c r="J6" t="s">
        <v>14</v>
      </c>
      <c r="K6" t="s">
        <v>15</v>
      </c>
      <c r="L6" t="s">
        <v>16</v>
      </c>
      <c r="O6" s="7"/>
    </row>
    <row r="7" spans="1:26">
      <c r="A7" t="s">
        <v>17</v>
      </c>
      <c r="O7" s="7" t="s">
        <v>21</v>
      </c>
      <c r="P7">
        <f>SUM(B9:B96)</f>
        <v>4909605</v>
      </c>
      <c r="Q7">
        <f t="shared" ref="Q7:Z7" si="0">SUM(C9:C96)</f>
        <v>5680534</v>
      </c>
      <c r="R7">
        <f t="shared" si="0"/>
        <v>6048670</v>
      </c>
      <c r="S7">
        <f t="shared" si="0"/>
        <v>7836192</v>
      </c>
      <c r="T7">
        <f t="shared" si="0"/>
        <v>12050921.871000001</v>
      </c>
      <c r="U7">
        <f t="shared" si="0"/>
        <v>14855421.017999999</v>
      </c>
      <c r="V7">
        <f t="shared" si="0"/>
        <v>17454845.833999991</v>
      </c>
      <c r="W7">
        <f t="shared" si="0"/>
        <v>21293452.079000004</v>
      </c>
      <c r="X7">
        <f t="shared" si="0"/>
        <v>27138212.724999998</v>
      </c>
      <c r="Y7">
        <f t="shared" si="0"/>
        <v>21615705.592</v>
      </c>
      <c r="Z7">
        <f t="shared" si="0"/>
        <v>26857875.410999991</v>
      </c>
    </row>
    <row r="8" spans="1:26">
      <c r="A8" t="s">
        <v>28</v>
      </c>
      <c r="B8">
        <v>30955677</v>
      </c>
      <c r="C8">
        <v>35367141</v>
      </c>
      <c r="D8">
        <v>40253902</v>
      </c>
      <c r="E8">
        <v>52755502</v>
      </c>
      <c r="F8">
        <v>73778927.524000004</v>
      </c>
      <c r="G8">
        <v>89378068.787</v>
      </c>
      <c r="H8">
        <v>109584113.13600001</v>
      </c>
      <c r="I8">
        <v>138784983.21599999</v>
      </c>
      <c r="J8">
        <v>171859897.632</v>
      </c>
      <c r="K8">
        <v>136641304.60100001</v>
      </c>
      <c r="L8">
        <v>157064948.463</v>
      </c>
      <c r="O8" s="7"/>
    </row>
    <row r="9" spans="1:26">
      <c r="A9" t="s">
        <v>29</v>
      </c>
      <c r="B9">
        <v>131637</v>
      </c>
      <c r="C9">
        <v>117905</v>
      </c>
      <c r="D9">
        <v>136240</v>
      </c>
      <c r="E9">
        <v>167515</v>
      </c>
      <c r="F9">
        <v>272829.27899999998</v>
      </c>
      <c r="G9">
        <v>353761.43400000001</v>
      </c>
      <c r="H9">
        <v>425939.16700000002</v>
      </c>
      <c r="I9">
        <v>343464.576</v>
      </c>
      <c r="J9">
        <v>323534.946</v>
      </c>
      <c r="K9">
        <v>362813.57500000001</v>
      </c>
      <c r="L9">
        <v>265614.77899999998</v>
      </c>
      <c r="O9" s="7" t="s">
        <v>22</v>
      </c>
      <c r="P9">
        <f>B105+B130+B131+B132+B136+B137+B138+B106+B150+B151+B152+B156+B157+B166+B167+B168+B169+B170+B171+B172+B173</f>
        <v>2499611</v>
      </c>
      <c r="Q9" t="e">
        <f t="shared" ref="Q9:Z9" si="1">C105+C130+C131+C132+C136+C137+C138+C106+C150+C151+C152+C156+C157+C166+C167+C168+C169+C170+C171+C172+C173</f>
        <v>#VALUE!</v>
      </c>
      <c r="R9">
        <f t="shared" si="1"/>
        <v>2787833</v>
      </c>
      <c r="S9">
        <f t="shared" si="1"/>
        <v>3668242</v>
      </c>
      <c r="T9">
        <f t="shared" si="1"/>
        <v>5137945.1220000004</v>
      </c>
      <c r="U9">
        <f t="shared" si="1"/>
        <v>6070497.2589999987</v>
      </c>
      <c r="V9">
        <f t="shared" si="1"/>
        <v>8362803.6339999996</v>
      </c>
      <c r="W9">
        <f t="shared" si="1"/>
        <v>9567886.7940000016</v>
      </c>
      <c r="X9">
        <f t="shared" si="1"/>
        <v>10151265.458999999</v>
      </c>
      <c r="Y9">
        <f t="shared" si="1"/>
        <v>7853515.3590000011</v>
      </c>
      <c r="Z9">
        <f t="shared" si="1"/>
        <v>10301715.638</v>
      </c>
    </row>
    <row r="10" spans="1:26">
      <c r="A10" t="s">
        <v>30</v>
      </c>
      <c r="B10">
        <v>26721</v>
      </c>
      <c r="C10">
        <v>39604</v>
      </c>
      <c r="D10">
        <v>81529</v>
      </c>
      <c r="E10">
        <v>69832</v>
      </c>
      <c r="F10">
        <v>150867.245</v>
      </c>
      <c r="G10">
        <v>334457.16700000002</v>
      </c>
      <c r="H10">
        <v>472275.34100000001</v>
      </c>
      <c r="I10">
        <v>553625.71100000001</v>
      </c>
      <c r="J10">
        <v>800290.39</v>
      </c>
      <c r="K10">
        <v>795464.81900000002</v>
      </c>
      <c r="L10">
        <v>940858.82700000005</v>
      </c>
      <c r="O10" s="7"/>
    </row>
    <row r="11" spans="1:26">
      <c r="A11" t="s">
        <v>31</v>
      </c>
      <c r="B11">
        <v>168361</v>
      </c>
      <c r="C11">
        <v>200646</v>
      </c>
      <c r="D11">
        <v>208331</v>
      </c>
      <c r="E11">
        <v>474323</v>
      </c>
      <c r="F11">
        <v>600261.34400000004</v>
      </c>
      <c r="G11">
        <v>868821.59400000004</v>
      </c>
      <c r="H11">
        <v>1069763.548</v>
      </c>
      <c r="I11">
        <v>1347384.206</v>
      </c>
      <c r="J11">
        <v>1696130.2379999999</v>
      </c>
      <c r="K11">
        <v>1295868.1000000001</v>
      </c>
      <c r="L11">
        <v>1668226.459</v>
      </c>
      <c r="O11" s="7" t="s">
        <v>23</v>
      </c>
      <c r="P11">
        <f>B141+B142+B143+B144+B145+B146+B147+B148+B149+B153+B154+B155+B231+B232+B233+B234+B235+B236+B237+B238+B239+B240+B241+B242+B243+B244+B257+B258</f>
        <v>6961006</v>
      </c>
      <c r="Q11">
        <f t="shared" ref="Q11:Z11" si="2">C141+C142+C143+C144+C145+C146+C147+C148+C149+C153+C154+C155+C231+C232+C233+C234+C235+C236+C237+C238+C239+C240+C241+C242+C243+C244+C257+C258</f>
        <v>8367524</v>
      </c>
      <c r="R11">
        <f t="shared" si="2"/>
        <v>9382558</v>
      </c>
      <c r="S11">
        <f t="shared" si="2"/>
        <v>11370453</v>
      </c>
      <c r="T11">
        <f t="shared" si="2"/>
        <v>13585797.486000003</v>
      </c>
      <c r="U11">
        <f t="shared" si="2"/>
        <v>14544713.629000001</v>
      </c>
      <c r="V11">
        <f t="shared" si="2"/>
        <v>16001152.947000001</v>
      </c>
      <c r="W11">
        <f t="shared" si="2"/>
        <v>19141402.471999999</v>
      </c>
      <c r="X11">
        <f t="shared" si="2"/>
        <v>21988039.043000001</v>
      </c>
      <c r="Y11">
        <f t="shared" si="2"/>
        <v>18023650.217</v>
      </c>
      <c r="Z11">
        <f t="shared" si="2"/>
        <v>19465103.609000001</v>
      </c>
    </row>
    <row r="12" spans="1:26">
      <c r="A12" t="s">
        <v>32</v>
      </c>
      <c r="B12">
        <v>2157</v>
      </c>
      <c r="C12">
        <v>2934</v>
      </c>
      <c r="D12">
        <v>1585</v>
      </c>
      <c r="E12">
        <v>1688</v>
      </c>
      <c r="F12">
        <v>8235.6949999999997</v>
      </c>
      <c r="G12">
        <v>15425.264999999999</v>
      </c>
      <c r="H12">
        <v>9928.2389999999996</v>
      </c>
      <c r="I12">
        <v>61128.254999999997</v>
      </c>
      <c r="J12">
        <v>108146.51700000001</v>
      </c>
      <c r="K12">
        <v>105636.66</v>
      </c>
      <c r="L12">
        <v>109243.717</v>
      </c>
      <c r="O12" s="8"/>
    </row>
    <row r="13" spans="1:26">
      <c r="A13" t="s">
        <v>33</v>
      </c>
      <c r="B13">
        <v>110830</v>
      </c>
      <c r="C13">
        <v>82033</v>
      </c>
      <c r="D13">
        <v>86657</v>
      </c>
      <c r="E13">
        <v>105732</v>
      </c>
      <c r="F13">
        <v>156223.65</v>
      </c>
      <c r="G13">
        <v>169204.06299999999</v>
      </c>
      <c r="H13">
        <v>221624.51500000001</v>
      </c>
      <c r="I13">
        <v>330245.05699999997</v>
      </c>
      <c r="J13">
        <v>427416.54200000002</v>
      </c>
      <c r="K13">
        <v>419187.16200000001</v>
      </c>
      <c r="L13">
        <v>493988.60800000001</v>
      </c>
      <c r="O13" s="7" t="s">
        <v>24</v>
      </c>
      <c r="P13">
        <f>B97+B98+B99+B100+B101+B102+B103+B104+B110+B111+B115+B116+B117+B118+B119+B120+B121+B122+B123+B124+B125+B126+B127+B128+B129+B182+B183+B184+B185+B186+B187+B188+B189+B190+B191+B192+B193+B194+B195+B196+B197+B198+B199+B200+B201+B202+B203+B204+B205+B206+B207+B208+B209+B210+B211+B215+B216+B217+B218+B219+B220+B221+B222+B230+B245+B246+B247+B248+B249+B250+B251+B252+B254+B256</f>
        <v>7979168</v>
      </c>
      <c r="Q13">
        <f t="shared" ref="Q13:Z13" si="3">C97+C98+C99+C100+C101+C102+C103+C104+C110+C111+C115+C116+C117+C118+C119+C120+C121+C122+C123+C124+C125+C126+C127+C128+C129+C182+C183+C184+C185+C186+C187+C188+C189+C190+C191+C192+C193+C194+C195+C196+C197+C198+C199+C200+C201+C202+C203+C204+C205+C206+C207+C208+C209+C210+C211+C215+C216+C217+C218+C219+C220+C221+C222+C230+C245+C246+C247+C248+C249+C250+C251+C252+C254+C256</f>
        <v>9018024</v>
      </c>
      <c r="R13">
        <f t="shared" si="3"/>
        <v>10512912</v>
      </c>
      <c r="S13">
        <f t="shared" si="3"/>
        <v>14525425</v>
      </c>
      <c r="T13">
        <f t="shared" si="3"/>
        <v>19982978.471000001</v>
      </c>
      <c r="U13">
        <f t="shared" si="3"/>
        <v>24489901.235999998</v>
      </c>
      <c r="V13">
        <f t="shared" si="3"/>
        <v>30881197.899999991</v>
      </c>
      <c r="W13">
        <f t="shared" si="3"/>
        <v>40727625.300999999</v>
      </c>
      <c r="X13">
        <f t="shared" si="3"/>
        <v>50138482.774999991</v>
      </c>
      <c r="Y13">
        <f t="shared" si="3"/>
        <v>38952497.800000004</v>
      </c>
      <c r="Z13">
        <f t="shared" si="3"/>
        <v>47540520.304000005</v>
      </c>
    </row>
    <row r="14" spans="1:26">
      <c r="A14" t="s">
        <v>34</v>
      </c>
      <c r="B14">
        <v>173604</v>
      </c>
      <c r="C14">
        <v>262632</v>
      </c>
      <c r="D14">
        <v>178108</v>
      </c>
      <c r="E14">
        <v>212680</v>
      </c>
      <c r="F14">
        <v>373618.32699999999</v>
      </c>
      <c r="G14">
        <v>648126.84499999997</v>
      </c>
      <c r="H14">
        <v>682725.43700000003</v>
      </c>
      <c r="I14">
        <v>953598.85900000005</v>
      </c>
      <c r="J14">
        <v>972639.62300000002</v>
      </c>
      <c r="K14">
        <v>707258.8</v>
      </c>
      <c r="L14">
        <v>863382.42500000005</v>
      </c>
      <c r="O14" s="8"/>
    </row>
    <row r="15" spans="1:26">
      <c r="A15" t="s">
        <v>35</v>
      </c>
      <c r="B15">
        <v>5805</v>
      </c>
      <c r="C15">
        <v>25092</v>
      </c>
      <c r="D15">
        <v>17059</v>
      </c>
      <c r="E15">
        <v>21095</v>
      </c>
      <c r="F15">
        <v>80859.266000000003</v>
      </c>
      <c r="G15">
        <v>107568.807</v>
      </c>
      <c r="H15">
        <v>55186.627</v>
      </c>
      <c r="I15">
        <v>119742.541</v>
      </c>
      <c r="J15">
        <v>116531.258</v>
      </c>
      <c r="K15">
        <v>56291.894</v>
      </c>
      <c r="L15">
        <v>113120.196</v>
      </c>
      <c r="O15" s="7" t="s">
        <v>25</v>
      </c>
      <c r="P15">
        <f>B107+B108+B109+B112+B113+B114+B133+B134+B135+B139+B140+B158+B159+B160+B161+B162+B163+B164+B165+B174+B175+B176+B177+B178+B179+B180+B181+B212+B213+B214+B223+B224+B225+B226+B227+B228+B229+B253+B255+B259+B260+B261+B262</f>
        <v>8600034</v>
      </c>
      <c r="Q15">
        <f t="shared" ref="Q15:Z15" si="4">C107+C108+C109+C112+C113+C114+C133+C134+C135+C139+C140+C158+C159+C160+C161+C162+C163+C164+C165+C174+C175+C176+C177+C178+C179+C180+C181+C212+C213+C214+C223+C224+C225+C226+C227+C228+C229+C253+C255+C259+C260+C261+C262</f>
        <v>9807961</v>
      </c>
      <c r="R15">
        <f t="shared" si="4"/>
        <v>11516048</v>
      </c>
      <c r="S15">
        <f t="shared" si="4"/>
        <v>15345587</v>
      </c>
      <c r="T15">
        <f t="shared" si="4"/>
        <v>23006268.331000004</v>
      </c>
      <c r="U15">
        <f t="shared" si="4"/>
        <v>27536826.145999998</v>
      </c>
      <c r="V15">
        <f t="shared" si="4"/>
        <v>35550497.208999984</v>
      </c>
      <c r="W15">
        <f t="shared" si="4"/>
        <v>46357514.133999996</v>
      </c>
      <c r="X15">
        <f t="shared" si="4"/>
        <v>59546080.125999995</v>
      </c>
      <c r="Y15">
        <f t="shared" si="4"/>
        <v>47925378.878000021</v>
      </c>
      <c r="Z15">
        <f t="shared" si="4"/>
        <v>52793868.837999992</v>
      </c>
    </row>
    <row r="16" spans="1:26">
      <c r="A16" t="s">
        <v>36</v>
      </c>
      <c r="B16">
        <v>53695</v>
      </c>
      <c r="C16">
        <v>86288</v>
      </c>
      <c r="D16">
        <v>88110</v>
      </c>
      <c r="E16">
        <v>130671</v>
      </c>
      <c r="F16">
        <v>235776.27600000001</v>
      </c>
      <c r="G16">
        <v>339647.2</v>
      </c>
      <c r="H16">
        <v>395227.304</v>
      </c>
      <c r="I16">
        <v>495914.64899999998</v>
      </c>
      <c r="J16">
        <v>702191.57700000005</v>
      </c>
      <c r="K16">
        <v>507090.641</v>
      </c>
      <c r="L16">
        <v>573030.16899999999</v>
      </c>
    </row>
    <row r="17" spans="1:26">
      <c r="A17" t="s">
        <v>37</v>
      </c>
      <c r="B17">
        <v>1360</v>
      </c>
      <c r="C17">
        <v>2161</v>
      </c>
      <c r="D17">
        <v>6163</v>
      </c>
      <c r="E17">
        <v>26871</v>
      </c>
      <c r="F17">
        <v>31397.036</v>
      </c>
      <c r="G17">
        <v>53455.764999999999</v>
      </c>
      <c r="H17">
        <v>78078.39</v>
      </c>
      <c r="I17">
        <v>151855.666</v>
      </c>
      <c r="J17">
        <v>219060.658</v>
      </c>
      <c r="K17">
        <v>243264.804</v>
      </c>
      <c r="L17">
        <v>227328.236</v>
      </c>
      <c r="N17" s="1" t="s">
        <v>290</v>
      </c>
      <c r="P17">
        <f>SUM(P7:P15)+B263</f>
        <v>30953090</v>
      </c>
      <c r="Q17" t="e">
        <f t="shared" ref="Q17:Z17" si="5">SUM(Q7:Q15)+C263</f>
        <v>#VALUE!</v>
      </c>
      <c r="R17">
        <f t="shared" si="5"/>
        <v>40250189</v>
      </c>
      <c r="S17">
        <f t="shared" si="5"/>
        <v>52750721</v>
      </c>
      <c r="T17">
        <f t="shared" si="5"/>
        <v>73769707.762000009</v>
      </c>
      <c r="U17">
        <f t="shared" si="5"/>
        <v>87509716.388999999</v>
      </c>
      <c r="V17">
        <f t="shared" si="5"/>
        <v>108288707.20699996</v>
      </c>
      <c r="W17">
        <f t="shared" si="5"/>
        <v>137103721.92300001</v>
      </c>
      <c r="X17">
        <f t="shared" si="5"/>
        <v>168993554.54699999</v>
      </c>
      <c r="Y17">
        <f t="shared" si="5"/>
        <v>134401581.08400002</v>
      </c>
      <c r="Z17">
        <f t="shared" si="5"/>
        <v>156993845.84699997</v>
      </c>
    </row>
    <row r="18" spans="1:26">
      <c r="A18" t="s">
        <v>38</v>
      </c>
      <c r="B18">
        <v>97432</v>
      </c>
      <c r="C18">
        <v>99429</v>
      </c>
      <c r="D18">
        <v>92550</v>
      </c>
      <c r="E18">
        <v>112740</v>
      </c>
      <c r="F18">
        <v>158354.46799999999</v>
      </c>
      <c r="G18">
        <v>183090.61799999999</v>
      </c>
      <c r="H18">
        <v>223746.008</v>
      </c>
      <c r="I18">
        <v>278060.41100000002</v>
      </c>
      <c r="J18">
        <v>318678.99</v>
      </c>
      <c r="K18">
        <v>312990.46299999999</v>
      </c>
      <c r="L18">
        <v>401919.61</v>
      </c>
      <c r="P18">
        <f>B8</f>
        <v>30955677</v>
      </c>
      <c r="Q18">
        <f t="shared" ref="Q18:Z18" si="6">C8</f>
        <v>35367141</v>
      </c>
      <c r="R18">
        <f t="shared" si="6"/>
        <v>40253902</v>
      </c>
      <c r="S18">
        <f t="shared" si="6"/>
        <v>52755502</v>
      </c>
      <c r="T18">
        <f t="shared" si="6"/>
        <v>73778927.524000004</v>
      </c>
      <c r="U18">
        <f t="shared" si="6"/>
        <v>89378068.787</v>
      </c>
      <c r="V18">
        <f t="shared" si="6"/>
        <v>109584113.13600001</v>
      </c>
      <c r="W18">
        <f t="shared" si="6"/>
        <v>138784983.21599999</v>
      </c>
      <c r="X18">
        <f t="shared" si="6"/>
        <v>171859897.632</v>
      </c>
      <c r="Y18">
        <f t="shared" si="6"/>
        <v>136641304.60100001</v>
      </c>
      <c r="Z18">
        <f t="shared" si="6"/>
        <v>157064948.463</v>
      </c>
    </row>
    <row r="19" spans="1:26">
      <c r="A19" t="s">
        <v>39</v>
      </c>
      <c r="B19">
        <v>26124</v>
      </c>
      <c r="C19">
        <v>26991</v>
      </c>
      <c r="D19">
        <v>25048</v>
      </c>
      <c r="E19">
        <v>56735</v>
      </c>
      <c r="F19">
        <v>156975.31599999999</v>
      </c>
      <c r="G19">
        <v>225273.984</v>
      </c>
      <c r="H19">
        <v>321227.54200000002</v>
      </c>
      <c r="I19">
        <v>363675.16399999999</v>
      </c>
      <c r="J19">
        <v>442618.44400000002</v>
      </c>
      <c r="K19">
        <v>408549.97499999998</v>
      </c>
      <c r="L19">
        <v>532209.16799999995</v>
      </c>
      <c r="P19" s="9">
        <f>P17-P18</f>
        <v>-2587</v>
      </c>
      <c r="Q19" s="9" t="e">
        <f t="shared" ref="Q19:Z19" si="7">Q17-Q18</f>
        <v>#VALUE!</v>
      </c>
      <c r="R19" s="9">
        <f t="shared" si="7"/>
        <v>-3713</v>
      </c>
      <c r="S19" s="9">
        <f t="shared" si="7"/>
        <v>-4781</v>
      </c>
      <c r="T19" s="9">
        <f t="shared" si="7"/>
        <v>-9219.7619999945164</v>
      </c>
      <c r="U19" s="9">
        <f t="shared" si="7"/>
        <v>-1868352.3980000019</v>
      </c>
      <c r="V19" s="9">
        <f t="shared" si="7"/>
        <v>-1295405.9290000498</v>
      </c>
      <c r="W19" s="9">
        <f t="shared" si="7"/>
        <v>-1681261.2929999828</v>
      </c>
      <c r="X19" s="9">
        <f t="shared" si="7"/>
        <v>-2866343.0850000083</v>
      </c>
      <c r="Y19" s="9">
        <f t="shared" si="7"/>
        <v>-2239723.5169999897</v>
      </c>
      <c r="Z19" s="9">
        <f t="shared" si="7"/>
        <v>-71102.616000026464</v>
      </c>
    </row>
    <row r="20" spans="1:26">
      <c r="A20" t="s">
        <v>40</v>
      </c>
      <c r="B20">
        <v>1896</v>
      </c>
      <c r="C20">
        <v>1566</v>
      </c>
      <c r="D20">
        <v>1352</v>
      </c>
      <c r="E20">
        <v>2266</v>
      </c>
      <c r="F20">
        <v>3241.5659999999998</v>
      </c>
      <c r="G20">
        <v>1651.269</v>
      </c>
      <c r="H20">
        <v>3653.6889999999999</v>
      </c>
      <c r="I20">
        <v>6591.8010000000004</v>
      </c>
      <c r="J20">
        <v>5455.1760000000004</v>
      </c>
      <c r="K20">
        <v>7300.35</v>
      </c>
      <c r="L20">
        <v>6071.3639999999996</v>
      </c>
      <c r="N20" s="1" t="s">
        <v>19</v>
      </c>
    </row>
    <row r="21" spans="1:26">
      <c r="A21" t="s">
        <v>41</v>
      </c>
      <c r="B21">
        <v>63203</v>
      </c>
      <c r="C21">
        <v>79806</v>
      </c>
      <c r="D21">
        <v>100026</v>
      </c>
      <c r="E21">
        <v>115327</v>
      </c>
      <c r="F21">
        <v>139360.96799999999</v>
      </c>
      <c r="G21">
        <v>187301.489</v>
      </c>
      <c r="H21">
        <v>225940.96799999999</v>
      </c>
      <c r="I21">
        <v>283369.18199999997</v>
      </c>
      <c r="J21">
        <v>394301.60399999999</v>
      </c>
      <c r="K21">
        <v>359763.09100000001</v>
      </c>
      <c r="L21">
        <v>377339.27899999998</v>
      </c>
      <c r="O21" s="2" t="s">
        <v>287</v>
      </c>
    </row>
    <row r="22" spans="1:26">
      <c r="A22" t="s">
        <v>42</v>
      </c>
      <c r="B22">
        <v>269</v>
      </c>
      <c r="C22">
        <v>72</v>
      </c>
      <c r="D22">
        <v>62027</v>
      </c>
      <c r="E22">
        <v>67198</v>
      </c>
      <c r="F22">
        <v>26314.005000000001</v>
      </c>
      <c r="G22">
        <v>55509.85</v>
      </c>
      <c r="H22">
        <v>105700.823</v>
      </c>
      <c r="I22">
        <v>97601.558999999994</v>
      </c>
      <c r="J22">
        <v>103999.901</v>
      </c>
      <c r="K22">
        <v>393309.12800000003</v>
      </c>
      <c r="L22">
        <v>207773.67600000001</v>
      </c>
      <c r="P22" s="1" t="s">
        <v>286</v>
      </c>
    </row>
    <row r="23" spans="1:26">
      <c r="A23" t="s">
        <v>43</v>
      </c>
      <c r="B23">
        <v>116</v>
      </c>
      <c r="C23" t="s">
        <v>18</v>
      </c>
      <c r="D23" t="s">
        <v>18</v>
      </c>
      <c r="E23">
        <v>387</v>
      </c>
      <c r="F23">
        <v>2217.2950000000001</v>
      </c>
      <c r="G23">
        <v>3101.2350000000001</v>
      </c>
      <c r="H23">
        <v>3904.0309999999999</v>
      </c>
      <c r="I23">
        <v>5321.1310000000003</v>
      </c>
      <c r="J23">
        <v>10711.611999999999</v>
      </c>
      <c r="K23">
        <v>10597.473</v>
      </c>
      <c r="L23">
        <v>10939.958000000001</v>
      </c>
      <c r="N23" s="4" t="s">
        <v>20</v>
      </c>
      <c r="O23" s="6"/>
      <c r="P23" s="5">
        <v>2000</v>
      </c>
      <c r="Q23" s="5">
        <v>2001</v>
      </c>
      <c r="R23" s="5">
        <v>2002</v>
      </c>
      <c r="S23" s="5">
        <v>2003</v>
      </c>
      <c r="T23" s="5">
        <v>2004</v>
      </c>
      <c r="U23" s="5">
        <v>2005</v>
      </c>
      <c r="V23" s="5">
        <v>2006</v>
      </c>
      <c r="W23" s="5">
        <v>2007</v>
      </c>
      <c r="X23" s="5">
        <v>2008</v>
      </c>
      <c r="Y23" s="5">
        <v>2009</v>
      </c>
      <c r="Z23" s="5">
        <v>2010</v>
      </c>
    </row>
    <row r="24" spans="1:26">
      <c r="A24" t="s">
        <v>44</v>
      </c>
      <c r="B24">
        <v>0</v>
      </c>
      <c r="C24" t="s">
        <v>18</v>
      </c>
      <c r="D24" t="s">
        <v>18</v>
      </c>
      <c r="E24" t="s">
        <v>18</v>
      </c>
      <c r="F24">
        <v>37.103999999999999</v>
      </c>
      <c r="G24">
        <v>17853.804</v>
      </c>
      <c r="H24">
        <v>19456.080000000002</v>
      </c>
      <c r="I24">
        <v>39382.275000000001</v>
      </c>
      <c r="J24">
        <v>11999.413</v>
      </c>
      <c r="K24">
        <v>13694.369000000001</v>
      </c>
      <c r="L24">
        <v>37843.966</v>
      </c>
      <c r="O24" s="7"/>
    </row>
    <row r="25" spans="1:26">
      <c r="A25" t="s">
        <v>45</v>
      </c>
      <c r="B25">
        <v>389</v>
      </c>
      <c r="C25" t="s">
        <v>18</v>
      </c>
      <c r="D25">
        <v>753</v>
      </c>
      <c r="E25">
        <v>274</v>
      </c>
      <c r="F25">
        <v>2105.7449999999999</v>
      </c>
      <c r="G25">
        <v>38549.593000000001</v>
      </c>
      <c r="H25">
        <v>37011.955999999998</v>
      </c>
      <c r="I25">
        <v>19927.358</v>
      </c>
      <c r="J25">
        <v>17851.371999999999</v>
      </c>
      <c r="K25">
        <v>36689.391000000003</v>
      </c>
      <c r="L25">
        <v>36627.449000000001</v>
      </c>
      <c r="O25" s="7" t="s">
        <v>21</v>
      </c>
      <c r="P25">
        <f>SUM(B274:B361)</f>
        <v>9770698</v>
      </c>
      <c r="Q25">
        <f t="shared" ref="Q25:Z25" si="8">SUM(C274:C361)</f>
        <v>9697891</v>
      </c>
      <c r="R25">
        <f t="shared" si="8"/>
        <v>9856037</v>
      </c>
      <c r="S25">
        <f t="shared" si="8"/>
        <v>11771749</v>
      </c>
      <c r="T25">
        <f t="shared" si="8"/>
        <v>16054907.058000002</v>
      </c>
      <c r="U25">
        <f t="shared" si="8"/>
        <v>20671195.01600001</v>
      </c>
      <c r="V25">
        <f t="shared" si="8"/>
        <v>24056542.436999999</v>
      </c>
      <c r="W25">
        <f t="shared" si="8"/>
        <v>31227895.109999988</v>
      </c>
      <c r="X25">
        <f t="shared" si="8"/>
        <v>43778055.265000008</v>
      </c>
      <c r="Y25">
        <f t="shared" si="8"/>
        <v>29606673.356999993</v>
      </c>
      <c r="Z25">
        <f t="shared" si="8"/>
        <v>37253622.586999997</v>
      </c>
    </row>
    <row r="26" spans="1:26">
      <c r="A26" t="s">
        <v>46</v>
      </c>
      <c r="B26">
        <v>1599</v>
      </c>
      <c r="C26">
        <v>1645</v>
      </c>
      <c r="D26">
        <v>1655</v>
      </c>
      <c r="E26">
        <v>1814</v>
      </c>
      <c r="F26">
        <v>14342.712</v>
      </c>
      <c r="G26">
        <v>71739.354000000007</v>
      </c>
      <c r="H26">
        <v>24890.16</v>
      </c>
      <c r="I26">
        <v>34806.300999999999</v>
      </c>
      <c r="J26">
        <v>34175.214</v>
      </c>
      <c r="K26">
        <v>122541.573</v>
      </c>
      <c r="L26">
        <v>112808.144</v>
      </c>
      <c r="O26" s="7"/>
    </row>
    <row r="27" spans="1:26">
      <c r="A27" t="s">
        <v>47</v>
      </c>
      <c r="B27">
        <v>674</v>
      </c>
      <c r="C27">
        <v>323</v>
      </c>
      <c r="D27">
        <v>2357</v>
      </c>
      <c r="E27">
        <v>2194</v>
      </c>
      <c r="F27">
        <v>2081.5940000000001</v>
      </c>
      <c r="G27">
        <v>4261.8620000000001</v>
      </c>
      <c r="H27">
        <v>3832.2689999999998</v>
      </c>
      <c r="I27">
        <v>5159.5630000000001</v>
      </c>
      <c r="J27">
        <v>15971.843999999999</v>
      </c>
      <c r="K27">
        <v>28624.442999999999</v>
      </c>
      <c r="L27">
        <v>22852.462</v>
      </c>
      <c r="O27" s="7" t="s">
        <v>22</v>
      </c>
      <c r="P27">
        <f>B370+B371+B395+B396+B397+B401+B402+B403+B415+B416+B417+B421+B422+B431+B432+B433+B434+B435+B436+B437+B438</f>
        <v>2021269</v>
      </c>
      <c r="Q27">
        <f t="shared" ref="Q27:Z27" si="9">C370+C371+C395+C396+C397+C401+C402+C403+C415+C416+C417+C421+C422+C431+C432+C433+C434+C435+C436+C437+C438</f>
        <v>2067116</v>
      </c>
      <c r="R27">
        <f t="shared" si="9"/>
        <v>2280463</v>
      </c>
      <c r="S27">
        <f t="shared" si="9"/>
        <v>2833434</v>
      </c>
      <c r="T27">
        <f t="shared" si="9"/>
        <v>3707425.0970000005</v>
      </c>
      <c r="U27">
        <f t="shared" si="9"/>
        <v>4107189.8920000005</v>
      </c>
      <c r="V27">
        <f t="shared" si="9"/>
        <v>5732678.9840000002</v>
      </c>
      <c r="W27">
        <f t="shared" si="9"/>
        <v>7530633.0530000012</v>
      </c>
      <c r="X27">
        <f t="shared" si="9"/>
        <v>8094512.1550000003</v>
      </c>
      <c r="Y27">
        <f t="shared" si="9"/>
        <v>5123694.4370000008</v>
      </c>
      <c r="Z27">
        <f t="shared" si="9"/>
        <v>6669868.3810000001</v>
      </c>
    </row>
    <row r="28" spans="1:26">
      <c r="A28" t="s">
        <v>48</v>
      </c>
      <c r="B28">
        <v>619</v>
      </c>
      <c r="C28">
        <v>581</v>
      </c>
      <c r="D28">
        <v>621</v>
      </c>
      <c r="E28">
        <v>698</v>
      </c>
      <c r="F28">
        <v>1115.3699999999999</v>
      </c>
      <c r="G28">
        <v>1696.4590000000001</v>
      </c>
      <c r="H28">
        <v>1833.3920000000001</v>
      </c>
      <c r="I28">
        <v>4283.1540000000014</v>
      </c>
      <c r="J28">
        <v>7924.4089999999997</v>
      </c>
      <c r="K28">
        <v>6867.8180000000002</v>
      </c>
      <c r="L28">
        <v>8704.02</v>
      </c>
      <c r="O28" s="7"/>
    </row>
    <row r="29" spans="1:26">
      <c r="A29" t="s">
        <v>49</v>
      </c>
      <c r="B29">
        <v>87935</v>
      </c>
      <c r="C29">
        <v>113983</v>
      </c>
      <c r="D29">
        <v>146313</v>
      </c>
      <c r="E29">
        <v>203606</v>
      </c>
      <c r="F29">
        <v>359557.59899999999</v>
      </c>
      <c r="G29">
        <v>503165.98100000003</v>
      </c>
      <c r="H29">
        <v>593891.96</v>
      </c>
      <c r="I29">
        <v>829454.88500000001</v>
      </c>
      <c r="J29">
        <v>1033608.742</v>
      </c>
      <c r="K29">
        <v>867429.43200000003</v>
      </c>
      <c r="L29">
        <v>916186.05200000003</v>
      </c>
      <c r="O29" s="7" t="s">
        <v>23</v>
      </c>
      <c r="P29">
        <f>B406+B407+B408+B409+B410+B411+B412+B413+B414+B418+B419+B420+B496+B497+B498+B499+B500+B501+B502+B503+B504+B505+B506+B507+B508+B509+B522+B523</f>
        <v>4701647</v>
      </c>
      <c r="Q29">
        <f t="shared" ref="Q29:Z29" si="10">C406+C407+C408+C409+C410+C411+C412+C413+C414+C418+C419+C420+C496+C497+C498+C499+C500+C501+C502+C503+C504+C505+C506+C507+C508+C509+C522+C523</f>
        <v>5544480</v>
      </c>
      <c r="R29">
        <f t="shared" si="10"/>
        <v>6687919</v>
      </c>
      <c r="S29">
        <f t="shared" si="10"/>
        <v>7977138</v>
      </c>
      <c r="T29">
        <f t="shared" si="10"/>
        <v>10129498.896</v>
      </c>
      <c r="U29">
        <f t="shared" si="10"/>
        <v>9559670.4269999955</v>
      </c>
      <c r="V29">
        <f t="shared" si="10"/>
        <v>10858500.92</v>
      </c>
      <c r="W29">
        <f t="shared" si="10"/>
        <v>13280565.248</v>
      </c>
      <c r="X29">
        <f t="shared" si="10"/>
        <v>17018548.618000001</v>
      </c>
      <c r="Y29">
        <f t="shared" si="10"/>
        <v>14107301.474000001</v>
      </c>
      <c r="Z29">
        <f t="shared" si="10"/>
        <v>15845080.191999996</v>
      </c>
    </row>
    <row r="30" spans="1:26">
      <c r="A30" t="s">
        <v>50</v>
      </c>
      <c r="B30">
        <v>158557</v>
      </c>
      <c r="C30">
        <v>221849</v>
      </c>
      <c r="D30">
        <v>251717</v>
      </c>
      <c r="E30">
        <v>394866</v>
      </c>
      <c r="F30">
        <v>505069.84899999999</v>
      </c>
      <c r="G30">
        <v>571171.95299999998</v>
      </c>
      <c r="H30">
        <v>637555.57299999997</v>
      </c>
      <c r="I30">
        <v>873262.52</v>
      </c>
      <c r="J30">
        <v>997679.77</v>
      </c>
      <c r="K30">
        <v>804344.93599999999</v>
      </c>
      <c r="L30">
        <v>907053.22699999996</v>
      </c>
      <c r="O30" s="8"/>
    </row>
    <row r="31" spans="1:26">
      <c r="A31" t="s">
        <v>51</v>
      </c>
      <c r="B31">
        <v>115906</v>
      </c>
      <c r="C31">
        <v>135315</v>
      </c>
      <c r="D31">
        <v>146459</v>
      </c>
      <c r="E31">
        <v>164474</v>
      </c>
      <c r="F31">
        <v>213400.07199999999</v>
      </c>
      <c r="G31">
        <v>253706.21599999999</v>
      </c>
      <c r="H31">
        <v>285494.804</v>
      </c>
      <c r="I31">
        <v>320865.04499999998</v>
      </c>
      <c r="J31">
        <v>399897.87300000002</v>
      </c>
      <c r="K31">
        <v>356186.70199999999</v>
      </c>
      <c r="L31">
        <v>392601.84100000001</v>
      </c>
      <c r="O31" s="7" t="s">
        <v>24</v>
      </c>
      <c r="P31">
        <f>B362+B363+B364+B365+B366+B367+B368+B369+B375+B376+B380+B381+B382+B383+B384+B385+B386+B387+B388+B389++B390+B391+B392+B393+B394+B447+B448+B449+B450+B451+B452+B453+B454+B455+B456+B457+B458+B459+B460+B461+B462+B463+B464+B465+B466+B467+B468+B469+B470+B471+B472+B473+B474+B475+B476+B480+B481+B482+B483+B484+B485+B486+B487+B495+B510+B511+B512+B513+B514+B515+B516+B517+B519+B521</f>
        <v>20170121</v>
      </c>
      <c r="Q31">
        <f t="shared" ref="Q31:Z31" si="11">C362+C363+C364+C365+C366+C367+C368+C369+C375+C376+C380+C381+C382+C383+C384+C385+C386+C387+C388+C389++C390+C391+C392+C393+C394+C447+C448+C449+C450+C451+C452+C453+C454+C455+C456+C457+C458+C459+C460+C461+C462+C463+C464+C465+C466+C467+C468+C469+C470+C471+C472+C473+C474+C475+C476+C480+C481+C482+C483+C484+C485+C486+C487+C495+C510+C511+C512+C513+C514+C515+C516+C517+C519+C521</f>
        <v>20552423</v>
      </c>
      <c r="R31">
        <f t="shared" si="11"/>
        <v>22006250</v>
      </c>
      <c r="S31">
        <f t="shared" si="11"/>
        <v>26831031</v>
      </c>
      <c r="T31">
        <f t="shared" si="11"/>
        <v>35127196.319999993</v>
      </c>
      <c r="U31">
        <f t="shared" si="11"/>
        <v>39916228.897999994</v>
      </c>
      <c r="V31">
        <f t="shared" si="11"/>
        <v>48606396.342999987</v>
      </c>
      <c r="W31">
        <f t="shared" si="11"/>
        <v>61936187.648999982</v>
      </c>
      <c r="X31">
        <f t="shared" si="11"/>
        <v>78249712.524000004</v>
      </c>
      <c r="Y31">
        <f t="shared" si="11"/>
        <v>59804153.83200001</v>
      </c>
      <c r="Z31">
        <f t="shared" si="11"/>
        <v>69483995.283000022</v>
      </c>
    </row>
    <row r="32" spans="1:26">
      <c r="A32" t="s">
        <v>52</v>
      </c>
      <c r="B32">
        <v>101275</v>
      </c>
      <c r="C32">
        <v>80301</v>
      </c>
      <c r="D32">
        <v>109933</v>
      </c>
      <c r="E32">
        <v>155700</v>
      </c>
      <c r="F32">
        <v>268868.364</v>
      </c>
      <c r="G32">
        <v>296783.55900000001</v>
      </c>
      <c r="H32">
        <v>277664.94799999997</v>
      </c>
      <c r="I32">
        <v>407349.25699999998</v>
      </c>
      <c r="J32">
        <v>490066.25699999998</v>
      </c>
      <c r="K32">
        <v>496022.84100000001</v>
      </c>
      <c r="L32">
        <v>473726.40299999999</v>
      </c>
      <c r="O32" s="8"/>
    </row>
    <row r="33" spans="1:37">
      <c r="A33" t="s">
        <v>53</v>
      </c>
      <c r="B33">
        <v>235317</v>
      </c>
      <c r="C33">
        <v>208107</v>
      </c>
      <c r="D33">
        <v>267961</v>
      </c>
      <c r="E33">
        <v>336951</v>
      </c>
      <c r="F33">
        <v>339840.27100000001</v>
      </c>
      <c r="G33">
        <v>354870.28200000001</v>
      </c>
      <c r="H33">
        <v>465460.864</v>
      </c>
      <c r="I33">
        <v>603576.51300000004</v>
      </c>
      <c r="J33">
        <v>717710.63600000006</v>
      </c>
      <c r="K33">
        <v>534286.98800000001</v>
      </c>
      <c r="L33">
        <v>567859.13199999998</v>
      </c>
      <c r="O33" s="7" t="s">
        <v>25</v>
      </c>
      <c r="P33">
        <f>B372+B373+B374+B377+B378+B379+B398+B399+B400+B404+B405+B423+B424+B425+B426+B427+B428+B429+B430+B439+B440+B441+B442+B443+B444+B445+B446+B477+B478+B479+B488+B489+B490+B491+B492+B493+B494+B518+B520+B524+B525+B526+B527</f>
        <v>11385875</v>
      </c>
      <c r="Q33">
        <f t="shared" ref="Q33:Z33" si="12">C372+C373+C374+C377+C378+C379+C398+C399+C400+C404+C405+C423+C424+C425+C426+C427+C428+C429+C430+C439+C440+C441+C442+C443+C444+C445+C446+C477+C478+C479+C488+C489+C490+C491+C492+C493+C494+C518+C520+C524+C525+C526+C527</f>
        <v>11512693</v>
      </c>
      <c r="R33">
        <f t="shared" si="12"/>
        <v>13383924</v>
      </c>
      <c r="S33">
        <f t="shared" si="12"/>
        <v>17683012</v>
      </c>
      <c r="T33">
        <f t="shared" si="12"/>
        <v>23117461.405999996</v>
      </c>
      <c r="U33">
        <f t="shared" si="12"/>
        <v>25010972.414999995</v>
      </c>
      <c r="V33">
        <f t="shared" si="12"/>
        <v>31617705.307999995</v>
      </c>
      <c r="W33">
        <f t="shared" si="12"/>
        <v>44031945.775000006</v>
      </c>
      <c r="X33">
        <f t="shared" si="12"/>
        <v>54199456.763999991</v>
      </c>
      <c r="Y33">
        <f t="shared" si="12"/>
        <v>34915688.600000001</v>
      </c>
      <c r="Z33">
        <f t="shared" si="12"/>
        <v>41031359.089000002</v>
      </c>
    </row>
    <row r="34" spans="1:37">
      <c r="A34" t="s">
        <v>54</v>
      </c>
      <c r="B34">
        <v>135815</v>
      </c>
      <c r="C34">
        <v>156967</v>
      </c>
      <c r="D34">
        <v>190296</v>
      </c>
      <c r="E34">
        <v>273088</v>
      </c>
      <c r="F34">
        <v>300966.386</v>
      </c>
      <c r="G34">
        <v>373108.84499999997</v>
      </c>
      <c r="H34">
        <v>493178.989</v>
      </c>
      <c r="I34">
        <v>544500.52</v>
      </c>
      <c r="J34">
        <v>665364.201</v>
      </c>
      <c r="K34">
        <v>434683.277</v>
      </c>
      <c r="L34">
        <v>435050.82</v>
      </c>
    </row>
    <row r="35" spans="1:37">
      <c r="A35" t="s">
        <v>55</v>
      </c>
      <c r="B35">
        <v>109080</v>
      </c>
      <c r="C35">
        <v>106129</v>
      </c>
      <c r="D35">
        <v>76102</v>
      </c>
      <c r="E35">
        <v>128116</v>
      </c>
      <c r="F35">
        <v>230923.46100000001</v>
      </c>
      <c r="G35">
        <v>288225.88</v>
      </c>
      <c r="H35">
        <v>326723.364</v>
      </c>
      <c r="I35">
        <v>239257.64199999999</v>
      </c>
      <c r="J35">
        <v>315214.43900000001</v>
      </c>
      <c r="K35">
        <v>196558.595</v>
      </c>
      <c r="L35">
        <v>306771.64899999998</v>
      </c>
    </row>
    <row r="36" spans="1:37">
      <c r="A36" t="s">
        <v>56</v>
      </c>
      <c r="B36">
        <v>41140</v>
      </c>
      <c r="C36">
        <v>45173</v>
      </c>
      <c r="D36">
        <v>60990</v>
      </c>
      <c r="E36">
        <v>88365</v>
      </c>
      <c r="F36">
        <v>109164.81600000001</v>
      </c>
      <c r="G36">
        <v>113092.84600000001</v>
      </c>
      <c r="H36">
        <v>156619.34700000001</v>
      </c>
      <c r="I36">
        <v>219076.11900000001</v>
      </c>
      <c r="J36">
        <v>260547.329</v>
      </c>
      <c r="K36">
        <v>232675.73300000001</v>
      </c>
      <c r="L36">
        <v>207128.79300000001</v>
      </c>
      <c r="N36" s="1" t="s">
        <v>290</v>
      </c>
      <c r="P36">
        <f>SUM(P25:P33)+B528</f>
        <v>48050148</v>
      </c>
      <c r="Q36">
        <f t="shared" ref="Q36:Z36" si="13">SUM(Q25:Q33)+C528</f>
        <v>49376558</v>
      </c>
      <c r="R36">
        <f t="shared" si="13"/>
        <v>54218785</v>
      </c>
      <c r="S36">
        <f t="shared" si="13"/>
        <v>67099973</v>
      </c>
      <c r="T36">
        <f t="shared" si="13"/>
        <v>88143172.152999982</v>
      </c>
      <c r="U36">
        <f t="shared" si="13"/>
        <v>99273111.778999999</v>
      </c>
      <c r="V36">
        <f t="shared" si="13"/>
        <v>120891667.18299998</v>
      </c>
      <c r="W36">
        <f t="shared" si="13"/>
        <v>158037923.56399998</v>
      </c>
      <c r="X36">
        <f t="shared" si="13"/>
        <v>201384716.92600003</v>
      </c>
      <c r="Y36">
        <f t="shared" si="13"/>
        <v>143580254.183</v>
      </c>
      <c r="Z36">
        <f t="shared" si="13"/>
        <v>170318033.912</v>
      </c>
    </row>
    <row r="37" spans="1:37">
      <c r="A37" t="s">
        <v>57</v>
      </c>
      <c r="B37">
        <v>107746</v>
      </c>
      <c r="C37">
        <v>87097</v>
      </c>
      <c r="D37">
        <v>77465</v>
      </c>
      <c r="E37">
        <v>81754</v>
      </c>
      <c r="F37">
        <v>90115.088000000003</v>
      </c>
      <c r="G37">
        <v>113470.633</v>
      </c>
      <c r="H37">
        <v>161022.08900000001</v>
      </c>
      <c r="I37">
        <v>223370.40700000001</v>
      </c>
      <c r="J37">
        <v>284456.58299999998</v>
      </c>
      <c r="K37">
        <v>349042.68300000002</v>
      </c>
      <c r="L37">
        <v>325752.09000000003</v>
      </c>
      <c r="P37">
        <f>B273</f>
        <v>48127384</v>
      </c>
      <c r="Q37">
        <f t="shared" ref="Q37:Z37" si="14">C273</f>
        <v>49447434</v>
      </c>
      <c r="R37">
        <f t="shared" si="14"/>
        <v>54266342</v>
      </c>
      <c r="S37">
        <f t="shared" si="14"/>
        <v>67146113</v>
      </c>
      <c r="T37">
        <f t="shared" si="14"/>
        <v>88154396.605000004</v>
      </c>
      <c r="U37">
        <f t="shared" si="14"/>
        <v>101538809.001</v>
      </c>
      <c r="V37">
        <f t="shared" si="14"/>
        <v>125645308.48999999</v>
      </c>
      <c r="W37">
        <f t="shared" si="14"/>
        <v>164172482.403</v>
      </c>
      <c r="X37">
        <f t="shared" si="14"/>
        <v>210478513.051</v>
      </c>
      <c r="Y37">
        <f t="shared" si="14"/>
        <v>149569835.64399999</v>
      </c>
      <c r="Z37">
        <f t="shared" si="14"/>
        <v>174127590.29300001</v>
      </c>
    </row>
    <row r="38" spans="1:37">
      <c r="A38" t="s">
        <v>58</v>
      </c>
      <c r="B38">
        <v>6991</v>
      </c>
      <c r="C38">
        <v>13245</v>
      </c>
      <c r="D38">
        <v>10716</v>
      </c>
      <c r="E38">
        <v>24612</v>
      </c>
      <c r="F38">
        <v>24899.125</v>
      </c>
      <c r="G38">
        <v>33006.243999999999</v>
      </c>
      <c r="H38">
        <v>34862.906999999999</v>
      </c>
      <c r="I38">
        <v>36264.86</v>
      </c>
      <c r="J38">
        <v>46215.271000000001</v>
      </c>
      <c r="K38">
        <v>42848.764999999999</v>
      </c>
      <c r="L38">
        <v>47860.428</v>
      </c>
      <c r="P38" s="9">
        <f>P36-P37</f>
        <v>-77236</v>
      </c>
      <c r="Q38" s="9">
        <f t="shared" ref="Q38:Z38" si="15">Q36-Q37</f>
        <v>-70876</v>
      </c>
      <c r="R38" s="9">
        <f t="shared" si="15"/>
        <v>-47557</v>
      </c>
      <c r="S38" s="9">
        <f t="shared" si="15"/>
        <v>-46140</v>
      </c>
      <c r="T38" s="9">
        <f t="shared" si="15"/>
        <v>-11224.452000021935</v>
      </c>
      <c r="U38" s="9">
        <f t="shared" si="15"/>
        <v>-2265697.2220000029</v>
      </c>
      <c r="V38" s="9">
        <f t="shared" si="15"/>
        <v>-4753641.3070000112</v>
      </c>
      <c r="W38" s="9">
        <f t="shared" si="15"/>
        <v>-6134558.8390000165</v>
      </c>
      <c r="X38" s="9">
        <f t="shared" si="15"/>
        <v>-9093796.1249999702</v>
      </c>
      <c r="Y38" s="9">
        <f t="shared" si="15"/>
        <v>-5989581.4609999955</v>
      </c>
      <c r="Z38" s="9">
        <f t="shared" si="15"/>
        <v>-3809556.3810000122</v>
      </c>
    </row>
    <row r="39" spans="1:37">
      <c r="A39" t="s">
        <v>59</v>
      </c>
      <c r="B39">
        <v>134993</v>
      </c>
      <c r="C39">
        <v>147867</v>
      </c>
      <c r="D39">
        <v>151668</v>
      </c>
      <c r="E39">
        <v>171172</v>
      </c>
      <c r="F39">
        <v>300291.10100000002</v>
      </c>
      <c r="G39">
        <v>330029.49599999998</v>
      </c>
      <c r="H39">
        <v>421933.53399999999</v>
      </c>
      <c r="I39">
        <v>528924.32999999996</v>
      </c>
      <c r="J39">
        <v>636924.62800000003</v>
      </c>
      <c r="K39">
        <v>670125.05299999996</v>
      </c>
      <c r="L39">
        <v>888766.31499999994</v>
      </c>
    </row>
    <row r="40" spans="1:37">
      <c r="A40" t="s">
        <v>60</v>
      </c>
      <c r="B40">
        <v>13599</v>
      </c>
      <c r="C40">
        <v>12564</v>
      </c>
      <c r="D40">
        <v>20962</v>
      </c>
      <c r="E40">
        <v>26815</v>
      </c>
      <c r="F40">
        <v>36355.864999999998</v>
      </c>
      <c r="G40">
        <v>36154.637000000002</v>
      </c>
      <c r="H40">
        <v>34869.913</v>
      </c>
      <c r="I40">
        <v>54922.457000000002</v>
      </c>
      <c r="J40">
        <v>78334.229000000007</v>
      </c>
      <c r="K40">
        <v>65538.343999999997</v>
      </c>
      <c r="L40">
        <v>81126.929000000004</v>
      </c>
    </row>
    <row r="41" spans="1:37">
      <c r="A41" t="s">
        <v>61</v>
      </c>
      <c r="B41">
        <v>2656</v>
      </c>
      <c r="C41">
        <v>2436</v>
      </c>
      <c r="D41">
        <v>3209</v>
      </c>
      <c r="E41">
        <v>3525</v>
      </c>
      <c r="F41">
        <v>11407.446</v>
      </c>
      <c r="G41">
        <v>19594.733</v>
      </c>
      <c r="H41">
        <v>14613.065000000001</v>
      </c>
      <c r="I41">
        <v>20483.686000000002</v>
      </c>
      <c r="J41">
        <v>29035.137999999999</v>
      </c>
      <c r="K41">
        <v>21868.486000000001</v>
      </c>
      <c r="L41">
        <v>24767.873</v>
      </c>
    </row>
    <row r="42" spans="1:37" ht="13.5" thickBot="1">
      <c r="A42" t="s">
        <v>62</v>
      </c>
      <c r="B42">
        <v>47404</v>
      </c>
      <c r="C42">
        <v>93418</v>
      </c>
      <c r="D42">
        <v>101683</v>
      </c>
      <c r="E42">
        <v>107837</v>
      </c>
      <c r="F42">
        <v>156249.82</v>
      </c>
      <c r="G42">
        <v>217992.12400000001</v>
      </c>
      <c r="H42">
        <v>254257.802</v>
      </c>
      <c r="I42">
        <v>301906.00099999999</v>
      </c>
      <c r="J42">
        <v>410266.70899999997</v>
      </c>
      <c r="K42">
        <v>373435.56900000002</v>
      </c>
      <c r="L42">
        <v>521109.58299999998</v>
      </c>
      <c r="N42" s="14" t="s">
        <v>393</v>
      </c>
      <c r="S42" s="1" t="s">
        <v>286</v>
      </c>
      <c r="T42" s="118">
        <v>2010</v>
      </c>
      <c r="U42" s="62"/>
      <c r="V42" s="23"/>
      <c r="W42" s="118">
        <v>2000</v>
      </c>
      <c r="X42" s="62"/>
      <c r="Y42" s="23"/>
      <c r="AA42" s="65">
        <v>2010</v>
      </c>
      <c r="AB42" s="9"/>
      <c r="AC42" s="9"/>
      <c r="AD42" s="9"/>
      <c r="AE42" s="9"/>
      <c r="AF42" s="9"/>
      <c r="AG42" s="9"/>
      <c r="AH42" s="9"/>
      <c r="AI42" s="9"/>
      <c r="AJ42" s="9"/>
      <c r="AK42" s="18"/>
    </row>
    <row r="43" spans="1:37" ht="13.5" thickBot="1">
      <c r="A43" t="s">
        <v>63</v>
      </c>
      <c r="B43">
        <v>21385</v>
      </c>
      <c r="C43">
        <v>16743</v>
      </c>
      <c r="D43">
        <v>13689</v>
      </c>
      <c r="E43">
        <v>15371</v>
      </c>
      <c r="F43">
        <v>19193.608</v>
      </c>
      <c r="G43">
        <v>32917.885000000002</v>
      </c>
      <c r="H43">
        <v>43515.464999999997</v>
      </c>
      <c r="I43">
        <v>77486.421000000002</v>
      </c>
      <c r="J43">
        <v>144138.47200000001</v>
      </c>
      <c r="K43">
        <v>122617.151</v>
      </c>
      <c r="L43">
        <v>147120.02499999999</v>
      </c>
      <c r="T43" s="117" t="s">
        <v>397</v>
      </c>
      <c r="U43" s="4" t="s">
        <v>398</v>
      </c>
      <c r="V43" s="20" t="s">
        <v>401</v>
      </c>
      <c r="W43" s="117" t="s">
        <v>397</v>
      </c>
      <c r="X43" s="4" t="s">
        <v>398</v>
      </c>
      <c r="Y43" s="20" t="s">
        <v>401</v>
      </c>
      <c r="AA43" s="112" t="s">
        <v>374</v>
      </c>
      <c r="AB43" s="111">
        <v>0</v>
      </c>
      <c r="AC43" s="111">
        <v>1</v>
      </c>
      <c r="AD43" s="111">
        <v>2</v>
      </c>
      <c r="AE43" s="111">
        <v>3</v>
      </c>
      <c r="AF43" s="111">
        <v>4</v>
      </c>
      <c r="AG43" s="111">
        <v>5</v>
      </c>
      <c r="AH43" s="111">
        <v>6</v>
      </c>
      <c r="AI43" s="111">
        <v>7</v>
      </c>
      <c r="AJ43" s="111">
        <v>8</v>
      </c>
      <c r="AK43" s="113">
        <v>9</v>
      </c>
    </row>
    <row r="44" spans="1:37">
      <c r="A44" t="s">
        <v>64</v>
      </c>
      <c r="B44">
        <v>108712</v>
      </c>
      <c r="C44">
        <v>124748</v>
      </c>
      <c r="D44">
        <v>172319</v>
      </c>
      <c r="E44">
        <v>237262</v>
      </c>
      <c r="F44">
        <v>334395.13299999997</v>
      </c>
      <c r="G44">
        <v>482371.28600000002</v>
      </c>
      <c r="H44">
        <v>546404.77899999998</v>
      </c>
      <c r="I44">
        <v>743256.35900000005</v>
      </c>
      <c r="J44">
        <v>967619.45799999998</v>
      </c>
      <c r="K44">
        <v>961381.63800000004</v>
      </c>
      <c r="L44">
        <v>1133278.8149999999</v>
      </c>
      <c r="N44" s="109" t="s">
        <v>29</v>
      </c>
      <c r="T44" s="33">
        <f>(2*MIN(L9,L274)/(L9+L274))</f>
        <v>0.97763098645718904</v>
      </c>
      <c r="U44" s="31">
        <f t="shared" ref="U44:U79" si="16">(L9+L274)/($AB$44+$AB$45)</f>
        <v>2.1107278853380557E-2</v>
      </c>
      <c r="V44" s="8">
        <f t="shared" ref="V44:V80" si="17">(T44*U44)</f>
        <v>2.0635129846857399E-2</v>
      </c>
      <c r="W44" s="33">
        <f>(2*MIN(B9,B274)/(B9+B274))</f>
        <v>0.46509838216003496</v>
      </c>
      <c r="X44" s="31">
        <f>(B9+B274)/($AB$52+$AB$53)</f>
        <v>3.5708932385675206E-2</v>
      </c>
      <c r="Y44" s="8">
        <f>(W44*X44)</f>
        <v>1.6608166681239617E-2</v>
      </c>
      <c r="AA44" s="57" t="s">
        <v>288</v>
      </c>
      <c r="AB44" s="31">
        <f>SUM(L9:L44)</f>
        <v>14386042.486999998</v>
      </c>
      <c r="AC44" s="31">
        <f>SUM(L45:L48)</f>
        <v>2078259.3169999998</v>
      </c>
      <c r="AD44" s="31">
        <f>SUM(L49:L82)</f>
        <v>3543138.2720000003</v>
      </c>
      <c r="AE44" s="31">
        <f>SUM(L83:L92)</f>
        <v>6525613.426</v>
      </c>
      <c r="AF44" s="31">
        <f>SUM(L93:L96)</f>
        <v>324821.90899999999</v>
      </c>
      <c r="AG44" s="31">
        <f>SUM(L97:L129)</f>
        <v>13436143.132999999</v>
      </c>
      <c r="AH44" s="31">
        <f>SUM(L130:L181)</f>
        <v>31526457.423999999</v>
      </c>
      <c r="AI44" s="31">
        <f>SUM(L182:L231)</f>
        <v>65380013.245999984</v>
      </c>
      <c r="AJ44" s="31">
        <f>SUM(L232:L262)</f>
        <v>19758594.586000003</v>
      </c>
      <c r="AK44" s="8">
        <f>SUM(L263)</f>
        <v>34762.046999999999</v>
      </c>
    </row>
    <row r="45" spans="1:37">
      <c r="A45" t="s">
        <v>65</v>
      </c>
      <c r="B45">
        <v>15643</v>
      </c>
      <c r="C45">
        <v>10965</v>
      </c>
      <c r="D45">
        <v>20969</v>
      </c>
      <c r="E45">
        <v>27017</v>
      </c>
      <c r="F45">
        <v>88782.77</v>
      </c>
      <c r="G45">
        <v>148867.326</v>
      </c>
      <c r="H45">
        <v>174351.014</v>
      </c>
      <c r="I45">
        <v>198939.05600000001</v>
      </c>
      <c r="J45">
        <v>253259.08</v>
      </c>
      <c r="K45">
        <v>242535.51199999999</v>
      </c>
      <c r="L45">
        <v>222450.81</v>
      </c>
      <c r="N45" s="110" t="s">
        <v>30</v>
      </c>
      <c r="T45" s="33">
        <f>(2*MIN(L10,L275)/(L10+L275))</f>
        <v>9.9884134006780645E-2</v>
      </c>
      <c r="U45" s="31">
        <f t="shared" si="16"/>
        <v>3.8467977168595284E-2</v>
      </c>
      <c r="V45" s="8">
        <f t="shared" si="17"/>
        <v>3.8423405864777497E-3</v>
      </c>
      <c r="W45" s="33">
        <f t="shared" ref="W45:W108" si="18">(2*MIN(B10,B275)/(B10+B275))</f>
        <v>1.5595410493483347E-2</v>
      </c>
      <c r="X45" s="31">
        <f t="shared" ref="X45:X79" si="19">(B10+B275)/($AB$52+$AB$53)</f>
        <v>5.6066302759284013E-3</v>
      </c>
      <c r="Y45" s="8">
        <f t="shared" ref="Y45:Y108" si="20">(W45*X45)</f>
        <v>8.7437700638295221E-5</v>
      </c>
      <c r="AA45" s="57" t="s">
        <v>287</v>
      </c>
      <c r="AB45" s="31">
        <f>SUM(L274:L309)</f>
        <v>11357898.158999998</v>
      </c>
      <c r="AC45" s="31">
        <f>SUM(L310:L313)</f>
        <v>1089539.6880000001</v>
      </c>
      <c r="AD45" s="31">
        <f>SUM(L314:L347)</f>
        <v>5209253.6719999993</v>
      </c>
      <c r="AE45" s="31">
        <f>SUM(L348:L357)</f>
        <v>18966241.780999999</v>
      </c>
      <c r="AF45" s="31">
        <f>SUM(L358:L361)</f>
        <v>630689.28700000001</v>
      </c>
      <c r="AG45" s="31">
        <f>SUM(L362:L394)</f>
        <v>24718671.864999998</v>
      </c>
      <c r="AH45" s="31">
        <f>SUM(L395:L446)</f>
        <v>30680356.196999997</v>
      </c>
      <c r="AI45" s="31">
        <f>SUM(L447:L496)</f>
        <v>60052077.412999995</v>
      </c>
      <c r="AJ45" s="31">
        <f>SUM(L497:L527)</f>
        <v>17579197.469999999</v>
      </c>
      <c r="AK45" s="8">
        <f>SUM(L528)</f>
        <v>34108.379999999997</v>
      </c>
    </row>
    <row r="46" spans="1:37">
      <c r="A46" t="s">
        <v>66</v>
      </c>
      <c r="B46">
        <v>36564</v>
      </c>
      <c r="C46">
        <v>44632</v>
      </c>
      <c r="D46">
        <v>52506</v>
      </c>
      <c r="E46">
        <v>63453</v>
      </c>
      <c r="F46">
        <v>98897.805999999997</v>
      </c>
      <c r="G46">
        <v>120294.24099999999</v>
      </c>
      <c r="H46">
        <v>158781.24799999999</v>
      </c>
      <c r="I46">
        <v>204162.049</v>
      </c>
      <c r="J46">
        <v>256689.50399999999</v>
      </c>
      <c r="K46">
        <v>235989.18</v>
      </c>
      <c r="L46">
        <v>279624.45500000002</v>
      </c>
      <c r="N46" s="110" t="s">
        <v>31</v>
      </c>
      <c r="T46" s="33">
        <f t="shared" ref="T46:T109" si="21">(2*MIN(L11,L276)/(L11+L276))</f>
        <v>0.89585185225470965</v>
      </c>
      <c r="U46" s="31">
        <f t="shared" si="16"/>
        <v>0.11737689775436566</v>
      </c>
      <c r="V46" s="8">
        <f t="shared" si="17"/>
        <v>0.10515231126516014</v>
      </c>
      <c r="W46" s="33">
        <f t="shared" si="18"/>
        <v>0.58510656178566622</v>
      </c>
      <c r="X46" s="31">
        <f t="shared" si="19"/>
        <v>4.9544699401676308E-2</v>
      </c>
      <c r="Y46" s="8">
        <f t="shared" si="20"/>
        <v>2.8988928721619178E-2</v>
      </c>
      <c r="AA46" s="33"/>
      <c r="AB46" s="31"/>
      <c r="AC46" s="31"/>
      <c r="AD46" s="31"/>
      <c r="AE46" s="31"/>
      <c r="AF46" s="31"/>
      <c r="AG46" s="31"/>
      <c r="AH46" s="31"/>
      <c r="AI46" s="31"/>
      <c r="AJ46" s="31"/>
      <c r="AK46" s="8"/>
    </row>
    <row r="47" spans="1:37">
      <c r="A47" t="s">
        <v>67</v>
      </c>
      <c r="B47">
        <v>7638</v>
      </c>
      <c r="C47">
        <v>13484</v>
      </c>
      <c r="D47">
        <v>9395</v>
      </c>
      <c r="E47">
        <v>11162</v>
      </c>
      <c r="F47">
        <v>15090.601000000001</v>
      </c>
      <c r="G47">
        <v>26188.825000000001</v>
      </c>
      <c r="H47">
        <v>24345.166000000001</v>
      </c>
      <c r="I47">
        <v>49520.2</v>
      </c>
      <c r="J47">
        <v>58187.565000000002</v>
      </c>
      <c r="K47">
        <v>52314.372000000003</v>
      </c>
      <c r="L47">
        <v>63741.531000000003</v>
      </c>
      <c r="N47" s="110" t="s">
        <v>32</v>
      </c>
      <c r="T47" s="33">
        <f t="shared" si="21"/>
        <v>0.26732090787962937</v>
      </c>
      <c r="U47" s="31">
        <f t="shared" si="16"/>
        <v>4.8981637945002283E-3</v>
      </c>
      <c r="V47" s="8">
        <f t="shared" si="17"/>
        <v>1.3093815924889313E-3</v>
      </c>
      <c r="W47" s="33">
        <f t="shared" si="18"/>
        <v>0.3471264367816092</v>
      </c>
      <c r="X47" s="31">
        <f t="shared" si="19"/>
        <v>5.4336285396654888E-4</v>
      </c>
      <c r="Y47" s="8">
        <f t="shared" si="20"/>
        <v>1.8861561137689399E-4</v>
      </c>
      <c r="AA47" s="67" t="s">
        <v>399</v>
      </c>
      <c r="AB47" s="47">
        <f>SUM(V44:V79)</f>
        <v>0.63074802810046837</v>
      </c>
      <c r="AC47" s="47">
        <f>SUM(V80:V83)</f>
        <v>0.38881706132741217</v>
      </c>
      <c r="AD47" s="47">
        <f>SUM(V84:V117)</f>
        <v>0.53780131192899872</v>
      </c>
      <c r="AE47" s="47">
        <f>SUM(V118:V127)</f>
        <v>0.3210968115711062</v>
      </c>
      <c r="AF47" s="47">
        <f>SUM(V128:V131)</f>
        <v>0.52693934315762847</v>
      </c>
      <c r="AG47" s="47">
        <f>SUM(V132:V164)</f>
        <v>0.62688222850127229</v>
      </c>
      <c r="AH47" s="47">
        <f>SUM(V165:V216)</f>
        <v>0.66447475943448786</v>
      </c>
      <c r="AI47" s="47">
        <f>SUM(V217:V266)</f>
        <v>0.72219695809957585</v>
      </c>
      <c r="AJ47" s="47">
        <f>SUM(V267:V297)</f>
        <v>0.63065405245932515</v>
      </c>
      <c r="AK47" s="114">
        <f>SUM(V298)</f>
        <v>0.99050874187261828</v>
      </c>
    </row>
    <row r="48" spans="1:37">
      <c r="A48" t="s">
        <v>68</v>
      </c>
      <c r="B48">
        <v>55683</v>
      </c>
      <c r="C48">
        <v>66747</v>
      </c>
      <c r="D48">
        <v>39098</v>
      </c>
      <c r="E48">
        <v>71195</v>
      </c>
      <c r="F48">
        <v>144232.92300000001</v>
      </c>
      <c r="G48">
        <v>239740.71599999999</v>
      </c>
      <c r="H48">
        <v>433102.484</v>
      </c>
      <c r="I48">
        <v>700187.97</v>
      </c>
      <c r="J48">
        <v>994763.80900000001</v>
      </c>
      <c r="K48">
        <v>1419760.2439999999</v>
      </c>
      <c r="L48">
        <v>1512442.5209999999</v>
      </c>
      <c r="N48" s="110" t="s">
        <v>33</v>
      </c>
      <c r="T48" s="33">
        <f t="shared" si="21"/>
        <v>0.31903734751968765</v>
      </c>
      <c r="U48" s="31">
        <f t="shared" si="16"/>
        <v>2.2830416760276431E-2</v>
      </c>
      <c r="V48" s="8">
        <f t="shared" si="17"/>
        <v>7.2837556059676132E-3</v>
      </c>
      <c r="W48" s="33">
        <f t="shared" si="18"/>
        <v>0.15909241910836489</v>
      </c>
      <c r="X48" s="31">
        <f t="shared" si="19"/>
        <v>2.506713966299012E-2</v>
      </c>
      <c r="Y48" s="8">
        <f t="shared" si="20"/>
        <v>3.9879918891123408E-3</v>
      </c>
      <c r="AA48" s="115" t="s">
        <v>400</v>
      </c>
      <c r="AB48" s="5">
        <f>(2*MIN(AB44,AB45)/(AB44+AB45))</f>
        <v>0.88237448300400334</v>
      </c>
      <c r="AC48" s="5">
        <f t="shared" ref="AC48:AK48" si="22">(2*MIN(AC44,AC45)/(AC44+AC45))</f>
        <v>0.68788435521337632</v>
      </c>
      <c r="AD48" s="5">
        <f t="shared" si="22"/>
        <v>0.80963884950991416</v>
      </c>
      <c r="AE48" s="5">
        <f t="shared" si="22"/>
        <v>0.51197634483723908</v>
      </c>
      <c r="AF48" s="5">
        <f t="shared" si="22"/>
        <v>0.6798913719897427</v>
      </c>
      <c r="AG48" s="5">
        <f t="shared" si="22"/>
        <v>0.7042960702969886</v>
      </c>
      <c r="AH48" s="5">
        <f t="shared" si="22"/>
        <v>0.98639857633353578</v>
      </c>
      <c r="AI48" s="5">
        <f t="shared" si="22"/>
        <v>0.95752334346810397</v>
      </c>
      <c r="AJ48" s="5">
        <f t="shared" si="22"/>
        <v>0.94163026263761662</v>
      </c>
      <c r="AK48" s="6">
        <f t="shared" si="22"/>
        <v>0.99050874187261828</v>
      </c>
    </row>
    <row r="49" spans="1:37">
      <c r="A49" t="s">
        <v>69</v>
      </c>
      <c r="B49">
        <v>37340</v>
      </c>
      <c r="C49">
        <v>48206</v>
      </c>
      <c r="D49">
        <v>28041</v>
      </c>
      <c r="E49">
        <v>33827</v>
      </c>
      <c r="F49">
        <v>33552.963000000003</v>
      </c>
      <c r="G49">
        <v>35992.177000000003</v>
      </c>
      <c r="H49">
        <v>38271.637000000002</v>
      </c>
      <c r="I49">
        <v>35105.411999999997</v>
      </c>
      <c r="J49">
        <v>38281.25</v>
      </c>
      <c r="K49">
        <v>34577.133999999998</v>
      </c>
      <c r="L49">
        <v>65789.403000000006</v>
      </c>
      <c r="N49" s="110" t="s">
        <v>34</v>
      </c>
      <c r="T49" s="33">
        <f t="shared" si="21"/>
        <v>0.45366920840009528</v>
      </c>
      <c r="U49" s="31">
        <f t="shared" si="16"/>
        <v>4.337662622654883E-2</v>
      </c>
      <c r="V49" s="8">
        <f t="shared" si="17"/>
        <v>1.967863968326522E-2</v>
      </c>
      <c r="W49" s="33">
        <f t="shared" si="18"/>
        <v>0.48865209329050119</v>
      </c>
      <c r="X49" s="31">
        <f t="shared" si="19"/>
        <v>4.7827173139138361E-2</v>
      </c>
      <c r="Y49" s="8">
        <f t="shared" si="20"/>
        <v>2.3370848270607193E-2</v>
      </c>
    </row>
    <row r="50" spans="1:37" ht="13.5" thickBot="1">
      <c r="A50" t="s">
        <v>70</v>
      </c>
      <c r="B50">
        <v>8392</v>
      </c>
      <c r="C50">
        <v>14756</v>
      </c>
      <c r="D50">
        <v>22195</v>
      </c>
      <c r="E50">
        <v>31587</v>
      </c>
      <c r="F50">
        <v>41834.449000000001</v>
      </c>
      <c r="G50">
        <v>29972.465</v>
      </c>
      <c r="H50">
        <v>24787.687000000002</v>
      </c>
      <c r="I50">
        <v>44249.858999999997</v>
      </c>
      <c r="J50">
        <v>96288.570999999996</v>
      </c>
      <c r="K50">
        <v>75909.928</v>
      </c>
      <c r="L50">
        <v>125817.75</v>
      </c>
      <c r="N50" s="110" t="s">
        <v>35</v>
      </c>
      <c r="T50" s="33">
        <f t="shared" si="21"/>
        <v>0.74747415291387476</v>
      </c>
      <c r="U50" s="31">
        <f t="shared" si="16"/>
        <v>7.0163043989174686E-3</v>
      </c>
      <c r="V50" s="8">
        <f t="shared" si="17"/>
        <v>5.2445061871667278E-3</v>
      </c>
      <c r="W50" s="33">
        <f t="shared" si="18"/>
        <v>0.49450549450549453</v>
      </c>
      <c r="X50" s="31">
        <f t="shared" si="19"/>
        <v>4.8877674656807027E-3</v>
      </c>
      <c r="Y50" s="8">
        <f t="shared" si="20"/>
        <v>2.4170278676443036E-3</v>
      </c>
      <c r="AA50" s="65">
        <v>2000</v>
      </c>
      <c r="AB50" s="9"/>
      <c r="AC50" s="9"/>
      <c r="AD50" s="9"/>
      <c r="AE50" s="9"/>
      <c r="AF50" s="9"/>
      <c r="AG50" s="9"/>
      <c r="AH50" s="9"/>
      <c r="AI50" s="9"/>
      <c r="AJ50" s="9"/>
      <c r="AK50" s="18"/>
    </row>
    <row r="51" spans="1:37" ht="13.5" thickBot="1">
      <c r="A51" t="s">
        <v>71</v>
      </c>
      <c r="B51">
        <v>5162</v>
      </c>
      <c r="C51">
        <v>65577</v>
      </c>
      <c r="D51">
        <v>9154</v>
      </c>
      <c r="E51">
        <v>2800</v>
      </c>
      <c r="F51">
        <v>76764.792000000001</v>
      </c>
      <c r="G51">
        <v>48615.15</v>
      </c>
      <c r="H51">
        <v>48935.171999999999</v>
      </c>
      <c r="I51">
        <v>186876.198</v>
      </c>
      <c r="J51">
        <v>152623.46400000001</v>
      </c>
      <c r="K51">
        <v>132809.932</v>
      </c>
      <c r="L51">
        <v>174055.226</v>
      </c>
      <c r="N51" s="110" t="s">
        <v>36</v>
      </c>
      <c r="T51" s="33">
        <f t="shared" si="21"/>
        <v>0.49068153499747125</v>
      </c>
      <c r="U51" s="31">
        <f t="shared" si="16"/>
        <v>2.9495215415592597E-2</v>
      </c>
      <c r="V51" s="8">
        <f t="shared" si="17"/>
        <v>1.4472757575204052E-2</v>
      </c>
      <c r="W51" s="33">
        <f t="shared" si="18"/>
        <v>0.50175091033385888</v>
      </c>
      <c r="X51" s="31">
        <f t="shared" si="19"/>
        <v>1.4922076353931158E-2</v>
      </c>
      <c r="Y51" s="8">
        <f t="shared" si="20"/>
        <v>7.4871653946563081E-3</v>
      </c>
      <c r="AA51" s="112" t="s">
        <v>374</v>
      </c>
      <c r="AB51" s="111">
        <v>0</v>
      </c>
      <c r="AC51" s="111">
        <v>1</v>
      </c>
      <c r="AD51" s="111">
        <v>2</v>
      </c>
      <c r="AE51" s="111">
        <v>3</v>
      </c>
      <c r="AF51" s="111">
        <v>4</v>
      </c>
      <c r="AG51" s="111">
        <v>5</v>
      </c>
      <c r="AH51" s="111">
        <v>6</v>
      </c>
      <c r="AI51" s="111">
        <v>7</v>
      </c>
      <c r="AJ51" s="111">
        <v>8</v>
      </c>
      <c r="AK51" s="113">
        <v>9</v>
      </c>
    </row>
    <row r="52" spans="1:37">
      <c r="A52" t="s">
        <v>72</v>
      </c>
      <c r="B52">
        <v>590</v>
      </c>
      <c r="C52">
        <v>1215</v>
      </c>
      <c r="D52" t="s">
        <v>18</v>
      </c>
      <c r="E52">
        <v>265</v>
      </c>
      <c r="F52">
        <v>1844.5119999999999</v>
      </c>
      <c r="G52">
        <v>4144.7179999999998</v>
      </c>
      <c r="H52">
        <v>5633.6350000000002</v>
      </c>
      <c r="I52">
        <v>7489.18</v>
      </c>
      <c r="J52">
        <v>7306.4030000000002</v>
      </c>
      <c r="K52">
        <v>2748.7280000000001</v>
      </c>
      <c r="L52">
        <v>2956.855</v>
      </c>
      <c r="N52" s="110" t="s">
        <v>37</v>
      </c>
      <c r="T52" s="33">
        <f t="shared" si="21"/>
        <v>0.41614117459270211</v>
      </c>
      <c r="U52" s="31">
        <f t="shared" si="16"/>
        <v>1.1150436871621741E-2</v>
      </c>
      <c r="V52" s="8">
        <f t="shared" si="17"/>
        <v>4.6401558969784464E-3</v>
      </c>
      <c r="W52" s="33">
        <f t="shared" si="18"/>
        <v>0.39592430858806404</v>
      </c>
      <c r="X52" s="31">
        <f t="shared" si="19"/>
        <v>1.430230960440686E-3</v>
      </c>
      <c r="Y52" s="8">
        <f t="shared" si="20"/>
        <v>5.6626320413372133E-4</v>
      </c>
      <c r="AA52" s="116" t="s">
        <v>288</v>
      </c>
      <c r="AB52" s="31">
        <f>SUM(B9:B44)</f>
        <v>2295002</v>
      </c>
      <c r="AC52" s="31">
        <f>SUM(B45:B48)</f>
        <v>115528</v>
      </c>
      <c r="AD52" s="31">
        <f>SUM(B49:B82)</f>
        <v>872169</v>
      </c>
      <c r="AE52" s="31">
        <f>SUM(B83:B92)</f>
        <v>1605658</v>
      </c>
      <c r="AF52" s="31">
        <f>SUM(B93:B96)</f>
        <v>21248</v>
      </c>
      <c r="AG52" s="31">
        <f>SUM(B97:B129)</f>
        <v>2087139</v>
      </c>
      <c r="AH52" s="31">
        <f>SUM(B130:B181)</f>
        <v>7653010</v>
      </c>
      <c r="AI52" s="31">
        <f>SUM(B182:B231)</f>
        <v>10636564</v>
      </c>
      <c r="AJ52" s="31">
        <f>SUM(B232:B262)</f>
        <v>5663106</v>
      </c>
      <c r="AK52" s="8">
        <f>SUM(B263)</f>
        <v>3666</v>
      </c>
    </row>
    <row r="53" spans="1:37">
      <c r="A53" t="s">
        <v>73</v>
      </c>
      <c r="B53">
        <v>1076</v>
      </c>
      <c r="C53">
        <v>310</v>
      </c>
      <c r="D53">
        <v>1970</v>
      </c>
      <c r="E53">
        <v>2642</v>
      </c>
      <c r="F53">
        <v>5429.0469999999996</v>
      </c>
      <c r="G53">
        <v>9080.1630000000005</v>
      </c>
      <c r="H53">
        <v>3285.0210000000002</v>
      </c>
      <c r="I53">
        <v>5488.6779999999999</v>
      </c>
      <c r="J53">
        <v>10339.941999999999</v>
      </c>
      <c r="K53">
        <v>1755.83</v>
      </c>
      <c r="L53">
        <v>7939.0529999999999</v>
      </c>
      <c r="N53" s="110" t="s">
        <v>38</v>
      </c>
      <c r="T53" s="33">
        <f t="shared" si="21"/>
        <v>0.47218520130034652</v>
      </c>
      <c r="U53" s="31">
        <f t="shared" si="16"/>
        <v>6.6127452879460785E-2</v>
      </c>
      <c r="V53" s="8">
        <f t="shared" si="17"/>
        <v>3.122440464936737E-2</v>
      </c>
      <c r="W53" s="33">
        <f t="shared" si="18"/>
        <v>0.57049840734495039</v>
      </c>
      <c r="X53" s="31">
        <f t="shared" si="19"/>
        <v>7.1109334599098142E-2</v>
      </c>
      <c r="Y53" s="8">
        <f t="shared" si="20"/>
        <v>4.0567762136144665E-2</v>
      </c>
      <c r="AA53" s="116" t="s">
        <v>287</v>
      </c>
      <c r="AB53" s="31">
        <f>SUM(B274:B309)</f>
        <v>2508418</v>
      </c>
      <c r="AC53" s="31">
        <f>SUM(B310:B313)</f>
        <v>192511</v>
      </c>
      <c r="AD53" s="31">
        <f>SUM(B314:B347)</f>
        <v>1614742</v>
      </c>
      <c r="AE53" s="31">
        <f>SUM(B348:B357)</f>
        <v>5294289</v>
      </c>
      <c r="AF53" s="31">
        <f>SUM(B358:B361)</f>
        <v>160738</v>
      </c>
      <c r="AG53" s="31">
        <f>SUM(B362:B394)</f>
        <v>6797568</v>
      </c>
      <c r="AH53" s="31">
        <f>SUM(B395:B446)</f>
        <v>9547068</v>
      </c>
      <c r="AI53" s="31">
        <f>SUM(B447:B496)</f>
        <v>17902065</v>
      </c>
      <c r="AJ53" s="31">
        <f>SUM(B497:B527)</f>
        <v>4032211</v>
      </c>
      <c r="AK53" s="8">
        <f>SUM(B528)</f>
        <v>538</v>
      </c>
    </row>
    <row r="54" spans="1:37">
      <c r="A54" t="s">
        <v>74</v>
      </c>
      <c r="B54">
        <v>43432</v>
      </c>
      <c r="C54">
        <v>44899</v>
      </c>
      <c r="D54">
        <v>46389</v>
      </c>
      <c r="E54">
        <v>59611</v>
      </c>
      <c r="F54">
        <v>90689.054000000004</v>
      </c>
      <c r="G54">
        <v>134110.467</v>
      </c>
      <c r="H54">
        <v>169899.68799999999</v>
      </c>
      <c r="I54">
        <v>211426.117</v>
      </c>
      <c r="J54">
        <v>289157.38799999998</v>
      </c>
      <c r="K54">
        <v>184388.04800000001</v>
      </c>
      <c r="L54">
        <v>359161.647</v>
      </c>
      <c r="N54" s="110" t="s">
        <v>39</v>
      </c>
      <c r="T54" s="33">
        <f t="shared" si="21"/>
        <v>5.5130775648887347E-2</v>
      </c>
      <c r="U54" s="31">
        <f t="shared" si="16"/>
        <v>2.1259200000720822E-2</v>
      </c>
      <c r="V54" s="8">
        <f t="shared" si="17"/>
        <v>1.1720361857145653E-3</v>
      </c>
      <c r="W54" s="33">
        <f t="shared" si="18"/>
        <v>0.40726740641385195</v>
      </c>
      <c r="X54" s="31">
        <f t="shared" si="19"/>
        <v>6.8293007898538958E-3</v>
      </c>
      <c r="Y54" s="8">
        <f t="shared" si="20"/>
        <v>2.7813516203038669E-3</v>
      </c>
      <c r="AA54" s="33"/>
      <c r="AB54" s="31"/>
      <c r="AC54" s="31"/>
      <c r="AD54" s="31"/>
      <c r="AE54" s="31"/>
      <c r="AF54" s="31"/>
      <c r="AG54" s="31"/>
      <c r="AH54" s="31"/>
      <c r="AI54" s="31"/>
      <c r="AJ54" s="31"/>
      <c r="AK54" s="8"/>
    </row>
    <row r="55" spans="1:37">
      <c r="A55" t="s">
        <v>75</v>
      </c>
      <c r="B55">
        <v>15277</v>
      </c>
      <c r="C55">
        <v>17982</v>
      </c>
      <c r="D55">
        <v>18547</v>
      </c>
      <c r="E55">
        <v>28711</v>
      </c>
      <c r="F55">
        <v>32076.68</v>
      </c>
      <c r="G55">
        <v>34374.044999999998</v>
      </c>
      <c r="H55">
        <v>40879.56</v>
      </c>
      <c r="I55">
        <v>43120.862000000001</v>
      </c>
      <c r="J55">
        <v>55562.538999999997</v>
      </c>
      <c r="K55">
        <v>58978.061000000002</v>
      </c>
      <c r="L55">
        <v>65456.419000000002</v>
      </c>
      <c r="N55" s="110" t="s">
        <v>40</v>
      </c>
      <c r="T55" s="33">
        <f t="shared" si="21"/>
        <v>0.39711213248399641</v>
      </c>
      <c r="U55" s="31">
        <f t="shared" si="16"/>
        <v>1.1877583319689264E-3</v>
      </c>
      <c r="V55" s="8">
        <f t="shared" si="17"/>
        <v>4.7167324408381488E-4</v>
      </c>
      <c r="W55" s="33">
        <f t="shared" si="18"/>
        <v>0.29528110886154807</v>
      </c>
      <c r="X55" s="31">
        <f t="shared" si="19"/>
        <v>2.673511789516636E-3</v>
      </c>
      <c r="Y55" s="8">
        <f t="shared" si="20"/>
        <v>7.8943752576289398E-4</v>
      </c>
      <c r="AA55" s="67" t="s">
        <v>399</v>
      </c>
      <c r="AB55" s="47">
        <f>SUM(Y44:Y79)</f>
        <v>0.49279971353743796</v>
      </c>
      <c r="AC55" s="47">
        <f>SUM(Y80:Y83)</f>
        <v>0.4410740198481361</v>
      </c>
      <c r="AD55" s="47">
        <f>SUM(Y84:Y117)</f>
        <v>0.40278401599413893</v>
      </c>
      <c r="AE55" s="47">
        <f>SUM(Y118:Y127)</f>
        <v>0.15562409392419968</v>
      </c>
      <c r="AF55" s="47">
        <f>SUM(Y128:Y131)</f>
        <v>0.15338542525249194</v>
      </c>
      <c r="AG55" s="47">
        <f>SUM(Y132:Y164)</f>
        <v>0.43240007802170632</v>
      </c>
      <c r="AH55" s="47">
        <f>SUM(Y165:Y216)</f>
        <v>0.56803021474670046</v>
      </c>
      <c r="AI55" s="47">
        <f>SUM(Y217:Y266)</f>
        <v>0.59548550843139669</v>
      </c>
      <c r="AJ55" s="47">
        <f>SUM(Y267:Y297)</f>
        <v>0.49059190122406521</v>
      </c>
      <c r="AK55" s="114">
        <f>SUM(Y298)</f>
        <v>0.2559467174119886</v>
      </c>
    </row>
    <row r="56" spans="1:37">
      <c r="A56" t="s">
        <v>76</v>
      </c>
      <c r="B56">
        <v>4612</v>
      </c>
      <c r="C56">
        <v>5834</v>
      </c>
      <c r="D56">
        <v>7386</v>
      </c>
      <c r="E56">
        <v>13816</v>
      </c>
      <c r="F56">
        <v>19565.089</v>
      </c>
      <c r="G56">
        <v>24591.441999999999</v>
      </c>
      <c r="H56">
        <v>46779.92</v>
      </c>
      <c r="I56">
        <v>60501.866000000002</v>
      </c>
      <c r="J56">
        <v>62283.993000000002</v>
      </c>
      <c r="K56">
        <v>64224.887000000002</v>
      </c>
      <c r="L56">
        <v>71367.784</v>
      </c>
      <c r="N56" s="110" t="s">
        <v>41</v>
      </c>
      <c r="T56" s="33">
        <f t="shared" si="21"/>
        <v>0.46922718557186704</v>
      </c>
      <c r="U56" s="31">
        <f t="shared" si="16"/>
        <v>1.9150329228116884E-2</v>
      </c>
      <c r="V56" s="8">
        <f t="shared" si="17"/>
        <v>8.9858550864839511E-3</v>
      </c>
      <c r="W56" s="33">
        <f t="shared" si="18"/>
        <v>0.58849409294950528</v>
      </c>
      <c r="X56" s="31">
        <f t="shared" si="19"/>
        <v>1.8643799626099737E-2</v>
      </c>
      <c r="Y56" s="8">
        <f t="shared" si="20"/>
        <v>1.097176595009389E-2</v>
      </c>
      <c r="AA56" s="115" t="s">
        <v>400</v>
      </c>
      <c r="AB56" s="5">
        <f>(2*MIN(AB52,AB53)/(AB52+AB53))</f>
        <v>0.95556998971566087</v>
      </c>
      <c r="AC56" s="5">
        <f t="shared" ref="AC56:AK56" si="23">(2*MIN(AC52,AC53)/(AC52+AC53))</f>
        <v>0.75008683965342049</v>
      </c>
      <c r="AD56" s="5">
        <f t="shared" si="23"/>
        <v>0.70140748904966843</v>
      </c>
      <c r="AE56" s="5">
        <f t="shared" si="23"/>
        <v>0.46541169084342243</v>
      </c>
      <c r="AF56" s="5">
        <f t="shared" si="23"/>
        <v>0.23351246799204334</v>
      </c>
      <c r="AG56" s="5">
        <f t="shared" si="23"/>
        <v>0.46982731113136311</v>
      </c>
      <c r="AH56" s="5">
        <f t="shared" si="23"/>
        <v>0.8898808482147581</v>
      </c>
      <c r="AI56" s="5">
        <f t="shared" si="23"/>
        <v>0.74541520547465678</v>
      </c>
      <c r="AJ56" s="5">
        <f t="shared" si="23"/>
        <v>0.83178528355493686</v>
      </c>
      <c r="AK56" s="5">
        <f t="shared" si="23"/>
        <v>0.2559467174119886</v>
      </c>
    </row>
    <row r="57" spans="1:37">
      <c r="A57" t="s">
        <v>77</v>
      </c>
      <c r="B57">
        <v>23409</v>
      </c>
      <c r="C57">
        <v>19792</v>
      </c>
      <c r="D57">
        <v>36487</v>
      </c>
      <c r="E57">
        <v>58017</v>
      </c>
      <c r="F57">
        <v>65883.357000000004</v>
      </c>
      <c r="G57">
        <v>51540.641000000003</v>
      </c>
      <c r="H57">
        <v>49553.45</v>
      </c>
      <c r="I57">
        <v>50624.98</v>
      </c>
      <c r="J57">
        <v>56569.955999999998</v>
      </c>
      <c r="K57">
        <v>83804.429999999993</v>
      </c>
      <c r="L57">
        <v>154399.226</v>
      </c>
      <c r="N57" s="110" t="s">
        <v>42</v>
      </c>
      <c r="T57" s="33">
        <f t="shared" si="21"/>
        <v>0.7372104110707608</v>
      </c>
      <c r="U57" s="31">
        <f t="shared" si="16"/>
        <v>1.2782461726624974E-2</v>
      </c>
      <c r="V57" s="8">
        <f t="shared" si="17"/>
        <v>9.4233638639814633E-3</v>
      </c>
      <c r="W57" s="33">
        <f t="shared" si="18"/>
        <v>6.288426023330294E-3</v>
      </c>
      <c r="X57" s="31">
        <f t="shared" si="19"/>
        <v>1.7811059620020737E-2</v>
      </c>
      <c r="Y57" s="8">
        <f t="shared" si="20"/>
        <v>1.1200353081762578E-4</v>
      </c>
    </row>
    <row r="58" spans="1:37">
      <c r="A58" t="s">
        <v>78</v>
      </c>
      <c r="B58">
        <v>230301</v>
      </c>
      <c r="C58">
        <v>175324</v>
      </c>
      <c r="D58">
        <v>197435</v>
      </c>
      <c r="E58">
        <v>277854</v>
      </c>
      <c r="F58">
        <v>310322.45</v>
      </c>
      <c r="G58">
        <v>315160.96000000002</v>
      </c>
      <c r="H58">
        <v>349089.53</v>
      </c>
      <c r="I58">
        <v>443319.52399999998</v>
      </c>
      <c r="J58">
        <v>420263.19400000002</v>
      </c>
      <c r="K58">
        <v>325205.37400000001</v>
      </c>
      <c r="L58">
        <v>375204.87400000001</v>
      </c>
      <c r="N58" s="110" t="s">
        <v>43</v>
      </c>
      <c r="T58" s="33">
        <f t="shared" si="21"/>
        <v>0.26962588537723375</v>
      </c>
      <c r="U58" s="31">
        <f t="shared" si="16"/>
        <v>3.1521657121521009E-3</v>
      </c>
      <c r="V58" s="8">
        <f t="shared" si="17"/>
        <v>8.4990547099476877E-4</v>
      </c>
      <c r="W58" s="33">
        <f t="shared" si="18"/>
        <v>9.1746747340530708E-3</v>
      </c>
      <c r="X58" s="31">
        <f t="shared" si="19"/>
        <v>5.2643741334299308E-3</v>
      </c>
      <c r="Y58" s="8">
        <f t="shared" si="20"/>
        <v>4.8298920352582114E-5</v>
      </c>
    </row>
    <row r="59" spans="1:37">
      <c r="A59" t="s">
        <v>79</v>
      </c>
      <c r="B59">
        <v>22522</v>
      </c>
      <c r="C59">
        <v>18145</v>
      </c>
      <c r="D59">
        <v>17531</v>
      </c>
      <c r="E59">
        <v>30057</v>
      </c>
      <c r="F59">
        <v>42609.822999999997</v>
      </c>
      <c r="G59">
        <v>49138.644999999997</v>
      </c>
      <c r="H59">
        <v>62752.949000000001</v>
      </c>
      <c r="I59">
        <v>79795.885999999999</v>
      </c>
      <c r="J59">
        <v>116095.679</v>
      </c>
      <c r="K59">
        <v>57535.366999999998</v>
      </c>
      <c r="L59">
        <v>106214.378</v>
      </c>
      <c r="N59" s="110" t="s">
        <v>44</v>
      </c>
      <c r="T59" s="33">
        <f t="shared" si="21"/>
        <v>0.73791234159024788</v>
      </c>
      <c r="U59" s="31">
        <f t="shared" si="16"/>
        <v>2.3294966697073234E-3</v>
      </c>
      <c r="V59" s="8">
        <f t="shared" si="17"/>
        <v>1.7189643422704153E-3</v>
      </c>
      <c r="W59" s="33">
        <f t="shared" si="18"/>
        <v>0</v>
      </c>
      <c r="X59" s="31">
        <f t="shared" si="19"/>
        <v>8.0457257537337977E-3</v>
      </c>
      <c r="Y59" s="8">
        <f t="shared" si="20"/>
        <v>0</v>
      </c>
    </row>
    <row r="60" spans="1:37">
      <c r="A60" t="s">
        <v>80</v>
      </c>
      <c r="B60">
        <v>0</v>
      </c>
      <c r="C60" t="s">
        <v>18</v>
      </c>
      <c r="D60" t="s">
        <v>18</v>
      </c>
      <c r="E60" t="s">
        <v>18</v>
      </c>
      <c r="F60">
        <v>1.093</v>
      </c>
      <c r="G60" t="s">
        <v>18</v>
      </c>
      <c r="H60" t="s">
        <v>18</v>
      </c>
      <c r="I60">
        <v>9.26</v>
      </c>
      <c r="J60">
        <v>5.2039999999999997</v>
      </c>
      <c r="K60" t="s">
        <v>18</v>
      </c>
      <c r="L60">
        <v>0</v>
      </c>
      <c r="N60" s="110" t="s">
        <v>45</v>
      </c>
      <c r="T60" s="33">
        <f t="shared" si="21"/>
        <v>0.54669265928762267</v>
      </c>
      <c r="U60" s="31">
        <f t="shared" si="16"/>
        <v>5.2049720298286929E-3</v>
      </c>
      <c r="V60" s="8">
        <f t="shared" si="17"/>
        <v>2.8455200005047432E-3</v>
      </c>
      <c r="W60" s="33">
        <f t="shared" si="18"/>
        <v>1.300611855963088E-2</v>
      </c>
      <c r="X60" s="31">
        <f t="shared" si="19"/>
        <v>1.2453210420908436E-2</v>
      </c>
      <c r="Y60" s="8">
        <f t="shared" si="20"/>
        <v>1.6196793118236589E-4</v>
      </c>
    </row>
    <row r="61" spans="1:37">
      <c r="A61" t="s">
        <v>81</v>
      </c>
      <c r="B61">
        <v>556</v>
      </c>
      <c r="C61">
        <v>463</v>
      </c>
      <c r="D61">
        <v>308</v>
      </c>
      <c r="E61">
        <v>438</v>
      </c>
      <c r="F61">
        <v>1194.076</v>
      </c>
      <c r="G61">
        <v>1635.837</v>
      </c>
      <c r="H61">
        <v>1692.22</v>
      </c>
      <c r="I61">
        <v>1323.963</v>
      </c>
      <c r="J61">
        <v>1298.9459999999999</v>
      </c>
      <c r="K61">
        <v>549.93299999999999</v>
      </c>
      <c r="L61">
        <v>528.73</v>
      </c>
      <c r="N61" s="110" t="s">
        <v>46</v>
      </c>
      <c r="T61" s="33">
        <f t="shared" si="21"/>
        <v>0.23940685404210926</v>
      </c>
      <c r="U61" s="31">
        <f t="shared" si="16"/>
        <v>4.977788240042076E-3</v>
      </c>
      <c r="V61" s="8">
        <f t="shared" si="17"/>
        <v>1.1917166226362813E-3</v>
      </c>
      <c r="W61" s="33">
        <f t="shared" si="18"/>
        <v>0.13207235483604526</v>
      </c>
      <c r="X61" s="31">
        <f t="shared" si="19"/>
        <v>5.0409916267992391E-3</v>
      </c>
      <c r="Y61" s="8">
        <f t="shared" si="20"/>
        <v>6.6577563486016212E-4</v>
      </c>
    </row>
    <row r="62" spans="1:37">
      <c r="A62" t="s">
        <v>82</v>
      </c>
      <c r="B62">
        <v>4018</v>
      </c>
      <c r="C62">
        <v>3325</v>
      </c>
      <c r="D62">
        <v>4421</v>
      </c>
      <c r="E62">
        <v>5047</v>
      </c>
      <c r="F62">
        <v>10468.75</v>
      </c>
      <c r="G62">
        <v>9186.98</v>
      </c>
      <c r="H62">
        <v>10362.731</v>
      </c>
      <c r="I62">
        <v>8990.7900000000009</v>
      </c>
      <c r="J62">
        <v>6045.0680000000002</v>
      </c>
      <c r="K62">
        <v>2542.0929999999998</v>
      </c>
      <c r="L62">
        <v>2817.174</v>
      </c>
      <c r="N62" s="110" t="s">
        <v>47</v>
      </c>
      <c r="T62" s="33">
        <f t="shared" si="21"/>
        <v>0.97879054481407624</v>
      </c>
      <c r="U62" s="31">
        <f t="shared" si="16"/>
        <v>1.8138367642350568E-3</v>
      </c>
      <c r="V62" s="8">
        <f t="shared" si="17"/>
        <v>1.7753662746694324E-3</v>
      </c>
      <c r="W62" s="33">
        <f t="shared" si="18"/>
        <v>0.13288643533123029</v>
      </c>
      <c r="X62" s="31">
        <f t="shared" si="19"/>
        <v>2.1118286554163493E-3</v>
      </c>
      <c r="Y62" s="8">
        <f t="shared" si="20"/>
        <v>2.8063338204862372E-4</v>
      </c>
    </row>
    <row r="63" spans="1:37">
      <c r="A63" t="s">
        <v>83</v>
      </c>
      <c r="B63">
        <v>23669</v>
      </c>
      <c r="C63">
        <v>18138</v>
      </c>
      <c r="D63">
        <v>20170</v>
      </c>
      <c r="E63">
        <v>25384</v>
      </c>
      <c r="F63">
        <v>33830.453000000001</v>
      </c>
      <c r="G63">
        <v>42243.349000000002</v>
      </c>
      <c r="H63">
        <v>37936.002999999997</v>
      </c>
      <c r="I63">
        <v>23245.776999999998</v>
      </c>
      <c r="J63">
        <v>22425.574000000001</v>
      </c>
      <c r="K63">
        <v>11238.637000000001</v>
      </c>
      <c r="L63">
        <v>15471.395</v>
      </c>
      <c r="N63" s="110" t="s">
        <v>48</v>
      </c>
      <c r="T63" s="33">
        <f t="shared" si="21"/>
        <v>0.77269231385528503</v>
      </c>
      <c r="U63" s="31">
        <f t="shared" si="16"/>
        <v>8.7512130756487306E-4</v>
      </c>
      <c r="V63" s="8">
        <f t="shared" si="17"/>
        <v>6.7619950804636436E-4</v>
      </c>
      <c r="W63" s="33">
        <f t="shared" si="18"/>
        <v>0.26239932174650277</v>
      </c>
      <c r="X63" s="31">
        <f t="shared" si="19"/>
        <v>9.8221683717018295E-4</v>
      </c>
      <c r="Y63" s="8">
        <f t="shared" si="20"/>
        <v>2.5773303188145115E-4</v>
      </c>
    </row>
    <row r="64" spans="1:37">
      <c r="A64" t="s">
        <v>84</v>
      </c>
      <c r="B64">
        <v>719</v>
      </c>
      <c r="C64">
        <v>809</v>
      </c>
      <c r="D64">
        <v>1315</v>
      </c>
      <c r="E64">
        <v>633</v>
      </c>
      <c r="F64">
        <v>1483.431</v>
      </c>
      <c r="G64">
        <v>2244.8620000000001</v>
      </c>
      <c r="H64">
        <v>2782.9949999999999</v>
      </c>
      <c r="I64">
        <v>2866.424</v>
      </c>
      <c r="J64">
        <v>3478.9810000000002</v>
      </c>
      <c r="K64">
        <v>1770.683</v>
      </c>
      <c r="L64">
        <v>3979.614</v>
      </c>
      <c r="N64" s="110" t="s">
        <v>49</v>
      </c>
      <c r="T64" s="33">
        <f t="shared" si="21"/>
        <v>0.68969988706491259</v>
      </c>
      <c r="U64" s="31">
        <f t="shared" si="16"/>
        <v>5.4321013912735396E-2</v>
      </c>
      <c r="V64" s="8">
        <f t="shared" si="17"/>
        <v>3.7465197160865146E-2</v>
      </c>
      <c r="W64" s="33">
        <f t="shared" si="18"/>
        <v>0.97310584828101643</v>
      </c>
      <c r="X64" s="31">
        <f t="shared" si="19"/>
        <v>3.5654596100278553E-2</v>
      </c>
      <c r="Y64" s="8">
        <f t="shared" si="20"/>
        <v>3.4695695983278582E-2</v>
      </c>
    </row>
    <row r="65" spans="1:25">
      <c r="A65" t="s">
        <v>85</v>
      </c>
      <c r="B65">
        <v>2469</v>
      </c>
      <c r="C65">
        <v>2734</v>
      </c>
      <c r="D65">
        <v>2193</v>
      </c>
      <c r="E65">
        <v>2170</v>
      </c>
      <c r="F65">
        <v>3368.4589999999998</v>
      </c>
      <c r="G65">
        <v>4104.2730000000001</v>
      </c>
      <c r="H65">
        <v>4500.09</v>
      </c>
      <c r="I65">
        <v>6373.915</v>
      </c>
      <c r="J65">
        <v>7224.48</v>
      </c>
      <c r="K65">
        <v>11076.124</v>
      </c>
      <c r="L65">
        <v>19563.281999999999</v>
      </c>
      <c r="N65" s="110" t="s">
        <v>50</v>
      </c>
      <c r="T65" s="33">
        <f t="shared" si="21"/>
        <v>0.80485411835834542</v>
      </c>
      <c r="U65" s="31">
        <f t="shared" si="16"/>
        <v>5.8961269211745375E-2</v>
      </c>
      <c r="V65" s="8">
        <f t="shared" si="17"/>
        <v>4.7455220348708381E-2</v>
      </c>
      <c r="W65" s="33">
        <f t="shared" si="18"/>
        <v>0.76587249079601794</v>
      </c>
      <c r="X65" s="31">
        <f t="shared" si="19"/>
        <v>5.349396888050597E-2</v>
      </c>
      <c r="Y65" s="8">
        <f t="shared" si="20"/>
        <v>4.0969559189077777E-2</v>
      </c>
    </row>
    <row r="66" spans="1:25">
      <c r="A66" t="s">
        <v>86</v>
      </c>
      <c r="B66">
        <v>20866</v>
      </c>
      <c r="C66">
        <v>28136</v>
      </c>
      <c r="D66">
        <v>28938</v>
      </c>
      <c r="E66">
        <v>36541</v>
      </c>
      <c r="F66">
        <v>34311.364999999998</v>
      </c>
      <c r="G66">
        <v>31260.050999999999</v>
      </c>
      <c r="H66">
        <v>41325.358999999997</v>
      </c>
      <c r="I66">
        <v>54718.603999999999</v>
      </c>
      <c r="J66">
        <v>72129.631999999998</v>
      </c>
      <c r="K66">
        <v>67760.615999999995</v>
      </c>
      <c r="L66">
        <v>77301.816999999995</v>
      </c>
      <c r="N66" s="110" t="s">
        <v>51</v>
      </c>
      <c r="T66" s="33">
        <f t="shared" si="21"/>
        <v>0.83513837799117452</v>
      </c>
      <c r="U66" s="31">
        <f t="shared" si="16"/>
        <v>2.6183817476472287E-2</v>
      </c>
      <c r="V66" s="8">
        <f t="shared" si="17"/>
        <v>2.1867110856918035E-2</v>
      </c>
      <c r="W66" s="33">
        <f t="shared" si="18"/>
        <v>0.61865376364589786</v>
      </c>
      <c r="X66" s="31">
        <f t="shared" si="19"/>
        <v>3.4936774215038449E-2</v>
      </c>
      <c r="Y66" s="8">
        <f t="shared" si="20"/>
        <v>2.1613766857780495E-2</v>
      </c>
    </row>
    <row r="67" spans="1:25">
      <c r="A67" t="s">
        <v>87</v>
      </c>
      <c r="B67">
        <v>1793</v>
      </c>
      <c r="C67">
        <v>845</v>
      </c>
      <c r="D67">
        <v>718</v>
      </c>
      <c r="E67">
        <v>907</v>
      </c>
      <c r="F67">
        <v>1617.8119999999999</v>
      </c>
      <c r="G67">
        <v>1660.09</v>
      </c>
      <c r="H67">
        <v>1708.586</v>
      </c>
      <c r="I67">
        <v>2054.3119999999999</v>
      </c>
      <c r="J67">
        <v>2515.3690000000001</v>
      </c>
      <c r="K67">
        <v>2032.511</v>
      </c>
      <c r="L67">
        <v>1874.6859999999999</v>
      </c>
      <c r="N67" s="110" t="s">
        <v>52</v>
      </c>
      <c r="T67" s="33">
        <f t="shared" si="21"/>
        <v>0.57768317268538993</v>
      </c>
      <c r="U67" s="31">
        <f t="shared" si="16"/>
        <v>6.3707834575622027E-2</v>
      </c>
      <c r="V67" s="8">
        <f t="shared" si="17"/>
        <v>3.6802944002561316E-2</v>
      </c>
      <c r="W67" s="33">
        <f t="shared" si="18"/>
        <v>0.39460508320702592</v>
      </c>
      <c r="X67" s="31">
        <f t="shared" si="19"/>
        <v>0.1068609449100849</v>
      </c>
      <c r="Y67" s="8">
        <f t="shared" si="20"/>
        <v>4.2167872057825462E-2</v>
      </c>
    </row>
    <row r="68" spans="1:25">
      <c r="A68" t="s">
        <v>88</v>
      </c>
      <c r="B68">
        <v>25919</v>
      </c>
      <c r="C68">
        <v>22393</v>
      </c>
      <c r="D68">
        <v>20708</v>
      </c>
      <c r="E68">
        <v>24658</v>
      </c>
      <c r="F68">
        <v>30795.207999999999</v>
      </c>
      <c r="G68">
        <v>35682.432000000001</v>
      </c>
      <c r="H68">
        <v>42670.771000000001</v>
      </c>
      <c r="I68">
        <v>51190.675999999999</v>
      </c>
      <c r="J68">
        <v>56795.459000000003</v>
      </c>
      <c r="K68">
        <v>33786.982000000004</v>
      </c>
      <c r="L68">
        <v>35437.495000000003</v>
      </c>
      <c r="N68" s="110" t="s">
        <v>53</v>
      </c>
      <c r="T68" s="33">
        <f t="shared" si="21"/>
        <v>0.64588517801036305</v>
      </c>
      <c r="U68" s="31">
        <f t="shared" si="16"/>
        <v>3.2579175757628885E-2</v>
      </c>
      <c r="V68" s="8">
        <f t="shared" si="17"/>
        <v>2.1042406733647039E-2</v>
      </c>
      <c r="W68" s="33">
        <f t="shared" si="18"/>
        <v>0.32312291340799043</v>
      </c>
      <c r="X68" s="31">
        <f t="shared" si="19"/>
        <v>5.84294107115347E-2</v>
      </c>
      <c r="Y68" s="8">
        <f t="shared" si="20"/>
        <v>1.8879881417823135E-2</v>
      </c>
    </row>
    <row r="69" spans="1:25">
      <c r="A69" t="s">
        <v>89</v>
      </c>
      <c r="B69">
        <v>44311</v>
      </c>
      <c r="C69">
        <v>27775</v>
      </c>
      <c r="D69">
        <v>21779</v>
      </c>
      <c r="E69">
        <v>21527</v>
      </c>
      <c r="F69">
        <v>28358.891</v>
      </c>
      <c r="G69">
        <v>29780.306</v>
      </c>
      <c r="H69">
        <v>27983.595000000001</v>
      </c>
      <c r="I69">
        <v>39854.722999999998</v>
      </c>
      <c r="J69">
        <v>151823.277</v>
      </c>
      <c r="K69">
        <v>11645.601000000001</v>
      </c>
      <c r="L69">
        <v>39036.383999999998</v>
      </c>
      <c r="N69" s="110" t="s">
        <v>54</v>
      </c>
      <c r="T69" s="33">
        <f t="shared" si="21"/>
        <v>0.6436691437436467</v>
      </c>
      <c r="U69" s="31">
        <f t="shared" si="16"/>
        <v>2.4918925964804686E-2</v>
      </c>
      <c r="V69" s="8">
        <f t="shared" si="17"/>
        <v>1.6039543738777157E-2</v>
      </c>
      <c r="W69" s="33">
        <f t="shared" si="18"/>
        <v>0.64909087292114265</v>
      </c>
      <c r="X69" s="31">
        <f t="shared" si="19"/>
        <v>4.1860174625579276E-2</v>
      </c>
      <c r="Y69" s="8">
        <f t="shared" si="20"/>
        <v>2.7171057288348718E-2</v>
      </c>
    </row>
    <row r="70" spans="1:25">
      <c r="A70" t="s">
        <v>90</v>
      </c>
      <c r="B70">
        <v>0</v>
      </c>
      <c r="C70">
        <v>83</v>
      </c>
      <c r="D70">
        <v>438</v>
      </c>
      <c r="E70">
        <v>258</v>
      </c>
      <c r="F70">
        <v>657.31399999999996</v>
      </c>
      <c r="G70">
        <v>667.09500000000003</v>
      </c>
      <c r="H70">
        <v>984.20600000000002</v>
      </c>
      <c r="I70">
        <v>1221.971</v>
      </c>
      <c r="J70">
        <v>1585.12</v>
      </c>
      <c r="K70">
        <v>1562.845</v>
      </c>
      <c r="L70">
        <v>2032.54</v>
      </c>
      <c r="N70" s="110" t="s">
        <v>55</v>
      </c>
      <c r="T70" s="33">
        <f t="shared" si="21"/>
        <v>0.92099177912497909</v>
      </c>
      <c r="U70" s="31">
        <f t="shared" si="16"/>
        <v>2.2087442781932837E-2</v>
      </c>
      <c r="V70" s="8">
        <f t="shared" si="17"/>
        <v>2.0342353224053502E-2</v>
      </c>
      <c r="W70" s="33">
        <f t="shared" si="18"/>
        <v>0.33396972797947244</v>
      </c>
      <c r="X70" s="31">
        <f t="shared" si="19"/>
        <v>2.7260993209005251E-2</v>
      </c>
      <c r="Y70" s="8">
        <f t="shared" si="20"/>
        <v>9.1043464864617295E-3</v>
      </c>
    </row>
    <row r="71" spans="1:25">
      <c r="A71" t="s">
        <v>91</v>
      </c>
      <c r="B71">
        <v>26846</v>
      </c>
      <c r="C71">
        <v>24450</v>
      </c>
      <c r="D71">
        <v>55056</v>
      </c>
      <c r="E71">
        <v>40490</v>
      </c>
      <c r="F71">
        <v>40807.716999999997</v>
      </c>
      <c r="G71">
        <v>39829.040000000001</v>
      </c>
      <c r="H71">
        <v>51735.56</v>
      </c>
      <c r="I71">
        <v>52909.116000000002</v>
      </c>
      <c r="J71">
        <v>66720.774999999994</v>
      </c>
      <c r="K71">
        <v>69061.591</v>
      </c>
      <c r="L71">
        <v>81835.317999999999</v>
      </c>
      <c r="N71" s="110" t="s">
        <v>56</v>
      </c>
      <c r="T71" s="33">
        <f t="shared" si="21"/>
        <v>0.80830038434133145</v>
      </c>
      <c r="U71" s="31">
        <f t="shared" si="16"/>
        <v>1.3502949559278596E-2</v>
      </c>
      <c r="V71" s="8">
        <f t="shared" si="17"/>
        <v>1.09144393185065E-2</v>
      </c>
      <c r="W71" s="33">
        <f t="shared" si="18"/>
        <v>0.95176701403928965</v>
      </c>
      <c r="X71" s="31">
        <f t="shared" si="19"/>
        <v>1.6341273509291297E-2</v>
      </c>
      <c r="Y71" s="8">
        <f t="shared" si="20"/>
        <v>1.5553085093537521E-2</v>
      </c>
    </row>
    <row r="72" spans="1:25">
      <c r="A72" t="s">
        <v>92</v>
      </c>
      <c r="B72">
        <v>0</v>
      </c>
      <c r="C72">
        <v>146</v>
      </c>
      <c r="D72" t="s">
        <v>18</v>
      </c>
      <c r="E72" t="s">
        <v>18</v>
      </c>
      <c r="F72">
        <v>922.01</v>
      </c>
      <c r="G72">
        <v>5.5519999999999996</v>
      </c>
      <c r="H72" t="s">
        <v>18</v>
      </c>
      <c r="I72">
        <v>7.9870000000000001</v>
      </c>
      <c r="J72">
        <v>1535.1220000000001</v>
      </c>
      <c r="K72">
        <v>1070.144</v>
      </c>
      <c r="L72">
        <v>3229.8049999999998</v>
      </c>
      <c r="N72" s="110" t="s">
        <v>57</v>
      </c>
      <c r="T72" s="33">
        <f t="shared" si="21"/>
        <v>0.71703776240124339</v>
      </c>
      <c r="U72" s="31">
        <f t="shared" si="16"/>
        <v>3.529394079539163E-2</v>
      </c>
      <c r="V72" s="8">
        <f t="shared" si="17"/>
        <v>2.5307088334249574E-2</v>
      </c>
      <c r="W72" s="33">
        <f t="shared" si="18"/>
        <v>0.67094259258106093</v>
      </c>
      <c r="X72" s="31">
        <f t="shared" si="19"/>
        <v>6.6864442418110431E-2</v>
      </c>
      <c r="Y72" s="8">
        <f t="shared" si="20"/>
        <v>4.4862202347494072E-2</v>
      </c>
    </row>
    <row r="73" spans="1:25">
      <c r="A73" t="s">
        <v>93</v>
      </c>
      <c r="B73">
        <v>107523</v>
      </c>
      <c r="C73">
        <v>114894</v>
      </c>
      <c r="D73">
        <v>163918</v>
      </c>
      <c r="E73">
        <v>268259</v>
      </c>
      <c r="F73">
        <v>509736.59399999998</v>
      </c>
      <c r="G73">
        <v>391471.27</v>
      </c>
      <c r="H73">
        <v>439538.53600000002</v>
      </c>
      <c r="I73">
        <v>572645.15599999996</v>
      </c>
      <c r="J73">
        <v>792936.60900000005</v>
      </c>
      <c r="K73">
        <v>352809.30099999998</v>
      </c>
      <c r="L73">
        <v>654233.28399999999</v>
      </c>
      <c r="N73" s="110" t="s">
        <v>58</v>
      </c>
      <c r="T73" s="33">
        <f t="shared" si="21"/>
        <v>0.21882171822251051</v>
      </c>
      <c r="U73" s="31">
        <f t="shared" si="16"/>
        <v>1.6991867951185922E-2</v>
      </c>
      <c r="V73" s="8">
        <f t="shared" si="17"/>
        <v>3.7181897408885131E-3</v>
      </c>
      <c r="W73" s="33">
        <f t="shared" si="18"/>
        <v>0.15051726179582961</v>
      </c>
      <c r="X73" s="31">
        <f t="shared" si="19"/>
        <v>1.9338929346174184E-2</v>
      </c>
      <c r="Y73" s="8">
        <f t="shared" si="20"/>
        <v>2.9108426912491515E-3</v>
      </c>
    </row>
    <row r="74" spans="1:25">
      <c r="A74" t="s">
        <v>94</v>
      </c>
      <c r="B74">
        <v>640</v>
      </c>
      <c r="C74">
        <v>787</v>
      </c>
      <c r="D74">
        <v>9353</v>
      </c>
      <c r="E74">
        <v>374</v>
      </c>
      <c r="F74">
        <v>732.46</v>
      </c>
      <c r="G74">
        <v>2292.35</v>
      </c>
      <c r="H74">
        <v>36699.847999999998</v>
      </c>
      <c r="I74">
        <v>2789.873</v>
      </c>
      <c r="J74">
        <v>4831.2610000000004</v>
      </c>
      <c r="K74">
        <v>1296.296</v>
      </c>
      <c r="L74">
        <v>1589.059</v>
      </c>
      <c r="N74" s="110" t="s">
        <v>59</v>
      </c>
      <c r="T74" s="33">
        <f t="shared" si="21"/>
        <v>0.61353850344587968</v>
      </c>
      <c r="U74" s="31">
        <f t="shared" si="16"/>
        <v>4.9800619245880778E-2</v>
      </c>
      <c r="V74" s="8">
        <f t="shared" si="17"/>
        <v>3.0554597402795765E-2</v>
      </c>
      <c r="W74" s="33">
        <f t="shared" si="18"/>
        <v>0.48790541637963381</v>
      </c>
      <c r="X74" s="31">
        <f t="shared" si="19"/>
        <v>3.7171640206352975E-2</v>
      </c>
      <c r="Y74" s="8">
        <f t="shared" si="20"/>
        <v>1.8136244592394584E-2</v>
      </c>
    </row>
    <row r="75" spans="1:25">
      <c r="A75" t="s">
        <v>95</v>
      </c>
      <c r="B75">
        <v>0</v>
      </c>
      <c r="C75" t="s">
        <v>18</v>
      </c>
      <c r="D75" t="s">
        <v>18</v>
      </c>
      <c r="E75" t="s">
        <v>18</v>
      </c>
      <c r="F75">
        <v>0.95299999999999996</v>
      </c>
      <c r="G75" t="s">
        <v>18</v>
      </c>
      <c r="H75" t="s">
        <v>18</v>
      </c>
      <c r="I75" t="s">
        <v>18</v>
      </c>
      <c r="J75" t="s">
        <v>18</v>
      </c>
      <c r="K75">
        <v>25483.580999999998</v>
      </c>
      <c r="L75">
        <v>0</v>
      </c>
      <c r="N75" s="110" t="s">
        <v>60</v>
      </c>
      <c r="T75" s="33">
        <f t="shared" si="21"/>
        <v>0.72687666008129836</v>
      </c>
      <c r="U75" s="31">
        <f t="shared" si="16"/>
        <v>8.6708022703075663E-3</v>
      </c>
      <c r="V75" s="8">
        <f t="shared" si="17"/>
        <v>6.3026037944665034E-3</v>
      </c>
      <c r="W75" s="33">
        <f t="shared" si="18"/>
        <v>0.41708326943720286</v>
      </c>
      <c r="X75" s="31">
        <f t="shared" si="19"/>
        <v>1.3575743949102931E-2</v>
      </c>
      <c r="Y75" s="8">
        <f t="shared" si="20"/>
        <v>5.662215671334174E-3</v>
      </c>
    </row>
    <row r="76" spans="1:25">
      <c r="A76" t="s">
        <v>96</v>
      </c>
      <c r="B76">
        <v>0</v>
      </c>
      <c r="C76" t="s">
        <v>18</v>
      </c>
      <c r="D76" t="s">
        <v>18</v>
      </c>
      <c r="E76">
        <v>304</v>
      </c>
      <c r="F76">
        <v>971.65</v>
      </c>
      <c r="G76">
        <v>614.029</v>
      </c>
      <c r="H76">
        <v>464.61599999999999</v>
      </c>
      <c r="I76">
        <v>248.69399999999999</v>
      </c>
      <c r="J76">
        <v>1159.8320000000001</v>
      </c>
      <c r="K76">
        <v>495.21199999999999</v>
      </c>
      <c r="L76">
        <v>1205.288</v>
      </c>
      <c r="N76" s="110" t="s">
        <v>61</v>
      </c>
      <c r="T76" s="33">
        <f t="shared" si="21"/>
        <v>0.62150351977606089</v>
      </c>
      <c r="U76" s="31">
        <f t="shared" si="16"/>
        <v>3.0959938533102536E-3</v>
      </c>
      <c r="V76" s="8">
        <f t="shared" si="17"/>
        <v>1.9241710770373723E-3</v>
      </c>
      <c r="W76" s="33">
        <f t="shared" si="18"/>
        <v>0.217901386496021</v>
      </c>
      <c r="X76" s="31">
        <f t="shared" si="19"/>
        <v>5.0751339670484777E-3</v>
      </c>
      <c r="Y76" s="8">
        <f t="shared" si="20"/>
        <v>1.1058787280729147E-3</v>
      </c>
    </row>
    <row r="77" spans="1:25">
      <c r="A77" t="s">
        <v>97</v>
      </c>
      <c r="B77">
        <v>0</v>
      </c>
      <c r="C77" t="s">
        <v>18</v>
      </c>
      <c r="D77" t="s">
        <v>18</v>
      </c>
      <c r="E77" t="s">
        <v>18</v>
      </c>
      <c r="F77" t="s">
        <v>18</v>
      </c>
      <c r="G77" t="s">
        <v>18</v>
      </c>
      <c r="H77" t="s">
        <v>18</v>
      </c>
      <c r="I77">
        <v>0.27600000000000002</v>
      </c>
      <c r="J77" t="s">
        <v>18</v>
      </c>
      <c r="K77" t="s">
        <v>18</v>
      </c>
      <c r="L77">
        <v>0</v>
      </c>
      <c r="N77" s="110" t="s">
        <v>62</v>
      </c>
      <c r="T77" s="33">
        <f t="shared" si="21"/>
        <v>0.5654083014425163</v>
      </c>
      <c r="U77" s="31">
        <f t="shared" si="16"/>
        <v>7.1601455284057522E-2</v>
      </c>
      <c r="V77" s="8">
        <f t="shared" si="17"/>
        <v>4.0484057212971249E-2</v>
      </c>
      <c r="W77" s="33">
        <f t="shared" si="18"/>
        <v>0.24048478453316152</v>
      </c>
      <c r="X77" s="31">
        <f t="shared" si="19"/>
        <v>8.2074230444141888E-2</v>
      </c>
      <c r="Y77" s="8">
        <f t="shared" si="20"/>
        <v>1.9737603624084509E-2</v>
      </c>
    </row>
    <row r="78" spans="1:25">
      <c r="A78" t="s">
        <v>98</v>
      </c>
      <c r="B78">
        <v>14461</v>
      </c>
      <c r="C78">
        <v>20172</v>
      </c>
      <c r="D78">
        <v>29526</v>
      </c>
      <c r="E78">
        <v>36216</v>
      </c>
      <c r="F78">
        <v>50879.127999999997</v>
      </c>
      <c r="G78">
        <v>73360.510999999999</v>
      </c>
      <c r="H78">
        <v>107956.827</v>
      </c>
      <c r="I78">
        <v>168328.57500000001</v>
      </c>
      <c r="J78">
        <v>103784.265</v>
      </c>
      <c r="K78">
        <v>54430.233999999997</v>
      </c>
      <c r="L78">
        <v>32297.753000000001</v>
      </c>
      <c r="N78" s="110" t="s">
        <v>63</v>
      </c>
      <c r="T78" s="33">
        <f t="shared" si="21"/>
        <v>0.794740129504381</v>
      </c>
      <c r="U78" s="31">
        <f t="shared" si="16"/>
        <v>9.4830068308882631E-3</v>
      </c>
      <c r="V78" s="8">
        <f t="shared" si="17"/>
        <v>7.5365260768710677E-3</v>
      </c>
      <c r="W78" s="33">
        <f t="shared" si="18"/>
        <v>0.68379750730881672</v>
      </c>
      <c r="X78" s="31">
        <f t="shared" si="19"/>
        <v>6.7649716243842932E-3</v>
      </c>
      <c r="Y78" s="8">
        <f t="shared" si="20"/>
        <v>4.6258707337688562E-3</v>
      </c>
    </row>
    <row r="79" spans="1:25">
      <c r="A79" t="s">
        <v>99</v>
      </c>
      <c r="B79">
        <v>87154</v>
      </c>
      <c r="C79">
        <v>98152</v>
      </c>
      <c r="D79">
        <v>105213</v>
      </c>
      <c r="E79">
        <v>142727</v>
      </c>
      <c r="F79">
        <v>177776.739</v>
      </c>
      <c r="G79">
        <v>223184.61</v>
      </c>
      <c r="H79">
        <v>447955.55200000003</v>
      </c>
      <c r="I79">
        <v>558874.43000000005</v>
      </c>
      <c r="J79">
        <v>608248.82499999995</v>
      </c>
      <c r="K79">
        <v>341715.67300000001</v>
      </c>
      <c r="L79">
        <v>621712.12100000004</v>
      </c>
      <c r="N79" s="110" t="s">
        <v>64</v>
      </c>
      <c r="T79" s="33">
        <f t="shared" si="21"/>
        <v>0.81376459563467274</v>
      </c>
      <c r="U79" s="31">
        <f t="shared" si="16"/>
        <v>7.4219984394536739E-2</v>
      </c>
      <c r="V79" s="8">
        <f t="shared" si="17"/>
        <v>6.0397595588831912E-2</v>
      </c>
      <c r="W79" s="33">
        <f t="shared" si="18"/>
        <v>0.78321073752008241</v>
      </c>
      <c r="X79" s="31">
        <f t="shared" si="19"/>
        <v>5.7793405531891863E-2</v>
      </c>
      <c r="Y79" s="8">
        <f t="shared" si="20"/>
        <v>4.5264415770430236E-2</v>
      </c>
    </row>
    <row r="80" spans="1:25">
      <c r="A80" t="s">
        <v>100</v>
      </c>
      <c r="B80">
        <v>4761</v>
      </c>
      <c r="C80">
        <v>8475</v>
      </c>
      <c r="D80">
        <v>3156</v>
      </c>
      <c r="E80">
        <v>2352</v>
      </c>
      <c r="F80">
        <v>8187.6890000000003</v>
      </c>
      <c r="G80">
        <v>9030.9230000000007</v>
      </c>
      <c r="H80">
        <v>22650.136999999999</v>
      </c>
      <c r="I80">
        <v>37379.209000000003</v>
      </c>
      <c r="J80">
        <v>40759.372000000003</v>
      </c>
      <c r="K80">
        <v>38492.311999999998</v>
      </c>
      <c r="L80">
        <v>49923.061999999998</v>
      </c>
      <c r="N80" s="110" t="s">
        <v>65</v>
      </c>
      <c r="T80" s="33">
        <f t="shared" si="21"/>
        <v>0.6512315488943109</v>
      </c>
      <c r="U80" s="31">
        <f>(L45+L310)/($AC$44+$AC$45)</f>
        <v>0.10412834604700559</v>
      </c>
      <c r="V80" s="8">
        <f t="shared" si="17"/>
        <v>6.7811664079994241E-2</v>
      </c>
      <c r="W80" s="33">
        <f t="shared" si="18"/>
        <v>0.89934916446789803</v>
      </c>
      <c r="X80" s="72">
        <f>(B45+B310)/($AC$52+$AC$53)</f>
        <v>9.227727657861505E-2</v>
      </c>
      <c r="Y80" s="8">
        <f t="shared" si="20"/>
        <v>8.2989491590350586E-2</v>
      </c>
    </row>
    <row r="81" spans="1:25">
      <c r="A81" t="s">
        <v>101</v>
      </c>
      <c r="B81">
        <v>54103</v>
      </c>
      <c r="C81">
        <v>47328</v>
      </c>
      <c r="D81">
        <v>59944</v>
      </c>
      <c r="E81">
        <v>103567</v>
      </c>
      <c r="F81">
        <v>109968.514</v>
      </c>
      <c r="G81">
        <v>130254.129</v>
      </c>
      <c r="H81">
        <v>160139.924</v>
      </c>
      <c r="I81">
        <v>164498.28400000001</v>
      </c>
      <c r="J81">
        <v>186839.31099999999</v>
      </c>
      <c r="K81">
        <v>165855.28899999999</v>
      </c>
      <c r="L81">
        <v>173364.70499999999</v>
      </c>
      <c r="N81" s="110" t="s">
        <v>66</v>
      </c>
      <c r="T81" s="33">
        <f t="shared" si="21"/>
        <v>0.8006675798184274</v>
      </c>
      <c r="U81" s="31">
        <f>(L46+L311)/($AC$44+$AC$45)</f>
        <v>0.22049324275231283</v>
      </c>
      <c r="V81" s="8">
        <f>(T81*U81)</f>
        <v>0.17654179104081133</v>
      </c>
      <c r="W81" s="33">
        <f t="shared" si="18"/>
        <v>0.58319975117831424</v>
      </c>
      <c r="X81" s="72">
        <f>(B46+B311)/($AC$52+$AC$53)</f>
        <v>0.40706209278695232</v>
      </c>
      <c r="Y81" s="8">
        <f t="shared" si="20"/>
        <v>0.23739851122747446</v>
      </c>
    </row>
    <row r="82" spans="1:25">
      <c r="A82" t="s">
        <v>102</v>
      </c>
      <c r="B82">
        <v>60248</v>
      </c>
      <c r="C82">
        <v>61391</v>
      </c>
      <c r="D82">
        <v>73765</v>
      </c>
      <c r="E82">
        <v>104086</v>
      </c>
      <c r="F82">
        <v>140396.22099999999</v>
      </c>
      <c r="G82">
        <v>156625.36600000001</v>
      </c>
      <c r="H82">
        <v>148970.62400000001</v>
      </c>
      <c r="I82">
        <v>202470.283</v>
      </c>
      <c r="J82">
        <v>271906.50799999997</v>
      </c>
      <c r="K82">
        <v>232660.451</v>
      </c>
      <c r="L82">
        <v>217342.14499999999</v>
      </c>
      <c r="N82" s="110" t="s">
        <v>67</v>
      </c>
      <c r="T82" s="33">
        <f t="shared" si="21"/>
        <v>0.27596947943519878</v>
      </c>
      <c r="U82" s="31">
        <f>(L47+L312)/($AC$44+$AC$45)</f>
        <v>0.14582561402124061</v>
      </c>
      <c r="V82" s="8">
        <f>(T82*U82)</f>
        <v>4.0243418789759997E-2</v>
      </c>
      <c r="W82" s="33">
        <f t="shared" si="18"/>
        <v>0.17440347071583515</v>
      </c>
      <c r="X82" s="72">
        <f>(B47+B312)/($AC$52+$AC$53)</f>
        <v>0.28434711189167605</v>
      </c>
      <c r="Y82" s="8">
        <f t="shared" si="20"/>
        <v>4.9591123201932222E-2</v>
      </c>
    </row>
    <row r="83" spans="1:25">
      <c r="A83" t="s">
        <v>103</v>
      </c>
      <c r="B83">
        <v>739448</v>
      </c>
      <c r="C83">
        <v>916277</v>
      </c>
      <c r="D83">
        <v>815918</v>
      </c>
      <c r="E83">
        <v>745438</v>
      </c>
      <c r="F83">
        <v>1380408.558</v>
      </c>
      <c r="G83">
        <v>1511310.11</v>
      </c>
      <c r="H83">
        <v>1271959.541</v>
      </c>
      <c r="I83">
        <v>1090046.0190000001</v>
      </c>
      <c r="J83">
        <v>1420072.1740000001</v>
      </c>
      <c r="K83">
        <v>955604.49</v>
      </c>
      <c r="L83">
        <v>1190435.926</v>
      </c>
      <c r="N83" s="110" t="s">
        <v>68</v>
      </c>
      <c r="T83" s="33">
        <f t="shared" si="21"/>
        <v>0.19680792542680337</v>
      </c>
      <c r="U83" s="31">
        <f>(L48+L313)/($AC$44+$AC$45)</f>
        <v>0.52955279717944104</v>
      </c>
      <c r="V83" s="8">
        <f>(T83*U83)</f>
        <v>0.10422018741684656</v>
      </c>
      <c r="W83" s="33">
        <f t="shared" si="18"/>
        <v>0.32866597631804062</v>
      </c>
      <c r="X83" s="72">
        <f>(B48+B313)/($AC$52+$AC$53)</f>
        <v>0.21631351874275659</v>
      </c>
      <c r="Y83" s="8">
        <f t="shared" si="20"/>
        <v>7.1094893828378872E-2</v>
      </c>
    </row>
    <row r="84" spans="1:25">
      <c r="A84" t="s">
        <v>104</v>
      </c>
      <c r="B84">
        <v>2171</v>
      </c>
      <c r="C84">
        <v>1722</v>
      </c>
      <c r="D84">
        <v>2045</v>
      </c>
      <c r="E84">
        <v>3551</v>
      </c>
      <c r="F84">
        <v>3996.6439999999998</v>
      </c>
      <c r="G84">
        <v>2444.5230000000001</v>
      </c>
      <c r="H84">
        <v>2794.4169999999999</v>
      </c>
      <c r="I84">
        <v>5176.366</v>
      </c>
      <c r="J84">
        <v>7348.42</v>
      </c>
      <c r="K84">
        <v>9831.94</v>
      </c>
      <c r="L84">
        <v>11858.115</v>
      </c>
      <c r="N84" s="110" t="s">
        <v>69</v>
      </c>
      <c r="T84" s="33">
        <f t="shared" si="21"/>
        <v>0.57387713509454563</v>
      </c>
      <c r="U84" s="31">
        <f t="shared" ref="U84:U117" si="24">(L49+L314)/($AD$44+$AD$45)</f>
        <v>1.0541495809411163E-2</v>
      </c>
      <c r="V84" s="8">
        <f>(T84*U84)</f>
        <v>6.0495234147160369E-3</v>
      </c>
      <c r="W84" s="33">
        <f t="shared" si="18"/>
        <v>0.88758943640210131</v>
      </c>
      <c r="X84" s="72">
        <f>(B49+B314)/($AD$52+$AD$53)</f>
        <v>3.3832332560352986E-2</v>
      </c>
      <c r="Y84" s="8">
        <f t="shared" si="20"/>
        <v>3.0029220989412169E-2</v>
      </c>
    </row>
    <row r="85" spans="1:25">
      <c r="A85" t="s">
        <v>105</v>
      </c>
      <c r="B85">
        <v>263085</v>
      </c>
      <c r="C85">
        <v>321224</v>
      </c>
      <c r="D85">
        <v>351865</v>
      </c>
      <c r="E85">
        <v>534904</v>
      </c>
      <c r="F85">
        <v>1337692.054</v>
      </c>
      <c r="G85">
        <v>1116472.594</v>
      </c>
      <c r="H85">
        <v>1119859.4950000001</v>
      </c>
      <c r="I85">
        <v>1381065.4010000001</v>
      </c>
      <c r="J85">
        <v>2560008.2919999999</v>
      </c>
      <c r="K85">
        <v>1080362.602</v>
      </c>
      <c r="L85">
        <v>2288587.7919999999</v>
      </c>
      <c r="N85" s="110" t="s">
        <v>70</v>
      </c>
      <c r="T85" s="33">
        <f t="shared" si="21"/>
        <v>0.58787320659173314</v>
      </c>
      <c r="U85" s="31">
        <f t="shared" si="24"/>
        <v>2.0359703968942825E-2</v>
      </c>
      <c r="V85" s="8">
        <f t="shared" ref="V85:V148" si="25">(T85*U85)</f>
        <v>1.1968924457480854E-2</v>
      </c>
      <c r="W85" s="33">
        <f t="shared" si="18"/>
        <v>0.4567074829931973</v>
      </c>
      <c r="X85" s="72">
        <f t="shared" ref="X85:X117" si="26">(B50+B315)/($AD$52+$AD$53)</f>
        <v>1.4777368389942383E-2</v>
      </c>
      <c r="Y85" s="8">
        <f t="shared" si="20"/>
        <v>6.7489347226338224E-3</v>
      </c>
    </row>
    <row r="86" spans="1:25">
      <c r="A86" t="s">
        <v>106</v>
      </c>
      <c r="B86">
        <v>19696</v>
      </c>
      <c r="C86">
        <v>70327</v>
      </c>
      <c r="D86">
        <v>90642</v>
      </c>
      <c r="E86">
        <v>32290</v>
      </c>
      <c r="F86">
        <v>32390.113000000001</v>
      </c>
      <c r="G86">
        <v>88727.972999999998</v>
      </c>
      <c r="H86">
        <v>114103.79300000001</v>
      </c>
      <c r="I86">
        <v>159614.93100000001</v>
      </c>
      <c r="J86">
        <v>13038.839</v>
      </c>
      <c r="K86">
        <v>4349.9269999999997</v>
      </c>
      <c r="L86">
        <v>8.4920000000000009</v>
      </c>
      <c r="N86" s="110" t="s">
        <v>71</v>
      </c>
      <c r="T86" s="33">
        <f t="shared" si="21"/>
        <v>0.89662713629038793</v>
      </c>
      <c r="U86" s="31">
        <f t="shared" si="24"/>
        <v>4.4358660864833865E-2</v>
      </c>
      <c r="V86" s="8">
        <f t="shared" si="25"/>
        <v>3.9773179060912489E-2</v>
      </c>
      <c r="W86" s="33">
        <f t="shared" si="18"/>
        <v>0.24003720065101139</v>
      </c>
      <c r="X86" s="72">
        <f t="shared" si="26"/>
        <v>1.7294547332011478E-2</v>
      </c>
      <c r="Y86" s="8">
        <f t="shared" si="20"/>
        <v>4.1513347281024529E-3</v>
      </c>
    </row>
    <row r="87" spans="1:25">
      <c r="A87" t="s">
        <v>107</v>
      </c>
      <c r="B87">
        <v>363022</v>
      </c>
      <c r="C87">
        <v>447217</v>
      </c>
      <c r="D87">
        <v>455570</v>
      </c>
      <c r="E87">
        <v>465294</v>
      </c>
      <c r="F87">
        <v>685990.70600000001</v>
      </c>
      <c r="G87">
        <v>1179939.5759999999</v>
      </c>
      <c r="H87">
        <v>1408504.5279999999</v>
      </c>
      <c r="I87">
        <v>1543423.983</v>
      </c>
      <c r="J87">
        <v>2133123.6540000001</v>
      </c>
      <c r="K87">
        <v>1208893.6270000001</v>
      </c>
      <c r="L87">
        <v>2081113.169</v>
      </c>
      <c r="N87" s="110" t="s">
        <v>72</v>
      </c>
      <c r="T87" s="33">
        <f t="shared" si="21"/>
        <v>0.24271275047704588</v>
      </c>
      <c r="U87" s="31">
        <f t="shared" si="24"/>
        <v>2.7838169446585286E-3</v>
      </c>
      <c r="V87" s="8">
        <f t="shared" si="25"/>
        <v>6.7566786746267767E-4</v>
      </c>
      <c r="W87" s="33">
        <f t="shared" si="18"/>
        <v>0.14702217792175429</v>
      </c>
      <c r="X87" s="72">
        <f t="shared" si="26"/>
        <v>3.2272968353109542E-3</v>
      </c>
      <c r="Y87" s="8">
        <f t="shared" si="20"/>
        <v>4.7448420952740167E-4</v>
      </c>
    </row>
    <row r="88" spans="1:25">
      <c r="A88" t="s">
        <v>108</v>
      </c>
      <c r="B88">
        <v>50517</v>
      </c>
      <c r="C88">
        <v>67156</v>
      </c>
      <c r="D88">
        <v>70369</v>
      </c>
      <c r="E88">
        <v>112801</v>
      </c>
      <c r="F88">
        <v>149531.71599999999</v>
      </c>
      <c r="G88">
        <v>155455.424</v>
      </c>
      <c r="H88">
        <v>244663.114</v>
      </c>
      <c r="I88">
        <v>377722.46500000003</v>
      </c>
      <c r="J88">
        <v>478776.68199999997</v>
      </c>
      <c r="K88">
        <v>245282.98499999999</v>
      </c>
      <c r="L88">
        <v>364640.37599999999</v>
      </c>
      <c r="N88" s="110" t="s">
        <v>73</v>
      </c>
      <c r="T88" s="33">
        <f t="shared" si="21"/>
        <v>4.8942271425798878E-2</v>
      </c>
      <c r="U88" s="31">
        <f t="shared" si="24"/>
        <v>3.7067032426764457E-2</v>
      </c>
      <c r="V88" s="8">
        <f t="shared" si="25"/>
        <v>1.8141447619795946E-3</v>
      </c>
      <c r="W88" s="33">
        <f t="shared" si="18"/>
        <v>4.9622985219175873E-2</v>
      </c>
      <c r="X88" s="72">
        <f t="shared" si="26"/>
        <v>1.7438098910656633E-2</v>
      </c>
      <c r="Y88" s="8">
        <f t="shared" si="20"/>
        <v>8.6533052449404096E-4</v>
      </c>
    </row>
    <row r="89" spans="1:25">
      <c r="A89" t="s">
        <v>109</v>
      </c>
      <c r="B89">
        <v>16638</v>
      </c>
      <c r="C89">
        <v>4827</v>
      </c>
      <c r="D89">
        <v>3784</v>
      </c>
      <c r="E89">
        <v>2932</v>
      </c>
      <c r="F89">
        <v>2573.92</v>
      </c>
      <c r="G89">
        <v>6535.1989999999996</v>
      </c>
      <c r="H89">
        <v>8417.7610000000004</v>
      </c>
      <c r="I89">
        <v>5994.4369999999999</v>
      </c>
      <c r="J89">
        <v>21953.467000000001</v>
      </c>
      <c r="K89">
        <v>7973.9920000000002</v>
      </c>
      <c r="L89">
        <v>19650.535</v>
      </c>
      <c r="N89" s="110" t="s">
        <v>74</v>
      </c>
      <c r="T89" s="33">
        <f t="shared" si="21"/>
        <v>0.88150270300914946</v>
      </c>
      <c r="U89" s="31">
        <f t="shared" si="24"/>
        <v>9.3104258151810212E-2</v>
      </c>
      <c r="V89" s="8">
        <f t="shared" si="25"/>
        <v>8.2071655222482345E-2</v>
      </c>
      <c r="W89" s="33">
        <f t="shared" si="18"/>
        <v>0.68889382355740258</v>
      </c>
      <c r="X89" s="72">
        <f t="shared" si="26"/>
        <v>5.0702256735363667E-2</v>
      </c>
      <c r="Y89" s="8">
        <f t="shared" si="20"/>
        <v>3.4928471505413748E-2</v>
      </c>
    </row>
    <row r="90" spans="1:25">
      <c r="A90" t="s">
        <v>110</v>
      </c>
      <c r="B90">
        <v>2435</v>
      </c>
      <c r="C90">
        <v>6744</v>
      </c>
      <c r="D90">
        <v>2413</v>
      </c>
      <c r="E90">
        <v>2989</v>
      </c>
      <c r="F90">
        <v>3318.6280000000002</v>
      </c>
      <c r="G90">
        <v>3413.6849999999999</v>
      </c>
      <c r="H90" t="s">
        <v>18</v>
      </c>
      <c r="I90" t="s">
        <v>18</v>
      </c>
      <c r="J90" t="s">
        <v>18</v>
      </c>
      <c r="K90" t="s">
        <v>18</v>
      </c>
      <c r="L90">
        <v>0</v>
      </c>
      <c r="N90" s="110" t="s">
        <v>75</v>
      </c>
      <c r="T90" s="33">
        <f t="shared" si="21"/>
        <v>0.51053895146331574</v>
      </c>
      <c r="U90" s="31">
        <f t="shared" si="24"/>
        <v>1.0042141344030284E-2</v>
      </c>
      <c r="V90" s="8">
        <f t="shared" si="25"/>
        <v>5.1269043122276333E-3</v>
      </c>
      <c r="W90" s="33">
        <f t="shared" si="18"/>
        <v>6.6569638676200721E-2</v>
      </c>
      <c r="X90" s="72">
        <f t="shared" si="26"/>
        <v>6.3544694603063804E-3</v>
      </c>
      <c r="Y90" s="8">
        <f t="shared" si="20"/>
        <v>4.2301473595154795E-4</v>
      </c>
    </row>
    <row r="91" spans="1:25">
      <c r="A91" t="s">
        <v>111</v>
      </c>
      <c r="B91">
        <v>2697</v>
      </c>
      <c r="C91">
        <v>740</v>
      </c>
      <c r="D91">
        <v>647</v>
      </c>
      <c r="E91">
        <v>1360</v>
      </c>
      <c r="F91">
        <v>4829.0150000000003</v>
      </c>
      <c r="G91">
        <v>6406.674</v>
      </c>
      <c r="H91">
        <v>18917.303</v>
      </c>
      <c r="I91">
        <v>26573.316999999999</v>
      </c>
      <c r="J91">
        <v>17789.654999999999</v>
      </c>
      <c r="K91">
        <v>13379.392</v>
      </c>
      <c r="L91">
        <v>25529.544000000002</v>
      </c>
      <c r="N91" s="110" t="s">
        <v>76</v>
      </c>
      <c r="T91" s="33">
        <f t="shared" si="21"/>
        <v>0.53069471372136157</v>
      </c>
      <c r="U91" s="31">
        <f t="shared" si="24"/>
        <v>1.1099244254777171E-2</v>
      </c>
      <c r="V91" s="8">
        <f t="shared" si="25"/>
        <v>5.8903102523124376E-3</v>
      </c>
      <c r="W91" s="33">
        <f t="shared" si="18"/>
        <v>0.1312803889789303</v>
      </c>
      <c r="X91" s="72">
        <f t="shared" si="26"/>
        <v>1.9847915747688597E-3</v>
      </c>
      <c r="Y91" s="8">
        <f t="shared" si="20"/>
        <v>2.6056420997775954E-4</v>
      </c>
    </row>
    <row r="92" spans="1:25">
      <c r="A92" t="s">
        <v>112</v>
      </c>
      <c r="B92">
        <v>145949</v>
      </c>
      <c r="C92">
        <v>203978</v>
      </c>
      <c r="D92">
        <v>243238</v>
      </c>
      <c r="E92">
        <v>406447</v>
      </c>
      <c r="F92">
        <v>429157.03899999999</v>
      </c>
      <c r="G92">
        <v>504424.70600000001</v>
      </c>
      <c r="H92">
        <v>720723.00100000005</v>
      </c>
      <c r="I92">
        <v>632808.06400000001</v>
      </c>
      <c r="J92">
        <v>644580.21799999999</v>
      </c>
      <c r="K92">
        <v>681345.64500000002</v>
      </c>
      <c r="L92">
        <v>543789.47699999996</v>
      </c>
      <c r="N92" s="110" t="s">
        <v>77</v>
      </c>
      <c r="T92" s="33">
        <f t="shared" si="21"/>
        <v>0.88763834509092532</v>
      </c>
      <c r="U92" s="31">
        <f t="shared" si="24"/>
        <v>3.1717748219708838E-2</v>
      </c>
      <c r="V92" s="8">
        <f t="shared" si="25"/>
        <v>2.8153889539752997E-2</v>
      </c>
      <c r="W92" s="33">
        <f t="shared" si="18"/>
        <v>0.79462982450185005</v>
      </c>
      <c r="X92" s="72">
        <f t="shared" si="26"/>
        <v>2.3691237844860553E-2</v>
      </c>
      <c r="Y92" s="8">
        <f t="shared" si="20"/>
        <v>1.8825764170893131E-2</v>
      </c>
    </row>
    <row r="93" spans="1:25">
      <c r="A93" t="s">
        <v>113</v>
      </c>
      <c r="B93">
        <v>12548</v>
      </c>
      <c r="C93">
        <v>8515</v>
      </c>
      <c r="D93">
        <v>7693</v>
      </c>
      <c r="E93">
        <v>12381</v>
      </c>
      <c r="F93">
        <v>19668.689999999999</v>
      </c>
      <c r="G93">
        <v>39512.232000000004</v>
      </c>
      <c r="H93">
        <v>33173.629999999997</v>
      </c>
      <c r="I93">
        <v>28775.576000000001</v>
      </c>
      <c r="J93">
        <v>75327.892999999996</v>
      </c>
      <c r="K93">
        <v>64421.284</v>
      </c>
      <c r="L93">
        <v>62084.998</v>
      </c>
      <c r="N93" s="110" t="s">
        <v>78</v>
      </c>
      <c r="T93" s="33">
        <f t="shared" si="21"/>
        <v>0.86932184278702451</v>
      </c>
      <c r="U93" s="31">
        <f t="shared" si="24"/>
        <v>7.5828542214105399E-2</v>
      </c>
      <c r="V93" s="8">
        <f t="shared" si="25"/>
        <v>6.5919408053419781E-2</v>
      </c>
      <c r="W93" s="33">
        <f t="shared" si="18"/>
        <v>0.51809740748605293</v>
      </c>
      <c r="X93" s="72">
        <f t="shared" si="26"/>
        <v>0.12498155342109146</v>
      </c>
      <c r="Y93" s="8">
        <f t="shared" si="20"/>
        <v>6.4752618811047116E-2</v>
      </c>
    </row>
    <row r="94" spans="1:25">
      <c r="A94" t="s">
        <v>114</v>
      </c>
      <c r="B94">
        <v>3172</v>
      </c>
      <c r="C94">
        <v>4020</v>
      </c>
      <c r="D94">
        <v>1128</v>
      </c>
      <c r="E94">
        <v>602</v>
      </c>
      <c r="F94">
        <v>25324.794000000002</v>
      </c>
      <c r="G94">
        <v>80994.952999999994</v>
      </c>
      <c r="H94">
        <v>158599.872</v>
      </c>
      <c r="I94">
        <v>235421.18299999999</v>
      </c>
      <c r="J94">
        <v>262066.70600000001</v>
      </c>
      <c r="K94">
        <v>192197.255</v>
      </c>
      <c r="L94">
        <v>232780.56200000001</v>
      </c>
      <c r="N94" s="110" t="s">
        <v>79</v>
      </c>
      <c r="T94" s="33">
        <f t="shared" si="21"/>
        <v>0.32360348993364613</v>
      </c>
      <c r="U94" s="31">
        <f t="shared" si="24"/>
        <v>7.5002087566475195E-2</v>
      </c>
      <c r="V94" s="8">
        <f t="shared" si="25"/>
        <v>2.42709372888203E-2</v>
      </c>
      <c r="W94" s="33">
        <f t="shared" si="18"/>
        <v>0.22768008330005712</v>
      </c>
      <c r="X94" s="72">
        <f t="shared" si="26"/>
        <v>7.9552102990416623E-2</v>
      </c>
      <c r="Y94" s="8">
        <f t="shared" si="20"/>
        <v>1.8112429435552781E-2</v>
      </c>
    </row>
    <row r="95" spans="1:25">
      <c r="A95" t="s">
        <v>115</v>
      </c>
      <c r="B95">
        <v>702</v>
      </c>
      <c r="C95">
        <v>715</v>
      </c>
      <c r="D95">
        <v>78</v>
      </c>
      <c r="E95">
        <v>154</v>
      </c>
      <c r="F95">
        <v>385.733</v>
      </c>
      <c r="G95">
        <v>283.79500000000002</v>
      </c>
      <c r="H95">
        <v>352.13099999999997</v>
      </c>
      <c r="I95">
        <v>3100.4290000000001</v>
      </c>
      <c r="J95">
        <v>3042.0030000000002</v>
      </c>
      <c r="K95">
        <v>14153.128000000001</v>
      </c>
      <c r="L95">
        <v>11115.214</v>
      </c>
      <c r="N95" s="110" t="s">
        <v>80</v>
      </c>
      <c r="T95" s="33">
        <f t="shared" si="21"/>
        <v>0</v>
      </c>
      <c r="U95" s="31">
        <f t="shared" si="24"/>
        <v>3.5037279176034121E-5</v>
      </c>
      <c r="V95" s="8">
        <f t="shared" si="25"/>
        <v>0</v>
      </c>
      <c r="W95" s="33">
        <v>0</v>
      </c>
      <c r="X95" s="72">
        <f t="shared" si="26"/>
        <v>0</v>
      </c>
      <c r="Y95" s="8">
        <f t="shared" si="20"/>
        <v>0</v>
      </c>
    </row>
    <row r="96" spans="1:25">
      <c r="A96" t="s">
        <v>116</v>
      </c>
      <c r="B96">
        <v>4826</v>
      </c>
      <c r="C96">
        <v>3058</v>
      </c>
      <c r="D96">
        <v>3605</v>
      </c>
      <c r="E96">
        <v>3543</v>
      </c>
      <c r="F96">
        <v>4699.1530000000002</v>
      </c>
      <c r="G96">
        <v>2394.2809999999999</v>
      </c>
      <c r="H96">
        <v>4256.018</v>
      </c>
      <c r="I96">
        <v>11825.332</v>
      </c>
      <c r="J96">
        <v>22653.932000000001</v>
      </c>
      <c r="K96">
        <v>15185.467000000001</v>
      </c>
      <c r="L96">
        <v>18841.134999999998</v>
      </c>
      <c r="N96" s="110" t="s">
        <v>81</v>
      </c>
      <c r="T96" s="33">
        <f t="shared" si="21"/>
        <v>5.5620479251540421E-2</v>
      </c>
      <c r="U96" s="31">
        <f t="shared" si="24"/>
        <v>2.1722132785693261E-3</v>
      </c>
      <c r="V96" s="8">
        <f t="shared" si="25"/>
        <v>1.2081954359058579E-4</v>
      </c>
      <c r="W96" s="33">
        <f t="shared" si="18"/>
        <v>1.4127093020301344E-2</v>
      </c>
      <c r="X96" s="72">
        <f t="shared" si="26"/>
        <v>3.1651313617576185E-2</v>
      </c>
      <c r="Y96" s="8">
        <f t="shared" si="20"/>
        <v>4.4714105169022943E-4</v>
      </c>
    </row>
    <row r="97" spans="1:25">
      <c r="A97" t="s">
        <v>117</v>
      </c>
      <c r="B97">
        <v>31030</v>
      </c>
      <c r="C97">
        <v>20562</v>
      </c>
      <c r="D97">
        <v>38849</v>
      </c>
      <c r="E97">
        <v>45183</v>
      </c>
      <c r="F97">
        <v>92335.394</v>
      </c>
      <c r="G97">
        <v>116878.58500000001</v>
      </c>
      <c r="H97">
        <v>208775.519</v>
      </c>
      <c r="I97">
        <v>275716.565</v>
      </c>
      <c r="J97">
        <v>305559.88799999998</v>
      </c>
      <c r="K97">
        <v>143210.93599999999</v>
      </c>
      <c r="L97">
        <v>186106.47200000001</v>
      </c>
      <c r="N97" s="110" t="s">
        <v>82</v>
      </c>
      <c r="T97" s="33">
        <f t="shared" si="21"/>
        <v>0.33244682388923658</v>
      </c>
      <c r="U97" s="31">
        <f t="shared" si="24"/>
        <v>1.9363984278170253E-3</v>
      </c>
      <c r="V97" s="8">
        <f t="shared" si="25"/>
        <v>6.4374950711188123E-4</v>
      </c>
      <c r="W97" s="33">
        <f t="shared" si="18"/>
        <v>0.51341681574239717</v>
      </c>
      <c r="X97" s="72">
        <f t="shared" si="26"/>
        <v>6.293751565697365E-3</v>
      </c>
      <c r="Y97" s="8">
        <f t="shared" si="20"/>
        <v>3.2313178879340679E-3</v>
      </c>
    </row>
    <row r="98" spans="1:25">
      <c r="A98" t="s">
        <v>118</v>
      </c>
      <c r="B98">
        <v>114729</v>
      </c>
      <c r="C98">
        <v>76422</v>
      </c>
      <c r="D98">
        <v>96096</v>
      </c>
      <c r="E98">
        <v>134377</v>
      </c>
      <c r="F98">
        <v>148744.24400000001</v>
      </c>
      <c r="G98">
        <v>176627.26300000001</v>
      </c>
      <c r="H98">
        <v>207007.9</v>
      </c>
      <c r="I98">
        <v>221432.49600000001</v>
      </c>
      <c r="J98">
        <v>291935.32</v>
      </c>
      <c r="K98">
        <v>223287.538</v>
      </c>
      <c r="L98">
        <v>304632.446</v>
      </c>
      <c r="N98" s="110" t="s">
        <v>83</v>
      </c>
      <c r="T98" s="33">
        <f t="shared" si="21"/>
        <v>0.24086021220798187</v>
      </c>
      <c r="U98" s="31">
        <f t="shared" si="24"/>
        <v>1.4678025826764781E-2</v>
      </c>
      <c r="V98" s="8">
        <f t="shared" si="25"/>
        <v>3.5353524154288036E-3</v>
      </c>
      <c r="W98" s="33">
        <f t="shared" si="18"/>
        <v>0.76033987054080532</v>
      </c>
      <c r="X98" s="72">
        <f t="shared" si="26"/>
        <v>2.5034671526242797E-2</v>
      </c>
      <c r="Y98" s="8">
        <f t="shared" si="20"/>
        <v>1.9034858907295032E-2</v>
      </c>
    </row>
    <row r="99" spans="1:25">
      <c r="A99" t="s">
        <v>119</v>
      </c>
      <c r="B99">
        <v>40204</v>
      </c>
      <c r="C99">
        <v>55103</v>
      </c>
      <c r="D99">
        <v>55108</v>
      </c>
      <c r="E99">
        <v>65760</v>
      </c>
      <c r="F99">
        <v>93050.645000000004</v>
      </c>
      <c r="G99">
        <v>123862.402</v>
      </c>
      <c r="H99">
        <v>132965.96</v>
      </c>
      <c r="I99">
        <v>162588.291</v>
      </c>
      <c r="J99">
        <v>147744.61900000001</v>
      </c>
      <c r="K99">
        <v>83979.373999999996</v>
      </c>
      <c r="L99">
        <v>128837.90700000001</v>
      </c>
      <c r="N99" s="110" t="s">
        <v>84</v>
      </c>
      <c r="T99" s="33">
        <f t="shared" si="21"/>
        <v>0.10209898545968146</v>
      </c>
      <c r="U99" s="31">
        <f t="shared" si="24"/>
        <v>8.9068217578442566E-3</v>
      </c>
      <c r="V99" s="8">
        <f t="shared" si="25"/>
        <v>9.0937746514611526E-4</v>
      </c>
      <c r="W99" s="33">
        <f t="shared" si="18"/>
        <v>3.516752262166789E-2</v>
      </c>
      <c r="X99" s="72">
        <f t="shared" si="26"/>
        <v>1.6442084175911403E-2</v>
      </c>
      <c r="Y99" s="8">
        <f t="shared" si="20"/>
        <v>5.7822736720373189E-4</v>
      </c>
    </row>
    <row r="100" spans="1:25">
      <c r="A100" t="s">
        <v>120</v>
      </c>
      <c r="B100">
        <v>39806</v>
      </c>
      <c r="C100">
        <v>37875</v>
      </c>
      <c r="D100">
        <v>25942</v>
      </c>
      <c r="E100">
        <v>52262</v>
      </c>
      <c r="F100">
        <v>84181.585000000006</v>
      </c>
      <c r="G100">
        <v>92172.468999999997</v>
      </c>
      <c r="H100">
        <v>124170.78</v>
      </c>
      <c r="I100">
        <v>199345.071</v>
      </c>
      <c r="J100">
        <v>191523.389</v>
      </c>
      <c r="K100">
        <v>162970.05100000001</v>
      </c>
      <c r="L100">
        <v>194351.67800000001</v>
      </c>
      <c r="N100" s="110" t="s">
        <v>85</v>
      </c>
      <c r="T100" s="33">
        <f t="shared" si="21"/>
        <v>0.27072217763605222</v>
      </c>
      <c r="U100" s="31">
        <f t="shared" si="24"/>
        <v>1.6512815116680978E-2</v>
      </c>
      <c r="V100" s="8">
        <f t="shared" si="25"/>
        <v>4.4703852672893958E-3</v>
      </c>
      <c r="W100" s="33">
        <f t="shared" si="18"/>
        <v>8.6590562365195439E-2</v>
      </c>
      <c r="X100" s="72">
        <f t="shared" si="26"/>
        <v>2.2930856793829776E-2</v>
      </c>
      <c r="Y100" s="8">
        <f t="shared" si="20"/>
        <v>1.9855957852934827E-3</v>
      </c>
    </row>
    <row r="101" spans="1:25">
      <c r="A101" t="s">
        <v>121</v>
      </c>
      <c r="B101">
        <v>133892</v>
      </c>
      <c r="C101">
        <v>125231</v>
      </c>
      <c r="D101">
        <v>140885</v>
      </c>
      <c r="E101">
        <v>171760</v>
      </c>
      <c r="F101">
        <v>243939.576</v>
      </c>
      <c r="G101">
        <v>297410.61900000001</v>
      </c>
      <c r="H101">
        <v>320789.08399999997</v>
      </c>
      <c r="I101">
        <v>406301.30499999999</v>
      </c>
      <c r="J101">
        <v>375519.038</v>
      </c>
      <c r="K101">
        <v>286085.402</v>
      </c>
      <c r="L101">
        <v>380362.06199999998</v>
      </c>
      <c r="N101" s="110" t="s">
        <v>86</v>
      </c>
      <c r="T101" s="33">
        <f t="shared" si="21"/>
        <v>0.8717321511765439</v>
      </c>
      <c r="U101" s="31">
        <f t="shared" si="24"/>
        <v>2.0263286097645539E-2</v>
      </c>
      <c r="V101" s="8">
        <f t="shared" si="25"/>
        <v>1.7664157979806302E-2</v>
      </c>
      <c r="W101" s="33">
        <f t="shared" si="18"/>
        <v>0.84690315772384117</v>
      </c>
      <c r="X101" s="72">
        <f t="shared" si="26"/>
        <v>1.9814138905654446E-2</v>
      </c>
      <c r="Y101" s="8">
        <f t="shared" si="20"/>
        <v>1.6780656806777566E-2</v>
      </c>
    </row>
    <row r="102" spans="1:25">
      <c r="A102" t="s">
        <v>122</v>
      </c>
      <c r="B102">
        <v>50457</v>
      </c>
      <c r="C102">
        <v>45382</v>
      </c>
      <c r="D102">
        <v>50869</v>
      </c>
      <c r="E102">
        <v>64471</v>
      </c>
      <c r="F102">
        <v>80573.319000000003</v>
      </c>
      <c r="G102">
        <v>79586.305999999997</v>
      </c>
      <c r="H102">
        <v>104696.803</v>
      </c>
      <c r="I102">
        <v>121906.23699999999</v>
      </c>
      <c r="J102">
        <v>144007.24</v>
      </c>
      <c r="K102">
        <v>82835.364000000001</v>
      </c>
      <c r="L102">
        <v>163602.96299999999</v>
      </c>
      <c r="N102" s="110" t="s">
        <v>87</v>
      </c>
      <c r="T102" s="33">
        <f t="shared" si="21"/>
        <v>2.6494999121667331E-2</v>
      </c>
      <c r="U102" s="31">
        <f t="shared" si="24"/>
        <v>1.6168430516529893E-2</v>
      </c>
      <c r="V102" s="8">
        <f t="shared" si="25"/>
        <v>4.2838255233419877E-4</v>
      </c>
      <c r="W102" s="33">
        <f t="shared" si="18"/>
        <v>5.1603062222989694E-2</v>
      </c>
      <c r="X102" s="72">
        <f t="shared" si="26"/>
        <v>2.7943098888540845E-2</v>
      </c>
      <c r="Y102" s="8">
        <f t="shared" si="20"/>
        <v>1.4419494706485274E-3</v>
      </c>
    </row>
    <row r="103" spans="1:25">
      <c r="A103" t="s">
        <v>123</v>
      </c>
      <c r="B103">
        <v>99968</v>
      </c>
      <c r="C103">
        <v>105492</v>
      </c>
      <c r="D103">
        <v>86118</v>
      </c>
      <c r="E103">
        <v>139433</v>
      </c>
      <c r="F103">
        <v>186808.21</v>
      </c>
      <c r="G103">
        <v>233841.08799999999</v>
      </c>
      <c r="H103">
        <v>282194.26699999999</v>
      </c>
      <c r="I103">
        <v>315710.40700000001</v>
      </c>
      <c r="J103">
        <v>473530.924</v>
      </c>
      <c r="K103">
        <v>229477.47099999999</v>
      </c>
      <c r="L103">
        <v>370708.42</v>
      </c>
      <c r="N103" s="110" t="s">
        <v>88</v>
      </c>
      <c r="T103" s="33">
        <f t="shared" si="21"/>
        <v>0.33583918125187023</v>
      </c>
      <c r="U103" s="31">
        <f t="shared" si="24"/>
        <v>2.4112091911591384E-2</v>
      </c>
      <c r="V103" s="8">
        <f t="shared" si="25"/>
        <v>8.0977852058586926E-3</v>
      </c>
      <c r="W103" s="33">
        <f t="shared" si="18"/>
        <v>0.53063773159995908</v>
      </c>
      <c r="X103" s="72">
        <f t="shared" si="26"/>
        <v>3.9281663075196496E-2</v>
      </c>
      <c r="Y103" s="8">
        <f t="shared" si="20"/>
        <v>2.0844332587696142E-2</v>
      </c>
    </row>
    <row r="104" spans="1:25">
      <c r="A104" t="s">
        <v>124</v>
      </c>
      <c r="B104">
        <v>93479</v>
      </c>
      <c r="C104">
        <v>101198</v>
      </c>
      <c r="D104">
        <v>119282</v>
      </c>
      <c r="E104">
        <v>122353</v>
      </c>
      <c r="F104">
        <v>158231.25700000001</v>
      </c>
      <c r="G104">
        <v>180961.47700000001</v>
      </c>
      <c r="H104">
        <v>193875.19500000001</v>
      </c>
      <c r="I104">
        <v>221750.52100000001</v>
      </c>
      <c r="J104">
        <v>309968.61200000002</v>
      </c>
      <c r="K104">
        <v>259727.99400000001</v>
      </c>
      <c r="L104">
        <v>240057.611</v>
      </c>
      <c r="N104" s="110" t="s">
        <v>89</v>
      </c>
      <c r="T104" s="33">
        <f t="shared" si="21"/>
        <v>0.3509683973358238</v>
      </c>
      <c r="U104" s="31">
        <f t="shared" si="24"/>
        <v>5.4093345342533482E-3</v>
      </c>
      <c r="V104" s="8">
        <f t="shared" si="25"/>
        <v>1.8985054721402225E-3</v>
      </c>
      <c r="W104" s="33">
        <f t="shared" si="18"/>
        <v>7.414651107199513E-2</v>
      </c>
      <c r="X104" s="72">
        <f t="shared" si="26"/>
        <v>1.850367785578173E-2</v>
      </c>
      <c r="Y104" s="8">
        <f t="shared" si="20"/>
        <v>1.3719831550063511E-3</v>
      </c>
    </row>
    <row r="105" spans="1:25">
      <c r="A105" t="s">
        <v>125</v>
      </c>
      <c r="B105">
        <v>10220</v>
      </c>
      <c r="C105">
        <v>10114</v>
      </c>
      <c r="D105">
        <v>4935</v>
      </c>
      <c r="E105">
        <v>6272</v>
      </c>
      <c r="F105">
        <v>10092.364</v>
      </c>
      <c r="G105">
        <v>13889.700999999999</v>
      </c>
      <c r="H105">
        <v>17782.984</v>
      </c>
      <c r="I105">
        <v>29786.386999999999</v>
      </c>
      <c r="J105">
        <v>43027.466</v>
      </c>
      <c r="K105">
        <v>27005.107</v>
      </c>
      <c r="L105">
        <v>34257.936999999998</v>
      </c>
      <c r="N105" s="110" t="s">
        <v>90</v>
      </c>
      <c r="T105" s="33">
        <f t="shared" si="21"/>
        <v>0.73097409867182916</v>
      </c>
      <c r="U105" s="31">
        <f t="shared" si="24"/>
        <v>6.3538996374726329E-4</v>
      </c>
      <c r="V105" s="8">
        <f t="shared" si="25"/>
        <v>4.64453606055282E-4</v>
      </c>
      <c r="W105" s="33">
        <f t="shared" si="18"/>
        <v>0</v>
      </c>
      <c r="X105" s="72">
        <f t="shared" si="26"/>
        <v>6.8679578802779832E-4</v>
      </c>
      <c r="Y105" s="8">
        <f t="shared" si="20"/>
        <v>0</v>
      </c>
    </row>
    <row r="106" spans="1:25">
      <c r="A106" t="s">
        <v>126</v>
      </c>
      <c r="B106">
        <v>1169</v>
      </c>
      <c r="C106">
        <v>1319</v>
      </c>
      <c r="D106">
        <v>1128</v>
      </c>
      <c r="E106">
        <v>1441</v>
      </c>
      <c r="F106">
        <v>3614.3319999999999</v>
      </c>
      <c r="G106">
        <v>2764.549</v>
      </c>
      <c r="H106">
        <v>2623.0859999999998</v>
      </c>
      <c r="I106">
        <v>4970.2870000000003</v>
      </c>
      <c r="J106">
        <v>5442.183</v>
      </c>
      <c r="K106">
        <v>5578.3850000000002</v>
      </c>
      <c r="L106">
        <v>6796.84</v>
      </c>
      <c r="N106" s="110" t="s">
        <v>91</v>
      </c>
      <c r="T106" s="33">
        <f t="shared" si="21"/>
        <v>0.43229388597091423</v>
      </c>
      <c r="U106" s="31">
        <f t="shared" si="24"/>
        <v>4.3257848874049466E-2</v>
      </c>
      <c r="V106" s="8">
        <f t="shared" si="25"/>
        <v>1.8700103588505379E-2</v>
      </c>
      <c r="W106" s="33">
        <f t="shared" si="18"/>
        <v>0.52007477794244428</v>
      </c>
      <c r="X106" s="72">
        <f t="shared" si="26"/>
        <v>4.151294517576222E-2</v>
      </c>
      <c r="Y106" s="8">
        <f t="shared" si="20"/>
        <v>2.1589835744021398E-2</v>
      </c>
    </row>
    <row r="107" spans="1:25">
      <c r="A107" t="s">
        <v>127</v>
      </c>
      <c r="B107">
        <v>3386</v>
      </c>
      <c r="C107">
        <v>2957</v>
      </c>
      <c r="D107">
        <v>3308</v>
      </c>
      <c r="E107">
        <v>3641</v>
      </c>
      <c r="F107">
        <v>5978.8710000000001</v>
      </c>
      <c r="G107">
        <v>7687.1930000000002</v>
      </c>
      <c r="H107">
        <v>7628.9059999999999</v>
      </c>
      <c r="I107">
        <v>10149.535</v>
      </c>
      <c r="J107">
        <v>11389.561</v>
      </c>
      <c r="K107">
        <v>9311.1830000000009</v>
      </c>
      <c r="L107">
        <v>13065.906000000001</v>
      </c>
      <c r="N107" s="110" t="s">
        <v>92</v>
      </c>
      <c r="T107" s="33">
        <f t="shared" si="21"/>
        <v>1.0665433434768773E-2</v>
      </c>
      <c r="U107" s="31">
        <f t="shared" si="24"/>
        <v>6.9199193189148162E-2</v>
      </c>
      <c r="V107" s="8">
        <f t="shared" si="25"/>
        <v>7.3803938869856434E-4</v>
      </c>
      <c r="W107" s="33">
        <f t="shared" si="18"/>
        <v>0</v>
      </c>
      <c r="X107" s="72">
        <f t="shared" si="26"/>
        <v>0.10395707767587983</v>
      </c>
      <c r="Y107" s="8">
        <f t="shared" si="20"/>
        <v>0</v>
      </c>
    </row>
    <row r="108" spans="1:25">
      <c r="A108" t="s">
        <v>128</v>
      </c>
      <c r="B108">
        <v>542</v>
      </c>
      <c r="C108">
        <v>485</v>
      </c>
      <c r="D108">
        <v>518</v>
      </c>
      <c r="E108">
        <v>732</v>
      </c>
      <c r="F108">
        <v>1113.6320000000001</v>
      </c>
      <c r="G108">
        <v>1806.9670000000001</v>
      </c>
      <c r="H108">
        <v>1510.953</v>
      </c>
      <c r="I108">
        <v>1577.0820000000001</v>
      </c>
      <c r="J108">
        <v>1377.078</v>
      </c>
      <c r="K108">
        <v>2068.739</v>
      </c>
      <c r="L108">
        <v>3117.8519999999999</v>
      </c>
      <c r="N108" s="110" t="s">
        <v>93</v>
      </c>
      <c r="T108" s="33">
        <f t="shared" si="21"/>
        <v>0.35309423463509243</v>
      </c>
      <c r="U108" s="31">
        <f t="shared" si="24"/>
        <v>9.077518089722332E-2</v>
      </c>
      <c r="V108" s="8">
        <f t="shared" si="25"/>
        <v>3.2052193022767128E-2</v>
      </c>
      <c r="W108" s="33">
        <f t="shared" si="18"/>
        <v>0.21390365448504983</v>
      </c>
      <c r="X108" s="72">
        <f t="shared" si="26"/>
        <v>4.8413473582287425E-2</v>
      </c>
      <c r="Y108" s="8">
        <f t="shared" si="20"/>
        <v>1.0355818925566697E-2</v>
      </c>
    </row>
    <row r="109" spans="1:25">
      <c r="A109" t="s">
        <v>129</v>
      </c>
      <c r="B109">
        <v>87207</v>
      </c>
      <c r="C109">
        <v>112611</v>
      </c>
      <c r="D109">
        <v>153442</v>
      </c>
      <c r="E109">
        <v>203285</v>
      </c>
      <c r="F109">
        <v>264071.09499999997</v>
      </c>
      <c r="G109">
        <v>331214.03700000001</v>
      </c>
      <c r="H109">
        <v>424479.62199999997</v>
      </c>
      <c r="I109">
        <v>569972.54299999995</v>
      </c>
      <c r="J109">
        <v>668132.53399999999</v>
      </c>
      <c r="K109">
        <v>500385.31199999998</v>
      </c>
      <c r="L109">
        <v>611034.56599999999</v>
      </c>
      <c r="N109" s="110" t="s">
        <v>94</v>
      </c>
      <c r="T109" s="33">
        <f t="shared" si="21"/>
        <v>4.4591117927833122E-2</v>
      </c>
      <c r="U109" s="31">
        <f t="shared" si="24"/>
        <v>8.1431962206467649E-3</v>
      </c>
      <c r="V109" s="8">
        <f t="shared" si="25"/>
        <v>3.631142229843449E-4</v>
      </c>
      <c r="W109" s="33">
        <f t="shared" ref="W109:W172" si="27">(2*MIN(B74,B339)/(B74+B339))</f>
        <v>0</v>
      </c>
      <c r="X109" s="72">
        <f t="shared" si="26"/>
        <v>2.5734736787926872E-4</v>
      </c>
      <c r="Y109" s="8">
        <f t="shared" ref="Y109:Y172" si="28">(W109*X109)</f>
        <v>0</v>
      </c>
    </row>
    <row r="110" spans="1:25">
      <c r="A110" t="s">
        <v>130</v>
      </c>
      <c r="B110">
        <v>36629</v>
      </c>
      <c r="C110">
        <v>44239</v>
      </c>
      <c r="D110">
        <v>47852</v>
      </c>
      <c r="E110">
        <v>63429</v>
      </c>
      <c r="F110">
        <v>92507.475999999995</v>
      </c>
      <c r="G110">
        <v>97011.703999999998</v>
      </c>
      <c r="H110">
        <v>161017.08499999999</v>
      </c>
      <c r="I110">
        <v>169094.77499999999</v>
      </c>
      <c r="J110">
        <v>190719.43</v>
      </c>
      <c r="K110">
        <v>191061.91500000001</v>
      </c>
      <c r="L110">
        <v>189406.283</v>
      </c>
      <c r="N110" s="110" t="s">
        <v>95</v>
      </c>
      <c r="T110" s="33">
        <f t="shared" ref="T110:T173" si="29">(2*MIN(L75,L340)/(L75+L340))</f>
        <v>0</v>
      </c>
      <c r="U110" s="31">
        <f t="shared" si="24"/>
        <v>5.7709938406752868E-7</v>
      </c>
      <c r="V110" s="8">
        <f t="shared" si="25"/>
        <v>0</v>
      </c>
      <c r="W110" s="33">
        <v>0</v>
      </c>
      <c r="X110" s="72">
        <f t="shared" si="26"/>
        <v>0</v>
      </c>
      <c r="Y110" s="8">
        <f t="shared" si="28"/>
        <v>0</v>
      </c>
    </row>
    <row r="111" spans="1:25">
      <c r="A111" t="s">
        <v>131</v>
      </c>
      <c r="B111">
        <v>113447</v>
      </c>
      <c r="C111">
        <v>131809</v>
      </c>
      <c r="D111">
        <v>155318</v>
      </c>
      <c r="E111">
        <v>170842</v>
      </c>
      <c r="F111">
        <v>278885.89899999998</v>
      </c>
      <c r="G111">
        <v>456177.315</v>
      </c>
      <c r="H111">
        <v>579155.73899999994</v>
      </c>
      <c r="I111">
        <v>891279.37600000005</v>
      </c>
      <c r="J111">
        <v>1460964.905</v>
      </c>
      <c r="K111">
        <v>1479715.5009999999</v>
      </c>
      <c r="L111">
        <v>1997191.7</v>
      </c>
      <c r="N111" s="110" t="s">
        <v>96</v>
      </c>
      <c r="T111" s="33">
        <f t="shared" si="29"/>
        <v>5.9328774838264965E-2</v>
      </c>
      <c r="U111" s="31">
        <f t="shared" si="24"/>
        <v>4.6422517707120636E-3</v>
      </c>
      <c r="V111" s="8">
        <f t="shared" si="25"/>
        <v>2.7541911004711286E-4</v>
      </c>
      <c r="W111" s="33">
        <f t="shared" si="27"/>
        <v>0</v>
      </c>
      <c r="X111" s="72">
        <f t="shared" si="26"/>
        <v>1.8134947330242217E-2</v>
      </c>
      <c r="Y111" s="8">
        <f t="shared" si="28"/>
        <v>0</v>
      </c>
    </row>
    <row r="112" spans="1:25">
      <c r="A112" t="s">
        <v>132</v>
      </c>
      <c r="B112">
        <v>4868</v>
      </c>
      <c r="C112">
        <v>7668</v>
      </c>
      <c r="D112">
        <v>7833</v>
      </c>
      <c r="E112">
        <v>11543</v>
      </c>
      <c r="F112">
        <v>16435.37</v>
      </c>
      <c r="G112">
        <v>24013.239000000001</v>
      </c>
      <c r="H112">
        <v>29655.74</v>
      </c>
      <c r="I112">
        <v>19757.536</v>
      </c>
      <c r="J112">
        <v>20752.716</v>
      </c>
      <c r="K112">
        <v>15146.796</v>
      </c>
      <c r="L112">
        <v>37247.184000000001</v>
      </c>
      <c r="N112" s="110" t="s">
        <v>97</v>
      </c>
      <c r="T112" s="33"/>
      <c r="U112" s="31">
        <f t="shared" si="24"/>
        <v>0</v>
      </c>
      <c r="V112" s="8">
        <f t="shared" si="25"/>
        <v>0</v>
      </c>
      <c r="W112" s="33">
        <v>0</v>
      </c>
      <c r="X112" s="72">
        <f t="shared" si="26"/>
        <v>0</v>
      </c>
      <c r="Y112" s="8">
        <f t="shared" si="28"/>
        <v>0</v>
      </c>
    </row>
    <row r="113" spans="1:25">
      <c r="A113" t="s">
        <v>133</v>
      </c>
      <c r="B113">
        <v>224348</v>
      </c>
      <c r="C113">
        <v>263169</v>
      </c>
      <c r="D113">
        <v>388439</v>
      </c>
      <c r="E113">
        <v>557002</v>
      </c>
      <c r="F113">
        <v>806431.73699999996</v>
      </c>
      <c r="G113">
        <v>933158.62100000004</v>
      </c>
      <c r="H113">
        <v>1126772.6399999999</v>
      </c>
      <c r="I113">
        <v>1504354.176</v>
      </c>
      <c r="J113">
        <v>2226696.9350000001</v>
      </c>
      <c r="K113">
        <v>2133549.9249999998</v>
      </c>
      <c r="L113">
        <v>2397975.0959999999</v>
      </c>
      <c r="N113" s="110" t="s">
        <v>98</v>
      </c>
      <c r="T113" s="33">
        <f t="shared" si="29"/>
        <v>0.46915852496524063</v>
      </c>
      <c r="U113" s="31">
        <f t="shared" si="24"/>
        <v>1.5730985641517793E-2</v>
      </c>
      <c r="V113" s="8">
        <f t="shared" si="25"/>
        <v>7.3803260198238678E-3</v>
      </c>
      <c r="W113" s="33">
        <f t="shared" si="27"/>
        <v>0.44461867207797201</v>
      </c>
      <c r="X113" s="72">
        <f t="shared" si="26"/>
        <v>2.6156545208091485E-2</v>
      </c>
      <c r="Y113" s="8">
        <f t="shared" si="28"/>
        <v>1.1629688396569079E-2</v>
      </c>
    </row>
    <row r="114" spans="1:25">
      <c r="A114" t="s">
        <v>134</v>
      </c>
      <c r="B114">
        <v>142727</v>
      </c>
      <c r="C114">
        <v>164663</v>
      </c>
      <c r="D114">
        <v>179029</v>
      </c>
      <c r="E114">
        <v>240105</v>
      </c>
      <c r="F114">
        <v>360147.815</v>
      </c>
      <c r="G114">
        <v>416339.348</v>
      </c>
      <c r="H114">
        <v>495673.83500000002</v>
      </c>
      <c r="I114">
        <v>655893.67700000003</v>
      </c>
      <c r="J114">
        <v>870116.39300000004</v>
      </c>
      <c r="K114">
        <v>857154.11199999996</v>
      </c>
      <c r="L114">
        <v>877056.80700000003</v>
      </c>
      <c r="N114" s="110" t="s">
        <v>99</v>
      </c>
      <c r="T114" s="33">
        <f t="shared" si="29"/>
        <v>0.71343586136315962</v>
      </c>
      <c r="U114" s="31">
        <f t="shared" si="24"/>
        <v>0.11042340393160072</v>
      </c>
      <c r="V114" s="8">
        <f t="shared" si="25"/>
        <v>7.8780016298593658E-2</v>
      </c>
      <c r="W114" s="33">
        <f t="shared" si="27"/>
        <v>0.46964003511852503</v>
      </c>
      <c r="X114" s="72">
        <f t="shared" si="26"/>
        <v>4.5799789377263603E-2</v>
      </c>
      <c r="Y114" s="8">
        <f t="shared" si="28"/>
        <v>2.1509414691559127E-2</v>
      </c>
    </row>
    <row r="115" spans="1:25">
      <c r="A115" t="s">
        <v>135</v>
      </c>
      <c r="B115">
        <v>248886</v>
      </c>
      <c r="C115">
        <v>189776</v>
      </c>
      <c r="D115">
        <v>171888</v>
      </c>
      <c r="E115">
        <v>307468</v>
      </c>
      <c r="F115">
        <v>322681.13099999999</v>
      </c>
      <c r="G115">
        <v>449213.94400000002</v>
      </c>
      <c r="H115">
        <v>408292.17</v>
      </c>
      <c r="I115">
        <v>562513.54200000002</v>
      </c>
      <c r="J115">
        <v>1164812.05</v>
      </c>
      <c r="K115">
        <v>374568.429</v>
      </c>
      <c r="L115">
        <v>620456.36899999995</v>
      </c>
      <c r="N115" s="110" t="s">
        <v>100</v>
      </c>
      <c r="T115" s="33">
        <f t="shared" si="29"/>
        <v>4.8675943473468597E-2</v>
      </c>
      <c r="U115" s="31">
        <f t="shared" si="24"/>
        <v>5.8462186482721801E-3</v>
      </c>
      <c r="V115" s="8">
        <f t="shared" si="25"/>
        <v>2.8457020845683463E-4</v>
      </c>
      <c r="W115" s="33">
        <f t="shared" si="27"/>
        <v>0.20981387478849409</v>
      </c>
      <c r="X115" s="72">
        <f t="shared" si="26"/>
        <v>2.1387978902341095E-3</v>
      </c>
      <c r="Y115" s="8">
        <f t="shared" si="28"/>
        <v>4.4874947273947476E-4</v>
      </c>
    </row>
    <row r="116" spans="1:25">
      <c r="A116" t="s">
        <v>136</v>
      </c>
      <c r="B116">
        <v>21421</v>
      </c>
      <c r="C116">
        <v>22426</v>
      </c>
      <c r="D116">
        <v>22111</v>
      </c>
      <c r="E116">
        <v>16402</v>
      </c>
      <c r="F116">
        <v>19625.421999999999</v>
      </c>
      <c r="G116">
        <v>37178.887000000002</v>
      </c>
      <c r="H116">
        <v>281771.36800000002</v>
      </c>
      <c r="I116">
        <v>371869.33500000002</v>
      </c>
      <c r="J116">
        <v>408056.05900000001</v>
      </c>
      <c r="K116">
        <v>279108.24099999998</v>
      </c>
      <c r="L116">
        <v>375823.29</v>
      </c>
      <c r="N116" s="110" t="s">
        <v>101</v>
      </c>
      <c r="T116" s="33">
        <f t="shared" si="29"/>
        <v>0.82111573769516966</v>
      </c>
      <c r="U116" s="31">
        <f t="shared" si="24"/>
        <v>4.8245803855879059E-2</v>
      </c>
      <c r="V116" s="8">
        <f t="shared" si="25"/>
        <v>3.9615388823816593E-2</v>
      </c>
      <c r="W116" s="33">
        <f t="shared" si="27"/>
        <v>0.74656749782665688</v>
      </c>
      <c r="X116" s="72">
        <f t="shared" si="26"/>
        <v>5.8280332508883509E-2</v>
      </c>
      <c r="Y116" s="8">
        <f t="shared" si="28"/>
        <v>4.3510202013662728E-2</v>
      </c>
    </row>
    <row r="117" spans="1:25">
      <c r="A117" t="s">
        <v>137</v>
      </c>
      <c r="B117">
        <v>22987</v>
      </c>
      <c r="C117">
        <v>16438</v>
      </c>
      <c r="D117">
        <v>14590</v>
      </c>
      <c r="E117">
        <v>16394</v>
      </c>
      <c r="F117">
        <v>28775.095000000001</v>
      </c>
      <c r="G117">
        <v>39331.042999999998</v>
      </c>
      <c r="H117">
        <v>52985.517</v>
      </c>
      <c r="I117">
        <v>67055.990000000005</v>
      </c>
      <c r="J117">
        <v>74592.073000000004</v>
      </c>
      <c r="K117">
        <v>60473.309000000001</v>
      </c>
      <c r="L117">
        <v>92477.879000000001</v>
      </c>
      <c r="N117" s="110" t="s">
        <v>102</v>
      </c>
      <c r="T117" s="33">
        <f t="shared" si="29"/>
        <v>0.61313777694321692</v>
      </c>
      <c r="U117" s="31">
        <f t="shared" si="24"/>
        <v>8.1000763395428665E-2</v>
      </c>
      <c r="V117" s="8">
        <f t="shared" si="25"/>
        <v>4.9664627998976633E-2</v>
      </c>
      <c r="W117" s="33">
        <f t="shared" si="27"/>
        <v>0.66435833535496103</v>
      </c>
      <c r="X117" s="72">
        <f t="shared" si="26"/>
        <v>7.2930635635935506E-2</v>
      </c>
      <c r="Y117" s="8">
        <f t="shared" si="28"/>
        <v>4.8452075687469315E-2</v>
      </c>
    </row>
    <row r="118" spans="1:25">
      <c r="A118" t="s">
        <v>138</v>
      </c>
      <c r="B118">
        <v>90647</v>
      </c>
      <c r="C118">
        <v>61561</v>
      </c>
      <c r="D118">
        <v>73383</v>
      </c>
      <c r="E118">
        <v>87501</v>
      </c>
      <c r="F118">
        <v>119485.859</v>
      </c>
      <c r="G118">
        <v>110158.57799999999</v>
      </c>
      <c r="H118">
        <v>152993.329</v>
      </c>
      <c r="I118">
        <v>164953.185</v>
      </c>
      <c r="J118">
        <v>141272.81599999999</v>
      </c>
      <c r="K118">
        <v>109486.06600000001</v>
      </c>
      <c r="L118">
        <v>114141.258</v>
      </c>
      <c r="N118" s="110" t="s">
        <v>103</v>
      </c>
      <c r="T118" s="33">
        <f t="shared" si="29"/>
        <v>0.81850094172037668</v>
      </c>
      <c r="U118" s="31">
        <f t="shared" ref="U118:U127" si="30">(L83+L348)/($AE$44+$AE$45)</f>
        <v>0.11410781625659183</v>
      </c>
      <c r="V118" s="8">
        <f t="shared" si="25"/>
        <v>9.3397355063676121E-2</v>
      </c>
      <c r="W118" s="33">
        <f t="shared" si="27"/>
        <v>0.14312386448245512</v>
      </c>
      <c r="X118" s="72">
        <f>(B83+B348)/($AE$52+$AE$53)</f>
        <v>0.11542740835545548</v>
      </c>
      <c r="Y118" s="8">
        <f t="shared" si="28"/>
        <v>1.6520416751027219E-2</v>
      </c>
    </row>
    <row r="119" spans="1:25">
      <c r="A119" t="s">
        <v>139</v>
      </c>
      <c r="B119">
        <v>29031</v>
      </c>
      <c r="C119">
        <v>39649</v>
      </c>
      <c r="D119">
        <v>41025</v>
      </c>
      <c r="E119">
        <v>67902</v>
      </c>
      <c r="F119">
        <v>104839.713</v>
      </c>
      <c r="G119">
        <v>240339.201</v>
      </c>
      <c r="H119">
        <v>292322.38400000002</v>
      </c>
      <c r="I119">
        <v>323372.467</v>
      </c>
      <c r="J119">
        <v>358977.40600000002</v>
      </c>
      <c r="K119">
        <v>288518.37</v>
      </c>
      <c r="L119">
        <v>382214.68699999998</v>
      </c>
      <c r="N119" s="110" t="s">
        <v>104</v>
      </c>
      <c r="T119" s="33">
        <f t="shared" si="29"/>
        <v>0.5731173961216065</v>
      </c>
      <c r="U119" s="31">
        <f t="shared" si="30"/>
        <v>1.6233068430671479E-3</v>
      </c>
      <c r="V119" s="8">
        <f t="shared" si="25"/>
        <v>9.3034539100502909E-4</v>
      </c>
      <c r="W119" s="33">
        <f t="shared" si="27"/>
        <v>0.84049554781262104</v>
      </c>
      <c r="X119" s="72">
        <f t="shared" ref="X119:X127" si="31">(B84+B349)/($AE$52+$AE$53)</f>
        <v>7.4870140306874825E-4</v>
      </c>
      <c r="Y119" s="8">
        <f t="shared" si="28"/>
        <v>6.2928019592034556E-4</v>
      </c>
    </row>
    <row r="120" spans="1:25">
      <c r="A120" t="s">
        <v>140</v>
      </c>
      <c r="B120">
        <v>104355</v>
      </c>
      <c r="C120">
        <v>110406</v>
      </c>
      <c r="D120">
        <v>121005</v>
      </c>
      <c r="E120">
        <v>154068</v>
      </c>
      <c r="F120">
        <v>194913.02</v>
      </c>
      <c r="G120">
        <v>241276.15400000001</v>
      </c>
      <c r="H120">
        <v>480695.75</v>
      </c>
      <c r="I120">
        <v>587689.64399999997</v>
      </c>
      <c r="J120">
        <v>704637.37699999998</v>
      </c>
      <c r="K120">
        <v>523851.39299999998</v>
      </c>
      <c r="L120">
        <v>688843.03</v>
      </c>
      <c r="N120" s="110" t="s">
        <v>105</v>
      </c>
      <c r="T120" s="33">
        <f t="shared" si="29"/>
        <v>2.4861153324470447E-2</v>
      </c>
      <c r="U120" s="31">
        <f t="shared" si="30"/>
        <v>9.0907245517527074E-2</v>
      </c>
      <c r="V120" s="8">
        <f t="shared" si="25"/>
        <v>2.2600589691165194E-3</v>
      </c>
      <c r="W120" s="33">
        <f t="shared" si="27"/>
        <v>2.1545403271291595E-2</v>
      </c>
      <c r="X120" s="72">
        <f t="shared" si="31"/>
        <v>3.8543774321744793E-2</v>
      </c>
      <c r="Y120" s="8">
        <f t="shared" si="28"/>
        <v>8.3044116135964528E-4</v>
      </c>
    </row>
    <row r="121" spans="1:25">
      <c r="A121" t="s">
        <v>141</v>
      </c>
      <c r="B121">
        <v>4577</v>
      </c>
      <c r="C121">
        <v>3778</v>
      </c>
      <c r="D121">
        <v>4520</v>
      </c>
      <c r="E121">
        <v>5125</v>
      </c>
      <c r="F121">
        <v>10511.657999999999</v>
      </c>
      <c r="G121">
        <v>20666.187000000002</v>
      </c>
      <c r="H121">
        <v>29156.264999999999</v>
      </c>
      <c r="I121">
        <v>34506.873</v>
      </c>
      <c r="J121">
        <v>42787.89</v>
      </c>
      <c r="K121">
        <v>40962.400999999998</v>
      </c>
      <c r="L121">
        <v>53596.358</v>
      </c>
      <c r="N121" s="110" t="s">
        <v>106</v>
      </c>
      <c r="T121" s="33">
        <f t="shared" si="29"/>
        <v>1.3837324842117933E-6</v>
      </c>
      <c r="U121" s="31">
        <f t="shared" si="30"/>
        <v>0.48148903535391091</v>
      </c>
      <c r="V121" s="8">
        <f t="shared" si="25"/>
        <v>6.6625201901100708E-7</v>
      </c>
      <c r="W121" s="33">
        <f t="shared" si="27"/>
        <v>1.1306787603062638E-2</v>
      </c>
      <c r="X121" s="72">
        <f t="shared" si="31"/>
        <v>0.50492054504186767</v>
      </c>
      <c r="Y121" s="8">
        <f t="shared" si="28"/>
        <v>5.7090293592110203E-3</v>
      </c>
    </row>
    <row r="122" spans="1:25">
      <c r="A122" t="s">
        <v>142</v>
      </c>
      <c r="B122">
        <v>65838</v>
      </c>
      <c r="C122">
        <v>87796</v>
      </c>
      <c r="D122">
        <v>109918</v>
      </c>
      <c r="E122">
        <v>158834</v>
      </c>
      <c r="F122">
        <v>223374.39300000001</v>
      </c>
      <c r="G122">
        <v>280763.07900000003</v>
      </c>
      <c r="H122">
        <v>396459.12199999997</v>
      </c>
      <c r="I122">
        <v>562774.68799999997</v>
      </c>
      <c r="J122">
        <v>662834.28700000001</v>
      </c>
      <c r="K122">
        <v>462879.88199999998</v>
      </c>
      <c r="L122">
        <v>549056.12800000003</v>
      </c>
      <c r="N122" s="110" t="s">
        <v>107</v>
      </c>
      <c r="T122" s="33">
        <f t="shared" si="29"/>
        <v>0.86452235443932246</v>
      </c>
      <c r="U122" s="31">
        <f t="shared" si="30"/>
        <v>0.18886349510089623</v>
      </c>
      <c r="V122" s="8">
        <f t="shared" si="25"/>
        <v>0.16327671345226624</v>
      </c>
      <c r="W122" s="33">
        <f t="shared" si="27"/>
        <v>0.73208664315258143</v>
      </c>
      <c r="X122" s="72">
        <f t="shared" si="31"/>
        <v>0.14373240837936871</v>
      </c>
      <c r="Y122" s="8">
        <f t="shared" si="28"/>
        <v>0.105224576362688</v>
      </c>
    </row>
    <row r="123" spans="1:25">
      <c r="A123" t="s">
        <v>143</v>
      </c>
      <c r="B123">
        <v>101869</v>
      </c>
      <c r="C123">
        <v>135929</v>
      </c>
      <c r="D123">
        <v>181336</v>
      </c>
      <c r="E123">
        <v>235050</v>
      </c>
      <c r="F123">
        <v>333782.886</v>
      </c>
      <c r="G123">
        <v>381784.57900000003</v>
      </c>
      <c r="H123">
        <v>494994.277</v>
      </c>
      <c r="I123">
        <v>693689.03899999999</v>
      </c>
      <c r="J123">
        <v>918768.40899999999</v>
      </c>
      <c r="K123">
        <v>775295.93</v>
      </c>
      <c r="L123">
        <v>971128.45600000001</v>
      </c>
      <c r="N123" s="110" t="s">
        <v>108</v>
      </c>
      <c r="T123" s="33">
        <f t="shared" si="29"/>
        <v>0.81569337038704937</v>
      </c>
      <c r="U123" s="31">
        <f t="shared" si="30"/>
        <v>3.5072471883274024E-2</v>
      </c>
      <c r="V123" s="8">
        <f t="shared" si="25"/>
        <v>2.8608382798272814E-2</v>
      </c>
      <c r="W123" s="33">
        <f t="shared" si="27"/>
        <v>0.6604220049155467</v>
      </c>
      <c r="X123" s="72">
        <f t="shared" si="31"/>
        <v>2.2171764507756365E-2</v>
      </c>
      <c r="Y123" s="8">
        <f t="shared" si="28"/>
        <v>1.4642721168727817E-2</v>
      </c>
    </row>
    <row r="124" spans="1:25">
      <c r="A124" t="s">
        <v>144</v>
      </c>
      <c r="B124">
        <v>23892</v>
      </c>
      <c r="C124">
        <v>41292</v>
      </c>
      <c r="D124">
        <v>49319</v>
      </c>
      <c r="E124">
        <v>68751</v>
      </c>
      <c r="F124">
        <v>107531.287</v>
      </c>
      <c r="G124">
        <v>162419.85999999999</v>
      </c>
      <c r="H124">
        <v>252608.073</v>
      </c>
      <c r="I124">
        <v>299351.05499999999</v>
      </c>
      <c r="J124">
        <v>380789.39199999999</v>
      </c>
      <c r="K124">
        <v>229245.35500000001</v>
      </c>
      <c r="L124">
        <v>238883.23800000001</v>
      </c>
      <c r="N124" s="110" t="s">
        <v>109</v>
      </c>
      <c r="T124" s="33">
        <f t="shared" si="29"/>
        <v>3.6593358899222182E-2</v>
      </c>
      <c r="U124" s="31">
        <f t="shared" si="30"/>
        <v>4.2130892211606617E-2</v>
      </c>
      <c r="V124" s="8">
        <f t="shared" si="25"/>
        <v>1.5417108594437655E-3</v>
      </c>
      <c r="W124" s="33">
        <f t="shared" si="27"/>
        <v>0.12413731356646696</v>
      </c>
      <c r="X124" s="72">
        <f t="shared" si="31"/>
        <v>3.8849283914789493E-2</v>
      </c>
      <c r="Y124" s="8">
        <f t="shared" si="28"/>
        <v>4.822645739162924E-3</v>
      </c>
    </row>
    <row r="125" spans="1:25">
      <c r="A125" t="s">
        <v>145</v>
      </c>
      <c r="B125">
        <v>18158</v>
      </c>
      <c r="C125">
        <v>19064</v>
      </c>
      <c r="D125">
        <v>21280</v>
      </c>
      <c r="E125">
        <v>32974</v>
      </c>
      <c r="F125">
        <v>52691.02</v>
      </c>
      <c r="G125">
        <v>59732.533000000003</v>
      </c>
      <c r="H125">
        <v>74325.089000000007</v>
      </c>
      <c r="I125">
        <v>59666.148000000001</v>
      </c>
      <c r="J125">
        <v>83153.243000000002</v>
      </c>
      <c r="K125">
        <v>85646.402000000002</v>
      </c>
      <c r="L125">
        <v>105561.554</v>
      </c>
      <c r="N125" s="110" t="s">
        <v>110</v>
      </c>
      <c r="T125" s="33">
        <v>0</v>
      </c>
      <c r="U125" s="31">
        <f t="shared" si="30"/>
        <v>0</v>
      </c>
      <c r="V125" s="8">
        <f t="shared" si="25"/>
        <v>0</v>
      </c>
      <c r="W125" s="33">
        <f t="shared" si="27"/>
        <v>6.6478198017666549E-3</v>
      </c>
      <c r="X125" s="72">
        <f t="shared" si="31"/>
        <v>0.10617052565766084</v>
      </c>
      <c r="Y125" s="8">
        <f t="shared" si="28"/>
        <v>7.0580252283097247E-4</v>
      </c>
    </row>
    <row r="126" spans="1:25">
      <c r="A126" t="s">
        <v>146</v>
      </c>
      <c r="B126">
        <v>69823</v>
      </c>
      <c r="C126">
        <v>111884</v>
      </c>
      <c r="D126">
        <v>90826</v>
      </c>
      <c r="E126">
        <v>104993</v>
      </c>
      <c r="F126">
        <v>153041.94399999999</v>
      </c>
      <c r="G126">
        <v>140814.58499999999</v>
      </c>
      <c r="H126">
        <v>155837.86300000001</v>
      </c>
      <c r="I126">
        <v>214444.62</v>
      </c>
      <c r="J126">
        <v>268814.15899999999</v>
      </c>
      <c r="K126">
        <v>228043.15299999999</v>
      </c>
      <c r="L126">
        <v>262729.67200000002</v>
      </c>
      <c r="N126" s="110" t="s">
        <v>111</v>
      </c>
      <c r="T126" s="33">
        <f t="shared" si="29"/>
        <v>0.20161557134958391</v>
      </c>
      <c r="U126" s="31">
        <f t="shared" si="30"/>
        <v>9.9345348913820238E-3</v>
      </c>
      <c r="V126" s="8">
        <f t="shared" si="25"/>
        <v>2.0029569282183635E-3</v>
      </c>
      <c r="W126" s="33">
        <f t="shared" si="27"/>
        <v>0.14464228252708355</v>
      </c>
      <c r="X126" s="72">
        <f t="shared" si="31"/>
        <v>5.4046791953619357E-3</v>
      </c>
      <c r="Y126" s="8">
        <f t="shared" si="28"/>
        <v>7.817451351437917E-4</v>
      </c>
    </row>
    <row r="127" spans="1:25">
      <c r="A127" t="s">
        <v>147</v>
      </c>
      <c r="B127">
        <v>6147</v>
      </c>
      <c r="C127">
        <v>6118</v>
      </c>
      <c r="D127">
        <v>7826</v>
      </c>
      <c r="E127">
        <v>10339</v>
      </c>
      <c r="F127">
        <v>14946.883</v>
      </c>
      <c r="G127">
        <v>15525.147999999999</v>
      </c>
      <c r="H127">
        <v>15735.931</v>
      </c>
      <c r="I127">
        <v>23883.324000000001</v>
      </c>
      <c r="J127">
        <v>34455.462</v>
      </c>
      <c r="K127">
        <v>42505.817999999999</v>
      </c>
      <c r="L127">
        <v>59510.243999999999</v>
      </c>
      <c r="N127" s="110" t="s">
        <v>112</v>
      </c>
      <c r="T127" s="33">
        <f t="shared" si="29"/>
        <v>0.81063974115817927</v>
      </c>
      <c r="U127" s="31">
        <f t="shared" si="30"/>
        <v>3.5871201941744188E-2</v>
      </c>
      <c r="V127" s="8">
        <f t="shared" si="25"/>
        <v>2.9078621857088285E-2</v>
      </c>
      <c r="W127" s="33">
        <f t="shared" si="27"/>
        <v>0.23958458977637323</v>
      </c>
      <c r="X127" s="72">
        <f t="shared" si="31"/>
        <v>2.4030909222925917E-2</v>
      </c>
      <c r="Y127" s="8">
        <f t="shared" si="28"/>
        <v>5.7574355281279702E-3</v>
      </c>
    </row>
    <row r="128" spans="1:25">
      <c r="A128" t="s">
        <v>148</v>
      </c>
      <c r="B128">
        <v>1734</v>
      </c>
      <c r="C128">
        <v>2094</v>
      </c>
      <c r="D128">
        <v>3817</v>
      </c>
      <c r="E128">
        <v>5740</v>
      </c>
      <c r="F128">
        <v>15289.937</v>
      </c>
      <c r="G128">
        <v>12890.977000000001</v>
      </c>
      <c r="H128">
        <v>17391.794999999998</v>
      </c>
      <c r="I128">
        <v>23117.883000000002</v>
      </c>
      <c r="J128">
        <v>31351.636999999999</v>
      </c>
      <c r="K128">
        <v>29466.596000000001</v>
      </c>
      <c r="L128">
        <v>50097.565999999999</v>
      </c>
      <c r="N128" s="110" t="s">
        <v>113</v>
      </c>
      <c r="T128" s="33">
        <f t="shared" si="29"/>
        <v>0.6931466987765772</v>
      </c>
      <c r="U128" s="31">
        <f>(L93+L358)/($AF$44+$AF$45)</f>
        <v>9.9438381672295961E-2</v>
      </c>
      <c r="V128" s="8">
        <f t="shared" si="25"/>
        <v>6.8925385987837248E-2</v>
      </c>
      <c r="W128" s="33">
        <f t="shared" si="27"/>
        <v>0.59050828418983436</v>
      </c>
      <c r="X128" s="72">
        <f>(B93+B358)/($AF$52+$AF$53)</f>
        <v>9.7837196267844775E-2</v>
      </c>
      <c r="Y128" s="8">
        <f t="shared" si="28"/>
        <v>5.7773674898069081E-2</v>
      </c>
    </row>
    <row r="129" spans="1:25">
      <c r="A129" t="s">
        <v>149</v>
      </c>
      <c r="B129">
        <v>49666</v>
      </c>
      <c r="C129">
        <v>56040</v>
      </c>
      <c r="D129">
        <v>70835</v>
      </c>
      <c r="E129">
        <v>87802</v>
      </c>
      <c r="F129">
        <v>125740.057</v>
      </c>
      <c r="G129">
        <v>203834.41399999999</v>
      </c>
      <c r="H129">
        <v>240942.11799999999</v>
      </c>
      <c r="I129">
        <v>274816.63099999999</v>
      </c>
      <c r="J129">
        <v>304531.33500000002</v>
      </c>
      <c r="K129">
        <v>320918.5</v>
      </c>
      <c r="L129">
        <v>735813.674</v>
      </c>
      <c r="N129" s="110" t="s">
        <v>114</v>
      </c>
      <c r="T129" s="33">
        <f t="shared" si="29"/>
        <v>0.89584035610983603</v>
      </c>
      <c r="U129" s="31">
        <f>(L94+L359)/($AF$44+$AF$45)</f>
        <v>0.4412747299718715</v>
      </c>
      <c r="V129" s="8">
        <f t="shared" si="25"/>
        <v>0.39531171124027309</v>
      </c>
      <c r="W129" s="33">
        <f t="shared" si="27"/>
        <v>9.8035882616556685E-2</v>
      </c>
      <c r="X129" s="72">
        <f>(B94+B359)/($AF$52+$AF$53)</f>
        <v>0.35558229753937115</v>
      </c>
      <c r="Y129" s="8">
        <f t="shared" si="28"/>
        <v>3.4859824382095325E-2</v>
      </c>
    </row>
    <row r="130" spans="1:25">
      <c r="A130" t="s">
        <v>150</v>
      </c>
      <c r="B130">
        <v>75775</v>
      </c>
      <c r="C130">
        <v>90438</v>
      </c>
      <c r="D130">
        <v>112902</v>
      </c>
      <c r="E130">
        <v>108680</v>
      </c>
      <c r="F130">
        <v>119017.37699999999</v>
      </c>
      <c r="G130">
        <v>143002.299</v>
      </c>
      <c r="H130">
        <v>162644.734</v>
      </c>
      <c r="I130">
        <v>168257.476</v>
      </c>
      <c r="J130">
        <v>153935.33199999999</v>
      </c>
      <c r="K130">
        <v>95260.592999999993</v>
      </c>
      <c r="L130">
        <v>151578.73199999999</v>
      </c>
      <c r="N130" s="110" t="s">
        <v>115</v>
      </c>
      <c r="T130" s="33">
        <f t="shared" si="29"/>
        <v>8.7643906266288152E-2</v>
      </c>
      <c r="U130" s="31">
        <f>(L95+L360)/($AF$44+$AF$45)</f>
        <v>0.2654546383776753</v>
      </c>
      <c r="V130" s="8">
        <f t="shared" si="25"/>
        <v>2.3265481443924391E-2</v>
      </c>
      <c r="W130" s="33">
        <f t="shared" si="27"/>
        <v>3.7052676026601922E-2</v>
      </c>
      <c r="X130" s="72">
        <f>(B95+B360)/($AF$52+$AF$53)</f>
        <v>0.20821381864539029</v>
      </c>
      <c r="Y130" s="8">
        <f t="shared" si="28"/>
        <v>7.714879166529293E-3</v>
      </c>
    </row>
    <row r="131" spans="1:25">
      <c r="A131" t="s">
        <v>151</v>
      </c>
      <c r="B131">
        <v>50724</v>
      </c>
      <c r="C131">
        <v>60908</v>
      </c>
      <c r="D131">
        <v>74194</v>
      </c>
      <c r="E131">
        <v>134484</v>
      </c>
      <c r="F131">
        <v>137189.68700000001</v>
      </c>
      <c r="G131">
        <v>117047.141</v>
      </c>
      <c r="H131">
        <v>95115.782999999996</v>
      </c>
      <c r="I131">
        <v>143279.11199999999</v>
      </c>
      <c r="J131">
        <v>117368.08500000001</v>
      </c>
      <c r="K131">
        <v>64085.38</v>
      </c>
      <c r="L131">
        <v>81154.701000000001</v>
      </c>
      <c r="N131" s="109" t="s">
        <v>116</v>
      </c>
      <c r="T131" s="33">
        <f t="shared" si="29"/>
        <v>0.20345821962051117</v>
      </c>
      <c r="U131" s="31">
        <f>(L96+L361)/($AF$44+$AF$45)</f>
        <v>0.19383224997815726</v>
      </c>
      <c r="V131" s="8">
        <f t="shared" si="25"/>
        <v>3.9436764485593738E-2</v>
      </c>
      <c r="W131" s="33">
        <f t="shared" si="27"/>
        <v>0.1567442917925233</v>
      </c>
      <c r="X131" s="72">
        <f>(B96+B361)/($AF$52+$AF$53)</f>
        <v>0.33836668754739374</v>
      </c>
      <c r="Y131" s="8">
        <f t="shared" si="28"/>
        <v>5.3037046805798245E-2</v>
      </c>
    </row>
    <row r="132" spans="1:25">
      <c r="A132" t="s">
        <v>152</v>
      </c>
      <c r="B132">
        <v>33658</v>
      </c>
      <c r="C132">
        <v>51588</v>
      </c>
      <c r="D132">
        <v>48314</v>
      </c>
      <c r="E132">
        <v>73867</v>
      </c>
      <c r="F132">
        <v>64517.152999999998</v>
      </c>
      <c r="G132">
        <v>78508.63</v>
      </c>
      <c r="H132">
        <v>36046.194000000003</v>
      </c>
      <c r="I132">
        <v>36306.394999999997</v>
      </c>
      <c r="J132">
        <v>30763.27</v>
      </c>
      <c r="K132">
        <v>56287.569000000003</v>
      </c>
      <c r="L132">
        <v>68410.134000000005</v>
      </c>
      <c r="N132" s="110" t="s">
        <v>117</v>
      </c>
      <c r="T132" s="33">
        <f t="shared" si="29"/>
        <v>0.45075705144586103</v>
      </c>
      <c r="U132" s="31">
        <f t="shared" ref="U132:U164" si="32">(L97+L362)/($AG$44+$AG$45)</f>
        <v>2.1642109522567055E-2</v>
      </c>
      <c r="V132" s="8">
        <f t="shared" si="25"/>
        <v>9.7553334754607174E-3</v>
      </c>
      <c r="W132" s="33">
        <f t="shared" si="27"/>
        <v>0.27021849120026475</v>
      </c>
      <c r="X132" s="72">
        <f>(B97+B362)/($AG$52+$AG$53)</f>
        <v>2.5849586260976304E-2</v>
      </c>
      <c r="Y132" s="8">
        <f t="shared" si="28"/>
        <v>6.9850361975921102E-3</v>
      </c>
    </row>
    <row r="133" spans="1:25">
      <c r="A133" t="s">
        <v>153</v>
      </c>
      <c r="B133">
        <v>58699</v>
      </c>
      <c r="C133">
        <v>64049</v>
      </c>
      <c r="D133">
        <v>69330</v>
      </c>
      <c r="E133">
        <v>97235</v>
      </c>
      <c r="F133">
        <v>139974.71</v>
      </c>
      <c r="G133">
        <v>160560.73199999999</v>
      </c>
      <c r="H133">
        <v>199567.46599999999</v>
      </c>
      <c r="I133">
        <v>248446.20199999999</v>
      </c>
      <c r="J133">
        <v>318995.16700000002</v>
      </c>
      <c r="K133">
        <v>277237.89299999998</v>
      </c>
      <c r="L133">
        <v>385393.89399999997</v>
      </c>
      <c r="N133" s="110" t="s">
        <v>118</v>
      </c>
      <c r="T133" s="33">
        <f t="shared" si="29"/>
        <v>0.68818277859523413</v>
      </c>
      <c r="U133" s="31">
        <f t="shared" si="32"/>
        <v>2.3203473402935042E-2</v>
      </c>
      <c r="V133" s="8">
        <f t="shared" si="25"/>
        <v>1.5968230799492451E-2</v>
      </c>
      <c r="W133" s="33">
        <f t="shared" si="27"/>
        <v>0.96803702254543489</v>
      </c>
      <c r="X133" s="72">
        <f t="shared" ref="X133:X164" si="33">(B98+B363)/($AG$52+$AG$53)</f>
        <v>2.5026261417512137E-2</v>
      </c>
      <c r="Y133" s="8">
        <f t="shared" si="28"/>
        <v>2.4226347588052144E-2</v>
      </c>
    </row>
    <row r="134" spans="1:25">
      <c r="A134" t="s">
        <v>154</v>
      </c>
      <c r="B134">
        <v>270294</v>
      </c>
      <c r="C134">
        <v>359400</v>
      </c>
      <c r="D134">
        <v>437852</v>
      </c>
      <c r="E134">
        <v>584477</v>
      </c>
      <c r="F134">
        <v>762128.51300000004</v>
      </c>
      <c r="G134">
        <v>987027.098</v>
      </c>
      <c r="H134">
        <v>1153245.773</v>
      </c>
      <c r="I134">
        <v>1606344.8030000001</v>
      </c>
      <c r="J134">
        <v>1735994.4</v>
      </c>
      <c r="K134">
        <v>1537526.1329999999</v>
      </c>
      <c r="L134">
        <v>1939393.68</v>
      </c>
      <c r="N134" s="110" t="s">
        <v>119</v>
      </c>
      <c r="T134" s="33">
        <f t="shared" si="29"/>
        <v>0.47574840406462421</v>
      </c>
      <c r="U134" s="31">
        <f t="shared" si="32"/>
        <v>1.4195378093915299E-2</v>
      </c>
      <c r="V134" s="8">
        <f t="shared" si="25"/>
        <v>6.7534284732741305E-3</v>
      </c>
      <c r="W134" s="33">
        <f t="shared" si="27"/>
        <v>0.62662094763092269</v>
      </c>
      <c r="X134" s="72">
        <f t="shared" si="33"/>
        <v>1.4442794793345464E-2</v>
      </c>
      <c r="Y134" s="8">
        <f t="shared" si="28"/>
        <v>9.050157759845091E-3</v>
      </c>
    </row>
    <row r="135" spans="1:25">
      <c r="A135" t="s">
        <v>155</v>
      </c>
      <c r="B135">
        <v>101587</v>
      </c>
      <c r="C135">
        <v>148942</v>
      </c>
      <c r="D135">
        <v>232316</v>
      </c>
      <c r="E135">
        <v>361739</v>
      </c>
      <c r="F135">
        <v>482060.42700000003</v>
      </c>
      <c r="G135">
        <v>583136.39199999999</v>
      </c>
      <c r="H135">
        <v>810135.48300000001</v>
      </c>
      <c r="I135">
        <v>938399.36899999995</v>
      </c>
      <c r="J135">
        <v>1140863.389</v>
      </c>
      <c r="K135">
        <v>877479.75699999998</v>
      </c>
      <c r="L135">
        <v>1048756.0249999999</v>
      </c>
      <c r="N135" s="110" t="s">
        <v>120</v>
      </c>
      <c r="T135" s="33">
        <f t="shared" si="29"/>
        <v>0.60333146607970034</v>
      </c>
      <c r="U135" s="31">
        <f t="shared" si="32"/>
        <v>1.6885462556528473E-2</v>
      </c>
      <c r="V135" s="8">
        <f t="shared" si="25"/>
        <v>1.0187530879664208E-2</v>
      </c>
      <c r="W135" s="33">
        <f t="shared" si="27"/>
        <v>0.48719768921962203</v>
      </c>
      <c r="X135" s="72">
        <f t="shared" si="33"/>
        <v>1.8392052771126835E-2</v>
      </c>
      <c r="Y135" s="8">
        <f t="shared" si="28"/>
        <v>8.9605656100983401E-3</v>
      </c>
    </row>
    <row r="136" spans="1:25">
      <c r="A136" t="s">
        <v>156</v>
      </c>
      <c r="B136">
        <v>352</v>
      </c>
      <c r="C136">
        <v>968</v>
      </c>
      <c r="D136">
        <v>863</v>
      </c>
      <c r="E136">
        <v>871</v>
      </c>
      <c r="F136">
        <v>2483.7570000000001</v>
      </c>
      <c r="G136">
        <v>2720.5929999999998</v>
      </c>
      <c r="H136">
        <v>3235.529</v>
      </c>
      <c r="I136">
        <v>5210.5990000000002</v>
      </c>
      <c r="J136">
        <v>4812.7560000000003</v>
      </c>
      <c r="K136">
        <v>3098.8229999999999</v>
      </c>
      <c r="L136">
        <v>3978.8</v>
      </c>
      <c r="N136" s="110" t="s">
        <v>121</v>
      </c>
      <c r="T136" s="33">
        <f t="shared" si="29"/>
        <v>0.76845174312103015</v>
      </c>
      <c r="U136" s="31">
        <f t="shared" si="32"/>
        <v>2.5945451735302376E-2</v>
      </c>
      <c r="V136" s="8">
        <f t="shared" si="25"/>
        <v>1.9937827612055668E-2</v>
      </c>
      <c r="W136" s="33">
        <f t="shared" si="27"/>
        <v>0.96871293229607947</v>
      </c>
      <c r="X136" s="72">
        <f t="shared" si="33"/>
        <v>2.9225499501559251E-2</v>
      </c>
      <c r="Y136" s="8">
        <f t="shared" si="28"/>
        <v>2.8311119319973072E-2</v>
      </c>
    </row>
    <row r="137" spans="1:25">
      <c r="A137" t="s">
        <v>157</v>
      </c>
      <c r="B137">
        <v>331146</v>
      </c>
      <c r="C137">
        <v>355300</v>
      </c>
      <c r="D137">
        <v>414061</v>
      </c>
      <c r="E137">
        <v>539974</v>
      </c>
      <c r="F137">
        <v>700276.04299999995</v>
      </c>
      <c r="G137">
        <v>810248.33600000001</v>
      </c>
      <c r="H137">
        <v>905596.86800000002</v>
      </c>
      <c r="I137">
        <v>995301.65700000001</v>
      </c>
      <c r="J137">
        <v>1022482.417</v>
      </c>
      <c r="K137">
        <v>727254.88</v>
      </c>
      <c r="L137">
        <v>807093.20499999996</v>
      </c>
      <c r="N137" s="110" t="s">
        <v>122</v>
      </c>
      <c r="T137" s="33">
        <f t="shared" si="29"/>
        <v>0.71862765617305313</v>
      </c>
      <c r="U137" s="31">
        <f t="shared" si="32"/>
        <v>1.1933501211416359E-2</v>
      </c>
      <c r="V137" s="8">
        <f t="shared" si="25"/>
        <v>8.5757440054984278E-3</v>
      </c>
      <c r="W137" s="33">
        <f t="shared" si="27"/>
        <v>0.86876495807434706</v>
      </c>
      <c r="X137" s="72">
        <f t="shared" si="33"/>
        <v>1.3073925791812831E-2</v>
      </c>
      <c r="Y137" s="8">
        <f t="shared" si="28"/>
        <v>1.1358168592391398E-2</v>
      </c>
    </row>
    <row r="138" spans="1:25">
      <c r="A138" t="s">
        <v>158</v>
      </c>
      <c r="B138">
        <v>501727</v>
      </c>
      <c r="C138">
        <v>520432</v>
      </c>
      <c r="D138">
        <v>597775</v>
      </c>
      <c r="E138">
        <v>847353</v>
      </c>
      <c r="F138">
        <v>1131064.709</v>
      </c>
      <c r="G138">
        <v>1186297.0660000001</v>
      </c>
      <c r="H138">
        <v>1360349.3359999999</v>
      </c>
      <c r="I138">
        <v>1798903.598</v>
      </c>
      <c r="J138">
        <v>1921753.5989999999</v>
      </c>
      <c r="K138">
        <v>1419756.4080000001</v>
      </c>
      <c r="L138">
        <v>1587296.7120000001</v>
      </c>
      <c r="N138" s="110" t="s">
        <v>123</v>
      </c>
      <c r="T138" s="33">
        <f t="shared" si="29"/>
        <v>0.70309878449537044</v>
      </c>
      <c r="U138" s="31">
        <f t="shared" si="32"/>
        <v>2.763737216535514E-2</v>
      </c>
      <c r="V138" s="8">
        <f t="shared" si="25"/>
        <v>1.9431802776107381E-2</v>
      </c>
      <c r="W138" s="33">
        <f t="shared" si="27"/>
        <v>0.85574387947269304</v>
      </c>
      <c r="X138" s="72">
        <f t="shared" si="33"/>
        <v>2.6296871691998396E-2</v>
      </c>
      <c r="Y138" s="8">
        <f t="shared" si="28"/>
        <v>2.2503386999706349E-2</v>
      </c>
    </row>
    <row r="139" spans="1:25">
      <c r="A139" t="s">
        <v>159</v>
      </c>
      <c r="B139">
        <v>466368</v>
      </c>
      <c r="C139">
        <v>514518</v>
      </c>
      <c r="D139">
        <v>743378</v>
      </c>
      <c r="E139">
        <v>936187</v>
      </c>
      <c r="F139">
        <v>1077213.94</v>
      </c>
      <c r="G139">
        <v>1235693.8540000001</v>
      </c>
      <c r="H139">
        <v>1372920.807</v>
      </c>
      <c r="I139">
        <v>1659871.726</v>
      </c>
      <c r="J139">
        <v>1815368.922</v>
      </c>
      <c r="K139">
        <v>1729107.3970000001</v>
      </c>
      <c r="L139">
        <v>2140327.65</v>
      </c>
      <c r="N139" s="110" t="s">
        <v>124</v>
      </c>
      <c r="T139" s="33">
        <f t="shared" si="29"/>
        <v>0.96261101183582243</v>
      </c>
      <c r="U139" s="31">
        <f t="shared" si="32"/>
        <v>1.3072098083194591E-2</v>
      </c>
      <c r="V139" s="8">
        <f t="shared" si="25"/>
        <v>1.2583345562681061E-2</v>
      </c>
      <c r="W139" s="33">
        <f t="shared" si="27"/>
        <v>0.85985924941150638</v>
      </c>
      <c r="X139" s="72">
        <f t="shared" si="33"/>
        <v>1.8456207953734434E-2</v>
      </c>
      <c r="Y139" s="8">
        <f t="shared" si="28"/>
        <v>1.5869741118080764E-2</v>
      </c>
    </row>
    <row r="140" spans="1:25">
      <c r="A140" t="s">
        <v>160</v>
      </c>
      <c r="B140">
        <v>423921</v>
      </c>
      <c r="C140">
        <v>606783</v>
      </c>
      <c r="D140">
        <v>590777</v>
      </c>
      <c r="E140">
        <v>757471</v>
      </c>
      <c r="F140">
        <v>884937.679</v>
      </c>
      <c r="G140">
        <v>1003871.086</v>
      </c>
      <c r="H140">
        <v>1181319.8570000001</v>
      </c>
      <c r="I140">
        <v>1606978.537</v>
      </c>
      <c r="J140">
        <v>1958235.703</v>
      </c>
      <c r="K140">
        <v>1743519.5249999999</v>
      </c>
      <c r="L140">
        <v>1909338.78</v>
      </c>
      <c r="N140" s="110" t="s">
        <v>125</v>
      </c>
      <c r="T140" s="33">
        <f t="shared" si="29"/>
        <v>0.67274527777181825</v>
      </c>
      <c r="U140" s="31">
        <f t="shared" si="32"/>
        <v>2.6692619268456298E-3</v>
      </c>
      <c r="V140" s="8">
        <f t="shared" si="25"/>
        <v>1.795733356421502E-3</v>
      </c>
      <c r="W140" s="33">
        <f t="shared" si="27"/>
        <v>0.84386095285277851</v>
      </c>
      <c r="X140" s="72">
        <f t="shared" si="33"/>
        <v>2.7262576019670653E-3</v>
      </c>
      <c r="Y140" s="8">
        <f t="shared" si="28"/>
        <v>2.3005823377180586E-3</v>
      </c>
    </row>
    <row r="141" spans="1:25">
      <c r="A141" t="s">
        <v>161</v>
      </c>
      <c r="B141">
        <v>184626</v>
      </c>
      <c r="C141">
        <v>191195</v>
      </c>
      <c r="D141">
        <v>208808</v>
      </c>
      <c r="E141">
        <v>243823</v>
      </c>
      <c r="F141">
        <v>287736.55900000001</v>
      </c>
      <c r="G141">
        <v>322771.092</v>
      </c>
      <c r="H141">
        <v>347025.21500000003</v>
      </c>
      <c r="I141">
        <v>415795.43099999998</v>
      </c>
      <c r="J141">
        <v>437810.935</v>
      </c>
      <c r="K141">
        <v>282208.30200000003</v>
      </c>
      <c r="L141">
        <v>373217.783</v>
      </c>
      <c r="N141" s="110" t="s">
        <v>126</v>
      </c>
      <c r="T141" s="33">
        <f t="shared" si="29"/>
        <v>0.76354657252253944</v>
      </c>
      <c r="U141" s="31">
        <f t="shared" si="32"/>
        <v>4.6660797597716612E-4</v>
      </c>
      <c r="V141" s="8">
        <f t="shared" si="25"/>
        <v>3.562769207690446E-4</v>
      </c>
      <c r="W141" s="33">
        <f t="shared" si="27"/>
        <v>0.61316548649357461</v>
      </c>
      <c r="X141" s="72">
        <f t="shared" si="33"/>
        <v>4.2916440575924451E-4</v>
      </c>
      <c r="Y141" s="8">
        <f t="shared" si="28"/>
        <v>2.6314880164309299E-4</v>
      </c>
    </row>
    <row r="142" spans="1:25">
      <c r="A142" t="s">
        <v>162</v>
      </c>
      <c r="B142">
        <v>13282</v>
      </c>
      <c r="C142">
        <v>13266</v>
      </c>
      <c r="D142">
        <v>11342</v>
      </c>
      <c r="E142">
        <v>17347</v>
      </c>
      <c r="F142">
        <v>30299.550999999999</v>
      </c>
      <c r="G142">
        <v>34709.116000000002</v>
      </c>
      <c r="H142">
        <v>39131.336000000003</v>
      </c>
      <c r="I142">
        <v>48224.321000000004</v>
      </c>
      <c r="J142">
        <v>57142.43</v>
      </c>
      <c r="K142">
        <v>32368.345000000001</v>
      </c>
      <c r="L142">
        <v>30889.812999999998</v>
      </c>
      <c r="N142" s="110" t="s">
        <v>127</v>
      </c>
      <c r="T142" s="33">
        <f t="shared" si="29"/>
        <v>0.18406597205187597</v>
      </c>
      <c r="U142" s="31">
        <f t="shared" si="32"/>
        <v>3.7208885695669551E-3</v>
      </c>
      <c r="V142" s="8">
        <f t="shared" si="25"/>
        <v>6.848889714540559E-4</v>
      </c>
      <c r="W142" s="33">
        <f t="shared" si="27"/>
        <v>0.11345664120091141</v>
      </c>
      <c r="X142" s="72">
        <f t="shared" si="33"/>
        <v>6.7180605955829498E-3</v>
      </c>
      <c r="Y142" s="8">
        <f t="shared" si="28"/>
        <v>7.6220859055903592E-4</v>
      </c>
    </row>
    <row r="143" spans="1:25">
      <c r="A143" t="s">
        <v>163</v>
      </c>
      <c r="B143">
        <v>52852</v>
      </c>
      <c r="C143">
        <v>54679</v>
      </c>
      <c r="D143">
        <v>64003</v>
      </c>
      <c r="E143">
        <v>71329</v>
      </c>
      <c r="F143">
        <v>91350.433000000005</v>
      </c>
      <c r="G143">
        <v>97449.290999999997</v>
      </c>
      <c r="H143">
        <v>112762.444</v>
      </c>
      <c r="I143">
        <v>126638.85799999999</v>
      </c>
      <c r="J143">
        <v>114290.93</v>
      </c>
      <c r="K143">
        <v>81629.717000000004</v>
      </c>
      <c r="L143">
        <v>84050.913</v>
      </c>
      <c r="N143" s="110" t="s">
        <v>128</v>
      </c>
      <c r="T143" s="33">
        <f t="shared" si="29"/>
        <v>0.17926788133225355</v>
      </c>
      <c r="U143" s="31">
        <f t="shared" si="32"/>
        <v>9.1166158194773915E-4</v>
      </c>
      <c r="V143" s="8">
        <f t="shared" si="25"/>
        <v>1.6343164028778185E-4</v>
      </c>
      <c r="W143" s="33">
        <f t="shared" si="27"/>
        <v>8.1320330082520625E-2</v>
      </c>
      <c r="X143" s="72">
        <f t="shared" si="33"/>
        <v>1.5003308494022369E-3</v>
      </c>
      <c r="Y143" s="8">
        <f t="shared" si="28"/>
        <v>1.2200739990637845E-4</v>
      </c>
    </row>
    <row r="144" spans="1:25">
      <c r="A144" t="s">
        <v>164</v>
      </c>
      <c r="B144">
        <v>28371</v>
      </c>
      <c r="C144">
        <v>29101</v>
      </c>
      <c r="D144">
        <v>27122</v>
      </c>
      <c r="E144">
        <v>35686</v>
      </c>
      <c r="F144">
        <v>42101.784</v>
      </c>
      <c r="G144">
        <v>42234.595999999998</v>
      </c>
      <c r="H144">
        <v>45569.544000000002</v>
      </c>
      <c r="I144">
        <v>36969.559000000001</v>
      </c>
      <c r="J144">
        <v>40196.432000000001</v>
      </c>
      <c r="K144">
        <v>27891.429</v>
      </c>
      <c r="L144">
        <v>26330.79</v>
      </c>
      <c r="N144" s="110" t="s">
        <v>129</v>
      </c>
      <c r="T144" s="33">
        <f t="shared" si="29"/>
        <v>0.65128342408163997</v>
      </c>
      <c r="U144" s="31">
        <f t="shared" si="32"/>
        <v>4.9178626736844547E-2</v>
      </c>
      <c r="V144" s="8">
        <f t="shared" si="25"/>
        <v>3.2029224412805007E-2</v>
      </c>
      <c r="W144" s="33">
        <f t="shared" si="27"/>
        <v>0.27001620896090806</v>
      </c>
      <c r="X144" s="72">
        <f t="shared" si="33"/>
        <v>7.2702341225208661E-2</v>
      </c>
      <c r="Y144" s="8">
        <f t="shared" si="28"/>
        <v>1.9630810560213183E-2</v>
      </c>
    </row>
    <row r="145" spans="1:25">
      <c r="A145" t="s">
        <v>165</v>
      </c>
      <c r="B145">
        <v>29786</v>
      </c>
      <c r="C145">
        <v>26414</v>
      </c>
      <c r="D145">
        <v>28592</v>
      </c>
      <c r="E145">
        <v>40163</v>
      </c>
      <c r="F145">
        <v>55723.508000000002</v>
      </c>
      <c r="G145">
        <v>50798.627999999997</v>
      </c>
      <c r="H145">
        <v>75246.519</v>
      </c>
      <c r="I145">
        <v>111744.739</v>
      </c>
      <c r="J145">
        <v>104902.84600000001</v>
      </c>
      <c r="K145">
        <v>77603.058999999994</v>
      </c>
      <c r="L145">
        <v>86649.5</v>
      </c>
      <c r="N145" s="110" t="s">
        <v>130</v>
      </c>
      <c r="T145" s="33">
        <f t="shared" si="29"/>
        <v>0.32319098231925325</v>
      </c>
      <c r="U145" s="31">
        <f t="shared" si="32"/>
        <v>3.0719616542799106E-2</v>
      </c>
      <c r="V145" s="8">
        <f t="shared" si="25"/>
        <v>9.9283030469380258E-3</v>
      </c>
      <c r="W145" s="33">
        <f t="shared" si="27"/>
        <v>0.28423327474693394</v>
      </c>
      <c r="X145" s="72">
        <f t="shared" si="33"/>
        <v>2.9009285280876453E-2</v>
      </c>
      <c r="Y145" s="8">
        <f t="shared" si="28"/>
        <v>8.2454041534515445E-3</v>
      </c>
    </row>
    <row r="146" spans="1:25">
      <c r="A146" t="s">
        <v>166</v>
      </c>
      <c r="B146">
        <v>8622</v>
      </c>
      <c r="C146">
        <v>7222</v>
      </c>
      <c r="D146">
        <v>8785</v>
      </c>
      <c r="E146">
        <v>11595</v>
      </c>
      <c r="F146">
        <v>21460.876</v>
      </c>
      <c r="G146">
        <v>29717.447</v>
      </c>
      <c r="H146">
        <v>36690.807000000001</v>
      </c>
      <c r="I146">
        <v>42672.699000000001</v>
      </c>
      <c r="J146">
        <v>49334.813000000002</v>
      </c>
      <c r="K146">
        <v>34624.165000000001</v>
      </c>
      <c r="L146">
        <v>37058.264999999999</v>
      </c>
      <c r="N146" s="110" t="s">
        <v>131</v>
      </c>
      <c r="T146" s="33">
        <f t="shared" si="29"/>
        <v>0.58201313703294977</v>
      </c>
      <c r="U146" s="31">
        <f t="shared" si="32"/>
        <v>0.17987367529785556</v>
      </c>
      <c r="V146" s="8">
        <f t="shared" si="25"/>
        <v>0.10468884202975112</v>
      </c>
      <c r="W146" s="33">
        <f t="shared" si="27"/>
        <v>0.15286427664786523</v>
      </c>
      <c r="X146" s="72">
        <f t="shared" si="33"/>
        <v>0.16706054572199172</v>
      </c>
      <c r="Y146" s="8">
        <f t="shared" si="28"/>
        <v>2.5537589478189879E-2</v>
      </c>
    </row>
    <row r="147" spans="1:25">
      <c r="A147" t="s">
        <v>167</v>
      </c>
      <c r="B147">
        <v>85145</v>
      </c>
      <c r="C147">
        <v>104845</v>
      </c>
      <c r="D147">
        <v>123222</v>
      </c>
      <c r="E147">
        <v>174691</v>
      </c>
      <c r="F147">
        <v>233777.13699999999</v>
      </c>
      <c r="G147">
        <v>257850.12400000001</v>
      </c>
      <c r="H147">
        <v>296537.21299999999</v>
      </c>
      <c r="I147">
        <v>398911.39600000001</v>
      </c>
      <c r="J147">
        <v>440555.33</v>
      </c>
      <c r="K147">
        <v>324356.07799999998</v>
      </c>
      <c r="L147">
        <v>363401.74599999998</v>
      </c>
      <c r="N147" s="110" t="s">
        <v>132</v>
      </c>
      <c r="T147" s="33">
        <f t="shared" si="29"/>
        <v>0.16942744042676419</v>
      </c>
      <c r="U147" s="31">
        <f t="shared" si="32"/>
        <v>1.152365739482808E-2</v>
      </c>
      <c r="V147" s="8">
        <f t="shared" si="25"/>
        <v>1.9524237767606751E-3</v>
      </c>
      <c r="W147" s="33">
        <f t="shared" si="27"/>
        <v>7.8787437385189327E-2</v>
      </c>
      <c r="X147" s="72">
        <f t="shared" si="33"/>
        <v>1.3908505930471314E-2</v>
      </c>
      <c r="Y147" s="8">
        <f t="shared" si="28"/>
        <v>1.0958155401185432E-3</v>
      </c>
    </row>
    <row r="148" spans="1:25">
      <c r="A148" t="s">
        <v>168</v>
      </c>
      <c r="B148">
        <v>328057</v>
      </c>
      <c r="C148">
        <v>342030</v>
      </c>
      <c r="D148">
        <v>370582</v>
      </c>
      <c r="E148">
        <v>487660</v>
      </c>
      <c r="F148">
        <v>563728.62199999997</v>
      </c>
      <c r="G148">
        <v>602982.68000000005</v>
      </c>
      <c r="H148">
        <v>576151.03599999996</v>
      </c>
      <c r="I148">
        <v>677525.75199999998</v>
      </c>
      <c r="J148">
        <v>739324.26199999999</v>
      </c>
      <c r="K148">
        <v>587555.04500000004</v>
      </c>
      <c r="L148">
        <v>630622.05000000005</v>
      </c>
      <c r="N148" s="110" t="s">
        <v>133</v>
      </c>
      <c r="T148" s="33">
        <f t="shared" si="29"/>
        <v>0.72266587016510375</v>
      </c>
      <c r="U148" s="31">
        <f t="shared" si="32"/>
        <v>9.8405822468194695E-2</v>
      </c>
      <c r="V148" s="8">
        <f t="shared" si="25"/>
        <v>7.111452932329064E-2</v>
      </c>
      <c r="W148" s="33">
        <f t="shared" si="27"/>
        <v>0.90028371128063345</v>
      </c>
      <c r="X148" s="72">
        <f t="shared" si="33"/>
        <v>5.6095715930756074E-2</v>
      </c>
      <c r="Y148" s="8">
        <f t="shared" si="28"/>
        <v>5.0502059325085231E-2</v>
      </c>
    </row>
    <row r="149" spans="1:25">
      <c r="A149" t="s">
        <v>169</v>
      </c>
      <c r="B149">
        <v>39477</v>
      </c>
      <c r="C149">
        <v>44882</v>
      </c>
      <c r="D149">
        <v>48798</v>
      </c>
      <c r="E149">
        <v>57567</v>
      </c>
      <c r="F149">
        <v>72051.199999999997</v>
      </c>
      <c r="G149">
        <v>93983.831000000006</v>
      </c>
      <c r="H149">
        <v>116490.83900000001</v>
      </c>
      <c r="I149">
        <v>174633.049</v>
      </c>
      <c r="J149">
        <v>190087.397</v>
      </c>
      <c r="K149">
        <v>136432.927</v>
      </c>
      <c r="L149">
        <v>186905.10800000001</v>
      </c>
      <c r="N149" s="110" t="s">
        <v>134</v>
      </c>
      <c r="T149" s="33">
        <f t="shared" si="29"/>
        <v>0.87971908684590117</v>
      </c>
      <c r="U149" s="31">
        <f t="shared" si="32"/>
        <v>4.1037550518383467E-2</v>
      </c>
      <c r="V149" s="8">
        <f t="shared" ref="V149:V212" si="34">(T149*U149)</f>
        <v>3.6101516468424841E-2</v>
      </c>
      <c r="W149" s="33">
        <f t="shared" si="27"/>
        <v>0.78311276446317268</v>
      </c>
      <c r="X149" s="72">
        <f t="shared" si="33"/>
        <v>4.1026901618702788E-2</v>
      </c>
      <c r="Y149" s="8">
        <f t="shared" si="28"/>
        <v>3.2128690343980956E-2</v>
      </c>
    </row>
    <row r="150" spans="1:25">
      <c r="A150" t="s">
        <v>170</v>
      </c>
      <c r="B150">
        <v>61878</v>
      </c>
      <c r="C150">
        <v>67797</v>
      </c>
      <c r="D150">
        <v>61744</v>
      </c>
      <c r="E150">
        <v>75619</v>
      </c>
      <c r="F150">
        <v>100030.568</v>
      </c>
      <c r="G150">
        <v>122571.992</v>
      </c>
      <c r="H150">
        <v>161355.82199999999</v>
      </c>
      <c r="I150">
        <v>147267.36199999999</v>
      </c>
      <c r="J150">
        <v>179658.04800000001</v>
      </c>
      <c r="K150">
        <v>146205.54300000001</v>
      </c>
      <c r="L150">
        <v>154958.17000000001</v>
      </c>
      <c r="N150" s="110" t="s">
        <v>135</v>
      </c>
      <c r="T150" s="33">
        <f t="shared" si="29"/>
        <v>0.95785834373422152</v>
      </c>
      <c r="U150" s="31">
        <f t="shared" si="32"/>
        <v>3.1207942328181013E-2</v>
      </c>
      <c r="V150" s="8">
        <f t="shared" si="34"/>
        <v>2.989278794982457E-2</v>
      </c>
      <c r="W150" s="33">
        <f t="shared" si="27"/>
        <v>0.66725569888672909</v>
      </c>
      <c r="X150" s="72">
        <f t="shared" si="33"/>
        <v>4.2037852233056193E-2</v>
      </c>
      <c r="Y150" s="8">
        <f t="shared" si="28"/>
        <v>2.8049996471464955E-2</v>
      </c>
    </row>
    <row r="151" spans="1:25">
      <c r="A151" t="s">
        <v>171</v>
      </c>
      <c r="B151">
        <v>33160</v>
      </c>
      <c r="C151">
        <v>46317</v>
      </c>
      <c r="D151">
        <v>69932</v>
      </c>
      <c r="E151">
        <v>104549</v>
      </c>
      <c r="F151">
        <v>147084.30600000001</v>
      </c>
      <c r="G151">
        <v>186576.34899999999</v>
      </c>
      <c r="H151">
        <v>255861.8</v>
      </c>
      <c r="I151">
        <v>330539.23</v>
      </c>
      <c r="J151">
        <v>415672.28899999999</v>
      </c>
      <c r="K151">
        <v>307636.18900000001</v>
      </c>
      <c r="L151">
        <v>344317.19300000003</v>
      </c>
      <c r="N151" s="110" t="s">
        <v>136</v>
      </c>
      <c r="T151" s="33">
        <f t="shared" si="29"/>
        <v>0.52000324753588922</v>
      </c>
      <c r="U151" s="31">
        <f t="shared" si="32"/>
        <v>3.7884213698212627E-2</v>
      </c>
      <c r="V151" s="8">
        <f t="shared" si="34"/>
        <v>1.9699914153414187E-2</v>
      </c>
      <c r="W151" s="33">
        <f t="shared" si="27"/>
        <v>0.15795333883907503</v>
      </c>
      <c r="X151" s="72">
        <f t="shared" si="33"/>
        <v>3.0527962261445427E-2</v>
      </c>
      <c r="Y151" s="8">
        <f t="shared" si="28"/>
        <v>4.8219935671485843E-3</v>
      </c>
    </row>
    <row r="152" spans="1:25">
      <c r="A152" t="s">
        <v>172</v>
      </c>
      <c r="B152">
        <v>118749</v>
      </c>
      <c r="C152">
        <v>135445</v>
      </c>
      <c r="D152">
        <v>166002</v>
      </c>
      <c r="E152">
        <v>270053</v>
      </c>
      <c r="F152">
        <v>396660.984</v>
      </c>
      <c r="G152">
        <v>535796.13800000004</v>
      </c>
      <c r="H152">
        <v>763535.44</v>
      </c>
      <c r="I152">
        <v>1004339.649</v>
      </c>
      <c r="J152">
        <v>1111723.686</v>
      </c>
      <c r="K152">
        <v>879641.96</v>
      </c>
      <c r="L152">
        <v>1010222.4620000001</v>
      </c>
      <c r="N152" s="110" t="s">
        <v>137</v>
      </c>
      <c r="T152" s="33">
        <f t="shared" si="29"/>
        <v>0.29122542959164838</v>
      </c>
      <c r="U152" s="31">
        <f t="shared" si="32"/>
        <v>1.6645207348883501E-2</v>
      </c>
      <c r="V152" s="8">
        <f t="shared" si="34"/>
        <v>4.8475076608206604E-3</v>
      </c>
      <c r="W152" s="33">
        <f t="shared" si="27"/>
        <v>0.22670519547122175</v>
      </c>
      <c r="X152" s="72">
        <f t="shared" si="33"/>
        <v>2.2824838230455995E-2</v>
      </c>
      <c r="Y152" s="8">
        <f t="shared" si="28"/>
        <v>5.1745094126345419E-3</v>
      </c>
    </row>
    <row r="153" spans="1:25">
      <c r="A153" t="s">
        <v>173</v>
      </c>
      <c r="B153">
        <v>137190</v>
      </c>
      <c r="C153">
        <v>180945</v>
      </c>
      <c r="D153">
        <v>228841</v>
      </c>
      <c r="E153">
        <v>323705</v>
      </c>
      <c r="F153">
        <v>418891.815</v>
      </c>
      <c r="G153">
        <v>514665.005</v>
      </c>
      <c r="H153">
        <v>653756.00899999996</v>
      </c>
      <c r="I153">
        <v>852333.23199999996</v>
      </c>
      <c r="J153">
        <v>982112.745</v>
      </c>
      <c r="K153">
        <v>721047.12600000005</v>
      </c>
      <c r="L153">
        <v>839335.47499999998</v>
      </c>
      <c r="N153" s="110" t="s">
        <v>138</v>
      </c>
      <c r="T153" s="33">
        <f t="shared" si="29"/>
        <v>0.41207639343523617</v>
      </c>
      <c r="U153" s="31">
        <f t="shared" si="32"/>
        <v>1.4519296110570545E-2</v>
      </c>
      <c r="V153" s="8">
        <f t="shared" si="34"/>
        <v>5.9830591764621624E-3</v>
      </c>
      <c r="W153" s="33">
        <f t="shared" si="27"/>
        <v>0.83192151320197139</v>
      </c>
      <c r="X153" s="72">
        <f t="shared" si="33"/>
        <v>2.4527764393355911E-2</v>
      </c>
      <c r="Y153" s="8">
        <f t="shared" si="28"/>
        <v>2.0405174869582082E-2</v>
      </c>
    </row>
    <row r="154" spans="1:25">
      <c r="A154" t="s">
        <v>174</v>
      </c>
      <c r="B154">
        <v>232074</v>
      </c>
      <c r="C154">
        <v>243605</v>
      </c>
      <c r="D154">
        <v>272086</v>
      </c>
      <c r="E154">
        <v>329100</v>
      </c>
      <c r="F154">
        <v>391258.18900000001</v>
      </c>
      <c r="G154">
        <v>400337.03499999997</v>
      </c>
      <c r="H154">
        <v>453611.06699999998</v>
      </c>
      <c r="I154">
        <v>551829.47600000002</v>
      </c>
      <c r="J154">
        <v>517203.71799999999</v>
      </c>
      <c r="K154">
        <v>379343.83899999998</v>
      </c>
      <c r="L154">
        <v>432194.929</v>
      </c>
      <c r="N154" s="110" t="s">
        <v>139</v>
      </c>
      <c r="T154" s="33">
        <f t="shared" si="29"/>
        <v>0.61084921677644055</v>
      </c>
      <c r="U154" s="31">
        <f t="shared" si="32"/>
        <v>3.2798500846239122E-2</v>
      </c>
      <c r="V154" s="8">
        <f t="shared" si="34"/>
        <v>2.0034938553366591E-2</v>
      </c>
      <c r="W154" s="33">
        <f t="shared" si="27"/>
        <v>0.23746656523766288</v>
      </c>
      <c r="X154" s="72">
        <f t="shared" si="33"/>
        <v>2.7519872067812704E-2</v>
      </c>
      <c r="Y154" s="8">
        <f t="shared" si="28"/>
        <v>6.5350494957233819E-3</v>
      </c>
    </row>
    <row r="155" spans="1:25">
      <c r="A155" t="s">
        <v>175</v>
      </c>
      <c r="B155">
        <v>95791</v>
      </c>
      <c r="C155">
        <v>105036</v>
      </c>
      <c r="D155">
        <v>95185</v>
      </c>
      <c r="E155">
        <v>114354</v>
      </c>
      <c r="F155">
        <v>126008.35</v>
      </c>
      <c r="G155">
        <v>119188.882</v>
      </c>
      <c r="H155">
        <v>106196.917</v>
      </c>
      <c r="I155">
        <v>122997.535</v>
      </c>
      <c r="J155">
        <v>114656.67200000001</v>
      </c>
      <c r="K155">
        <v>84592.532000000007</v>
      </c>
      <c r="L155">
        <v>88755.14</v>
      </c>
      <c r="N155" s="110" t="s">
        <v>140</v>
      </c>
      <c r="T155" s="33">
        <f t="shared" si="29"/>
        <v>0.54684762716894897</v>
      </c>
      <c r="U155" s="31">
        <f t="shared" si="32"/>
        <v>6.6028978705100744E-2</v>
      </c>
      <c r="V155" s="8">
        <f t="shared" si="34"/>
        <v>3.6107790329273401E-2</v>
      </c>
      <c r="W155" s="33">
        <f t="shared" si="27"/>
        <v>0.42269523655217112</v>
      </c>
      <c r="X155" s="72">
        <f t="shared" si="33"/>
        <v>5.5574145551451501E-2</v>
      </c>
      <c r="Y155" s="8">
        <f t="shared" si="28"/>
        <v>2.349092660005558E-2</v>
      </c>
    </row>
    <row r="156" spans="1:25">
      <c r="A156" t="s">
        <v>176</v>
      </c>
      <c r="B156">
        <v>71</v>
      </c>
      <c r="C156">
        <v>1361</v>
      </c>
      <c r="D156">
        <v>3163</v>
      </c>
      <c r="E156">
        <v>3106</v>
      </c>
      <c r="F156">
        <v>2008.578</v>
      </c>
      <c r="G156">
        <v>6415.9139999999998</v>
      </c>
      <c r="H156">
        <v>6911.3090000000002</v>
      </c>
      <c r="I156">
        <v>11383.075999999999</v>
      </c>
      <c r="J156">
        <v>15222.367</v>
      </c>
      <c r="K156">
        <v>15716.5</v>
      </c>
      <c r="L156">
        <v>7649.71</v>
      </c>
      <c r="N156" s="110" t="s">
        <v>141</v>
      </c>
      <c r="T156" s="33">
        <f t="shared" si="29"/>
        <v>0.30257282837439786</v>
      </c>
      <c r="U156" s="31">
        <f t="shared" si="32"/>
        <v>1.6551020363566227E-3</v>
      </c>
      <c r="V156" s="8">
        <f t="shared" si="34"/>
        <v>5.0078890438864877E-4</v>
      </c>
      <c r="W156" s="33">
        <f t="shared" si="27"/>
        <v>0.29788025288211228</v>
      </c>
      <c r="X156" s="72">
        <f t="shared" si="33"/>
        <v>6.0530977555027987E-4</v>
      </c>
      <c r="Y156" s="8">
        <f t="shared" si="28"/>
        <v>1.80309829012932E-4</v>
      </c>
    </row>
    <row r="157" spans="1:25">
      <c r="A157" t="s">
        <v>177</v>
      </c>
      <c r="B157">
        <v>45018</v>
      </c>
      <c r="C157">
        <v>34418</v>
      </c>
      <c r="D157">
        <v>23562</v>
      </c>
      <c r="E157">
        <v>59251</v>
      </c>
      <c r="F157">
        <v>158418.443</v>
      </c>
      <c r="G157">
        <v>76785.596000000005</v>
      </c>
      <c r="H157">
        <v>41903.245999999999</v>
      </c>
      <c r="I157">
        <v>110806.512</v>
      </c>
      <c r="J157">
        <v>212085.685</v>
      </c>
      <c r="K157">
        <v>66927.350000000006</v>
      </c>
      <c r="L157">
        <v>194414.75599999999</v>
      </c>
      <c r="N157" s="110" t="s">
        <v>142</v>
      </c>
      <c r="T157" s="33">
        <f t="shared" si="29"/>
        <v>0.91039499092189358</v>
      </c>
      <c r="U157" s="31">
        <f t="shared" si="32"/>
        <v>2.6413642499716679E-2</v>
      </c>
      <c r="V157" s="8">
        <f t="shared" si="34"/>
        <v>2.4046847823743708E-2</v>
      </c>
      <c r="W157" s="33">
        <f t="shared" si="27"/>
        <v>0.59216686229273752</v>
      </c>
      <c r="X157" s="72">
        <f t="shared" si="33"/>
        <v>2.5027612052935456E-2</v>
      </c>
      <c r="Y157" s="8">
        <f t="shared" si="28"/>
        <v>1.4820522500066689E-2</v>
      </c>
    </row>
    <row r="158" spans="1:25">
      <c r="A158" t="s">
        <v>178</v>
      </c>
      <c r="B158">
        <v>206987</v>
      </c>
      <c r="C158">
        <v>159231</v>
      </c>
      <c r="D158">
        <v>178248</v>
      </c>
      <c r="E158">
        <v>208683</v>
      </c>
      <c r="F158">
        <v>576551.98499999999</v>
      </c>
      <c r="G158">
        <v>492490.50599999999</v>
      </c>
      <c r="H158">
        <v>420719.93</v>
      </c>
      <c r="I158">
        <v>858920.49600000004</v>
      </c>
      <c r="J158">
        <v>1355183.3689999999</v>
      </c>
      <c r="K158">
        <v>284625.15100000001</v>
      </c>
      <c r="L158">
        <v>294741.36</v>
      </c>
      <c r="N158" s="110" t="s">
        <v>143</v>
      </c>
      <c r="T158" s="33">
        <f t="shared" si="29"/>
        <v>0.65522709773106691</v>
      </c>
      <c r="U158" s="31">
        <f t="shared" si="32"/>
        <v>7.7690063001363788E-2</v>
      </c>
      <c r="V158" s="8">
        <f t="shared" si="34"/>
        <v>5.0904634502927336E-2</v>
      </c>
      <c r="W158" s="33">
        <f t="shared" si="27"/>
        <v>0.30124319113324383</v>
      </c>
      <c r="X158" s="72">
        <f t="shared" si="33"/>
        <v>7.6122262670001384E-2</v>
      </c>
      <c r="Y158" s="8">
        <f t="shared" si="28"/>
        <v>2.293131332299422E-2</v>
      </c>
    </row>
    <row r="159" spans="1:25">
      <c r="A159" t="s">
        <v>179</v>
      </c>
      <c r="B159">
        <v>111764</v>
      </c>
      <c r="C159">
        <v>134946</v>
      </c>
      <c r="D159">
        <v>137726</v>
      </c>
      <c r="E159">
        <v>118558</v>
      </c>
      <c r="F159">
        <v>239676.772</v>
      </c>
      <c r="G159">
        <v>241067.416</v>
      </c>
      <c r="H159">
        <v>406970.30499999999</v>
      </c>
      <c r="I159">
        <v>707959.22499999998</v>
      </c>
      <c r="J159">
        <v>882247.799</v>
      </c>
      <c r="K159">
        <v>378242.51699999999</v>
      </c>
      <c r="L159">
        <v>447668.28700000001</v>
      </c>
      <c r="N159" s="110" t="s">
        <v>144</v>
      </c>
      <c r="T159" s="33">
        <f t="shared" si="29"/>
        <v>0.92478893417564978</v>
      </c>
      <c r="U159" s="31">
        <f t="shared" si="32"/>
        <v>1.1645887629734068E-2</v>
      </c>
      <c r="V159" s="8">
        <f t="shared" si="34"/>
        <v>1.0769988008631153E-2</v>
      </c>
      <c r="W159" s="33">
        <f t="shared" si="27"/>
        <v>0.2866638670586118</v>
      </c>
      <c r="X159" s="72">
        <f t="shared" si="33"/>
        <v>1.8761451559404268E-2</v>
      </c>
      <c r="Y159" s="8">
        <f t="shared" si="28"/>
        <v>5.3782302556516504E-3</v>
      </c>
    </row>
    <row r="160" spans="1:25">
      <c r="A160" t="s">
        <v>180</v>
      </c>
      <c r="B160">
        <v>36202</v>
      </c>
      <c r="C160">
        <v>28555</v>
      </c>
      <c r="D160">
        <v>33286</v>
      </c>
      <c r="E160">
        <v>50038</v>
      </c>
      <c r="F160">
        <v>96062.341</v>
      </c>
      <c r="G160">
        <v>109046.705</v>
      </c>
      <c r="H160">
        <v>129561.363</v>
      </c>
      <c r="I160">
        <v>202889.389</v>
      </c>
      <c r="J160">
        <v>258920.11799999999</v>
      </c>
      <c r="K160">
        <v>204053.90700000001</v>
      </c>
      <c r="L160">
        <v>261189.81400000001</v>
      </c>
      <c r="N160" s="110" t="s">
        <v>145</v>
      </c>
      <c r="T160" s="33">
        <f t="shared" si="29"/>
        <v>0.3023025316894431</v>
      </c>
      <c r="U160" s="31">
        <f t="shared" si="32"/>
        <v>1.8303942137751366E-2</v>
      </c>
      <c r="V160" s="8">
        <f t="shared" si="34"/>
        <v>5.5333280481393151E-3</v>
      </c>
      <c r="W160" s="33">
        <f t="shared" si="27"/>
        <v>0.16158470115551127</v>
      </c>
      <c r="X160" s="72">
        <f t="shared" si="33"/>
        <v>2.5296163396271817E-2</v>
      </c>
      <c r="Y160" s="8">
        <f t="shared" si="28"/>
        <v>4.0874730027675643E-3</v>
      </c>
    </row>
    <row r="161" spans="1:25">
      <c r="A161" t="s">
        <v>181</v>
      </c>
      <c r="B161">
        <v>29149</v>
      </c>
      <c r="C161">
        <v>32867</v>
      </c>
      <c r="D161">
        <v>37131</v>
      </c>
      <c r="E161">
        <v>37577</v>
      </c>
      <c r="F161">
        <v>62233.851000000002</v>
      </c>
      <c r="G161">
        <v>130121.488</v>
      </c>
      <c r="H161">
        <v>219057.965</v>
      </c>
      <c r="I161">
        <v>325840.36800000002</v>
      </c>
      <c r="J161">
        <v>421387.261</v>
      </c>
      <c r="K161">
        <v>298916.16600000003</v>
      </c>
      <c r="L161">
        <v>324569.44199999998</v>
      </c>
      <c r="N161" s="110" t="s">
        <v>146</v>
      </c>
      <c r="T161" s="33">
        <f t="shared" si="29"/>
        <v>0.65294680313877462</v>
      </c>
      <c r="U161" s="31">
        <f t="shared" si="32"/>
        <v>2.1091718543051082E-2</v>
      </c>
      <c r="V161" s="8">
        <f t="shared" si="34"/>
        <v>1.3771770195388017E-2</v>
      </c>
      <c r="W161" s="33">
        <f t="shared" si="27"/>
        <v>0.57730961466114905</v>
      </c>
      <c r="X161" s="72">
        <f t="shared" si="33"/>
        <v>2.7225546098481358E-2</v>
      </c>
      <c r="Y161" s="8">
        <f t="shared" si="28"/>
        <v>1.5717569527053624E-2</v>
      </c>
    </row>
    <row r="162" spans="1:25">
      <c r="A162" t="s">
        <v>182</v>
      </c>
      <c r="B162">
        <v>443810</v>
      </c>
      <c r="C162">
        <v>412841</v>
      </c>
      <c r="D162">
        <v>413961</v>
      </c>
      <c r="E162">
        <v>576565</v>
      </c>
      <c r="F162">
        <v>1090461.247</v>
      </c>
      <c r="G162">
        <v>988657.00600000005</v>
      </c>
      <c r="H162">
        <v>1148984.365</v>
      </c>
      <c r="I162">
        <v>1725606.652</v>
      </c>
      <c r="J162">
        <v>2518695.0240000002</v>
      </c>
      <c r="K162">
        <v>1181915.463</v>
      </c>
      <c r="L162">
        <v>1623508.8859999999</v>
      </c>
      <c r="N162" s="110" t="s">
        <v>147</v>
      </c>
      <c r="T162" s="33">
        <f t="shared" si="29"/>
        <v>0.67370780590070789</v>
      </c>
      <c r="U162" s="31">
        <f t="shared" si="32"/>
        <v>2.3519774897271541E-3</v>
      </c>
      <c r="V162" s="8">
        <f t="shared" si="34"/>
        <v>1.5845455941319356E-3</v>
      </c>
      <c r="W162" s="33">
        <f t="shared" si="27"/>
        <v>0.77933438985736925</v>
      </c>
      <c r="X162" s="72">
        <f t="shared" si="33"/>
        <v>1.7755228169032474E-3</v>
      </c>
      <c r="Y162" s="8">
        <f t="shared" si="28"/>
        <v>1.3837259911891298E-3</v>
      </c>
    </row>
    <row r="163" spans="1:25">
      <c r="A163" t="s">
        <v>183</v>
      </c>
      <c r="B163">
        <v>54286</v>
      </c>
      <c r="C163">
        <v>73476</v>
      </c>
      <c r="D163">
        <v>47561</v>
      </c>
      <c r="E163">
        <v>54298</v>
      </c>
      <c r="F163">
        <v>77218.956000000006</v>
      </c>
      <c r="G163">
        <v>67982.986999999994</v>
      </c>
      <c r="H163">
        <v>98417.332999999999</v>
      </c>
      <c r="I163">
        <v>137840.33300000001</v>
      </c>
      <c r="J163">
        <v>131879.864</v>
      </c>
      <c r="K163">
        <v>159673.79</v>
      </c>
      <c r="L163">
        <v>143970.05499999999</v>
      </c>
      <c r="N163" s="110" t="s">
        <v>148</v>
      </c>
      <c r="T163" s="33">
        <f t="shared" si="29"/>
        <v>0.33924103002291522</v>
      </c>
      <c r="U163" s="31">
        <f t="shared" si="32"/>
        <v>7.7408543591544528E-3</v>
      </c>
      <c r="V163" s="8">
        <f t="shared" si="34"/>
        <v>2.62601540605693E-3</v>
      </c>
      <c r="W163" s="33">
        <f t="shared" si="27"/>
        <v>3.9236539310079539E-2</v>
      </c>
      <c r="X163" s="72">
        <f t="shared" si="33"/>
        <v>9.9482177633995125E-3</v>
      </c>
      <c r="Y163" s="8">
        <f t="shared" si="28"/>
        <v>3.9033363733885653E-4</v>
      </c>
    </row>
    <row r="164" spans="1:25">
      <c r="A164" t="s">
        <v>184</v>
      </c>
      <c r="B164">
        <v>15910</v>
      </c>
      <c r="C164">
        <v>16394</v>
      </c>
      <c r="D164">
        <v>22389</v>
      </c>
      <c r="E164">
        <v>34792</v>
      </c>
      <c r="F164">
        <v>49414.586000000003</v>
      </c>
      <c r="G164">
        <v>55668.321000000004</v>
      </c>
      <c r="H164">
        <v>71616.990000000005</v>
      </c>
      <c r="I164">
        <v>79873.923999999999</v>
      </c>
      <c r="J164">
        <v>74246.16</v>
      </c>
      <c r="K164">
        <v>42423.665000000001</v>
      </c>
      <c r="L164">
        <v>62431.163999999997</v>
      </c>
      <c r="N164" s="110" t="s">
        <v>149</v>
      </c>
      <c r="T164" s="33">
        <f t="shared" si="29"/>
        <v>0.63228867874087891</v>
      </c>
      <c r="U164" s="31">
        <f t="shared" si="32"/>
        <v>6.100045748150007E-2</v>
      </c>
      <c r="V164" s="8">
        <f t="shared" si="34"/>
        <v>3.8569898663566839E-2</v>
      </c>
      <c r="W164" s="33">
        <f t="shared" si="27"/>
        <v>0.22233413688058035</v>
      </c>
      <c r="X164" s="72">
        <f t="shared" si="33"/>
        <v>5.0285169786690773E-2</v>
      </c>
      <c r="Y164" s="8">
        <f t="shared" si="28"/>
        <v>1.1180109822417329E-2</v>
      </c>
    </row>
    <row r="165" spans="1:25">
      <c r="A165" t="s">
        <v>185</v>
      </c>
      <c r="B165">
        <v>124103</v>
      </c>
      <c r="C165">
        <v>151318</v>
      </c>
      <c r="D165">
        <v>133492</v>
      </c>
      <c r="E165">
        <v>196391</v>
      </c>
      <c r="F165">
        <v>335497.32299999997</v>
      </c>
      <c r="G165">
        <v>445383.12900000002</v>
      </c>
      <c r="H165">
        <v>610431.94700000004</v>
      </c>
      <c r="I165">
        <v>745162.36300000001</v>
      </c>
      <c r="J165">
        <v>929815.91899999999</v>
      </c>
      <c r="K165">
        <v>584741.43900000001</v>
      </c>
      <c r="L165">
        <v>663209.24300000002</v>
      </c>
      <c r="N165" s="110" t="s">
        <v>150</v>
      </c>
      <c r="T165" s="33">
        <f t="shared" si="29"/>
        <v>0.5321613645700507</v>
      </c>
      <c r="U165" s="31">
        <f t="shared" ref="U165:U196" si="35">(L130+L395)/($AH$44+$AH$45)</f>
        <v>9.1577117174136708E-3</v>
      </c>
      <c r="V165" s="8">
        <f t="shared" si="34"/>
        <v>4.8733803638780016E-3</v>
      </c>
      <c r="W165" s="33">
        <f t="shared" si="27"/>
        <v>0.47549573293172692</v>
      </c>
      <c r="X165" s="72">
        <f>(B130+B395)/($AH$52+$AH$53)</f>
        <v>1.8530148526070638E-2</v>
      </c>
      <c r="Y165" s="8">
        <f t="shared" si="28"/>
        <v>8.8110065547377173E-3</v>
      </c>
    </row>
    <row r="166" spans="1:25">
      <c r="A166" t="s">
        <v>186</v>
      </c>
      <c r="B166">
        <v>169913</v>
      </c>
      <c r="C166">
        <v>158330</v>
      </c>
      <c r="D166">
        <v>184440</v>
      </c>
      <c r="E166">
        <v>202271</v>
      </c>
      <c r="F166">
        <v>270870.66600000003</v>
      </c>
      <c r="G166">
        <v>292856.41100000002</v>
      </c>
      <c r="H166">
        <v>463663.16700000002</v>
      </c>
      <c r="I166">
        <v>492496.44199999998</v>
      </c>
      <c r="J166">
        <v>558357.65399999998</v>
      </c>
      <c r="K166">
        <v>563009.41599999997</v>
      </c>
      <c r="L166">
        <v>798451.80299999996</v>
      </c>
      <c r="N166" s="110" t="s">
        <v>151</v>
      </c>
      <c r="T166" s="33">
        <f t="shared" si="29"/>
        <v>0.88522155274752201</v>
      </c>
      <c r="U166" s="31">
        <f t="shared" si="35"/>
        <v>2.3405458747182729E-3</v>
      </c>
      <c r="V166" s="8">
        <f t="shared" si="34"/>
        <v>2.0719016534949167E-3</v>
      </c>
      <c r="W166" s="33">
        <f t="shared" si="27"/>
        <v>0.59531161296575785</v>
      </c>
      <c r="X166" s="72">
        <f t="shared" ref="X166:X216" si="36">(B131+B396)/($AH$52+$AH$53)</f>
        <v>4.1988763074213963E-3</v>
      </c>
      <c r="Y166" s="8">
        <f t="shared" si="28"/>
        <v>2.4996398272147369E-3</v>
      </c>
    </row>
    <row r="167" spans="1:25">
      <c r="A167" t="s">
        <v>187</v>
      </c>
      <c r="B167">
        <v>735383</v>
      </c>
      <c r="C167">
        <v>631254</v>
      </c>
      <c r="D167">
        <v>668419</v>
      </c>
      <c r="E167">
        <v>797929</v>
      </c>
      <c r="F167">
        <v>1312911.926</v>
      </c>
      <c r="G167">
        <v>1756921.7660000001</v>
      </c>
      <c r="H167">
        <v>2970008.6680000001</v>
      </c>
      <c r="I167">
        <v>2914979.5980000002</v>
      </c>
      <c r="J167">
        <v>3015011.3319999999</v>
      </c>
      <c r="K167">
        <v>2562372.5410000002</v>
      </c>
      <c r="L167">
        <v>3758707.801</v>
      </c>
      <c r="N167" s="110" t="s">
        <v>152</v>
      </c>
      <c r="T167" s="33">
        <f t="shared" si="29"/>
        <v>0.1563124358948583</v>
      </c>
      <c r="U167" s="31">
        <f t="shared" si="35"/>
        <v>1.1929580005838444E-3</v>
      </c>
      <c r="V167" s="8">
        <f t="shared" si="34"/>
        <v>1.8647417099152051E-4</v>
      </c>
      <c r="W167" s="33">
        <f t="shared" si="27"/>
        <v>0.4005512390999596</v>
      </c>
      <c r="X167" s="72">
        <f t="shared" si="36"/>
        <v>2.4469075082101371E-3</v>
      </c>
      <c r="Y167" s="8">
        <f t="shared" si="28"/>
        <v>9.8011183437656489E-4</v>
      </c>
    </row>
    <row r="168" spans="1:25">
      <c r="A168" t="s">
        <v>188</v>
      </c>
      <c r="B168">
        <v>2441</v>
      </c>
      <c r="C168">
        <v>69</v>
      </c>
      <c r="D168">
        <v>136</v>
      </c>
      <c r="E168">
        <v>696</v>
      </c>
      <c r="F168">
        <v>2274.3649999999998</v>
      </c>
      <c r="G168">
        <v>8161.6940000000004</v>
      </c>
      <c r="H168">
        <v>10338.486999999999</v>
      </c>
      <c r="I168">
        <v>21416.317999999999</v>
      </c>
      <c r="J168">
        <v>11455.305</v>
      </c>
      <c r="K168">
        <v>4266.1729999999998</v>
      </c>
      <c r="L168">
        <v>46426.311999999998</v>
      </c>
      <c r="N168" s="110" t="s">
        <v>153</v>
      </c>
      <c r="T168" s="33">
        <f t="shared" si="29"/>
        <v>0.80775427973661773</v>
      </c>
      <c r="U168" s="31">
        <f t="shared" si="35"/>
        <v>1.5339725963360801E-2</v>
      </c>
      <c r="V168" s="8">
        <f t="shared" si="34"/>
        <v>1.2390729296891598E-2</v>
      </c>
      <c r="W168" s="33">
        <f t="shared" si="27"/>
        <v>0.79180127742518569</v>
      </c>
      <c r="X168" s="72">
        <f t="shared" si="36"/>
        <v>8.6201353272932837E-3</v>
      </c>
      <c r="Y168" s="8">
        <f t="shared" si="28"/>
        <v>6.8254341637287936E-3</v>
      </c>
    </row>
    <row r="169" spans="1:25">
      <c r="A169" t="s">
        <v>189</v>
      </c>
      <c r="B169">
        <v>208865</v>
      </c>
      <c r="C169">
        <v>211536</v>
      </c>
      <c r="D169">
        <v>268398</v>
      </c>
      <c r="E169">
        <v>354980</v>
      </c>
      <c r="F169">
        <v>451380.89500000002</v>
      </c>
      <c r="G169">
        <v>553723.11800000002</v>
      </c>
      <c r="H169">
        <v>789777.81299999997</v>
      </c>
      <c r="I169">
        <v>929625.28700000001</v>
      </c>
      <c r="J169">
        <v>1008984.931</v>
      </c>
      <c r="K169">
        <v>635215.02500000002</v>
      </c>
      <c r="L169">
        <v>847246.31900000002</v>
      </c>
      <c r="N169" s="110" t="s">
        <v>154</v>
      </c>
      <c r="T169" s="33">
        <f t="shared" si="29"/>
        <v>0.63443878465097969</v>
      </c>
      <c r="U169" s="31">
        <f t="shared" si="35"/>
        <v>4.5661149650029917E-2</v>
      </c>
      <c r="V169" s="8">
        <f t="shared" si="34"/>
        <v>2.8969204289731487E-2</v>
      </c>
      <c r="W169" s="33">
        <f t="shared" si="27"/>
        <v>0.73909747603975451</v>
      </c>
      <c r="X169" s="72">
        <f t="shared" si="36"/>
        <v>2.4926107893231648E-2</v>
      </c>
      <c r="Y169" s="8">
        <f t="shared" si="28"/>
        <v>1.8422823431382112E-2</v>
      </c>
    </row>
    <row r="170" spans="1:25">
      <c r="A170" t="s">
        <v>190</v>
      </c>
      <c r="B170">
        <v>16847</v>
      </c>
      <c r="C170">
        <v>19000</v>
      </c>
      <c r="D170">
        <v>16202</v>
      </c>
      <c r="E170">
        <v>21800</v>
      </c>
      <c r="F170">
        <v>36762.631999999998</v>
      </c>
      <c r="G170">
        <v>49938.987000000001</v>
      </c>
      <c r="H170">
        <v>62840.777999999998</v>
      </c>
      <c r="I170">
        <v>91473.316000000006</v>
      </c>
      <c r="J170">
        <v>96929.441000000006</v>
      </c>
      <c r="K170">
        <v>83438.315000000002</v>
      </c>
      <c r="L170">
        <v>96083.108999999997</v>
      </c>
      <c r="N170" s="110" t="s">
        <v>155</v>
      </c>
      <c r="T170" s="33">
        <f t="shared" si="29"/>
        <v>0.75995824296439307</v>
      </c>
      <c r="U170" s="31">
        <f t="shared" si="35"/>
        <v>2.7191314207242766E-2</v>
      </c>
      <c r="V170" s="8">
        <f t="shared" si="34"/>
        <v>2.0664263368828952E-2</v>
      </c>
      <c r="W170" s="33">
        <f t="shared" si="27"/>
        <v>0.69467608975871276</v>
      </c>
      <c r="X170" s="72">
        <f t="shared" si="36"/>
        <v>1.700416707412606E-2</v>
      </c>
      <c r="Y170" s="8">
        <f t="shared" si="28"/>
        <v>1.1812388292657744E-2</v>
      </c>
    </row>
    <row r="171" spans="1:25">
      <c r="A171" t="s">
        <v>191</v>
      </c>
      <c r="B171">
        <v>101672</v>
      </c>
      <c r="C171">
        <v>91317</v>
      </c>
      <c r="D171">
        <v>71003</v>
      </c>
      <c r="E171">
        <v>63762</v>
      </c>
      <c r="F171">
        <v>86555.717000000004</v>
      </c>
      <c r="G171">
        <v>118968.94100000001</v>
      </c>
      <c r="H171">
        <v>239536.53599999999</v>
      </c>
      <c r="I171">
        <v>280956.94500000001</v>
      </c>
      <c r="J171">
        <v>193079.242</v>
      </c>
      <c r="K171">
        <v>160603</v>
      </c>
      <c r="L171">
        <v>250029.70300000001</v>
      </c>
      <c r="N171" s="110" t="s">
        <v>156</v>
      </c>
      <c r="T171" s="33">
        <f t="shared" si="29"/>
        <v>0.56140842003983116</v>
      </c>
      <c r="U171" s="31">
        <f t="shared" si="35"/>
        <v>2.2785849611842154E-4</v>
      </c>
      <c r="V171" s="8">
        <f t="shared" si="34"/>
        <v>1.2792167829849503E-4</v>
      </c>
      <c r="W171" s="33">
        <f t="shared" si="27"/>
        <v>0.13310644734354321</v>
      </c>
      <c r="X171" s="72">
        <f t="shared" si="36"/>
        <v>3.0749860552957957E-4</v>
      </c>
      <c r="Y171" s="8">
        <f t="shared" si="28"/>
        <v>4.0930046945135946E-5</v>
      </c>
    </row>
    <row r="172" spans="1:25">
      <c r="A172" t="s">
        <v>192</v>
      </c>
      <c r="B172">
        <v>143</v>
      </c>
      <c r="C172" t="s">
        <v>18</v>
      </c>
      <c r="D172">
        <v>535</v>
      </c>
      <c r="E172">
        <v>754</v>
      </c>
      <c r="F172">
        <v>3150.0030000000002</v>
      </c>
      <c r="G172">
        <v>4023.71</v>
      </c>
      <c r="H172">
        <v>9556.0679999999993</v>
      </c>
      <c r="I172">
        <v>41363.580999999998</v>
      </c>
      <c r="J172">
        <v>23104.49</v>
      </c>
      <c r="K172">
        <v>23312.28</v>
      </c>
      <c r="L172">
        <v>33251.83</v>
      </c>
      <c r="N172" s="110" t="s">
        <v>157</v>
      </c>
      <c r="T172" s="33">
        <f t="shared" si="29"/>
        <v>0.87610541840886269</v>
      </c>
      <c r="U172" s="31">
        <f t="shared" si="35"/>
        <v>2.3088204095301032E-2</v>
      </c>
      <c r="V172" s="8">
        <f t="shared" si="34"/>
        <v>2.0227700709222928E-2</v>
      </c>
      <c r="W172" s="33">
        <f t="shared" si="27"/>
        <v>0.69596498378550797</v>
      </c>
      <c r="X172" s="72">
        <f t="shared" si="36"/>
        <v>2.952771493245554E-2</v>
      </c>
      <c r="Y172" s="8">
        <f t="shared" si="28"/>
        <v>2.0550255644189521E-2</v>
      </c>
    </row>
    <row r="173" spans="1:25">
      <c r="A173" t="s">
        <v>193</v>
      </c>
      <c r="B173">
        <v>700</v>
      </c>
      <c r="C173">
        <v>990</v>
      </c>
      <c r="D173">
        <v>125</v>
      </c>
      <c r="E173">
        <v>530</v>
      </c>
      <c r="F173">
        <v>1580.617</v>
      </c>
      <c r="G173">
        <v>3278.328</v>
      </c>
      <c r="H173">
        <v>4119.9859999999999</v>
      </c>
      <c r="I173">
        <v>9223.9670000000006</v>
      </c>
      <c r="J173">
        <v>10395.880999999999</v>
      </c>
      <c r="K173">
        <v>6843.9219999999996</v>
      </c>
      <c r="L173">
        <v>19389.409</v>
      </c>
      <c r="N173" s="110" t="s">
        <v>158</v>
      </c>
      <c r="T173" s="33">
        <f t="shared" si="29"/>
        <v>0.27310577952204934</v>
      </c>
      <c r="U173" s="31">
        <f t="shared" si="35"/>
        <v>2.9551832733310291E-2</v>
      </c>
      <c r="V173" s="8">
        <f t="shared" si="34"/>
        <v>8.0707763149359211E-3</v>
      </c>
      <c r="W173" s="33">
        <f t="shared" ref="W173:W236" si="37">(2*MIN(B138,B403)/(B138+B403))</f>
        <v>0.29843740726609863</v>
      </c>
      <c r="X173" s="72">
        <f t="shared" si="36"/>
        <v>3.4286181725454966E-2</v>
      </c>
      <c r="Y173" s="8">
        <f t="shared" ref="Y173:Y236" si="38">(W173*X173)</f>
        <v>1.0232279179199073E-2</v>
      </c>
    </row>
    <row r="174" spans="1:25">
      <c r="A174" t="s">
        <v>194</v>
      </c>
      <c r="B174">
        <v>413181</v>
      </c>
      <c r="C174">
        <v>514927</v>
      </c>
      <c r="D174">
        <v>609184</v>
      </c>
      <c r="E174">
        <v>785750</v>
      </c>
      <c r="F174">
        <v>1001512.696</v>
      </c>
      <c r="G174">
        <v>1218809.672</v>
      </c>
      <c r="H174">
        <v>1583485.1</v>
      </c>
      <c r="I174">
        <v>2105884.0809999998</v>
      </c>
      <c r="J174">
        <v>2659111.781</v>
      </c>
      <c r="K174">
        <v>1778067.821</v>
      </c>
      <c r="L174">
        <v>1606920.3810000001</v>
      </c>
      <c r="N174" s="110" t="s">
        <v>159</v>
      </c>
      <c r="T174" s="33">
        <f t="shared" ref="T174:T237" si="39">(2*MIN(L139,L404)/(L139+L404))</f>
        <v>0.8387215295061623</v>
      </c>
      <c r="U174" s="31">
        <f t="shared" si="35"/>
        <v>8.2045451646104661E-2</v>
      </c>
      <c r="V174" s="8">
        <f t="shared" si="34"/>
        <v>6.8813286693644782E-2</v>
      </c>
      <c r="W174" s="33">
        <f t="shared" si="37"/>
        <v>0.65070306984375914</v>
      </c>
      <c r="X174" s="72">
        <f t="shared" si="36"/>
        <v>8.3338459279080013E-2</v>
      </c>
      <c r="Y174" s="8">
        <f t="shared" si="38"/>
        <v>5.4228591288946477E-2</v>
      </c>
    </row>
    <row r="175" spans="1:25">
      <c r="A175" t="s">
        <v>195</v>
      </c>
      <c r="B175">
        <v>144734</v>
      </c>
      <c r="C175">
        <v>166970</v>
      </c>
      <c r="D175">
        <v>186882</v>
      </c>
      <c r="E175">
        <v>224626</v>
      </c>
      <c r="F175">
        <v>302827.50199999998</v>
      </c>
      <c r="G175">
        <v>353655.68599999999</v>
      </c>
      <c r="H175">
        <v>418215.16600000003</v>
      </c>
      <c r="I175">
        <v>540558.24399999995</v>
      </c>
      <c r="J175">
        <v>651517.99600000004</v>
      </c>
      <c r="K175">
        <v>459560.30900000001</v>
      </c>
      <c r="L175">
        <v>487218.995</v>
      </c>
      <c r="N175" s="110" t="s">
        <v>160</v>
      </c>
      <c r="T175" s="33">
        <f t="shared" si="39"/>
        <v>0.67931832113955659</v>
      </c>
      <c r="U175" s="31">
        <f t="shared" si="35"/>
        <v>4.6481151624585E-2</v>
      </c>
      <c r="V175" s="8">
        <f t="shared" si="34"/>
        <v>3.1575497886246258E-2</v>
      </c>
      <c r="W175" s="33">
        <f t="shared" si="37"/>
        <v>0.95592518203905907</v>
      </c>
      <c r="X175" s="72">
        <f t="shared" si="36"/>
        <v>4.7212053340688336E-2</v>
      </c>
      <c r="Y175" s="8">
        <f t="shared" si="38"/>
        <v>4.5131190684135264E-2</v>
      </c>
    </row>
    <row r="176" spans="1:25">
      <c r="A176" t="s">
        <v>196</v>
      </c>
      <c r="B176">
        <v>51821</v>
      </c>
      <c r="C176">
        <v>52255</v>
      </c>
      <c r="D176">
        <v>71405</v>
      </c>
      <c r="E176">
        <v>89112</v>
      </c>
      <c r="F176">
        <v>152507.557</v>
      </c>
      <c r="G176">
        <v>139000.95199999999</v>
      </c>
      <c r="H176">
        <v>192663.557</v>
      </c>
      <c r="I176">
        <v>222627.91899999999</v>
      </c>
      <c r="J176">
        <v>248793.503</v>
      </c>
      <c r="K176">
        <v>155881.48499999999</v>
      </c>
      <c r="L176">
        <v>253017.59099999999</v>
      </c>
      <c r="N176" s="110" t="s">
        <v>161</v>
      </c>
      <c r="T176" s="33">
        <f t="shared" si="39"/>
        <v>0.76464015474218927</v>
      </c>
      <c r="U176" s="31">
        <f t="shared" si="35"/>
        <v>1.5692685353529405E-2</v>
      </c>
      <c r="V176" s="8">
        <f t="shared" si="34"/>
        <v>1.1999257357043212E-2</v>
      </c>
      <c r="W176" s="33">
        <f t="shared" si="37"/>
        <v>0.75090138181374488</v>
      </c>
      <c r="X176" s="72">
        <f t="shared" si="36"/>
        <v>2.8589695930448689E-2</v>
      </c>
      <c r="Y176" s="8">
        <f t="shared" si="38"/>
        <v>2.146804217980872E-2</v>
      </c>
    </row>
    <row r="177" spans="1:25">
      <c r="A177" t="s">
        <v>197</v>
      </c>
      <c r="B177">
        <v>71829</v>
      </c>
      <c r="C177">
        <v>85309</v>
      </c>
      <c r="D177">
        <v>94308</v>
      </c>
      <c r="E177">
        <v>139939</v>
      </c>
      <c r="F177">
        <v>209879.64499999999</v>
      </c>
      <c r="G177">
        <v>243346.12899999999</v>
      </c>
      <c r="H177">
        <v>268837.21999999997</v>
      </c>
      <c r="I177">
        <v>344717.67700000003</v>
      </c>
      <c r="J177">
        <v>406277.42599999998</v>
      </c>
      <c r="K177">
        <v>269499.32299999997</v>
      </c>
      <c r="L177">
        <v>363369.91600000003</v>
      </c>
      <c r="N177" s="110" t="s">
        <v>162</v>
      </c>
      <c r="T177" s="33">
        <f t="shared" si="39"/>
        <v>0.16055098500210832</v>
      </c>
      <c r="U177" s="31">
        <f t="shared" si="35"/>
        <v>6.1857782066191335E-3</v>
      </c>
      <c r="V177" s="8">
        <f t="shared" si="34"/>
        <v>9.9313278407727693E-4</v>
      </c>
      <c r="W177" s="33">
        <f t="shared" si="37"/>
        <v>6.5271020688977346E-2</v>
      </c>
      <c r="X177" s="72">
        <f t="shared" si="36"/>
        <v>2.3661520604732141E-2</v>
      </c>
      <c r="Y177" s="8">
        <f t="shared" si="38"/>
        <v>1.5444116009241354E-3</v>
      </c>
    </row>
    <row r="178" spans="1:25">
      <c r="A178" t="s">
        <v>198</v>
      </c>
      <c r="B178">
        <v>48279</v>
      </c>
      <c r="C178">
        <v>62929</v>
      </c>
      <c r="D178">
        <v>74577</v>
      </c>
      <c r="E178">
        <v>103983</v>
      </c>
      <c r="F178">
        <v>144725.35699999999</v>
      </c>
      <c r="G178">
        <v>182488.70199999999</v>
      </c>
      <c r="H178">
        <v>219608.69699999999</v>
      </c>
      <c r="I178">
        <v>263286.77899999998</v>
      </c>
      <c r="J178">
        <v>297159.53000000003</v>
      </c>
      <c r="K178">
        <v>184917.96599999999</v>
      </c>
      <c r="L178">
        <v>238912.07399999999</v>
      </c>
      <c r="N178" s="110" t="s">
        <v>163</v>
      </c>
      <c r="T178" s="33">
        <f t="shared" si="39"/>
        <v>0.23508563596315143</v>
      </c>
      <c r="U178" s="31">
        <f t="shared" si="35"/>
        <v>1.1494984252956584E-2</v>
      </c>
      <c r="V178" s="8">
        <f t="shared" si="34"/>
        <v>2.7023056834927098E-3</v>
      </c>
      <c r="W178" s="33">
        <f t="shared" si="37"/>
        <v>0.16247281334778166</v>
      </c>
      <c r="X178" s="72">
        <f t="shared" si="36"/>
        <v>3.7825119165157274E-2</v>
      </c>
      <c r="Y178" s="8">
        <f t="shared" si="38"/>
        <v>6.1455535259781965E-3</v>
      </c>
    </row>
    <row r="179" spans="1:25">
      <c r="A179" t="s">
        <v>199</v>
      </c>
      <c r="B179">
        <v>38549</v>
      </c>
      <c r="C179">
        <v>87284</v>
      </c>
      <c r="D179">
        <v>82451</v>
      </c>
      <c r="E179">
        <v>97912</v>
      </c>
      <c r="F179">
        <v>87894.642999999996</v>
      </c>
      <c r="G179">
        <v>254317.76199999999</v>
      </c>
      <c r="H179">
        <v>339895.46399999998</v>
      </c>
      <c r="I179">
        <v>465257.45899999997</v>
      </c>
      <c r="J179">
        <v>981676.44900000002</v>
      </c>
      <c r="K179">
        <v>689672.46600000001</v>
      </c>
      <c r="L179">
        <v>895452.85800000001</v>
      </c>
      <c r="N179" s="110" t="s">
        <v>164</v>
      </c>
      <c r="T179" s="33">
        <f t="shared" si="39"/>
        <v>0.28281632701548703</v>
      </c>
      <c r="U179" s="31">
        <f t="shared" si="35"/>
        <v>2.9933083075828941E-3</v>
      </c>
      <c r="V179" s="8">
        <f t="shared" si="34"/>
        <v>8.465564611755378E-4</v>
      </c>
      <c r="W179" s="33">
        <f t="shared" si="37"/>
        <v>0.24061062228347291</v>
      </c>
      <c r="X179" s="72">
        <f t="shared" si="36"/>
        <v>1.371069363755211E-2</v>
      </c>
      <c r="Y179" s="8">
        <f t="shared" si="38"/>
        <v>3.2989385280694657E-3</v>
      </c>
    </row>
    <row r="180" spans="1:25">
      <c r="A180" t="s">
        <v>200</v>
      </c>
      <c r="B180">
        <v>59747</v>
      </c>
      <c r="C180">
        <v>82674</v>
      </c>
      <c r="D180">
        <v>106920</v>
      </c>
      <c r="E180">
        <v>145246</v>
      </c>
      <c r="F180">
        <v>231930.59700000001</v>
      </c>
      <c r="G180">
        <v>291126.12199999997</v>
      </c>
      <c r="H180">
        <v>338562.136</v>
      </c>
      <c r="I180">
        <v>438530.33399999997</v>
      </c>
      <c r="J180">
        <v>508776.68900000001</v>
      </c>
      <c r="K180">
        <v>351267.576</v>
      </c>
      <c r="L180">
        <v>370656.51500000001</v>
      </c>
      <c r="N180" s="110" t="s">
        <v>165</v>
      </c>
      <c r="T180" s="33">
        <f t="shared" si="39"/>
        <v>0.57738320240041396</v>
      </c>
      <c r="U180" s="31">
        <f t="shared" si="35"/>
        <v>4.8249626452282366E-3</v>
      </c>
      <c r="V180" s="8">
        <f t="shared" si="34"/>
        <v>2.7858523835642517E-3</v>
      </c>
      <c r="W180" s="33">
        <f t="shared" si="37"/>
        <v>0.24881278062023598</v>
      </c>
      <c r="X180" s="72">
        <f t="shared" si="36"/>
        <v>1.3919995013976099E-2</v>
      </c>
      <c r="Y180" s="8">
        <f t="shared" si="38"/>
        <v>3.463472665647214E-3</v>
      </c>
    </row>
    <row r="181" spans="1:25">
      <c r="A181" t="s">
        <v>201</v>
      </c>
      <c r="B181">
        <v>758295</v>
      </c>
      <c r="C181">
        <v>824129</v>
      </c>
      <c r="D181">
        <v>953424</v>
      </c>
      <c r="E181">
        <v>1314325</v>
      </c>
      <c r="F181">
        <v>1753198.923</v>
      </c>
      <c r="G181">
        <v>1971380.6410000001</v>
      </c>
      <c r="H181">
        <v>2518289.7370000002</v>
      </c>
      <c r="I181">
        <v>3309467.679</v>
      </c>
      <c r="J181">
        <v>3548873.3220000002</v>
      </c>
      <c r="K181">
        <v>2287916.5970000001</v>
      </c>
      <c r="L181">
        <v>2626338.4410000001</v>
      </c>
      <c r="N181" s="110" t="s">
        <v>166</v>
      </c>
      <c r="T181" s="33">
        <f t="shared" si="39"/>
        <v>0.44931609064550848</v>
      </c>
      <c r="U181" s="31">
        <f t="shared" si="35"/>
        <v>2.6517046509566635E-3</v>
      </c>
      <c r="V181" s="8">
        <f t="shared" si="34"/>
        <v>1.1914535673143607E-3</v>
      </c>
      <c r="W181" s="33">
        <f t="shared" si="37"/>
        <v>0.23397875140775315</v>
      </c>
      <c r="X181" s="72">
        <f t="shared" si="36"/>
        <v>4.2848061502976905E-3</v>
      </c>
      <c r="Y181" s="8">
        <f t="shared" si="38"/>
        <v>1.0025535930709151E-3</v>
      </c>
    </row>
    <row r="182" spans="1:25">
      <c r="A182" t="s">
        <v>202</v>
      </c>
      <c r="B182">
        <v>50773</v>
      </c>
      <c r="C182">
        <v>40456</v>
      </c>
      <c r="D182">
        <v>45856</v>
      </c>
      <c r="E182">
        <v>111568</v>
      </c>
      <c r="F182">
        <v>103667.958</v>
      </c>
      <c r="G182">
        <v>135437.32500000001</v>
      </c>
      <c r="H182">
        <v>143344.098</v>
      </c>
      <c r="I182">
        <v>204905.47200000001</v>
      </c>
      <c r="J182">
        <v>328018.27299999999</v>
      </c>
      <c r="K182">
        <v>272384.68199999997</v>
      </c>
      <c r="L182">
        <v>232293.91</v>
      </c>
      <c r="N182" s="110" t="s">
        <v>167</v>
      </c>
      <c r="T182" s="33">
        <f t="shared" si="39"/>
        <v>0.54721411841299905</v>
      </c>
      <c r="U182" s="31">
        <f t="shared" si="35"/>
        <v>2.1351173765177797E-2</v>
      </c>
      <c r="V182" s="8">
        <f t="shared" si="34"/>
        <v>1.1683663728994521E-2</v>
      </c>
      <c r="W182" s="33">
        <f t="shared" si="37"/>
        <v>0.36690230517808625</v>
      </c>
      <c r="X182" s="72">
        <f t="shared" si="36"/>
        <v>2.6984121816191763E-2</v>
      </c>
      <c r="Y182" s="8">
        <f t="shared" si="38"/>
        <v>9.9005364975670446E-3</v>
      </c>
    </row>
    <row r="183" spans="1:25">
      <c r="A183" t="s">
        <v>203</v>
      </c>
      <c r="B183">
        <v>36644</v>
      </c>
      <c r="C183">
        <v>73122</v>
      </c>
      <c r="D183">
        <v>41817</v>
      </c>
      <c r="E183">
        <v>58008</v>
      </c>
      <c r="F183">
        <v>62262.396000000001</v>
      </c>
      <c r="G183">
        <v>100519.69500000001</v>
      </c>
      <c r="H183">
        <v>99593.362999999998</v>
      </c>
      <c r="I183">
        <v>163000.951</v>
      </c>
      <c r="J183">
        <v>283111.02299999999</v>
      </c>
      <c r="K183">
        <v>246643.946</v>
      </c>
      <c r="L183">
        <v>248292.67499999999</v>
      </c>
      <c r="N183" s="110" t="s">
        <v>168</v>
      </c>
      <c r="T183" s="33">
        <f t="shared" si="39"/>
        <v>0.8794133116048759</v>
      </c>
      <c r="U183" s="31">
        <f t="shared" si="35"/>
        <v>1.809321451275946E-2</v>
      </c>
      <c r="V183" s="8">
        <f t="shared" si="34"/>
        <v>1.5911413692243196E-2</v>
      </c>
      <c r="W183" s="33">
        <f t="shared" si="37"/>
        <v>0.6005916591838345</v>
      </c>
      <c r="X183" s="72">
        <f t="shared" si="36"/>
        <v>2.7258655454934565E-2</v>
      </c>
      <c r="Y183" s="8">
        <f t="shared" si="38"/>
        <v>1.6371321106799633E-2</v>
      </c>
    </row>
    <row r="184" spans="1:25">
      <c r="A184" t="s">
        <v>204</v>
      </c>
      <c r="B184">
        <v>1258674</v>
      </c>
      <c r="C184">
        <v>1525107</v>
      </c>
      <c r="D184">
        <v>1814645</v>
      </c>
      <c r="E184">
        <v>2531193</v>
      </c>
      <c r="F184">
        <v>3388122.4750000001</v>
      </c>
      <c r="G184">
        <v>3798718.3640000001</v>
      </c>
      <c r="H184">
        <v>4337380.0140000004</v>
      </c>
      <c r="I184">
        <v>5144563.3360000001</v>
      </c>
      <c r="J184">
        <v>4998308.2230000002</v>
      </c>
      <c r="K184">
        <v>3494324.9569999999</v>
      </c>
      <c r="L184">
        <v>3984172.8480000002</v>
      </c>
      <c r="N184" s="110" t="s">
        <v>169</v>
      </c>
      <c r="T184" s="33">
        <f t="shared" si="39"/>
        <v>0.88277569493985575</v>
      </c>
      <c r="U184" s="31">
        <f t="shared" si="35"/>
        <v>6.8071111563420559E-3</v>
      </c>
      <c r="V184" s="8">
        <f t="shared" si="34"/>
        <v>6.0091522815727038E-3</v>
      </c>
      <c r="W184" s="33">
        <f t="shared" si="37"/>
        <v>0.58569044174919327</v>
      </c>
      <c r="X184" s="72">
        <f t="shared" si="36"/>
        <v>7.8374644580100159E-3</v>
      </c>
      <c r="Y184" s="8">
        <f t="shared" si="38"/>
        <v>4.5903280206054881E-3</v>
      </c>
    </row>
    <row r="185" spans="1:25">
      <c r="A185" t="s">
        <v>205</v>
      </c>
      <c r="B185">
        <v>78239</v>
      </c>
      <c r="C185">
        <v>83937</v>
      </c>
      <c r="D185">
        <v>54601</v>
      </c>
      <c r="E185">
        <v>69734</v>
      </c>
      <c r="F185">
        <v>158934.00399999999</v>
      </c>
      <c r="G185">
        <v>184629.11900000001</v>
      </c>
      <c r="H185">
        <v>341704.65500000003</v>
      </c>
      <c r="I185">
        <v>391328.09399999998</v>
      </c>
      <c r="J185">
        <v>481623.13199999998</v>
      </c>
      <c r="K185">
        <v>667068.97699999996</v>
      </c>
      <c r="L185">
        <v>978499.99300000002</v>
      </c>
      <c r="N185" s="110" t="s">
        <v>170</v>
      </c>
      <c r="T185" s="33">
        <f t="shared" si="39"/>
        <v>0.7449620158871757</v>
      </c>
      <c r="U185" s="31">
        <f t="shared" si="35"/>
        <v>6.6876323313168349E-3</v>
      </c>
      <c r="V185" s="8">
        <f t="shared" si="34"/>
        <v>4.9820320630500417E-3</v>
      </c>
      <c r="W185" s="33">
        <f t="shared" si="37"/>
        <v>0.66611048016836305</v>
      </c>
      <c r="X185" s="72">
        <f t="shared" si="36"/>
        <v>1.0801637062343555E-2</v>
      </c>
      <c r="Y185" s="8">
        <f t="shared" si="38"/>
        <v>7.1950836502020516E-3</v>
      </c>
    </row>
    <row r="186" spans="1:25">
      <c r="A186" t="s">
        <v>206</v>
      </c>
      <c r="B186">
        <v>134646</v>
      </c>
      <c r="C186">
        <v>159906</v>
      </c>
      <c r="D186">
        <v>193870</v>
      </c>
      <c r="E186">
        <v>194912</v>
      </c>
      <c r="F186">
        <v>237291.63</v>
      </c>
      <c r="G186">
        <v>283273.76199999999</v>
      </c>
      <c r="H186">
        <v>359054.75900000002</v>
      </c>
      <c r="I186">
        <v>509830.04800000001</v>
      </c>
      <c r="J186">
        <v>688514.18400000001</v>
      </c>
      <c r="K186">
        <v>559613.53799999994</v>
      </c>
      <c r="L186">
        <v>711496.53599999996</v>
      </c>
      <c r="N186" s="110" t="s">
        <v>171</v>
      </c>
      <c r="T186" s="33">
        <f t="shared" si="39"/>
        <v>0.99822282168352794</v>
      </c>
      <c r="U186" s="31">
        <f t="shared" si="35"/>
        <v>1.105044111707951E-2</v>
      </c>
      <c r="V186" s="8">
        <f t="shared" si="34"/>
        <v>1.1030802512738785E-2</v>
      </c>
      <c r="W186" s="33">
        <f t="shared" si="37"/>
        <v>0.19455298576641908</v>
      </c>
      <c r="X186" s="72">
        <f t="shared" si="36"/>
        <v>1.9818747333587673E-2</v>
      </c>
      <c r="Y186" s="8">
        <f t="shared" si="38"/>
        <v>3.8557964678997384E-3</v>
      </c>
    </row>
    <row r="187" spans="1:25">
      <c r="A187" t="s">
        <v>207</v>
      </c>
      <c r="B187">
        <v>11239</v>
      </c>
      <c r="C187">
        <v>8783</v>
      </c>
      <c r="D187">
        <v>11512</v>
      </c>
      <c r="E187">
        <v>27178</v>
      </c>
      <c r="F187">
        <v>37708.678999999996</v>
      </c>
      <c r="G187">
        <v>65505.107000000004</v>
      </c>
      <c r="H187">
        <v>77145.717999999993</v>
      </c>
      <c r="I187">
        <v>131818.133</v>
      </c>
      <c r="J187">
        <v>178052.05600000001</v>
      </c>
      <c r="K187">
        <v>138717.23800000001</v>
      </c>
      <c r="L187">
        <v>273638.45600000001</v>
      </c>
      <c r="N187" s="110" t="s">
        <v>172</v>
      </c>
      <c r="T187" s="33">
        <f t="shared" si="39"/>
        <v>0.56961291507909906</v>
      </c>
      <c r="U187" s="31">
        <f t="shared" si="35"/>
        <v>2.2706776215960334E-2</v>
      </c>
      <c r="V187" s="8">
        <f t="shared" si="34"/>
        <v>1.293407299242192E-2</v>
      </c>
      <c r="W187" s="33">
        <f t="shared" si="37"/>
        <v>0.85697893437831518</v>
      </c>
      <c r="X187" s="72">
        <f t="shared" si="36"/>
        <v>1.6112368792746173E-2</v>
      </c>
      <c r="Y187" s="8">
        <f t="shared" si="38"/>
        <v>1.3807960638318035E-2</v>
      </c>
    </row>
    <row r="188" spans="1:25">
      <c r="A188" t="s">
        <v>208</v>
      </c>
      <c r="B188">
        <v>94602</v>
      </c>
      <c r="C188">
        <v>98798</v>
      </c>
      <c r="D188">
        <v>122597</v>
      </c>
      <c r="E188">
        <v>174838</v>
      </c>
      <c r="F188">
        <v>244951.78599999999</v>
      </c>
      <c r="G188">
        <v>317501.533</v>
      </c>
      <c r="H188">
        <v>415403.39500000002</v>
      </c>
      <c r="I188">
        <v>553739.51899999997</v>
      </c>
      <c r="J188">
        <v>838565.88500000001</v>
      </c>
      <c r="K188">
        <v>512327.20299999998</v>
      </c>
      <c r="L188">
        <v>561475.90099999995</v>
      </c>
      <c r="N188" s="110" t="s">
        <v>173</v>
      </c>
      <c r="T188" s="33">
        <f t="shared" si="39"/>
        <v>0.94136728967370631</v>
      </c>
      <c r="U188" s="31">
        <f t="shared" si="35"/>
        <v>2.5490732151320073E-2</v>
      </c>
      <c r="V188" s="8">
        <f t="shared" si="34"/>
        <v>2.3996141437086581E-2</v>
      </c>
      <c r="W188" s="33">
        <f t="shared" si="37"/>
        <v>0.70662041365030559</v>
      </c>
      <c r="X188" s="72">
        <f t="shared" si="36"/>
        <v>2.2575420878905315E-2</v>
      </c>
      <c r="Y188" s="8">
        <f t="shared" si="38"/>
        <v>1.5952253239781819E-2</v>
      </c>
    </row>
    <row r="189" spans="1:25">
      <c r="A189" t="s">
        <v>209</v>
      </c>
      <c r="B189">
        <v>32964</v>
      </c>
      <c r="C189">
        <v>27531</v>
      </c>
      <c r="D189">
        <v>34067</v>
      </c>
      <c r="E189">
        <v>31370</v>
      </c>
      <c r="F189">
        <v>48262.934000000001</v>
      </c>
      <c r="G189">
        <v>55878.311999999998</v>
      </c>
      <c r="H189">
        <v>83523.8</v>
      </c>
      <c r="I189">
        <v>87326.082999999999</v>
      </c>
      <c r="J189">
        <v>99761.701000000001</v>
      </c>
      <c r="K189">
        <v>38688.720999999998</v>
      </c>
      <c r="L189">
        <v>40135.462</v>
      </c>
      <c r="N189" s="110" t="s">
        <v>174</v>
      </c>
      <c r="T189" s="33">
        <f t="shared" si="39"/>
        <v>0.83553204477407039</v>
      </c>
      <c r="U189" s="31">
        <f t="shared" si="35"/>
        <v>1.1932849535141763E-2</v>
      </c>
      <c r="V189" s="8">
        <f t="shared" si="34"/>
        <v>9.9702781720783125E-3</v>
      </c>
      <c r="W189" s="33">
        <f t="shared" si="37"/>
        <v>0.54560153415179835</v>
      </c>
      <c r="X189" s="72">
        <f t="shared" si="36"/>
        <v>1.8554218184359397E-2</v>
      </c>
      <c r="Y189" s="8">
        <f t="shared" si="38"/>
        <v>1.0123209906373682E-2</v>
      </c>
    </row>
    <row r="190" spans="1:25">
      <c r="A190" t="s">
        <v>210</v>
      </c>
      <c r="B190">
        <v>205849</v>
      </c>
      <c r="C190">
        <v>176960</v>
      </c>
      <c r="D190">
        <v>188886</v>
      </c>
      <c r="E190">
        <v>273976</v>
      </c>
      <c r="F190">
        <v>457285.80300000001</v>
      </c>
      <c r="G190">
        <v>583177.97199999995</v>
      </c>
      <c r="H190">
        <v>728299.06900000002</v>
      </c>
      <c r="I190">
        <v>978705.978</v>
      </c>
      <c r="J190">
        <v>1114564.2890000001</v>
      </c>
      <c r="K190">
        <v>534963.16599999997</v>
      </c>
      <c r="L190">
        <v>604378.02800000005</v>
      </c>
      <c r="N190" s="110" t="s">
        <v>175</v>
      </c>
      <c r="T190" s="33">
        <f t="shared" si="39"/>
        <v>0.93937538157495337</v>
      </c>
      <c r="U190" s="31">
        <f t="shared" si="35"/>
        <v>2.6904433334212882E-3</v>
      </c>
      <c r="V190" s="8">
        <f t="shared" si="34"/>
        <v>2.5273362329384123E-3</v>
      </c>
      <c r="W190" s="33">
        <f t="shared" si="37"/>
        <v>0.46762595682394437</v>
      </c>
      <c r="X190" s="72">
        <f t="shared" si="36"/>
        <v>7.26874610684905E-3</v>
      </c>
      <c r="Y190" s="8">
        <f t="shared" si="38"/>
        <v>3.3990543531256076E-3</v>
      </c>
    </row>
    <row r="191" spans="1:25">
      <c r="A191" t="s">
        <v>211</v>
      </c>
      <c r="B191">
        <v>39618</v>
      </c>
      <c r="C191">
        <v>50784</v>
      </c>
      <c r="D191">
        <v>53075</v>
      </c>
      <c r="E191">
        <v>60617</v>
      </c>
      <c r="F191">
        <v>81159.706999999995</v>
      </c>
      <c r="G191">
        <v>90345.346000000005</v>
      </c>
      <c r="H191">
        <v>112390.011</v>
      </c>
      <c r="I191">
        <v>143526.19</v>
      </c>
      <c r="J191">
        <v>157367.617</v>
      </c>
      <c r="K191">
        <v>128273.91899999999</v>
      </c>
      <c r="L191">
        <v>153281.06099999999</v>
      </c>
      <c r="N191" s="110" t="s">
        <v>176</v>
      </c>
      <c r="T191" s="33">
        <f t="shared" si="39"/>
        <v>0.77231934828718063</v>
      </c>
      <c r="U191" s="31">
        <f t="shared" si="35"/>
        <v>3.184491512568419E-4</v>
      </c>
      <c r="V191" s="8">
        <f t="shared" si="34"/>
        <v>2.4594444096128995E-4</v>
      </c>
      <c r="W191" s="33">
        <f t="shared" si="37"/>
        <v>2.9350971475816452E-2</v>
      </c>
      <c r="X191" s="72">
        <f t="shared" si="36"/>
        <v>2.8127779420535184E-4</v>
      </c>
      <c r="Y191" s="8">
        <f t="shared" si="38"/>
        <v>8.2557765145018517E-6</v>
      </c>
    </row>
    <row r="192" spans="1:25">
      <c r="A192" t="s">
        <v>212</v>
      </c>
      <c r="B192">
        <v>26118</v>
      </c>
      <c r="C192">
        <v>18246</v>
      </c>
      <c r="D192">
        <v>29293</v>
      </c>
      <c r="E192">
        <v>27475</v>
      </c>
      <c r="F192">
        <v>28579.405999999999</v>
      </c>
      <c r="G192">
        <v>31545.756000000001</v>
      </c>
      <c r="H192">
        <v>45713.909</v>
      </c>
      <c r="I192">
        <v>53710.504999999997</v>
      </c>
      <c r="J192">
        <v>71227.366999999998</v>
      </c>
      <c r="K192">
        <v>40970.985000000001</v>
      </c>
      <c r="L192">
        <v>53408.703999999998</v>
      </c>
      <c r="N192" s="110" t="s">
        <v>177</v>
      </c>
      <c r="T192" s="33">
        <f t="shared" si="39"/>
        <v>0.74023857673876281</v>
      </c>
      <c r="U192" s="31">
        <f t="shared" si="35"/>
        <v>8.4440257654135077E-3</v>
      </c>
      <c r="V192" s="8">
        <f t="shared" si="34"/>
        <v>6.2505936145351368E-3</v>
      </c>
      <c r="W192" s="33">
        <f t="shared" si="37"/>
        <v>0.68087873860929404</v>
      </c>
      <c r="X192" s="72">
        <f t="shared" si="36"/>
        <v>7.6880465309517787E-3</v>
      </c>
      <c r="Y192" s="8">
        <f t="shared" si="38"/>
        <v>5.2346274243640061E-3</v>
      </c>
    </row>
    <row r="193" spans="1:25">
      <c r="A193" t="s">
        <v>213</v>
      </c>
      <c r="B193">
        <v>15329</v>
      </c>
      <c r="C193">
        <v>18870</v>
      </c>
      <c r="D193">
        <v>22746</v>
      </c>
      <c r="E193">
        <v>24403</v>
      </c>
      <c r="F193">
        <v>45263.082000000002</v>
      </c>
      <c r="G193">
        <v>34781.86</v>
      </c>
      <c r="H193">
        <v>53869.917999999998</v>
      </c>
      <c r="I193">
        <v>54504.108</v>
      </c>
      <c r="J193">
        <v>59540.404999999999</v>
      </c>
      <c r="K193">
        <v>42615.088000000003</v>
      </c>
      <c r="L193">
        <v>57680.940999999999</v>
      </c>
      <c r="N193" s="110" t="s">
        <v>178</v>
      </c>
      <c r="T193" s="33">
        <f t="shared" si="39"/>
        <v>0.47397427795432562</v>
      </c>
      <c r="U193" s="31">
        <f t="shared" si="35"/>
        <v>6.2097092828685913E-3</v>
      </c>
      <c r="V193" s="8">
        <f t="shared" si="34"/>
        <v>2.9432424736539138E-3</v>
      </c>
      <c r="W193" s="33">
        <f t="shared" si="37"/>
        <v>0.14368926814612862</v>
      </c>
      <c r="X193" s="72">
        <f t="shared" si="36"/>
        <v>1.2965580737482702E-2</v>
      </c>
      <c r="Y193" s="8">
        <f t="shared" si="38"/>
        <v>1.8630148072584321E-3</v>
      </c>
    </row>
    <row r="194" spans="1:25">
      <c r="A194" t="s">
        <v>214</v>
      </c>
      <c r="B194">
        <v>33485</v>
      </c>
      <c r="C194">
        <v>39521</v>
      </c>
      <c r="D194">
        <v>36916</v>
      </c>
      <c r="E194">
        <v>50899</v>
      </c>
      <c r="F194">
        <v>68338.11</v>
      </c>
      <c r="G194">
        <v>91377.769</v>
      </c>
      <c r="H194">
        <v>155060.27900000001</v>
      </c>
      <c r="I194">
        <v>132995.33499999999</v>
      </c>
      <c r="J194">
        <v>140085.139</v>
      </c>
      <c r="K194">
        <v>97955.394</v>
      </c>
      <c r="L194">
        <v>113834.34</v>
      </c>
      <c r="N194" s="110" t="s">
        <v>179</v>
      </c>
      <c r="T194" s="33">
        <f t="shared" si="39"/>
        <v>0.4007011662626746</v>
      </c>
      <c r="U194" s="31">
        <f t="shared" si="35"/>
        <v>3.5919291584574832E-2</v>
      </c>
      <c r="V194" s="8">
        <f t="shared" si="34"/>
        <v>1.4392902029268208E-2</v>
      </c>
      <c r="W194" s="33">
        <f t="shared" si="37"/>
        <v>0.54293243948944026</v>
      </c>
      <c r="X194" s="72">
        <f t="shared" si="36"/>
        <v>2.3936228661288628E-2</v>
      </c>
      <c r="Y194" s="8">
        <f t="shared" si="38"/>
        <v>1.2995755019250493E-2</v>
      </c>
    </row>
    <row r="195" spans="1:25">
      <c r="A195" t="s">
        <v>215</v>
      </c>
      <c r="B195">
        <v>150486</v>
      </c>
      <c r="C195">
        <v>159744</v>
      </c>
      <c r="D195">
        <v>223973</v>
      </c>
      <c r="E195">
        <v>257073</v>
      </c>
      <c r="F195">
        <v>439895.61599999998</v>
      </c>
      <c r="G195">
        <v>461640.94300000003</v>
      </c>
      <c r="H195">
        <v>580646.26100000006</v>
      </c>
      <c r="I195">
        <v>817879.57700000005</v>
      </c>
      <c r="J195">
        <v>997500.56599999999</v>
      </c>
      <c r="K195">
        <v>719181.19200000004</v>
      </c>
      <c r="L195">
        <v>618207.36199999996</v>
      </c>
      <c r="N195" s="110" t="s">
        <v>180</v>
      </c>
      <c r="T195" s="33">
        <f t="shared" si="39"/>
        <v>0.25671277112491714</v>
      </c>
      <c r="U195" s="31">
        <f t="shared" si="35"/>
        <v>3.2711525708384107E-2</v>
      </c>
      <c r="V195" s="8">
        <f t="shared" si="34"/>
        <v>8.3974664123232529E-3</v>
      </c>
      <c r="W195" s="33">
        <f t="shared" si="37"/>
        <v>0.21314100677068001</v>
      </c>
      <c r="X195" s="72">
        <f t="shared" si="36"/>
        <v>1.9749910436452672E-2</v>
      </c>
      <c r="Y195" s="8">
        <f t="shared" si="38"/>
        <v>4.209515794056283E-3</v>
      </c>
    </row>
    <row r="196" spans="1:25">
      <c r="A196" t="s">
        <v>216</v>
      </c>
      <c r="B196">
        <v>38879</v>
      </c>
      <c r="C196">
        <v>52222</v>
      </c>
      <c r="D196">
        <v>39451</v>
      </c>
      <c r="E196">
        <v>38512</v>
      </c>
      <c r="F196">
        <v>56592.203999999998</v>
      </c>
      <c r="G196">
        <v>77620.400999999998</v>
      </c>
      <c r="H196">
        <v>87627.069000000003</v>
      </c>
      <c r="I196">
        <v>145422.59599999999</v>
      </c>
      <c r="J196">
        <v>160000.679</v>
      </c>
      <c r="K196">
        <v>129320.46400000001</v>
      </c>
      <c r="L196">
        <v>101667.144</v>
      </c>
      <c r="N196" s="110" t="s">
        <v>181</v>
      </c>
      <c r="T196" s="33">
        <f t="shared" si="39"/>
        <v>0.45170126922555004</v>
      </c>
      <c r="U196" s="31">
        <f t="shared" si="35"/>
        <v>2.3101934986666149E-2</v>
      </c>
      <c r="V196" s="8">
        <f t="shared" si="34"/>
        <v>1.043517335504324E-2</v>
      </c>
      <c r="W196" s="33">
        <f t="shared" si="37"/>
        <v>0.25595904514780715</v>
      </c>
      <c r="X196" s="72">
        <f t="shared" si="36"/>
        <v>1.3241974832904827E-2</v>
      </c>
      <c r="Y196" s="8">
        <f t="shared" si="38"/>
        <v>3.3894032341016127E-3</v>
      </c>
    </row>
    <row r="197" spans="1:25">
      <c r="A197" t="s">
        <v>217</v>
      </c>
      <c r="B197">
        <v>12437</v>
      </c>
      <c r="C197">
        <v>14836</v>
      </c>
      <c r="D197">
        <v>28879</v>
      </c>
      <c r="E197">
        <v>24712</v>
      </c>
      <c r="F197">
        <v>29183.600999999999</v>
      </c>
      <c r="G197">
        <v>33425.089</v>
      </c>
      <c r="H197">
        <v>36014.048000000003</v>
      </c>
      <c r="I197">
        <v>60088.993999999999</v>
      </c>
      <c r="J197">
        <v>56717.813000000002</v>
      </c>
      <c r="K197">
        <v>68379.926000000007</v>
      </c>
      <c r="L197">
        <v>32651.006000000001</v>
      </c>
      <c r="N197" s="110" t="s">
        <v>182</v>
      </c>
      <c r="T197" s="33">
        <f t="shared" si="39"/>
        <v>0.7993745924346003</v>
      </c>
      <c r="U197" s="31">
        <f t="shared" ref="U197:U216" si="40">(L162+L427)/($AH$44+$AH$45)</f>
        <v>4.3474958860246556E-2</v>
      </c>
      <c r="V197" s="8">
        <f t="shared" si="34"/>
        <v>3.4752777520020608E-2</v>
      </c>
      <c r="W197" s="33">
        <f t="shared" si="37"/>
        <v>0.62433550826836937</v>
      </c>
      <c r="X197" s="72">
        <f t="shared" si="36"/>
        <v>3.7513201975014301E-2</v>
      </c>
      <c r="Y197" s="8">
        <f t="shared" si="38"/>
        <v>2.342082402184455E-2</v>
      </c>
    </row>
    <row r="198" spans="1:25">
      <c r="A198" t="s">
        <v>218</v>
      </c>
      <c r="B198">
        <v>60003</v>
      </c>
      <c r="C198">
        <v>63448</v>
      </c>
      <c r="D198">
        <v>50716</v>
      </c>
      <c r="E198">
        <v>74262</v>
      </c>
      <c r="F198">
        <v>91048.5</v>
      </c>
      <c r="G198">
        <v>102426.663</v>
      </c>
      <c r="H198">
        <v>110256.739</v>
      </c>
      <c r="I198">
        <v>137501.788</v>
      </c>
      <c r="J198">
        <v>183416.32399999999</v>
      </c>
      <c r="K198">
        <v>91125.981</v>
      </c>
      <c r="L198">
        <v>92879.736999999994</v>
      </c>
      <c r="N198" s="110" t="s">
        <v>183</v>
      </c>
      <c r="T198" s="33">
        <f t="shared" si="39"/>
        <v>0.42305165063585248</v>
      </c>
      <c r="U198" s="31">
        <f t="shared" si="40"/>
        <v>2.9352611132353436E-3</v>
      </c>
      <c r="V198" s="8">
        <f t="shared" si="34"/>
        <v>1.2417670590014419E-3</v>
      </c>
      <c r="W198" s="33">
        <f t="shared" si="37"/>
        <v>3.5678101027645098E-2</v>
      </c>
      <c r="X198" s="72">
        <f t="shared" si="36"/>
        <v>3.213473799363003E-3</v>
      </c>
      <c r="Y198" s="8">
        <f t="shared" si="38"/>
        <v>1.1465064286336376E-4</v>
      </c>
    </row>
    <row r="199" spans="1:25">
      <c r="A199" t="s">
        <v>219</v>
      </c>
      <c r="B199">
        <v>23683</v>
      </c>
      <c r="C199">
        <v>24616</v>
      </c>
      <c r="D199">
        <v>32845</v>
      </c>
      <c r="E199">
        <v>39900</v>
      </c>
      <c r="F199">
        <v>80132.040999999997</v>
      </c>
      <c r="G199">
        <v>91281.663</v>
      </c>
      <c r="H199">
        <v>92050.004000000001</v>
      </c>
      <c r="I199">
        <v>133370.05600000001</v>
      </c>
      <c r="J199">
        <v>156026.666</v>
      </c>
      <c r="K199">
        <v>107468.878</v>
      </c>
      <c r="L199">
        <v>140005.236</v>
      </c>
      <c r="N199" s="110" t="s">
        <v>184</v>
      </c>
      <c r="T199" s="33">
        <f t="shared" si="39"/>
        <v>0.35798247077446288</v>
      </c>
      <c r="U199" s="31">
        <f t="shared" si="40"/>
        <v>5.6070149023394562E-3</v>
      </c>
      <c r="V199" s="8">
        <f t="shared" si="34"/>
        <v>2.0072130484087122E-3</v>
      </c>
      <c r="W199" s="33">
        <f t="shared" si="37"/>
        <v>0.48049045663203671</v>
      </c>
      <c r="X199" s="72">
        <f t="shared" si="36"/>
        <v>3.8502150978617657E-3</v>
      </c>
      <c r="Y199" s="8">
        <f t="shared" si="38"/>
        <v>1.8499916105031617E-3</v>
      </c>
    </row>
    <row r="200" spans="1:25">
      <c r="A200" t="s">
        <v>220</v>
      </c>
      <c r="B200">
        <v>143720</v>
      </c>
      <c r="C200">
        <v>186710</v>
      </c>
      <c r="D200">
        <v>225006</v>
      </c>
      <c r="E200">
        <v>333535</v>
      </c>
      <c r="F200">
        <v>481725.93900000001</v>
      </c>
      <c r="G200">
        <v>620468.49699999997</v>
      </c>
      <c r="H200">
        <v>744736.28200000001</v>
      </c>
      <c r="I200">
        <v>1070200.763</v>
      </c>
      <c r="J200">
        <v>1264105.423</v>
      </c>
      <c r="K200">
        <v>894554.63300000003</v>
      </c>
      <c r="L200">
        <v>967677.75899999996</v>
      </c>
      <c r="N200" s="110" t="s">
        <v>185</v>
      </c>
      <c r="T200" s="33">
        <f t="shared" si="39"/>
        <v>0.80222046279695425</v>
      </c>
      <c r="U200" s="31">
        <f t="shared" si="40"/>
        <v>2.6579626503194308E-2</v>
      </c>
      <c r="V200" s="8">
        <f t="shared" si="34"/>
        <v>2.1322720274362727E-2</v>
      </c>
      <c r="W200" s="33">
        <f t="shared" si="37"/>
        <v>0.68525062670480275</v>
      </c>
      <c r="X200" s="72">
        <f t="shared" si="36"/>
        <v>2.1058741710357359E-2</v>
      </c>
      <c r="Y200" s="8">
        <f t="shared" si="38"/>
        <v>1.4430515954636949E-2</v>
      </c>
    </row>
    <row r="201" spans="1:25">
      <c r="A201" t="s">
        <v>221</v>
      </c>
      <c r="B201">
        <v>39921</v>
      </c>
      <c r="C201">
        <v>46945</v>
      </c>
      <c r="D201">
        <v>57583</v>
      </c>
      <c r="E201">
        <v>79308</v>
      </c>
      <c r="F201">
        <v>123597.408</v>
      </c>
      <c r="G201">
        <v>139095.628</v>
      </c>
      <c r="H201">
        <v>148127.30600000001</v>
      </c>
      <c r="I201">
        <v>185941.52600000001</v>
      </c>
      <c r="J201">
        <v>224707.92800000001</v>
      </c>
      <c r="K201">
        <v>206053.277</v>
      </c>
      <c r="L201">
        <v>285130.57500000001</v>
      </c>
      <c r="N201" s="110" t="s">
        <v>186</v>
      </c>
      <c r="T201" s="33">
        <f t="shared" si="39"/>
        <v>0.1011455810760955</v>
      </c>
      <c r="U201" s="31">
        <f t="shared" si="40"/>
        <v>1.3519140316746558E-2</v>
      </c>
      <c r="V201" s="8">
        <f t="shared" si="34"/>
        <v>1.3674013029866005E-3</v>
      </c>
      <c r="W201" s="33">
        <f t="shared" si="37"/>
        <v>6.9126571058433145E-2</v>
      </c>
      <c r="X201" s="72">
        <f t="shared" si="36"/>
        <v>1.0232279179199071E-2</v>
      </c>
      <c r="Y201" s="8">
        <f t="shared" si="38"/>
        <v>7.0732237377063058E-4</v>
      </c>
    </row>
    <row r="202" spans="1:25">
      <c r="A202" t="s">
        <v>222</v>
      </c>
      <c r="B202">
        <v>81551</v>
      </c>
      <c r="C202">
        <v>110803</v>
      </c>
      <c r="D202">
        <v>136575</v>
      </c>
      <c r="E202">
        <v>177985</v>
      </c>
      <c r="F202">
        <v>253052.38</v>
      </c>
      <c r="G202">
        <v>335228.04499999998</v>
      </c>
      <c r="H202">
        <v>650254.98499999999</v>
      </c>
      <c r="I202">
        <v>977510.16399999999</v>
      </c>
      <c r="J202">
        <v>1097699.676</v>
      </c>
      <c r="K202">
        <v>859706.79200000002</v>
      </c>
      <c r="L202">
        <v>1084328.274</v>
      </c>
      <c r="N202" s="110" t="s">
        <v>187</v>
      </c>
      <c r="T202" s="33">
        <f t="shared" si="39"/>
        <v>0.51813977588596627</v>
      </c>
      <c r="U202" s="31">
        <f t="shared" si="40"/>
        <v>8.1549887025357176E-2</v>
      </c>
      <c r="V202" s="8">
        <f t="shared" si="34"/>
        <v>4.2254240186844434E-2</v>
      </c>
      <c r="W202" s="33">
        <f t="shared" si="37"/>
        <v>0.30113602892340036</v>
      </c>
      <c r="X202" s="72">
        <f t="shared" si="36"/>
        <v>5.033320197733987E-2</v>
      </c>
      <c r="Y202" s="8">
        <f t="shared" si="38"/>
        <v>1.5157140566455571E-2</v>
      </c>
    </row>
    <row r="203" spans="1:25">
      <c r="A203" t="s">
        <v>223</v>
      </c>
      <c r="B203">
        <v>119758</v>
      </c>
      <c r="C203">
        <v>163576</v>
      </c>
      <c r="D203">
        <v>167056</v>
      </c>
      <c r="E203">
        <v>197460</v>
      </c>
      <c r="F203">
        <v>267576.58199999999</v>
      </c>
      <c r="G203">
        <v>361311.52799999999</v>
      </c>
      <c r="H203">
        <v>450127.837</v>
      </c>
      <c r="I203">
        <v>641447.03</v>
      </c>
      <c r="J203">
        <v>840867.95600000001</v>
      </c>
      <c r="K203">
        <v>550103.16200000001</v>
      </c>
      <c r="L203">
        <v>529979.31499999994</v>
      </c>
      <c r="N203" s="110" t="s">
        <v>188</v>
      </c>
      <c r="T203" s="33">
        <f t="shared" si="39"/>
        <v>0.62853489866614853</v>
      </c>
      <c r="U203" s="31">
        <f t="shared" si="40"/>
        <v>2.3747988427770756E-3</v>
      </c>
      <c r="V203" s="8">
        <f t="shared" si="34"/>
        <v>1.492643949997376E-3</v>
      </c>
      <c r="W203" s="33">
        <f t="shared" si="37"/>
        <v>0.19749989886322261</v>
      </c>
      <c r="X203" s="72">
        <f t="shared" si="36"/>
        <v>1.43714464550684E-3</v>
      </c>
      <c r="Y203" s="8">
        <f t="shared" si="38"/>
        <v>2.8383592213942284E-4</v>
      </c>
    </row>
    <row r="204" spans="1:25">
      <c r="A204" t="s">
        <v>224</v>
      </c>
      <c r="B204">
        <v>52866</v>
      </c>
      <c r="C204">
        <v>56482</v>
      </c>
      <c r="D204">
        <v>69446</v>
      </c>
      <c r="E204">
        <v>89908</v>
      </c>
      <c r="F204">
        <v>140593.46400000001</v>
      </c>
      <c r="G204">
        <v>162673.07699999999</v>
      </c>
      <c r="H204">
        <v>166537.323</v>
      </c>
      <c r="I204">
        <v>270178.94400000002</v>
      </c>
      <c r="J204">
        <v>436948.79700000002</v>
      </c>
      <c r="K204">
        <v>278390.90399999998</v>
      </c>
      <c r="L204">
        <v>334143.65500000003</v>
      </c>
      <c r="N204" s="110" t="s">
        <v>189</v>
      </c>
      <c r="T204" s="33">
        <f t="shared" si="39"/>
        <v>0.57784980815961184</v>
      </c>
      <c r="U204" s="31">
        <f t="shared" si="40"/>
        <v>4.7139693729788899E-2</v>
      </c>
      <c r="V204" s="8">
        <f t="shared" si="34"/>
        <v>2.7239662978461372E-2</v>
      </c>
      <c r="W204" s="33">
        <f t="shared" si="37"/>
        <v>0.53704329849723531</v>
      </c>
      <c r="X204" s="72">
        <f t="shared" si="36"/>
        <v>4.5222643757778305E-2</v>
      </c>
      <c r="Y204" s="8">
        <f t="shared" si="38"/>
        <v>2.4286517770442669E-2</v>
      </c>
    </row>
    <row r="205" spans="1:25">
      <c r="A205" t="s">
        <v>225</v>
      </c>
      <c r="B205">
        <v>142120</v>
      </c>
      <c r="C205">
        <v>142642</v>
      </c>
      <c r="D205">
        <v>172414</v>
      </c>
      <c r="E205">
        <v>244365</v>
      </c>
      <c r="F205">
        <v>319965.61800000002</v>
      </c>
      <c r="G205">
        <v>372133.41399999999</v>
      </c>
      <c r="H205">
        <v>395731.87900000002</v>
      </c>
      <c r="I205">
        <v>489380.484</v>
      </c>
      <c r="J205">
        <v>600768.35800000001</v>
      </c>
      <c r="K205">
        <v>323259.55599999998</v>
      </c>
      <c r="L205">
        <v>451670.337</v>
      </c>
      <c r="N205" s="110" t="s">
        <v>190</v>
      </c>
      <c r="T205" s="33">
        <f t="shared" si="39"/>
        <v>0.92935767667402325</v>
      </c>
      <c r="U205" s="31">
        <f t="shared" si="40"/>
        <v>3.3239631153555303E-3</v>
      </c>
      <c r="V205" s="8">
        <f t="shared" si="34"/>
        <v>3.0891506382369639E-3</v>
      </c>
      <c r="W205" s="33">
        <f t="shared" si="37"/>
        <v>0.90148758561643838</v>
      </c>
      <c r="X205" s="72">
        <f t="shared" si="36"/>
        <v>2.173013401450854E-3</v>
      </c>
      <c r="Y205" s="8">
        <f t="shared" si="38"/>
        <v>1.9589446047860947E-3</v>
      </c>
    </row>
    <row r="206" spans="1:25">
      <c r="A206" t="s">
        <v>226</v>
      </c>
      <c r="B206">
        <v>104642</v>
      </c>
      <c r="C206">
        <v>143213</v>
      </c>
      <c r="D206">
        <v>206452</v>
      </c>
      <c r="E206">
        <v>289307</v>
      </c>
      <c r="F206">
        <v>364303.03499999997</v>
      </c>
      <c r="G206">
        <v>474005.94900000002</v>
      </c>
      <c r="H206">
        <v>639881.62699999998</v>
      </c>
      <c r="I206">
        <v>829397.66899999999</v>
      </c>
      <c r="J206">
        <v>920627.97499999998</v>
      </c>
      <c r="K206">
        <v>549161.33900000004</v>
      </c>
      <c r="L206">
        <v>674699.34100000001</v>
      </c>
      <c r="N206" s="110" t="s">
        <v>191</v>
      </c>
      <c r="T206" s="33">
        <f t="shared" si="39"/>
        <v>0.73665013586168404</v>
      </c>
      <c r="U206" s="31">
        <f t="shared" si="40"/>
        <v>6.3629719151275998E-3</v>
      </c>
      <c r="V206" s="8">
        <f t="shared" si="34"/>
        <v>4.6872841257628263E-3</v>
      </c>
      <c r="W206" s="33">
        <f t="shared" si="37"/>
        <v>0.29241789340208091</v>
      </c>
      <c r="X206" s="72">
        <f t="shared" si="36"/>
        <v>6.923398835749466E-3</v>
      </c>
      <c r="Y206" s="8">
        <f t="shared" si="38"/>
        <v>2.0245257027322783E-3</v>
      </c>
    </row>
    <row r="207" spans="1:25">
      <c r="A207" t="s">
        <v>227</v>
      </c>
      <c r="B207">
        <v>56714</v>
      </c>
      <c r="C207">
        <v>64233</v>
      </c>
      <c r="D207">
        <v>79763</v>
      </c>
      <c r="E207">
        <v>124717</v>
      </c>
      <c r="F207">
        <v>185422.31700000001</v>
      </c>
      <c r="G207">
        <v>273928.63400000002</v>
      </c>
      <c r="H207">
        <v>389408.10399999999</v>
      </c>
      <c r="I207">
        <v>544796.61399999994</v>
      </c>
      <c r="J207">
        <v>684739.01100000006</v>
      </c>
      <c r="K207">
        <v>469757.94900000002</v>
      </c>
      <c r="L207">
        <v>471427.62900000002</v>
      </c>
      <c r="N207" s="110" t="s">
        <v>192</v>
      </c>
      <c r="T207" s="33">
        <f t="shared" si="39"/>
        <v>0.97704142760363777</v>
      </c>
      <c r="U207" s="31">
        <f t="shared" si="40"/>
        <v>1.0450800196275176E-3</v>
      </c>
      <c r="V207" s="8">
        <f t="shared" si="34"/>
        <v>1.0210864743369075E-3</v>
      </c>
      <c r="W207" s="33">
        <f t="shared" si="37"/>
        <v>3.4112595419847326E-2</v>
      </c>
      <c r="X207" s="72">
        <f t="shared" si="36"/>
        <v>4.8743964998298263E-4</v>
      </c>
      <c r="Y207" s="8">
        <f t="shared" si="38"/>
        <v>1.6627831571461476E-5</v>
      </c>
    </row>
    <row r="208" spans="1:25">
      <c r="A208" t="s">
        <v>228</v>
      </c>
      <c r="B208">
        <v>57856</v>
      </c>
      <c r="C208">
        <v>66387</v>
      </c>
      <c r="D208">
        <v>71700</v>
      </c>
      <c r="E208">
        <v>95805</v>
      </c>
      <c r="F208">
        <v>142668.788</v>
      </c>
      <c r="G208">
        <v>142655.65599999999</v>
      </c>
      <c r="H208">
        <v>152833.00399999999</v>
      </c>
      <c r="I208">
        <v>181227.43599999999</v>
      </c>
      <c r="J208">
        <v>220450.068</v>
      </c>
      <c r="K208">
        <v>165532.81299999999</v>
      </c>
      <c r="L208">
        <v>229152.10500000001</v>
      </c>
      <c r="N208" s="110" t="s">
        <v>193</v>
      </c>
      <c r="T208" s="33">
        <f t="shared" si="39"/>
        <v>0.76041842249978442</v>
      </c>
      <c r="U208" s="31">
        <f t="shared" si="40"/>
        <v>8.1979257627149001E-4</v>
      </c>
      <c r="V208" s="8">
        <f t="shared" si="34"/>
        <v>6.2338537762540063E-4</v>
      </c>
      <c r="W208" s="33">
        <f t="shared" si="37"/>
        <v>0.20237062734894479</v>
      </c>
      <c r="X208" s="72">
        <f t="shared" si="36"/>
        <v>4.0220747836143534E-4</v>
      </c>
      <c r="Y208" s="8">
        <f t="shared" si="38"/>
        <v>8.1394979720440802E-5</v>
      </c>
    </row>
    <row r="209" spans="1:25">
      <c r="A209" t="s">
        <v>229</v>
      </c>
      <c r="B209">
        <v>4021</v>
      </c>
      <c r="C209">
        <v>2807</v>
      </c>
      <c r="D209">
        <v>10772</v>
      </c>
      <c r="E209">
        <v>4824</v>
      </c>
      <c r="F209">
        <v>10798.223</v>
      </c>
      <c r="G209">
        <v>22095.151000000002</v>
      </c>
      <c r="H209">
        <v>27781.626</v>
      </c>
      <c r="I209">
        <v>52787.47</v>
      </c>
      <c r="J209">
        <v>63805.86</v>
      </c>
      <c r="K209">
        <v>38814.334999999999</v>
      </c>
      <c r="L209">
        <v>33880.339</v>
      </c>
      <c r="N209" s="110" t="s">
        <v>194</v>
      </c>
      <c r="T209" s="33">
        <f t="shared" si="39"/>
        <v>0.51076929861667075</v>
      </c>
      <c r="U209" s="31">
        <f t="shared" si="40"/>
        <v>3.4691606970067929E-2</v>
      </c>
      <c r="V209" s="8">
        <f t="shared" si="34"/>
        <v>1.7719407759986802E-2</v>
      </c>
      <c r="W209" s="33">
        <f t="shared" si="37"/>
        <v>0.68209292756600204</v>
      </c>
      <c r="X209" s="72">
        <f t="shared" si="36"/>
        <v>3.6454834681563651E-2</v>
      </c>
      <c r="Y209" s="8">
        <f t="shared" si="38"/>
        <v>2.4865584911882375E-2</v>
      </c>
    </row>
    <row r="210" spans="1:25">
      <c r="A210" t="s">
        <v>230</v>
      </c>
      <c r="B210">
        <v>59129</v>
      </c>
      <c r="C210">
        <v>56035</v>
      </c>
      <c r="D210">
        <v>62921</v>
      </c>
      <c r="E210">
        <v>70996</v>
      </c>
      <c r="F210">
        <v>128221.21799999999</v>
      </c>
      <c r="G210">
        <v>169763.351</v>
      </c>
      <c r="H210">
        <v>175648.19200000001</v>
      </c>
      <c r="I210">
        <v>468392.74599999998</v>
      </c>
      <c r="J210">
        <v>2124718.3679999998</v>
      </c>
      <c r="K210">
        <v>2977649.7480000001</v>
      </c>
      <c r="L210">
        <v>3487306.66</v>
      </c>
      <c r="N210" s="110" t="s">
        <v>195</v>
      </c>
      <c r="T210" s="33">
        <f t="shared" si="39"/>
        <v>0.82293948974599451</v>
      </c>
      <c r="U210" s="31">
        <f t="shared" si="40"/>
        <v>1.3308143076476901E-2</v>
      </c>
      <c r="V210" s="8">
        <f t="shared" si="34"/>
        <v>1.095179647282259E-2</v>
      </c>
      <c r="W210" s="33">
        <f t="shared" si="37"/>
        <v>0.78414126522091587</v>
      </c>
      <c r="X210" s="72">
        <f t="shared" si="36"/>
        <v>1.3841623276359561E-2</v>
      </c>
      <c r="Y210" s="8">
        <f t="shared" si="38"/>
        <v>1.0853787988635864E-2</v>
      </c>
    </row>
    <row r="211" spans="1:25">
      <c r="A211" t="s">
        <v>231</v>
      </c>
      <c r="B211">
        <v>29911</v>
      </c>
      <c r="C211">
        <v>33148</v>
      </c>
      <c r="D211">
        <v>33184</v>
      </c>
      <c r="E211">
        <v>39773</v>
      </c>
      <c r="F211">
        <v>85511.187999999995</v>
      </c>
      <c r="G211">
        <v>94626.442999999999</v>
      </c>
      <c r="H211">
        <v>145247.33499999999</v>
      </c>
      <c r="I211">
        <v>176390.875</v>
      </c>
      <c r="J211">
        <v>426504.38199999998</v>
      </c>
      <c r="K211">
        <v>482543.92200000002</v>
      </c>
      <c r="L211">
        <v>705239.72199999995</v>
      </c>
      <c r="N211" s="110" t="s">
        <v>196</v>
      </c>
      <c r="T211" s="33">
        <f t="shared" si="39"/>
        <v>0.95439338693433085</v>
      </c>
      <c r="U211" s="31">
        <f t="shared" si="40"/>
        <v>7.7799075186294701E-3</v>
      </c>
      <c r="V211" s="8">
        <f t="shared" si="34"/>
        <v>7.4250922867406454E-3</v>
      </c>
      <c r="W211" s="33">
        <f t="shared" si="37"/>
        <v>0.91246589716684157</v>
      </c>
      <c r="X211" s="72">
        <f t="shared" si="36"/>
        <v>5.5406725481128632E-3</v>
      </c>
      <c r="Y211" s="8">
        <f t="shared" si="38"/>
        <v>5.0556747475214939E-3</v>
      </c>
    </row>
    <row r="212" spans="1:25">
      <c r="A212" t="s">
        <v>232</v>
      </c>
      <c r="B212">
        <v>633326</v>
      </c>
      <c r="C212">
        <v>905433</v>
      </c>
      <c r="D212">
        <v>1086803</v>
      </c>
      <c r="E212">
        <v>1105791</v>
      </c>
      <c r="F212">
        <v>1231719.514</v>
      </c>
      <c r="G212">
        <v>1791984.7050000001</v>
      </c>
      <c r="H212">
        <v>3390123.5660000001</v>
      </c>
      <c r="I212">
        <v>4336723.7929999996</v>
      </c>
      <c r="J212">
        <v>5625104.3629999999</v>
      </c>
      <c r="K212">
        <v>6631954.432</v>
      </c>
      <c r="L212">
        <v>7287020.9800000004</v>
      </c>
      <c r="N212" s="110" t="s">
        <v>197</v>
      </c>
      <c r="T212" s="33">
        <f t="shared" si="39"/>
        <v>0.69166093162203568</v>
      </c>
      <c r="U212" s="31">
        <f t="shared" si="40"/>
        <v>1.6890704439574369E-2</v>
      </c>
      <c r="V212" s="8">
        <f t="shared" si="34"/>
        <v>1.1682640368428462E-2</v>
      </c>
      <c r="W212" s="33">
        <f t="shared" si="37"/>
        <v>0.68862077395418397</v>
      </c>
      <c r="X212" s="72">
        <f t="shared" si="36"/>
        <v>1.2128840345956571E-2</v>
      </c>
      <c r="Y212" s="8">
        <f t="shared" si="38"/>
        <v>8.3521714261993469E-3</v>
      </c>
    </row>
    <row r="213" spans="1:25">
      <c r="A213" t="s">
        <v>233</v>
      </c>
      <c r="B213">
        <v>2797</v>
      </c>
      <c r="C213">
        <v>644</v>
      </c>
      <c r="D213">
        <v>657</v>
      </c>
      <c r="E213">
        <v>2138</v>
      </c>
      <c r="F213">
        <v>10024.447</v>
      </c>
      <c r="G213">
        <v>9401.5570000000007</v>
      </c>
      <c r="H213">
        <v>5085.0540000000001</v>
      </c>
      <c r="I213">
        <v>7942.3620000000001</v>
      </c>
      <c r="J213">
        <v>24387.174999999999</v>
      </c>
      <c r="K213">
        <v>7407.4340000000002</v>
      </c>
      <c r="L213">
        <v>8575.1059999999998</v>
      </c>
      <c r="N213" s="110" t="s">
        <v>198</v>
      </c>
      <c r="T213" s="33">
        <f t="shared" si="39"/>
        <v>0.60263873716268412</v>
      </c>
      <c r="U213" s="31">
        <f t="shared" si="40"/>
        <v>1.2745975912393216E-2</v>
      </c>
      <c r="V213" s="8">
        <f t="shared" ref="V213:V276" si="41">(T213*U213)</f>
        <v>7.6812188277506381E-3</v>
      </c>
      <c r="W213" s="33">
        <f t="shared" si="37"/>
        <v>0.40196657979967865</v>
      </c>
      <c r="X213" s="72">
        <f t="shared" si="36"/>
        <v>1.3965866898975691E-2</v>
      </c>
      <c r="Y213" s="8">
        <f t="shared" si="38"/>
        <v>5.613811751318803E-3</v>
      </c>
    </row>
    <row r="214" spans="1:25">
      <c r="A214" t="s">
        <v>234</v>
      </c>
      <c r="B214">
        <v>3041</v>
      </c>
      <c r="C214">
        <v>1674</v>
      </c>
      <c r="D214">
        <v>2630</v>
      </c>
      <c r="E214">
        <v>3648</v>
      </c>
      <c r="F214">
        <v>20032.877</v>
      </c>
      <c r="G214">
        <v>43401.771000000001</v>
      </c>
      <c r="H214">
        <v>43142.271000000001</v>
      </c>
      <c r="I214">
        <v>44754.495999999999</v>
      </c>
      <c r="J214">
        <v>70652.171000000002</v>
      </c>
      <c r="K214">
        <v>91265.577000000005</v>
      </c>
      <c r="L214">
        <v>168199.26699999999</v>
      </c>
      <c r="N214" s="110" t="s">
        <v>199</v>
      </c>
      <c r="T214" s="33">
        <f t="shared" si="39"/>
        <v>0.60456326070597477</v>
      </c>
      <c r="U214" s="31">
        <f t="shared" si="40"/>
        <v>2.063120589682068E-2</v>
      </c>
      <c r="V214" s="8">
        <f t="shared" si="41"/>
        <v>1.2472869109278245E-2</v>
      </c>
      <c r="W214" s="33">
        <f t="shared" si="37"/>
        <v>0.71818613706439627</v>
      </c>
      <c r="X214" s="72">
        <f t="shared" si="36"/>
        <v>6.2413089056921715E-3</v>
      </c>
      <c r="Y214" s="8">
        <f t="shared" si="38"/>
        <v>4.4824215332046752E-3</v>
      </c>
    </row>
    <row r="215" spans="1:25">
      <c r="A215" t="s">
        <v>235</v>
      </c>
      <c r="B215">
        <v>266083</v>
      </c>
      <c r="C215">
        <v>309145</v>
      </c>
      <c r="D215">
        <v>414134</v>
      </c>
      <c r="E215">
        <v>613862</v>
      </c>
      <c r="F215">
        <v>863184.42</v>
      </c>
      <c r="G215">
        <v>1012241.809</v>
      </c>
      <c r="H215">
        <v>1293538.2209999999</v>
      </c>
      <c r="I215">
        <v>2387308.8289999999</v>
      </c>
      <c r="J215">
        <v>3296515.9870000002</v>
      </c>
      <c r="K215">
        <v>2316275.2609999999</v>
      </c>
      <c r="L215">
        <v>3023881.2969999998</v>
      </c>
      <c r="N215" s="110" t="s">
        <v>200</v>
      </c>
      <c r="T215" s="33">
        <f t="shared" si="39"/>
        <v>0.95099790955373709</v>
      </c>
      <c r="U215" s="31">
        <f t="shared" si="40"/>
        <v>1.1360235219658239E-2</v>
      </c>
      <c r="V215" s="8">
        <f t="shared" si="41"/>
        <v>1.0803559945933724E-2</v>
      </c>
      <c r="W215" s="33">
        <f t="shared" si="37"/>
        <v>0.65939001981028478</v>
      </c>
      <c r="X215" s="72">
        <f t="shared" si="36"/>
        <v>1.0535940592827545E-2</v>
      </c>
      <c r="Y215" s="8">
        <f t="shared" si="38"/>
        <v>6.9472940762245385E-3</v>
      </c>
    </row>
    <row r="216" spans="1:25">
      <c r="A216" t="s">
        <v>236</v>
      </c>
      <c r="B216">
        <v>181699</v>
      </c>
      <c r="C216">
        <v>213505</v>
      </c>
      <c r="D216">
        <v>235570</v>
      </c>
      <c r="E216">
        <v>286209</v>
      </c>
      <c r="F216">
        <v>373754.23599999998</v>
      </c>
      <c r="G216">
        <v>435944.87800000003</v>
      </c>
      <c r="H216">
        <v>578550.29399999999</v>
      </c>
      <c r="I216">
        <v>737530.49300000002</v>
      </c>
      <c r="J216">
        <v>851502.37100000004</v>
      </c>
      <c r="K216">
        <v>682242.24800000002</v>
      </c>
      <c r="L216">
        <v>849510.80700000003</v>
      </c>
      <c r="N216" s="110" t="s">
        <v>201</v>
      </c>
      <c r="T216" s="33">
        <f t="shared" si="39"/>
        <v>0.95710364082976429</v>
      </c>
      <c r="U216" s="31">
        <f t="shared" si="40"/>
        <v>8.8223394022987053E-2</v>
      </c>
      <c r="V216" s="8">
        <f t="shared" si="41"/>
        <v>8.4438931625759772E-2</v>
      </c>
      <c r="W216" s="33">
        <f t="shared" si="37"/>
        <v>0.96915750606765871</v>
      </c>
      <c r="X216" s="72">
        <f t="shared" si="36"/>
        <v>9.0979471139607623E-2</v>
      </c>
      <c r="Y216" s="8">
        <f t="shared" si="38"/>
        <v>8.8173437353016651E-2</v>
      </c>
    </row>
    <row r="217" spans="1:25">
      <c r="A217" t="s">
        <v>237</v>
      </c>
      <c r="B217">
        <v>304176</v>
      </c>
      <c r="C217">
        <v>365145</v>
      </c>
      <c r="D217">
        <v>470568</v>
      </c>
      <c r="E217">
        <v>679499</v>
      </c>
      <c r="F217">
        <v>866231.83900000004</v>
      </c>
      <c r="G217">
        <v>1004770.523</v>
      </c>
      <c r="H217">
        <v>1228213.952</v>
      </c>
      <c r="I217">
        <v>1617877.912</v>
      </c>
      <c r="J217">
        <v>1842954.405</v>
      </c>
      <c r="K217">
        <v>1341274.5859999999</v>
      </c>
      <c r="L217">
        <v>1752566.4879999999</v>
      </c>
      <c r="N217" s="110" t="s">
        <v>202</v>
      </c>
      <c r="T217" s="33">
        <f t="shared" si="39"/>
        <v>0.38382771505207497</v>
      </c>
      <c r="U217" s="31">
        <f t="shared" ref="U217:U248" si="42">(L182+L447)/($AI$44+$AI$45)</f>
        <v>2.2917725000812946E-3</v>
      </c>
      <c r="V217" s="8">
        <f t="shared" si="41"/>
        <v>8.7964580212538464E-4</v>
      </c>
      <c r="W217" s="33">
        <f t="shared" si="37"/>
        <v>0.973774898687229</v>
      </c>
      <c r="X217" s="72">
        <f>(B182+B447)/($AI$52+$AI$53)</f>
        <v>3.4672653686342115E-3</v>
      </c>
      <c r="Y217" s="8">
        <f t="shared" si="38"/>
        <v>3.3763359830635171E-3</v>
      </c>
    </row>
    <row r="218" spans="1:25">
      <c r="A218" t="s">
        <v>238</v>
      </c>
      <c r="B218">
        <v>636192</v>
      </c>
      <c r="C218">
        <v>751838</v>
      </c>
      <c r="D218">
        <v>900887</v>
      </c>
      <c r="E218">
        <v>1217693</v>
      </c>
      <c r="F218">
        <v>1635536.791</v>
      </c>
      <c r="G218">
        <v>2010084.108</v>
      </c>
      <c r="H218">
        <v>2653398.3250000002</v>
      </c>
      <c r="I218">
        <v>3315172.2220000001</v>
      </c>
      <c r="J218">
        <v>3511461.6320000002</v>
      </c>
      <c r="K218">
        <v>1973981.1780000001</v>
      </c>
      <c r="L218">
        <v>2551542.8590000002</v>
      </c>
      <c r="N218" s="110" t="s">
        <v>203</v>
      </c>
      <c r="T218" s="33">
        <f t="shared" si="39"/>
        <v>0.45345495353636439</v>
      </c>
      <c r="U218" s="31">
        <f t="shared" si="42"/>
        <v>2.5598980397522455E-3</v>
      </c>
      <c r="V218" s="8">
        <f>(T218*U218)</f>
        <v>1.1607984466736848E-3</v>
      </c>
      <c r="W218" s="33">
        <f t="shared" si="37"/>
        <v>0.93125674453874652</v>
      </c>
      <c r="X218" s="72">
        <f t="shared" ref="X218:X266" si="43">(B183+B448)/($AI$52+$AI$53)</f>
        <v>2.402848433959459E-3</v>
      </c>
      <c r="Y218" s="8">
        <f t="shared" si="38"/>
        <v>2.2376688102291112E-3</v>
      </c>
    </row>
    <row r="219" spans="1:25">
      <c r="A219" t="s">
        <v>239</v>
      </c>
      <c r="B219">
        <v>6646</v>
      </c>
      <c r="C219">
        <v>8610</v>
      </c>
      <c r="D219">
        <v>7430</v>
      </c>
      <c r="E219">
        <v>8449</v>
      </c>
      <c r="F219">
        <v>14251.433999999999</v>
      </c>
      <c r="G219">
        <v>16897.456999999999</v>
      </c>
      <c r="H219">
        <v>23995.422999999999</v>
      </c>
      <c r="I219">
        <v>26243.754000000001</v>
      </c>
      <c r="J219">
        <v>33271.114999999998</v>
      </c>
      <c r="K219">
        <v>29744.922999999999</v>
      </c>
      <c r="L219">
        <v>29198.235000000001</v>
      </c>
      <c r="N219" s="110" t="s">
        <v>204</v>
      </c>
      <c r="T219" s="33">
        <f t="shared" si="39"/>
        <v>0.8113765450662227</v>
      </c>
      <c r="U219" s="31">
        <f t="shared" si="42"/>
        <v>5.3446000355882518E-2</v>
      </c>
      <c r="V219" s="8">
        <f t="shared" si="41"/>
        <v>4.3364831116364064E-2</v>
      </c>
      <c r="W219" s="33">
        <f t="shared" si="37"/>
        <v>0.84182384077624339</v>
      </c>
      <c r="X219" s="72">
        <f t="shared" si="43"/>
        <v>7.6161507267920966E-2</v>
      </c>
      <c r="Y219" s="8">
        <f t="shared" si="38"/>
        <v>6.4114572567588998E-2</v>
      </c>
    </row>
    <row r="220" spans="1:25">
      <c r="A220" t="s">
        <v>240</v>
      </c>
      <c r="B220">
        <v>269127</v>
      </c>
      <c r="C220">
        <v>339029</v>
      </c>
      <c r="D220">
        <v>430069</v>
      </c>
      <c r="E220">
        <v>765940</v>
      </c>
      <c r="F220">
        <v>1230209.4890000001</v>
      </c>
      <c r="G220">
        <v>1769377.068</v>
      </c>
      <c r="H220">
        <v>2322989.415</v>
      </c>
      <c r="I220">
        <v>3062459.5290000001</v>
      </c>
      <c r="J220">
        <v>3104698.679</v>
      </c>
      <c r="K220">
        <v>3125516.4309999999</v>
      </c>
      <c r="L220">
        <v>3578270.577</v>
      </c>
      <c r="N220" s="110" t="s">
        <v>205</v>
      </c>
      <c r="T220" s="33">
        <f t="shared" si="39"/>
        <v>0.80453125832489059</v>
      </c>
      <c r="U220" s="31">
        <f t="shared" si="42"/>
        <v>1.3051004415212951E-2</v>
      </c>
      <c r="V220" s="8">
        <f t="shared" si="41"/>
        <v>1.0499941004574978E-2</v>
      </c>
      <c r="W220" s="33">
        <f t="shared" si="37"/>
        <v>0.75768714720102892</v>
      </c>
      <c r="X220" s="72">
        <f t="shared" si="43"/>
        <v>4.4135617026311953E-3</v>
      </c>
      <c r="Y220" s="8">
        <f t="shared" si="38"/>
        <v>3.3440989754623461E-3</v>
      </c>
    </row>
    <row r="221" spans="1:25">
      <c r="A221" t="s">
        <v>241</v>
      </c>
      <c r="B221">
        <v>251081</v>
      </c>
      <c r="C221">
        <v>266464</v>
      </c>
      <c r="D221">
        <v>330083</v>
      </c>
      <c r="E221">
        <v>465127</v>
      </c>
      <c r="F221">
        <v>456603.65600000002</v>
      </c>
      <c r="G221">
        <v>420874.31599999999</v>
      </c>
      <c r="H221">
        <v>431217.29</v>
      </c>
      <c r="I221">
        <v>414916.75699999998</v>
      </c>
      <c r="J221">
        <v>405037.125</v>
      </c>
      <c r="K221">
        <v>337747.11300000001</v>
      </c>
      <c r="L221">
        <v>474221.24599999998</v>
      </c>
      <c r="N221" s="110" t="s">
        <v>206</v>
      </c>
      <c r="T221" s="33">
        <f t="shared" si="39"/>
        <v>0.85762326213281015</v>
      </c>
      <c r="U221" s="31">
        <f t="shared" si="42"/>
        <v>1.3228103137583694E-2</v>
      </c>
      <c r="V221" s="8">
        <f t="shared" si="41"/>
        <v>1.134472896468379E-2</v>
      </c>
      <c r="W221" s="33">
        <f t="shared" si="37"/>
        <v>0.96331909596273957</v>
      </c>
      <c r="X221" s="72">
        <f t="shared" si="43"/>
        <v>9.7953549205184315E-3</v>
      </c>
      <c r="Y221" s="8">
        <f t="shared" si="38"/>
        <v>9.4360524466679876E-3</v>
      </c>
    </row>
    <row r="222" spans="1:25">
      <c r="A222" t="s">
        <v>242</v>
      </c>
      <c r="B222">
        <v>458912</v>
      </c>
      <c r="C222">
        <v>507514</v>
      </c>
      <c r="D222">
        <v>597423</v>
      </c>
      <c r="E222">
        <v>808811</v>
      </c>
      <c r="F222">
        <v>1083748.03</v>
      </c>
      <c r="G222">
        <v>1376725.78</v>
      </c>
      <c r="H222">
        <v>1696898.4</v>
      </c>
      <c r="I222">
        <v>2295711.892</v>
      </c>
      <c r="J222">
        <v>2812159.0449999999</v>
      </c>
      <c r="K222">
        <v>2315074.2039999999</v>
      </c>
      <c r="L222">
        <v>2595553.6140000001</v>
      </c>
      <c r="N222" s="110" t="s">
        <v>207</v>
      </c>
      <c r="T222" s="33">
        <f t="shared" si="39"/>
        <v>0.71750854428899546</v>
      </c>
      <c r="U222" s="31">
        <f t="shared" si="42"/>
        <v>3.4020757986096867E-3</v>
      </c>
      <c r="V222" s="8">
        <f t="shared" si="41"/>
        <v>2.441018453821258E-3</v>
      </c>
      <c r="W222" s="33">
        <f t="shared" si="37"/>
        <v>0.42807899598164123</v>
      </c>
      <c r="X222" s="72">
        <f t="shared" si="43"/>
        <v>1.8399272088368366E-3</v>
      </c>
      <c r="Y222" s="8">
        <f t="shared" si="38"/>
        <v>7.876341922381765E-4</v>
      </c>
    </row>
    <row r="223" spans="1:25">
      <c r="A223" t="s">
        <v>243</v>
      </c>
      <c r="B223">
        <v>1456115</v>
      </c>
      <c r="C223">
        <v>1412610</v>
      </c>
      <c r="D223">
        <v>1391507</v>
      </c>
      <c r="E223">
        <v>2243431</v>
      </c>
      <c r="F223">
        <v>4237610.1310000001</v>
      </c>
      <c r="G223">
        <v>5379791.2879999997</v>
      </c>
      <c r="H223">
        <v>7009955.5539999995</v>
      </c>
      <c r="I223">
        <v>7766306.4699999997</v>
      </c>
      <c r="J223">
        <v>9941773.8780000005</v>
      </c>
      <c r="K223">
        <v>9671790.5850000009</v>
      </c>
      <c r="L223">
        <v>8786311.4140000008</v>
      </c>
      <c r="N223" s="110" t="s">
        <v>208</v>
      </c>
      <c r="T223" s="33">
        <f t="shared" si="39"/>
        <v>0.9209852474819451</v>
      </c>
      <c r="U223" s="31">
        <f t="shared" si="42"/>
        <v>9.720750173213456E-3</v>
      </c>
      <c r="V223" s="8">
        <f t="shared" si="41"/>
        <v>8.9526675039871551E-3</v>
      </c>
      <c r="W223" s="33">
        <f t="shared" si="37"/>
        <v>0.77693552228509477</v>
      </c>
      <c r="X223" s="72">
        <f t="shared" si="43"/>
        <v>8.533205992481278E-3</v>
      </c>
      <c r="Y223" s="8">
        <f t="shared" si="38"/>
        <v>6.6297508545347418E-3</v>
      </c>
    </row>
    <row r="224" spans="1:25">
      <c r="A224" t="s">
        <v>244</v>
      </c>
      <c r="B224">
        <v>454928</v>
      </c>
      <c r="C224">
        <v>376019</v>
      </c>
      <c r="D224">
        <v>515558</v>
      </c>
      <c r="E224">
        <v>237173</v>
      </c>
      <c r="F224">
        <v>874446.73300000001</v>
      </c>
      <c r="G224">
        <v>1097887.2930000001</v>
      </c>
      <c r="H224">
        <v>1215818.1000000001</v>
      </c>
      <c r="I224">
        <v>1751248.0209999999</v>
      </c>
      <c r="J224">
        <v>2254429.5959999999</v>
      </c>
      <c r="K224">
        <v>1314952.277</v>
      </c>
      <c r="L224">
        <v>1490594.3570000001</v>
      </c>
      <c r="N224" s="110" t="s">
        <v>209</v>
      </c>
      <c r="T224" s="33">
        <f t="shared" si="39"/>
        <v>0.12456435429847805</v>
      </c>
      <c r="U224" s="31">
        <f t="shared" si="42"/>
        <v>5.1375471429548581E-3</v>
      </c>
      <c r="V224" s="8">
        <f t="shared" si="41"/>
        <v>6.3995524254016264E-4</v>
      </c>
      <c r="W224" s="33">
        <f t="shared" si="37"/>
        <v>0.99750623441396513</v>
      </c>
      <c r="X224" s="72">
        <f t="shared" si="43"/>
        <v>2.3043853998732733E-3</v>
      </c>
      <c r="Y224" s="8">
        <f t="shared" si="38"/>
        <v>2.2986388028661082E-3</v>
      </c>
    </row>
    <row r="225" spans="1:25">
      <c r="A225" t="s">
        <v>245</v>
      </c>
      <c r="B225">
        <v>130877</v>
      </c>
      <c r="C225">
        <v>109778</v>
      </c>
      <c r="D225">
        <v>158590</v>
      </c>
      <c r="E225">
        <v>227607</v>
      </c>
      <c r="F225">
        <v>476817.815</v>
      </c>
      <c r="G225">
        <v>572495.78599999996</v>
      </c>
      <c r="H225">
        <v>742256.11300000001</v>
      </c>
      <c r="I225">
        <v>1028115.52</v>
      </c>
      <c r="J225">
        <v>1983653.726</v>
      </c>
      <c r="K225">
        <v>1515627.807</v>
      </c>
      <c r="L225">
        <v>1405830.3810000001</v>
      </c>
      <c r="N225" s="110" t="s">
        <v>210</v>
      </c>
      <c r="T225" s="33">
        <f t="shared" si="39"/>
        <v>0.79924452777205102</v>
      </c>
      <c r="U225" s="31">
        <f t="shared" si="42"/>
        <v>1.2057307321070986E-2</v>
      </c>
      <c r="V225" s="8">
        <f t="shared" si="41"/>
        <v>9.6367368960318736E-3</v>
      </c>
      <c r="W225" s="33">
        <f t="shared" si="37"/>
        <v>0.91864731761770302</v>
      </c>
      <c r="X225" s="72">
        <f t="shared" si="43"/>
        <v>1.3340689911908522E-2</v>
      </c>
      <c r="Y225" s="8">
        <f t="shared" si="38"/>
        <v>1.2255389002744314E-2</v>
      </c>
    </row>
    <row r="226" spans="1:25">
      <c r="A226" t="s">
        <v>246</v>
      </c>
      <c r="B226">
        <v>783939</v>
      </c>
      <c r="C226">
        <v>1081446</v>
      </c>
      <c r="D226">
        <v>1451692</v>
      </c>
      <c r="E226">
        <v>2190214</v>
      </c>
      <c r="F226">
        <v>3110889.8309999998</v>
      </c>
      <c r="G226">
        <v>3767887.327</v>
      </c>
      <c r="H226">
        <v>4881008.6789999995</v>
      </c>
      <c r="I226">
        <v>6958088.6310000001</v>
      </c>
      <c r="J226">
        <v>9096569.1219999995</v>
      </c>
      <c r="K226">
        <v>6809493.6270000003</v>
      </c>
      <c r="L226">
        <v>8081014.7960000001</v>
      </c>
      <c r="N226" s="110" t="s">
        <v>211</v>
      </c>
      <c r="T226" s="33">
        <f t="shared" si="39"/>
        <v>0.74180030983741074</v>
      </c>
      <c r="U226" s="31">
        <f t="shared" si="42"/>
        <v>3.2947526970869894E-3</v>
      </c>
      <c r="V226" s="8">
        <f t="shared" si="41"/>
        <v>2.4440485715367735E-3</v>
      </c>
      <c r="W226" s="33">
        <f t="shared" si="37"/>
        <v>0.44212570306222659</v>
      </c>
      <c r="X226" s="72">
        <f t="shared" si="43"/>
        <v>6.2797690807081166E-3</v>
      </c>
      <c r="Y226" s="8">
        <f t="shared" si="38"/>
        <v>2.7764473198765086E-3</v>
      </c>
    </row>
    <row r="227" spans="1:25">
      <c r="A227" t="s">
        <v>247</v>
      </c>
      <c r="B227">
        <v>65602</v>
      </c>
      <c r="C227">
        <v>71195</v>
      </c>
      <c r="D227">
        <v>76934</v>
      </c>
      <c r="E227">
        <v>109838</v>
      </c>
      <c r="F227">
        <v>138652.32699999999</v>
      </c>
      <c r="G227">
        <v>173254.42300000001</v>
      </c>
      <c r="H227">
        <v>181766.696</v>
      </c>
      <c r="I227">
        <v>219432.508</v>
      </c>
      <c r="J227">
        <v>261501.495</v>
      </c>
      <c r="K227">
        <v>216563.90700000001</v>
      </c>
      <c r="L227">
        <v>222157.49400000001</v>
      </c>
      <c r="N227" s="110" t="s">
        <v>212</v>
      </c>
      <c r="T227" s="33">
        <f t="shared" si="39"/>
        <v>0.53662608632745834</v>
      </c>
      <c r="U227" s="31">
        <f t="shared" si="42"/>
        <v>1.5869439706713328E-3</v>
      </c>
      <c r="V227" s="8">
        <f t="shared" si="41"/>
        <v>8.5159553220231414E-4</v>
      </c>
      <c r="W227" s="33">
        <f t="shared" si="37"/>
        <v>0.39996324711719577</v>
      </c>
      <c r="X227" s="72">
        <f t="shared" si="43"/>
        <v>4.5763235507914552E-3</v>
      </c>
      <c r="Y227" s="8">
        <f t="shared" si="38"/>
        <v>1.8303612272334456E-3</v>
      </c>
    </row>
    <row r="228" spans="1:25">
      <c r="A228" t="s">
        <v>248</v>
      </c>
      <c r="B228">
        <v>159118</v>
      </c>
      <c r="C228">
        <v>171702</v>
      </c>
      <c r="D228">
        <v>177439</v>
      </c>
      <c r="E228">
        <v>227923</v>
      </c>
      <c r="F228">
        <v>364189.17700000003</v>
      </c>
      <c r="G228">
        <v>473569.38199999998</v>
      </c>
      <c r="H228">
        <v>613358.69499999995</v>
      </c>
      <c r="I228">
        <v>829413.38899999997</v>
      </c>
      <c r="J228">
        <v>972558.95900000003</v>
      </c>
      <c r="K228">
        <v>463484.13299999997</v>
      </c>
      <c r="L228">
        <v>549986.23199999996</v>
      </c>
      <c r="N228" s="110" t="s">
        <v>213</v>
      </c>
      <c r="T228" s="33">
        <f t="shared" si="39"/>
        <v>0.4206753315911182</v>
      </c>
      <c r="U228" s="31">
        <f t="shared" si="42"/>
        <v>2.1862842479882043E-3</v>
      </c>
      <c r="V228" s="8">
        <f t="shared" si="41"/>
        <v>9.1971585097487638E-4</v>
      </c>
      <c r="W228" s="33">
        <f t="shared" si="37"/>
        <v>0.12136783265506484</v>
      </c>
      <c r="X228" s="72">
        <f t="shared" si="43"/>
        <v>8.8513011609632677E-3</v>
      </c>
      <c r="Y228" s="8">
        <f t="shared" si="38"/>
        <v>1.0742632380833709E-3</v>
      </c>
    </row>
    <row r="229" spans="1:25">
      <c r="A229" t="s">
        <v>249</v>
      </c>
      <c r="B229">
        <v>150363</v>
      </c>
      <c r="C229">
        <v>190125</v>
      </c>
      <c r="D229">
        <v>199556</v>
      </c>
      <c r="E229">
        <v>330764</v>
      </c>
      <c r="F229">
        <v>357581.08100000001</v>
      </c>
      <c r="G229">
        <v>260932.44699999999</v>
      </c>
      <c r="H229">
        <v>292995.63799999998</v>
      </c>
      <c r="I229">
        <v>359061.20199999999</v>
      </c>
      <c r="J229">
        <v>576541.679</v>
      </c>
      <c r="K229">
        <v>494475.55499999999</v>
      </c>
      <c r="L229">
        <v>634035.13500000001</v>
      </c>
      <c r="N229" s="110" t="s">
        <v>214</v>
      </c>
      <c r="T229" s="33">
        <f t="shared" si="39"/>
        <v>0.80329254541536543</v>
      </c>
      <c r="U229" s="31">
        <f t="shared" si="42"/>
        <v>2.2595444635496406E-3</v>
      </c>
      <c r="V229" s="8">
        <f t="shared" si="41"/>
        <v>1.8150752236039871E-3</v>
      </c>
      <c r="W229" s="33">
        <f t="shared" si="37"/>
        <v>0.45811813797585249</v>
      </c>
      <c r="X229" s="72">
        <f t="shared" si="43"/>
        <v>5.122355387149116E-3</v>
      </c>
      <c r="Y229" s="8">
        <f t="shared" si="38"/>
        <v>2.34664391201133E-3</v>
      </c>
    </row>
    <row r="230" spans="1:25">
      <c r="A230" t="s">
        <v>250</v>
      </c>
      <c r="B230">
        <v>197012</v>
      </c>
      <c r="C230">
        <v>183201</v>
      </c>
      <c r="D230">
        <v>125760</v>
      </c>
      <c r="E230">
        <v>112214</v>
      </c>
      <c r="F230">
        <v>168531.49</v>
      </c>
      <c r="G230">
        <v>143922.40900000001</v>
      </c>
      <c r="H230">
        <v>157156.20499999999</v>
      </c>
      <c r="I230">
        <v>183754.834</v>
      </c>
      <c r="J230">
        <v>338895.065</v>
      </c>
      <c r="K230">
        <v>316757.93900000001</v>
      </c>
      <c r="L230">
        <v>429501.89500000002</v>
      </c>
      <c r="N230" s="110" t="s">
        <v>215</v>
      </c>
      <c r="T230" s="33">
        <f t="shared" si="39"/>
        <v>0.5878420882438512</v>
      </c>
      <c r="U230" s="31">
        <f t="shared" si="42"/>
        <v>1.6768523732240637E-2</v>
      </c>
      <c r="V230" s="8">
        <f t="shared" si="41"/>
        <v>9.8572440075269142E-3</v>
      </c>
      <c r="W230" s="33">
        <f t="shared" si="37"/>
        <v>0.33293657465995274</v>
      </c>
      <c r="X230" s="72">
        <f t="shared" si="43"/>
        <v>3.1676083668910657E-2</v>
      </c>
      <c r="Y230" s="8">
        <f t="shared" si="38"/>
        <v>1.0546126795369183E-2</v>
      </c>
    </row>
    <row r="231" spans="1:25">
      <c r="A231" t="s">
        <v>251</v>
      </c>
      <c r="B231">
        <v>1029653</v>
      </c>
      <c r="C231">
        <v>1887382</v>
      </c>
      <c r="D231">
        <v>2322300</v>
      </c>
      <c r="E231">
        <v>2568652</v>
      </c>
      <c r="F231">
        <v>2934722.5079999999</v>
      </c>
      <c r="G231">
        <v>3004298.29</v>
      </c>
      <c r="H231">
        <v>3163411.8870000001</v>
      </c>
      <c r="I231">
        <v>3587064.8829999999</v>
      </c>
      <c r="J231">
        <v>3834065.7239999999</v>
      </c>
      <c r="K231">
        <v>3427641.6970000002</v>
      </c>
      <c r="L231">
        <v>3209406.0150000001</v>
      </c>
      <c r="N231" s="110" t="s">
        <v>216</v>
      </c>
      <c r="T231" s="33">
        <f t="shared" si="39"/>
        <v>0.53450877043283807</v>
      </c>
      <c r="U231" s="31">
        <f t="shared" si="42"/>
        <v>3.0328234026983799E-3</v>
      </c>
      <c r="V231" s="8">
        <f t="shared" si="41"/>
        <v>1.6210707079162472E-3</v>
      </c>
      <c r="W231" s="33">
        <f t="shared" si="37"/>
        <v>0.57078889223293128</v>
      </c>
      <c r="X231" s="72">
        <f t="shared" si="43"/>
        <v>4.7734949005433999E-3</v>
      </c>
      <c r="Y231" s="8">
        <f t="shared" si="38"/>
        <v>2.7246578663607138E-3</v>
      </c>
    </row>
    <row r="232" spans="1:25">
      <c r="A232" t="s">
        <v>252</v>
      </c>
      <c r="B232">
        <v>48029</v>
      </c>
      <c r="C232">
        <v>41527</v>
      </c>
      <c r="D232">
        <v>43310</v>
      </c>
      <c r="E232">
        <v>66507</v>
      </c>
      <c r="F232">
        <v>92649.138999999996</v>
      </c>
      <c r="G232">
        <v>99464.058000000005</v>
      </c>
      <c r="H232">
        <v>125697.992</v>
      </c>
      <c r="I232">
        <v>150807.641</v>
      </c>
      <c r="J232">
        <v>175528.19399999999</v>
      </c>
      <c r="K232">
        <v>82832.505000000005</v>
      </c>
      <c r="L232">
        <v>114543.743</v>
      </c>
      <c r="N232" s="110" t="s">
        <v>217</v>
      </c>
      <c r="T232" s="33">
        <f t="shared" si="39"/>
        <v>0.3868717934766871</v>
      </c>
      <c r="U232" s="31">
        <f t="shared" si="42"/>
        <v>1.3457080011437142E-3</v>
      </c>
      <c r="V232" s="8">
        <f t="shared" si="41"/>
        <v>5.2061646789839636E-4</v>
      </c>
      <c r="W232" s="33">
        <f t="shared" si="37"/>
        <v>0.25512056533913169</v>
      </c>
      <c r="X232" s="72">
        <f t="shared" si="43"/>
        <v>3.4163869609854067E-3</v>
      </c>
      <c r="Y232" s="8">
        <f t="shared" si="38"/>
        <v>8.7159057290383504E-4</v>
      </c>
    </row>
    <row r="233" spans="1:25">
      <c r="A233" t="s">
        <v>253</v>
      </c>
      <c r="B233">
        <v>62243</v>
      </c>
      <c r="C233">
        <v>89334</v>
      </c>
      <c r="D233">
        <v>164109</v>
      </c>
      <c r="E233">
        <v>218564</v>
      </c>
      <c r="F233">
        <v>275932.93099999998</v>
      </c>
      <c r="G233">
        <v>349237.60200000001</v>
      </c>
      <c r="H233">
        <v>453062.90899999999</v>
      </c>
      <c r="I233">
        <v>566831.05000000005</v>
      </c>
      <c r="J233">
        <v>721887.51500000001</v>
      </c>
      <c r="K233">
        <v>531563.39199999999</v>
      </c>
      <c r="L233">
        <v>595164.46100000001</v>
      </c>
      <c r="N233" s="110" t="s">
        <v>218</v>
      </c>
      <c r="T233" s="33">
        <f t="shared" si="39"/>
        <v>0.81946863052538899</v>
      </c>
      <c r="U233" s="31">
        <f t="shared" si="42"/>
        <v>1.8072156479976131E-3</v>
      </c>
      <c r="V233" s="8">
        <f t="shared" si="41"/>
        <v>1.4809565321286574E-3</v>
      </c>
      <c r="W233" s="33">
        <f t="shared" si="37"/>
        <v>0.86206013711489771</v>
      </c>
      <c r="X233" s="72">
        <f t="shared" si="43"/>
        <v>3.6953071571868431E-3</v>
      </c>
      <c r="Y233" s="8">
        <f t="shared" si="38"/>
        <v>3.1855769946061529E-3</v>
      </c>
    </row>
    <row r="234" spans="1:25">
      <c r="A234" t="s">
        <v>254</v>
      </c>
      <c r="B234">
        <v>116884</v>
      </c>
      <c r="C234">
        <v>128182</v>
      </c>
      <c r="D234">
        <v>132888</v>
      </c>
      <c r="E234">
        <v>153542</v>
      </c>
      <c r="F234">
        <v>206168.41500000001</v>
      </c>
      <c r="G234">
        <v>236303.70699999999</v>
      </c>
      <c r="H234">
        <v>276300.609</v>
      </c>
      <c r="I234">
        <v>350378.62599999999</v>
      </c>
      <c r="J234">
        <v>449282.00300000003</v>
      </c>
      <c r="K234">
        <v>317629.31099999999</v>
      </c>
      <c r="L234">
        <v>317480.34100000001</v>
      </c>
      <c r="N234" s="110" t="s">
        <v>219</v>
      </c>
      <c r="T234" s="33">
        <f t="shared" si="39"/>
        <v>0.70303796299676979</v>
      </c>
      <c r="U234" s="31">
        <f t="shared" si="42"/>
        <v>3.1753151518679741E-3</v>
      </c>
      <c r="V234" s="8">
        <f t="shared" si="41"/>
        <v>2.2323670962420394E-3</v>
      </c>
      <c r="W234" s="33">
        <f t="shared" si="37"/>
        <v>0.31132757555441626</v>
      </c>
      <c r="X234" s="72">
        <f t="shared" si="43"/>
        <v>5.3310900113666985E-3</v>
      </c>
      <c r="Y234" s="8">
        <f t="shared" si="38"/>
        <v>1.6597153283011597E-3</v>
      </c>
    </row>
    <row r="235" spans="1:25">
      <c r="A235" t="s">
        <v>255</v>
      </c>
      <c r="B235">
        <v>2177036</v>
      </c>
      <c r="C235">
        <v>2492137</v>
      </c>
      <c r="D235">
        <v>2874088</v>
      </c>
      <c r="E235">
        <v>3871695</v>
      </c>
      <c r="F235">
        <v>4933949.4390000002</v>
      </c>
      <c r="G235">
        <v>5551047.3099999996</v>
      </c>
      <c r="H235">
        <v>6206157.3890000004</v>
      </c>
      <c r="I235">
        <v>7662311.1299999999</v>
      </c>
      <c r="J235">
        <v>8747463.6950000003</v>
      </c>
      <c r="K235">
        <v>7062252.6279999996</v>
      </c>
      <c r="L235">
        <v>7776251.9859999996</v>
      </c>
      <c r="N235" s="110" t="s">
        <v>220</v>
      </c>
      <c r="T235" s="33">
        <f t="shared" si="39"/>
        <v>0.97263125423469809</v>
      </c>
      <c r="U235" s="31">
        <f t="shared" si="42"/>
        <v>1.5863677528978722E-2</v>
      </c>
      <c r="V235" s="8">
        <f t="shared" si="41"/>
        <v>1.5429508571785371E-2</v>
      </c>
      <c r="W235" s="33">
        <f t="shared" si="37"/>
        <v>0.47140244852440732</v>
      </c>
      <c r="X235" s="72">
        <f t="shared" si="43"/>
        <v>2.1365952793317437E-2</v>
      </c>
      <c r="Y235" s="8">
        <f t="shared" si="38"/>
        <v>1.007196246182674E-2</v>
      </c>
    </row>
    <row r="236" spans="1:25">
      <c r="A236" t="s">
        <v>256</v>
      </c>
      <c r="B236">
        <v>14248</v>
      </c>
      <c r="C236">
        <v>15809</v>
      </c>
      <c r="D236">
        <v>14165</v>
      </c>
      <c r="E236">
        <v>20690</v>
      </c>
      <c r="F236">
        <v>28710.819</v>
      </c>
      <c r="G236">
        <v>33303.642999999996</v>
      </c>
      <c r="H236">
        <v>42931.764000000003</v>
      </c>
      <c r="I236">
        <v>58335.624000000003</v>
      </c>
      <c r="J236">
        <v>82863.392999999996</v>
      </c>
      <c r="K236">
        <v>78282.252999999997</v>
      </c>
      <c r="L236">
        <v>96152.298999999999</v>
      </c>
      <c r="N236" s="110" t="s">
        <v>221</v>
      </c>
      <c r="T236" s="33">
        <f t="shared" si="39"/>
        <v>0.48678312390077833</v>
      </c>
      <c r="U236" s="31">
        <f t="shared" si="42"/>
        <v>9.3396287014366492E-3</v>
      </c>
      <c r="V236" s="8">
        <f t="shared" si="41"/>
        <v>4.5463736353587017E-3</v>
      </c>
      <c r="W236" s="33">
        <f t="shared" si="37"/>
        <v>0.19075538098753575</v>
      </c>
      <c r="X236" s="72">
        <f t="shared" si="43"/>
        <v>1.466633172882972E-2</v>
      </c>
      <c r="Y236" s="8">
        <f t="shared" si="38"/>
        <v>2.7976816966224969E-3</v>
      </c>
    </row>
    <row r="237" spans="1:25">
      <c r="A237" t="s">
        <v>257</v>
      </c>
      <c r="B237">
        <v>564471</v>
      </c>
      <c r="C237">
        <v>545870</v>
      </c>
      <c r="D237">
        <v>521397</v>
      </c>
      <c r="E237">
        <v>597857</v>
      </c>
      <c r="F237">
        <v>594331.25</v>
      </c>
      <c r="G237">
        <v>609126.75199999998</v>
      </c>
      <c r="H237">
        <v>606808.201</v>
      </c>
      <c r="I237">
        <v>655712.54500000004</v>
      </c>
      <c r="J237">
        <v>731625.60199999996</v>
      </c>
      <c r="K237">
        <v>574756.18200000003</v>
      </c>
      <c r="L237">
        <v>566091.576</v>
      </c>
      <c r="N237" s="110" t="s">
        <v>222</v>
      </c>
      <c r="T237" s="33">
        <f t="shared" si="39"/>
        <v>0.81970192085207871</v>
      </c>
      <c r="U237" s="31">
        <f t="shared" si="42"/>
        <v>2.1092408028121859E-2</v>
      </c>
      <c r="V237" s="8">
        <f t="shared" si="41"/>
        <v>1.7289487376047293E-2</v>
      </c>
      <c r="W237" s="33">
        <f t="shared" ref="W237:W298" si="44">(2*MIN(B202,B467)/(B202+B467))</f>
        <v>0.29396593209127792</v>
      </c>
      <c r="X237" s="72">
        <f t="shared" si="43"/>
        <v>1.9441473519978832E-2</v>
      </c>
      <c r="Y237" s="8">
        <f t="shared" ref="Y237:Y298" si="45">(W237*X237)</f>
        <v>5.7151308845284753E-3</v>
      </c>
    </row>
    <row r="238" spans="1:25">
      <c r="A238" t="s">
        <v>258</v>
      </c>
      <c r="B238">
        <v>775901</v>
      </c>
      <c r="C238">
        <v>807658</v>
      </c>
      <c r="D238">
        <v>756572</v>
      </c>
      <c r="E238">
        <v>779823</v>
      </c>
      <c r="F238">
        <v>844674.07</v>
      </c>
      <c r="G238">
        <v>770574.74600000004</v>
      </c>
      <c r="H238">
        <v>732144.28899999999</v>
      </c>
      <c r="I238">
        <v>779628.55</v>
      </c>
      <c r="J238">
        <v>1049777.2109999999</v>
      </c>
      <c r="K238">
        <v>954971.94799999997</v>
      </c>
      <c r="L238">
        <v>984344.19700000004</v>
      </c>
      <c r="N238" s="110" t="s">
        <v>223</v>
      </c>
      <c r="T238" s="33">
        <f t="shared" ref="T238:T297" si="46">(2*MIN(L203,L468)/(L203+L468))</f>
        <v>0.84677834423850118</v>
      </c>
      <c r="U238" s="31">
        <f t="shared" si="42"/>
        <v>9.9795397288164733E-3</v>
      </c>
      <c r="V238" s="8">
        <f t="shared" si="41"/>
        <v>8.4504581278295535E-3</v>
      </c>
      <c r="W238" s="33">
        <f t="shared" si="44"/>
        <v>0.56138492260671458</v>
      </c>
      <c r="X238" s="72">
        <f t="shared" si="43"/>
        <v>1.4949982355494372E-2</v>
      </c>
      <c r="Y238" s="8">
        <f t="shared" si="45"/>
        <v>8.3926946876109569E-3</v>
      </c>
    </row>
    <row r="239" spans="1:25">
      <c r="A239" t="s">
        <v>259</v>
      </c>
      <c r="B239">
        <v>27468</v>
      </c>
      <c r="C239">
        <v>26916</v>
      </c>
      <c r="D239">
        <v>23400</v>
      </c>
      <c r="E239">
        <v>30170</v>
      </c>
      <c r="F239">
        <v>37475.934999999998</v>
      </c>
      <c r="G239">
        <v>31917.053</v>
      </c>
      <c r="H239">
        <v>35146.775000000001</v>
      </c>
      <c r="I239">
        <v>51904.582999999999</v>
      </c>
      <c r="J239">
        <v>73009.082999999999</v>
      </c>
      <c r="K239">
        <v>65008</v>
      </c>
      <c r="L239">
        <v>51290.161</v>
      </c>
      <c r="N239" s="110" t="s">
        <v>224</v>
      </c>
      <c r="T239" s="33">
        <f t="shared" si="46"/>
        <v>0.60761866109933993</v>
      </c>
      <c r="U239" s="31">
        <f t="shared" si="42"/>
        <v>8.7684625220036082E-3</v>
      </c>
      <c r="V239" s="8">
        <f t="shared" si="41"/>
        <v>5.3278814575195739E-3</v>
      </c>
      <c r="W239" s="33">
        <f t="shared" si="44"/>
        <v>0.27098679050884988</v>
      </c>
      <c r="X239" s="72">
        <f t="shared" si="43"/>
        <v>1.367178500410794E-2</v>
      </c>
      <c r="Y239" s="8">
        <f t="shared" si="45"/>
        <v>3.7048731387902337E-3</v>
      </c>
    </row>
    <row r="240" spans="1:25">
      <c r="A240" t="s">
        <v>260</v>
      </c>
      <c r="B240">
        <v>137938</v>
      </c>
      <c r="C240">
        <v>147210</v>
      </c>
      <c r="D240">
        <v>157488</v>
      </c>
      <c r="E240">
        <v>170586</v>
      </c>
      <c r="F240">
        <v>162429.49</v>
      </c>
      <c r="G240">
        <v>153744.37700000001</v>
      </c>
      <c r="H240">
        <v>172560.39499999999</v>
      </c>
      <c r="I240">
        <v>203671.049</v>
      </c>
      <c r="J240">
        <v>256996.709</v>
      </c>
      <c r="K240">
        <v>275588.20699999999</v>
      </c>
      <c r="L240">
        <v>376769.94199999998</v>
      </c>
      <c r="N240" s="110" t="s">
        <v>225</v>
      </c>
      <c r="T240" s="33">
        <f t="shared" si="46"/>
        <v>0.84519472979145405</v>
      </c>
      <c r="U240" s="31">
        <f t="shared" si="42"/>
        <v>6.2364026453693849E-3</v>
      </c>
      <c r="V240" s="8">
        <f t="shared" si="41"/>
        <v>5.2709746487236862E-3</v>
      </c>
      <c r="W240" s="33">
        <f t="shared" si="44"/>
        <v>0.70660666263201721</v>
      </c>
      <c r="X240" s="72">
        <f t="shared" si="43"/>
        <v>7.7005451102784232E-3</v>
      </c>
      <c r="Y240" s="8">
        <f t="shared" si="45"/>
        <v>5.4412564808211357E-3</v>
      </c>
    </row>
    <row r="241" spans="1:25">
      <c r="A241" t="s">
        <v>261</v>
      </c>
      <c r="B241">
        <v>280514</v>
      </c>
      <c r="C241">
        <v>311847</v>
      </c>
      <c r="D241">
        <v>305072</v>
      </c>
      <c r="E241">
        <v>349847</v>
      </c>
      <c r="F241">
        <v>390126.989</v>
      </c>
      <c r="G241">
        <v>341123.78499999997</v>
      </c>
      <c r="H241">
        <v>369717.67200000002</v>
      </c>
      <c r="I241">
        <v>415962.41399999999</v>
      </c>
      <c r="J241">
        <v>786819.13800000004</v>
      </c>
      <c r="K241">
        <v>828384.88699999999</v>
      </c>
      <c r="L241">
        <v>933233.55599999998</v>
      </c>
      <c r="N241" s="110" t="s">
        <v>226</v>
      </c>
      <c r="T241" s="33">
        <f t="shared" si="46"/>
        <v>0.87267466331736898</v>
      </c>
      <c r="U241" s="31">
        <f t="shared" si="42"/>
        <v>1.232762041895418E-2</v>
      </c>
      <c r="V241" s="8">
        <f t="shared" si="41"/>
        <v>1.0758001998615162E-2</v>
      </c>
      <c r="W241" s="33">
        <f t="shared" si="44"/>
        <v>0.50289070121731438</v>
      </c>
      <c r="X241" s="72">
        <f t="shared" si="43"/>
        <v>1.4582410388389715E-2</v>
      </c>
      <c r="Y241" s="8">
        <f t="shared" si="45"/>
        <v>7.3333585856559533E-3</v>
      </c>
    </row>
    <row r="242" spans="1:25">
      <c r="A242" t="s">
        <v>262</v>
      </c>
      <c r="B242">
        <v>50846</v>
      </c>
      <c r="C242">
        <v>62090</v>
      </c>
      <c r="D242">
        <v>69471</v>
      </c>
      <c r="E242">
        <v>79809</v>
      </c>
      <c r="F242">
        <v>108284.106</v>
      </c>
      <c r="G242">
        <v>115640.30899999999</v>
      </c>
      <c r="H242">
        <v>129344.861</v>
      </c>
      <c r="I242">
        <v>171043.83499999999</v>
      </c>
      <c r="J242">
        <v>228216.15900000001</v>
      </c>
      <c r="K242">
        <v>179091.11300000001</v>
      </c>
      <c r="L242">
        <v>187509.15900000001</v>
      </c>
      <c r="N242" s="110" t="s">
        <v>227</v>
      </c>
      <c r="T242" s="33">
        <f t="shared" si="46"/>
        <v>0.76604272817482588</v>
      </c>
      <c r="U242" s="31">
        <f t="shared" si="42"/>
        <v>9.8125836501130412E-3</v>
      </c>
      <c r="V242" s="8">
        <f t="shared" si="41"/>
        <v>7.5168583497762856E-3</v>
      </c>
      <c r="W242" s="33">
        <f t="shared" si="44"/>
        <v>0.48801559199232447</v>
      </c>
      <c r="X242" s="72">
        <f t="shared" si="43"/>
        <v>8.1442945279536737E-3</v>
      </c>
      <c r="Y242" s="8">
        <f t="shared" si="45"/>
        <v>3.9745427154191607E-3</v>
      </c>
    </row>
    <row r="243" spans="1:25">
      <c r="A243" t="s">
        <v>263</v>
      </c>
      <c r="B243">
        <v>36913</v>
      </c>
      <c r="C243">
        <v>44818</v>
      </c>
      <c r="D243">
        <v>46511</v>
      </c>
      <c r="E243">
        <v>65936</v>
      </c>
      <c r="F243">
        <v>77215.754000000001</v>
      </c>
      <c r="G243">
        <v>75535.202999999994</v>
      </c>
      <c r="H243">
        <v>88560.581999999995</v>
      </c>
      <c r="I243">
        <v>102813.73299999999</v>
      </c>
      <c r="J243">
        <v>140362.71100000001</v>
      </c>
      <c r="K243">
        <v>110368.678</v>
      </c>
      <c r="L243">
        <v>137473.285</v>
      </c>
      <c r="N243" s="110" t="s">
        <v>228</v>
      </c>
      <c r="T243" s="33">
        <f t="shared" si="46"/>
        <v>0.798693678170184</v>
      </c>
      <c r="U243" s="31">
        <f t="shared" si="42"/>
        <v>4.5747244344350535E-3</v>
      </c>
      <c r="V243" s="8">
        <f t="shared" si="41"/>
        <v>3.6538034851539476E-3</v>
      </c>
      <c r="W243" s="33">
        <f t="shared" si="44"/>
        <v>0.62372720559301842</v>
      </c>
      <c r="X243" s="72">
        <f t="shared" si="43"/>
        <v>6.5005575425504851E-3</v>
      </c>
      <c r="Y243" s="8">
        <f t="shared" si="45"/>
        <v>4.0545745908116331E-3</v>
      </c>
    </row>
    <row r="244" spans="1:25">
      <c r="A244" t="s">
        <v>264</v>
      </c>
      <c r="B244">
        <v>256257</v>
      </c>
      <c r="C244">
        <v>262883</v>
      </c>
      <c r="D244">
        <v>277160</v>
      </c>
      <c r="E244">
        <v>275076</v>
      </c>
      <c r="F244">
        <v>281872.80900000001</v>
      </c>
      <c r="G244">
        <v>303414.41700000002</v>
      </c>
      <c r="H244">
        <v>339798.77899999998</v>
      </c>
      <c r="I244">
        <v>399366.174</v>
      </c>
      <c r="J244">
        <v>444693.23100000003</v>
      </c>
      <c r="K244">
        <v>385572.02299999999</v>
      </c>
      <c r="L244">
        <v>513743.34299999999</v>
      </c>
      <c r="N244" s="110" t="s">
        <v>229</v>
      </c>
      <c r="T244" s="33">
        <f t="shared" si="46"/>
        <v>0.16338809723159242</v>
      </c>
      <c r="U244" s="31">
        <f t="shared" si="42"/>
        <v>3.3063487965568953E-3</v>
      </c>
      <c r="V244" s="8">
        <f t="shared" si="41"/>
        <v>5.4021803865339664E-4</v>
      </c>
      <c r="W244" s="33">
        <f t="shared" si="44"/>
        <v>6.5670959259833905E-2</v>
      </c>
      <c r="X244" s="72">
        <f t="shared" si="43"/>
        <v>4.2909909932954387E-3</v>
      </c>
      <c r="Y244" s="8">
        <f t="shared" si="45"/>
        <v>2.8179349470501899E-4</v>
      </c>
    </row>
    <row r="245" spans="1:25">
      <c r="A245" t="s">
        <v>265</v>
      </c>
      <c r="B245">
        <v>3634</v>
      </c>
      <c r="C245">
        <v>2943</v>
      </c>
      <c r="D245">
        <v>2709</v>
      </c>
      <c r="E245">
        <v>2149</v>
      </c>
      <c r="F245">
        <v>3900.51</v>
      </c>
      <c r="G245">
        <v>4410.4970000000003</v>
      </c>
      <c r="H245">
        <v>8470.6149999999998</v>
      </c>
      <c r="I245">
        <v>12980.981</v>
      </c>
      <c r="J245">
        <v>26107.344000000001</v>
      </c>
      <c r="K245">
        <v>13483.796</v>
      </c>
      <c r="L245">
        <v>13728.829</v>
      </c>
      <c r="N245" s="110" t="s">
        <v>230</v>
      </c>
      <c r="T245" s="33">
        <f t="shared" si="46"/>
        <v>0.90678594234448917</v>
      </c>
      <c r="U245" s="31">
        <f t="shared" si="42"/>
        <v>5.0863502908075224E-2</v>
      </c>
      <c r="V245" s="8">
        <f t="shared" si="41"/>
        <v>4.6122309415440654E-2</v>
      </c>
      <c r="W245" s="33">
        <f t="shared" si="44"/>
        <v>9.9515960186210589E-2</v>
      </c>
      <c r="X245" s="72">
        <f t="shared" si="43"/>
        <v>4.1639421431211708E-2</v>
      </c>
      <c r="Y245" s="8">
        <f t="shared" si="45"/>
        <v>4.1437870053253082E-3</v>
      </c>
    </row>
    <row r="246" spans="1:25">
      <c r="A246" t="s">
        <v>266</v>
      </c>
      <c r="B246">
        <v>59735</v>
      </c>
      <c r="C246">
        <v>68281</v>
      </c>
      <c r="D246">
        <v>89222</v>
      </c>
      <c r="E246">
        <v>116676</v>
      </c>
      <c r="F246">
        <v>168180.27799999999</v>
      </c>
      <c r="G246">
        <v>226806.18100000001</v>
      </c>
      <c r="H246">
        <v>264826.22100000002</v>
      </c>
      <c r="I246">
        <v>336343.24800000002</v>
      </c>
      <c r="J246">
        <v>505802.38900000002</v>
      </c>
      <c r="K246">
        <v>473213.696</v>
      </c>
      <c r="L246">
        <v>506114.85800000001</v>
      </c>
      <c r="N246" s="110" t="s">
        <v>231</v>
      </c>
      <c r="T246" s="33">
        <f t="shared" si="46"/>
        <v>0.47969608537942332</v>
      </c>
      <c r="U246" s="31">
        <f t="shared" si="42"/>
        <v>2.3441852332619348E-2</v>
      </c>
      <c r="V246" s="8">
        <f t="shared" si="41"/>
        <v>1.1244964798000004E-2</v>
      </c>
      <c r="W246" s="33">
        <f t="shared" si="44"/>
        <v>0.1484571593069253</v>
      </c>
      <c r="X246" s="72">
        <f t="shared" si="43"/>
        <v>1.4119739248861604E-2</v>
      </c>
      <c r="Y246" s="8">
        <f t="shared" si="45"/>
        <v>2.0961763790404929E-3</v>
      </c>
    </row>
    <row r="247" spans="1:25">
      <c r="A247" t="s">
        <v>267</v>
      </c>
      <c r="B247">
        <v>13702</v>
      </c>
      <c r="C247">
        <v>16984</v>
      </c>
      <c r="D247">
        <v>18753</v>
      </c>
      <c r="E247">
        <v>23029</v>
      </c>
      <c r="F247">
        <v>37327.305</v>
      </c>
      <c r="G247">
        <v>71232.773000000001</v>
      </c>
      <c r="H247">
        <v>94091.37</v>
      </c>
      <c r="I247">
        <v>120451.39</v>
      </c>
      <c r="J247">
        <v>131101.13099999999</v>
      </c>
      <c r="K247">
        <v>104707.106</v>
      </c>
      <c r="L247">
        <v>114044.966</v>
      </c>
      <c r="N247" s="110" t="s">
        <v>232</v>
      </c>
      <c r="T247" s="33">
        <f t="shared" si="46"/>
        <v>0.25238203941110915</v>
      </c>
      <c r="U247" s="31">
        <f t="shared" si="42"/>
        <v>6.6485180962752577E-2</v>
      </c>
      <c r="V247" s="8">
        <f t="shared" si="41"/>
        <v>1.6779665561996143E-2</v>
      </c>
      <c r="W247" s="33">
        <f t="shared" si="44"/>
        <v>0.61197644423696906</v>
      </c>
      <c r="X247" s="72">
        <f t="shared" si="43"/>
        <v>3.1976238241858079E-2</v>
      </c>
      <c r="Y247" s="8">
        <f t="shared" si="45"/>
        <v>1.9568704579326499E-2</v>
      </c>
    </row>
    <row r="248" spans="1:25">
      <c r="A248" t="s">
        <v>268</v>
      </c>
      <c r="B248">
        <v>62340</v>
      </c>
      <c r="C248">
        <v>73504</v>
      </c>
      <c r="D248">
        <v>115389</v>
      </c>
      <c r="E248">
        <v>248943</v>
      </c>
      <c r="F248">
        <v>387768.67800000001</v>
      </c>
      <c r="G248">
        <v>377874.49</v>
      </c>
      <c r="H248">
        <v>372488.63199999998</v>
      </c>
      <c r="I248">
        <v>444791.26299999998</v>
      </c>
      <c r="J248">
        <v>528307.57799999998</v>
      </c>
      <c r="K248">
        <v>446755.85700000002</v>
      </c>
      <c r="L248">
        <v>624194.60499999998</v>
      </c>
      <c r="N248" s="110" t="s">
        <v>233</v>
      </c>
      <c r="T248" s="33">
        <f t="shared" si="46"/>
        <v>0.10345208275181213</v>
      </c>
      <c r="U248" s="31">
        <f t="shared" si="42"/>
        <v>1.3216656210465949E-3</v>
      </c>
      <c r="V248" s="8">
        <f t="shared" si="41"/>
        <v>1.367290611987375E-4</v>
      </c>
      <c r="W248" s="33">
        <f t="shared" si="44"/>
        <v>3.4683084401292093E-2</v>
      </c>
      <c r="X248" s="72">
        <f t="shared" si="43"/>
        <v>5.6516029554187766E-3</v>
      </c>
      <c r="Y248" s="8">
        <f t="shared" si="45"/>
        <v>1.9601502230538127E-4</v>
      </c>
    </row>
    <row r="249" spans="1:25">
      <c r="A249" t="s">
        <v>269</v>
      </c>
      <c r="B249">
        <v>1122</v>
      </c>
      <c r="C249">
        <v>1762</v>
      </c>
      <c r="D249">
        <v>2540</v>
      </c>
      <c r="E249">
        <v>3357</v>
      </c>
      <c r="F249">
        <v>15176.817999999999</v>
      </c>
      <c r="G249">
        <v>10323.138000000001</v>
      </c>
      <c r="H249">
        <v>16075.587</v>
      </c>
      <c r="I249">
        <v>10539.885</v>
      </c>
      <c r="J249">
        <v>11043.078</v>
      </c>
      <c r="K249">
        <v>15518.245000000001</v>
      </c>
      <c r="L249">
        <v>22017.21</v>
      </c>
      <c r="N249" s="110" t="s">
        <v>234</v>
      </c>
      <c r="T249" s="33">
        <f t="shared" si="46"/>
        <v>0.47853332674384563</v>
      </c>
      <c r="U249" s="31">
        <f t="shared" ref="U249:U266" si="47">(L214+L479)/($AI$44+$AI$45)</f>
        <v>5.6044531690946512E-3</v>
      </c>
      <c r="V249" s="8">
        <f t="shared" si="41"/>
        <v>2.6819176195869519E-3</v>
      </c>
      <c r="W249" s="33">
        <f t="shared" si="44"/>
        <v>6.3642546957568144E-2</v>
      </c>
      <c r="X249" s="72">
        <f t="shared" si="43"/>
        <v>3.3486191645716408E-3</v>
      </c>
      <c r="Y249" s="8">
        <f t="shared" si="45"/>
        <v>2.1311465242426325E-4</v>
      </c>
    </row>
    <row r="250" spans="1:25">
      <c r="A250" t="s">
        <v>270</v>
      </c>
      <c r="B250">
        <v>3161</v>
      </c>
      <c r="C250">
        <v>2962</v>
      </c>
      <c r="D250">
        <v>3454</v>
      </c>
      <c r="E250">
        <v>4622</v>
      </c>
      <c r="F250">
        <v>9415.9639999999999</v>
      </c>
      <c r="G250">
        <v>26937.546999999999</v>
      </c>
      <c r="H250">
        <v>34218.447999999997</v>
      </c>
      <c r="I250">
        <v>26734.496999999999</v>
      </c>
      <c r="J250">
        <v>16789.677</v>
      </c>
      <c r="K250">
        <v>15007.807000000001</v>
      </c>
      <c r="L250">
        <v>14297.51</v>
      </c>
      <c r="N250" s="110" t="s">
        <v>235</v>
      </c>
      <c r="T250" s="33">
        <f t="shared" si="46"/>
        <v>0.59456106852166246</v>
      </c>
      <c r="U250" s="31">
        <f t="shared" si="47"/>
        <v>8.1094164751292483E-2</v>
      </c>
      <c r="V250" s="8">
        <f t="shared" si="41"/>
        <v>4.8215433245400195E-2</v>
      </c>
      <c r="W250" s="33">
        <f t="shared" si="44"/>
        <v>0.28083794478084056</v>
      </c>
      <c r="X250" s="72">
        <f t="shared" si="43"/>
        <v>6.6398494475680664E-2</v>
      </c>
      <c r="Y250" s="8">
        <f t="shared" si="45"/>
        <v>1.8647216725092154E-2</v>
      </c>
    </row>
    <row r="251" spans="1:25">
      <c r="A251" t="s">
        <v>271</v>
      </c>
      <c r="B251">
        <v>900</v>
      </c>
      <c r="C251">
        <v>248</v>
      </c>
      <c r="D251">
        <v>529</v>
      </c>
      <c r="E251">
        <v>966</v>
      </c>
      <c r="F251">
        <v>5483.9970000000003</v>
      </c>
      <c r="G251">
        <v>459.66500000000002</v>
      </c>
      <c r="H251">
        <v>1145.6189999999999</v>
      </c>
      <c r="I251">
        <v>1023.381</v>
      </c>
      <c r="J251">
        <v>535.20799999999997</v>
      </c>
      <c r="K251">
        <v>104.86199999999999</v>
      </c>
      <c r="L251">
        <v>213.96600000000001</v>
      </c>
      <c r="N251" s="110" t="s">
        <v>236</v>
      </c>
      <c r="T251" s="33">
        <f t="shared" si="46"/>
        <v>0.99495863916149141</v>
      </c>
      <c r="U251" s="31">
        <f t="shared" si="47"/>
        <v>1.361398335966805E-2</v>
      </c>
      <c r="V251" s="8">
        <f t="shared" si="41"/>
        <v>1.3545350357102512E-2</v>
      </c>
      <c r="W251" s="33">
        <f t="shared" si="44"/>
        <v>0.89114441817807288</v>
      </c>
      <c r="X251" s="72">
        <f t="shared" si="43"/>
        <v>1.4288983538767753E-2</v>
      </c>
      <c r="Y251" s="8">
        <f t="shared" si="45"/>
        <v>1.273354792201125E-2</v>
      </c>
    </row>
    <row r="252" spans="1:25">
      <c r="A252" t="s">
        <v>272</v>
      </c>
      <c r="B252">
        <v>3094</v>
      </c>
      <c r="C252">
        <v>4227</v>
      </c>
      <c r="D252">
        <v>3459</v>
      </c>
      <c r="E252">
        <v>11491</v>
      </c>
      <c r="F252">
        <v>29798.137999999999</v>
      </c>
      <c r="G252">
        <v>41440.141000000003</v>
      </c>
      <c r="H252">
        <v>56984.777000000002</v>
      </c>
      <c r="I252">
        <v>75722.771999999997</v>
      </c>
      <c r="J252">
        <v>89144.304999999993</v>
      </c>
      <c r="K252">
        <v>101570.65399999999</v>
      </c>
      <c r="L252">
        <v>131074.745</v>
      </c>
      <c r="N252" s="110" t="s">
        <v>237</v>
      </c>
      <c r="T252" s="33">
        <f t="shared" si="46"/>
        <v>0.86861063019270257</v>
      </c>
      <c r="U252" s="31">
        <f t="shared" si="47"/>
        <v>3.217145460782015E-2</v>
      </c>
      <c r="V252" s="8">
        <f t="shared" si="41"/>
        <v>2.7944467461114585E-2</v>
      </c>
      <c r="W252" s="33">
        <f t="shared" si="44"/>
        <v>0.62403461388145487</v>
      </c>
      <c r="X252" s="72">
        <f t="shared" si="43"/>
        <v>3.4159629742550005E-2</v>
      </c>
      <c r="Y252" s="8">
        <f t="shared" si="45"/>
        <v>2.1316791356725654E-2</v>
      </c>
    </row>
    <row r="253" spans="1:25">
      <c r="A253" t="s">
        <v>273</v>
      </c>
      <c r="B253">
        <v>7515</v>
      </c>
      <c r="C253">
        <v>8960</v>
      </c>
      <c r="D253">
        <v>8494</v>
      </c>
      <c r="E253">
        <v>10611</v>
      </c>
      <c r="F253">
        <v>19743.541000000001</v>
      </c>
      <c r="G253">
        <v>19243.151999999998</v>
      </c>
      <c r="H253">
        <v>24619.762999999999</v>
      </c>
      <c r="I253">
        <v>31615.294000000002</v>
      </c>
      <c r="J253">
        <v>27568.330999999998</v>
      </c>
      <c r="K253">
        <v>37267.601000000002</v>
      </c>
      <c r="L253">
        <v>36442.192999999999</v>
      </c>
      <c r="N253" s="110" t="s">
        <v>238</v>
      </c>
      <c r="T253" s="33">
        <f t="shared" si="46"/>
        <v>0.68400865475860095</v>
      </c>
      <c r="U253" s="31">
        <f t="shared" si="47"/>
        <v>3.0915136562158264E-2</v>
      </c>
      <c r="V253" s="8">
        <f t="shared" si="41"/>
        <v>2.1146220971560312E-2</v>
      </c>
      <c r="W253" s="33">
        <f t="shared" si="44"/>
        <v>0.67544578305727698</v>
      </c>
      <c r="X253" s="72">
        <f t="shared" si="43"/>
        <v>3.3660096285634461E-2</v>
      </c>
      <c r="Y253" s="8">
        <f t="shared" si="45"/>
        <v>2.2735570093433709E-2</v>
      </c>
    </row>
    <row r="254" spans="1:25">
      <c r="A254" t="s">
        <v>274</v>
      </c>
      <c r="B254">
        <v>17343</v>
      </c>
      <c r="C254">
        <v>29987</v>
      </c>
      <c r="D254">
        <v>9363</v>
      </c>
      <c r="E254">
        <v>62506</v>
      </c>
      <c r="F254">
        <v>25655.873</v>
      </c>
      <c r="G254">
        <v>130215.193</v>
      </c>
      <c r="H254">
        <v>153900.56</v>
      </c>
      <c r="I254">
        <v>151452.18599999999</v>
      </c>
      <c r="J254">
        <v>194599.78200000001</v>
      </c>
      <c r="K254">
        <v>169646.11199999999</v>
      </c>
      <c r="L254">
        <v>122682.409</v>
      </c>
      <c r="N254" s="110" t="s">
        <v>239</v>
      </c>
      <c r="T254" s="33">
        <f t="shared" si="46"/>
        <v>0.15447054680705052</v>
      </c>
      <c r="U254" s="31">
        <f t="shared" si="47"/>
        <v>3.0139236778548802E-3</v>
      </c>
      <c r="V254" s="8">
        <f t="shared" si="41"/>
        <v>4.6556243855296015E-4</v>
      </c>
      <c r="W254" s="33">
        <f t="shared" si="44"/>
        <v>0.14061590868217547</v>
      </c>
      <c r="X254" s="72">
        <f t="shared" si="43"/>
        <v>3.312247410343363E-3</v>
      </c>
      <c r="Y254" s="8">
        <f t="shared" si="45"/>
        <v>4.6575467938561447E-4</v>
      </c>
    </row>
    <row r="255" spans="1:25">
      <c r="A255" t="s">
        <v>275</v>
      </c>
      <c r="B255">
        <v>118003</v>
      </c>
      <c r="C255">
        <v>126366</v>
      </c>
      <c r="D255">
        <v>174919</v>
      </c>
      <c r="E255">
        <v>266404</v>
      </c>
      <c r="F255">
        <v>364628.54200000002</v>
      </c>
      <c r="G255">
        <v>420430.93199999997</v>
      </c>
      <c r="H255">
        <v>529809.54799999995</v>
      </c>
      <c r="I255">
        <v>675769.19799999997</v>
      </c>
      <c r="J255">
        <v>837710.07400000002</v>
      </c>
      <c r="K255">
        <v>706006.86199999996</v>
      </c>
      <c r="L255">
        <v>743650.304</v>
      </c>
      <c r="N255" s="110" t="s">
        <v>240</v>
      </c>
      <c r="T255" s="33">
        <f t="shared" si="46"/>
        <v>0.56127061513480769</v>
      </c>
      <c r="U255" s="31">
        <f t="shared" si="47"/>
        <v>3.9656592829365324E-2</v>
      </c>
      <c r="V255" s="8">
        <f t="shared" si="41"/>
        <v>2.2258080251488479E-2</v>
      </c>
      <c r="W255" s="33">
        <f t="shared" si="44"/>
        <v>0.72785222647428705</v>
      </c>
      <c r="X255" s="72">
        <f t="shared" si="43"/>
        <v>2.5912597272980422E-2</v>
      </c>
      <c r="Y255" s="8">
        <f t="shared" si="45"/>
        <v>1.8860541618870338E-2</v>
      </c>
    </row>
    <row r="256" spans="1:25">
      <c r="A256" t="s">
        <v>276</v>
      </c>
      <c r="B256">
        <v>434660</v>
      </c>
      <c r="C256">
        <v>515243</v>
      </c>
      <c r="D256">
        <v>636955</v>
      </c>
      <c r="E256">
        <v>886056</v>
      </c>
      <c r="F256">
        <v>1159615.523</v>
      </c>
      <c r="G256">
        <v>1451832.814</v>
      </c>
      <c r="H256">
        <v>1886486.554</v>
      </c>
      <c r="I256">
        <v>2525911.5240000002</v>
      </c>
      <c r="J256">
        <v>3068904.7549999999</v>
      </c>
      <c r="K256">
        <v>2495001.7059999998</v>
      </c>
      <c r="L256">
        <v>2999678.1919999998</v>
      </c>
      <c r="N256" s="110" t="s">
        <v>241</v>
      </c>
      <c r="T256" s="33">
        <f t="shared" si="46"/>
        <v>0.32076267550840193</v>
      </c>
      <c r="U256" s="31">
        <f t="shared" si="47"/>
        <v>2.3573198576737918E-2</v>
      </c>
      <c r="V256" s="8">
        <f t="shared" si="41"/>
        <v>7.5614022457653066E-3</v>
      </c>
      <c r="W256" s="33">
        <f t="shared" si="44"/>
        <v>0.51032308680417238</v>
      </c>
      <c r="X256" s="72">
        <f t="shared" si="43"/>
        <v>3.4479862364796852E-2</v>
      </c>
      <c r="Y256" s="8">
        <f t="shared" si="45"/>
        <v>1.759586979458614E-2</v>
      </c>
    </row>
    <row r="257" spans="1:25">
      <c r="A257" t="s">
        <v>277</v>
      </c>
      <c r="B257">
        <v>128233</v>
      </c>
      <c r="C257">
        <v>141697</v>
      </c>
      <c r="D257">
        <v>168513</v>
      </c>
      <c r="E257">
        <v>185514</v>
      </c>
      <c r="F257">
        <v>243262.08199999999</v>
      </c>
      <c r="G257">
        <v>254914.32199999999</v>
      </c>
      <c r="H257">
        <v>292862.99099999998</v>
      </c>
      <c r="I257">
        <v>361921.46899999998</v>
      </c>
      <c r="J257">
        <v>405479.179</v>
      </c>
      <c r="K257">
        <v>322415.94300000003</v>
      </c>
      <c r="L257">
        <v>360324.58</v>
      </c>
      <c r="N257" s="110" t="s">
        <v>242</v>
      </c>
      <c r="T257" s="33">
        <f t="shared" si="46"/>
        <v>0.9765088738853035</v>
      </c>
      <c r="U257" s="31">
        <f t="shared" si="47"/>
        <v>4.0435913348432079E-2</v>
      </c>
      <c r="V257" s="8">
        <f t="shared" si="41"/>
        <v>3.9486028208401122E-2</v>
      </c>
      <c r="W257" s="33">
        <f t="shared" si="44"/>
        <v>0.82778126510674832</v>
      </c>
      <c r="X257" s="72">
        <f t="shared" si="43"/>
        <v>3.8851761239126099E-2</v>
      </c>
      <c r="Y257" s="8">
        <f t="shared" si="45"/>
        <v>3.2160760070149133E-2</v>
      </c>
    </row>
    <row r="258" spans="1:25">
      <c r="A258" t="s">
        <v>278</v>
      </c>
      <c r="B258">
        <v>19099</v>
      </c>
      <c r="C258">
        <v>18944</v>
      </c>
      <c r="D258">
        <v>18748</v>
      </c>
      <c r="E258">
        <v>29165</v>
      </c>
      <c r="F258">
        <v>39603.726000000002</v>
      </c>
      <c r="G258">
        <v>48380.328000000001</v>
      </c>
      <c r="H258">
        <v>107476.906</v>
      </c>
      <c r="I258">
        <v>63373.118999999999</v>
      </c>
      <c r="J258">
        <v>72350.986000000004</v>
      </c>
      <c r="K258">
        <v>57638.885999999999</v>
      </c>
      <c r="L258">
        <v>65913.452999999994</v>
      </c>
      <c r="N258" s="110" t="s">
        <v>243</v>
      </c>
      <c r="T258" s="33">
        <f t="shared" si="46"/>
        <v>0.76287243256443305</v>
      </c>
      <c r="U258" s="31">
        <f t="shared" si="47"/>
        <v>0.11324354131683934</v>
      </c>
      <c r="V258" s="8">
        <f t="shared" si="41"/>
        <v>8.639037583658811E-2</v>
      </c>
      <c r="W258" s="33">
        <f t="shared" si="44"/>
        <v>0.9194232716318127</v>
      </c>
      <c r="X258" s="72">
        <f t="shared" si="43"/>
        <v>0.11098826786668693</v>
      </c>
      <c r="Y258" s="8">
        <f t="shared" si="45"/>
        <v>0.10204519635473729</v>
      </c>
    </row>
    <row r="259" spans="1:25">
      <c r="A259" t="s">
        <v>279</v>
      </c>
      <c r="B259">
        <v>11206</v>
      </c>
      <c r="C259">
        <v>6345</v>
      </c>
      <c r="D259">
        <v>7543</v>
      </c>
      <c r="E259">
        <v>20260</v>
      </c>
      <c r="F259">
        <v>24371.002</v>
      </c>
      <c r="G259">
        <v>7366.5739999999996</v>
      </c>
      <c r="H259">
        <v>24841.271000000001</v>
      </c>
      <c r="I259">
        <v>12043.143</v>
      </c>
      <c r="J259">
        <v>12003.648999999999</v>
      </c>
      <c r="K259">
        <v>13248.763999999999</v>
      </c>
      <c r="L259">
        <v>26658.545999999998</v>
      </c>
      <c r="N259" s="110" t="s">
        <v>244</v>
      </c>
      <c r="T259" s="33">
        <f t="shared" si="46"/>
        <v>0.94392315098762825</v>
      </c>
      <c r="U259" s="31">
        <f t="shared" si="47"/>
        <v>2.2505324802998911E-2</v>
      </c>
      <c r="V259" s="8">
        <f t="shared" si="41"/>
        <v>2.1243297102046754E-2</v>
      </c>
      <c r="W259" s="33">
        <f t="shared" si="44"/>
        <v>0.89634158175642897</v>
      </c>
      <c r="X259" s="72">
        <f t="shared" si="43"/>
        <v>2.8887162028701518E-2</v>
      </c>
      <c r="Y259" s="8">
        <f t="shared" si="45"/>
        <v>2.5892764505260572E-2</v>
      </c>
    </row>
    <row r="260" spans="1:25">
      <c r="A260" t="s">
        <v>280</v>
      </c>
      <c r="B260">
        <v>29347</v>
      </c>
      <c r="C260">
        <v>30358</v>
      </c>
      <c r="D260">
        <v>36234</v>
      </c>
      <c r="E260">
        <v>41816</v>
      </c>
      <c r="F260">
        <v>55166.622000000003</v>
      </c>
      <c r="G260">
        <v>67934.172999999995</v>
      </c>
      <c r="H260">
        <v>105716.046</v>
      </c>
      <c r="I260">
        <v>143728.734</v>
      </c>
      <c r="J260">
        <v>138068.35800000001</v>
      </c>
      <c r="K260">
        <v>71535.063999999998</v>
      </c>
      <c r="L260">
        <v>76232.131999999998</v>
      </c>
      <c r="N260" s="110" t="s">
        <v>245</v>
      </c>
      <c r="T260" s="33">
        <f t="shared" si="46"/>
        <v>0.68271622323191772</v>
      </c>
      <c r="U260" s="31">
        <f t="shared" si="47"/>
        <v>1.7016683288829888E-2</v>
      </c>
      <c r="V260" s="8">
        <f t="shared" si="41"/>
        <v>1.1617565746883629E-2</v>
      </c>
      <c r="W260" s="33">
        <f t="shared" si="44"/>
        <v>0.89173923115707998</v>
      </c>
      <c r="X260" s="72">
        <f t="shared" si="43"/>
        <v>1.0285427516507538E-2</v>
      </c>
      <c r="Y260" s="8">
        <f t="shared" si="45"/>
        <v>9.1719192256923057E-3</v>
      </c>
    </row>
    <row r="261" spans="1:25">
      <c r="A261" t="s">
        <v>281</v>
      </c>
      <c r="B261">
        <v>82265</v>
      </c>
      <c r="C261">
        <v>52216</v>
      </c>
      <c r="D261">
        <v>65275</v>
      </c>
      <c r="E261">
        <v>150597</v>
      </c>
      <c r="F261">
        <v>195116.1</v>
      </c>
      <c r="G261">
        <v>220754.11499999999</v>
      </c>
      <c r="H261">
        <v>300674.08399999997</v>
      </c>
      <c r="I261">
        <v>381216.24900000001</v>
      </c>
      <c r="J261">
        <v>362122.61700000003</v>
      </c>
      <c r="K261">
        <v>284027.005</v>
      </c>
      <c r="L261">
        <v>569204.55099999998</v>
      </c>
      <c r="N261" s="110" t="s">
        <v>246</v>
      </c>
      <c r="T261" s="33">
        <f t="shared" si="46"/>
        <v>0.81734418498505412</v>
      </c>
      <c r="U261" s="31">
        <f t="shared" si="47"/>
        <v>0.10895040903967781</v>
      </c>
      <c r="V261" s="8">
        <f t="shared" si="41"/>
        <v>8.9049983280323736E-2</v>
      </c>
      <c r="W261" s="33">
        <f t="shared" si="44"/>
        <v>0.67896991210379698</v>
      </c>
      <c r="X261" s="72">
        <f t="shared" si="43"/>
        <v>8.0914924119164941E-2</v>
      </c>
      <c r="Y261" s="8">
        <f t="shared" si="45"/>
        <v>5.4938798917074823E-2</v>
      </c>
    </row>
    <row r="262" spans="1:25">
      <c r="A262" t="s">
        <v>282</v>
      </c>
      <c r="B262">
        <v>118999</v>
      </c>
      <c r="C262">
        <v>131740</v>
      </c>
      <c r="D262">
        <v>173050</v>
      </c>
      <c r="E262">
        <v>246160</v>
      </c>
      <c r="F262">
        <v>313190.821</v>
      </c>
      <c r="G262">
        <v>361439.43</v>
      </c>
      <c r="H262">
        <v>401097.77399999998</v>
      </c>
      <c r="I262">
        <v>515887.016</v>
      </c>
      <c r="J262">
        <v>718949.92500000005</v>
      </c>
      <c r="K262">
        <v>602415.83499999996</v>
      </c>
      <c r="L262">
        <v>682073.48800000001</v>
      </c>
      <c r="N262" s="110" t="s">
        <v>247</v>
      </c>
      <c r="T262" s="33">
        <f t="shared" si="46"/>
        <v>0.87397091773103608</v>
      </c>
      <c r="U262" s="31">
        <f t="shared" si="47"/>
        <v>4.0530813552498365E-3</v>
      </c>
      <c r="V262" s="8">
        <f t="shared" si="41"/>
        <v>3.542275231686251E-3</v>
      </c>
      <c r="W262" s="33">
        <f t="shared" si="44"/>
        <v>0.75541788535501253</v>
      </c>
      <c r="X262" s="72">
        <f t="shared" si="43"/>
        <v>6.0859265523932494E-3</v>
      </c>
      <c r="Y262" s="8">
        <f t="shared" si="45"/>
        <v>4.5974177666348306E-3</v>
      </c>
    </row>
    <row r="263" spans="1:25">
      <c r="A263" t="s">
        <v>283</v>
      </c>
      <c r="B263">
        <v>3666</v>
      </c>
      <c r="C263">
        <v>933</v>
      </c>
      <c r="D263">
        <v>2168</v>
      </c>
      <c r="E263">
        <v>4822</v>
      </c>
      <c r="F263">
        <v>5796.4809999999998</v>
      </c>
      <c r="G263">
        <v>12357.101000000001</v>
      </c>
      <c r="H263">
        <v>38209.682999999997</v>
      </c>
      <c r="I263">
        <v>15841.143</v>
      </c>
      <c r="J263">
        <v>31474.419000000002</v>
      </c>
      <c r="K263">
        <v>30833.238000000001</v>
      </c>
      <c r="L263">
        <v>34762.046999999999</v>
      </c>
      <c r="N263" s="110" t="s">
        <v>248</v>
      </c>
      <c r="T263" s="33">
        <f t="shared" si="46"/>
        <v>0.80622526954379903</v>
      </c>
      <c r="U263" s="31">
        <f t="shared" si="47"/>
        <v>7.3459974091078907E-3</v>
      </c>
      <c r="V263" s="8">
        <f t="shared" si="41"/>
        <v>5.9225287412260587E-3</v>
      </c>
      <c r="W263" s="33">
        <f t="shared" si="44"/>
        <v>0.9152956013429453</v>
      </c>
      <c r="X263" s="72">
        <f t="shared" si="43"/>
        <v>1.0280276603336481E-2</v>
      </c>
      <c r="Y263" s="8">
        <f t="shared" si="45"/>
        <v>9.4094919556226755E-3</v>
      </c>
    </row>
    <row r="264" spans="1:25">
      <c r="N264" s="110" t="s">
        <v>249</v>
      </c>
      <c r="T264" s="33">
        <f t="shared" si="46"/>
        <v>0.61636052320845858</v>
      </c>
      <c r="U264" s="31">
        <f t="shared" si="47"/>
        <v>7.306539141498725E-3</v>
      </c>
      <c r="V264" s="8">
        <f t="shared" si="41"/>
        <v>4.5034622880972359E-3</v>
      </c>
      <c r="W264" s="33">
        <f t="shared" si="44"/>
        <v>0.94990205287398866</v>
      </c>
      <c r="X264" s="72">
        <f t="shared" si="43"/>
        <v>1.0034784782408433E-2</v>
      </c>
      <c r="Y264" s="8">
        <f t="shared" si="45"/>
        <v>9.5320626649584312E-3</v>
      </c>
    </row>
    <row r="265" spans="1:25">
      <c r="N265" s="110" t="s">
        <v>250</v>
      </c>
      <c r="T265" s="33">
        <f t="shared" si="46"/>
        <v>0.96111471763746215</v>
      </c>
      <c r="U265" s="31">
        <f t="shared" si="47"/>
        <v>7.1254318596169486E-3</v>
      </c>
      <c r="V265" s="8">
        <f t="shared" si="41"/>
        <v>6.8483574298007204E-3</v>
      </c>
      <c r="W265" s="33">
        <f t="shared" si="44"/>
        <v>0.44107279384684961</v>
      </c>
      <c r="X265" s="72">
        <f t="shared" si="43"/>
        <v>3.1302519823219258E-2</v>
      </c>
      <c r="Y265" s="8">
        <f t="shared" si="45"/>
        <v>1.3806689872873711E-2</v>
      </c>
    </row>
    <row r="266" spans="1:25">
      <c r="A266" t="s">
        <v>284</v>
      </c>
      <c r="N266" s="110" t="s">
        <v>251</v>
      </c>
      <c r="T266" s="33">
        <f t="shared" si="46"/>
        <v>0.94724021066231034</v>
      </c>
      <c r="U266" s="31">
        <f t="shared" si="47"/>
        <v>4.8609002424871248E-2</v>
      </c>
      <c r="V266" s="8">
        <f t="shared" si="41"/>
        <v>4.6044401697019795E-2</v>
      </c>
      <c r="W266" s="33">
        <f t="shared" si="44"/>
        <v>0.28708769157187713</v>
      </c>
      <c r="X266" s="72">
        <f t="shared" si="43"/>
        <v>4.2126235286215043E-2</v>
      </c>
      <c r="Y266" s="8">
        <f t="shared" si="45"/>
        <v>1.2093923642933232E-2</v>
      </c>
    </row>
    <row r="267" spans="1:25">
      <c r="A267" t="s">
        <v>0</v>
      </c>
      <c r="N267" s="110" t="s">
        <v>252</v>
      </c>
      <c r="T267" s="33">
        <f t="shared" si="46"/>
        <v>0.7404044005493523</v>
      </c>
      <c r="U267" s="31">
        <f t="shared" ref="U267:U297" si="48">(L232+L497)/($AJ$44+$AJ$45)</f>
        <v>4.8710389121890711E-3</v>
      </c>
      <c r="V267" s="8">
        <f t="shared" si="41"/>
        <v>3.6065386458319182E-3</v>
      </c>
      <c r="W267" s="33">
        <f t="shared" si="44"/>
        <v>0.98623189149785928</v>
      </c>
      <c r="X267" s="72">
        <f>(B232+B497)/($AJ$52+$AJ$53)</f>
        <v>1.0045984056013847E-2</v>
      </c>
      <c r="Y267" s="8">
        <f t="shared" si="45"/>
        <v>9.907669857519872E-3</v>
      </c>
    </row>
    <row r="268" spans="1:25">
      <c r="N268" s="110" t="s">
        <v>253</v>
      </c>
      <c r="T268" s="33">
        <f t="shared" si="46"/>
        <v>0.73560143680624313</v>
      </c>
      <c r="U268" s="31">
        <f t="shared" si="48"/>
        <v>2.5213571027125542E-2</v>
      </c>
      <c r="V268" s="8">
        <f t="shared" si="41"/>
        <v>1.8547139074569813E-2</v>
      </c>
      <c r="W268" s="33">
        <f t="shared" si="44"/>
        <v>0.55976437789468947</v>
      </c>
      <c r="X268" s="72">
        <f t="shared" ref="X268:X297" si="49">(B233+B498)/($AJ$52+$AJ$53)</f>
        <v>2.2937878152926819E-2</v>
      </c>
      <c r="Y268" s="8">
        <f t="shared" si="45"/>
        <v>1.2839807094497269E-2</v>
      </c>
    </row>
    <row r="269" spans="1:25">
      <c r="A269" t="s">
        <v>1</v>
      </c>
      <c r="B269" t="s">
        <v>303</v>
      </c>
      <c r="C269" t="s">
        <v>3</v>
      </c>
      <c r="D269" t="s">
        <v>4</v>
      </c>
      <c r="F269" s="2" t="s">
        <v>305</v>
      </c>
      <c r="N269" s="110" t="s">
        <v>254</v>
      </c>
      <c r="T269" s="33">
        <f t="shared" si="46"/>
        <v>0.85935829937581898</v>
      </c>
      <c r="U269" s="31">
        <f t="shared" si="48"/>
        <v>1.9789003508611753E-2</v>
      </c>
      <c r="V269" s="8">
        <f t="shared" si="41"/>
        <v>1.7005844401502712E-2</v>
      </c>
      <c r="W269" s="33">
        <f t="shared" si="44"/>
        <v>0.9771520770459049</v>
      </c>
      <c r="X269" s="72">
        <f t="shared" si="49"/>
        <v>2.4675211754293335E-2</v>
      </c>
      <c r="Y269" s="8">
        <f t="shared" si="45"/>
        <v>2.4111434417255259E-2</v>
      </c>
    </row>
    <row r="270" spans="1:25">
      <c r="N270" s="110" t="s">
        <v>255</v>
      </c>
      <c r="T270" s="33">
        <f t="shared" si="46"/>
        <v>0.27533871256165982</v>
      </c>
      <c r="U270" s="31">
        <f t="shared" si="48"/>
        <v>0.24151709325701534</v>
      </c>
      <c r="V270" s="8">
        <f t="shared" si="41"/>
        <v>6.6499005519020937E-2</v>
      </c>
      <c r="W270" s="33">
        <f t="shared" si="44"/>
        <v>0.28889122063231382</v>
      </c>
      <c r="X270" s="72">
        <f t="shared" si="49"/>
        <v>0.26245567834450384</v>
      </c>
      <c r="Y270" s="8">
        <f t="shared" si="45"/>
        <v>7.5821141278825652E-2</v>
      </c>
    </row>
    <row r="271" spans="1:25">
      <c r="A271" t="s">
        <v>5</v>
      </c>
      <c r="B271" t="s">
        <v>6</v>
      </c>
      <c r="C271" t="s">
        <v>7</v>
      </c>
      <c r="D271" t="s">
        <v>8</v>
      </c>
      <c r="E271" t="s">
        <v>9</v>
      </c>
      <c r="F271" t="s">
        <v>10</v>
      </c>
      <c r="G271" t="s">
        <v>11</v>
      </c>
      <c r="H271" t="s">
        <v>12</v>
      </c>
      <c r="I271" t="s">
        <v>13</v>
      </c>
      <c r="J271" t="s">
        <v>14</v>
      </c>
      <c r="K271" t="s">
        <v>15</v>
      </c>
      <c r="L271" t="s">
        <v>16</v>
      </c>
      <c r="N271" s="110" t="s">
        <v>256</v>
      </c>
      <c r="T271" s="33">
        <f t="shared" si="46"/>
        <v>0.49544586767693094</v>
      </c>
      <c r="U271" s="31">
        <f t="shared" si="48"/>
        <v>1.0395486653786402E-2</v>
      </c>
      <c r="V271" s="8">
        <f t="shared" si="41"/>
        <v>5.1504009051091598E-3</v>
      </c>
      <c r="W271" s="33">
        <f t="shared" si="44"/>
        <v>0.4565422881586747</v>
      </c>
      <c r="X271" s="72">
        <f t="shared" si="49"/>
        <v>6.437850356001769E-3</v>
      </c>
      <c r="Y271" s="8">
        <f t="shared" si="45"/>
        <v>2.9391509323521861E-3</v>
      </c>
    </row>
    <row r="272" spans="1:25">
      <c r="A272" t="s">
        <v>17</v>
      </c>
      <c r="N272" s="110" t="s">
        <v>257</v>
      </c>
      <c r="T272" s="33">
        <f t="shared" si="46"/>
        <v>0.94777083076444768</v>
      </c>
      <c r="U272" s="31">
        <f t="shared" si="48"/>
        <v>2.8817593991262651E-2</v>
      </c>
      <c r="V272" s="8">
        <f t="shared" si="41"/>
        <v>2.7312474997731557E-2</v>
      </c>
      <c r="W272" s="33">
        <f t="shared" si="44"/>
        <v>0.24483412130700502</v>
      </c>
      <c r="X272" s="72">
        <f t="shared" si="49"/>
        <v>6.634244140753727E-2</v>
      </c>
      <c r="Y272" s="8">
        <f t="shared" si="45"/>
        <v>1.6242893347375852E-2</v>
      </c>
    </row>
    <row r="273" spans="1:25">
      <c r="A273" t="s">
        <v>28</v>
      </c>
      <c r="B273">
        <v>48127384</v>
      </c>
      <c r="C273">
        <v>49447434</v>
      </c>
      <c r="D273">
        <v>54266342</v>
      </c>
      <c r="E273">
        <v>67146113</v>
      </c>
      <c r="F273">
        <v>88154396.605000004</v>
      </c>
      <c r="G273">
        <v>101538809.001</v>
      </c>
      <c r="H273">
        <v>125645308.48999999</v>
      </c>
      <c r="I273">
        <v>164172482.403</v>
      </c>
      <c r="J273">
        <v>210478513.051</v>
      </c>
      <c r="K273">
        <v>149569835.64399999</v>
      </c>
      <c r="L273">
        <v>174127590.29300001</v>
      </c>
      <c r="N273" s="110" t="s">
        <v>258</v>
      </c>
      <c r="T273" s="33">
        <f t="shared" si="46"/>
        <v>0.98303144042208623</v>
      </c>
      <c r="U273" s="31">
        <f t="shared" si="48"/>
        <v>5.1846664502726535E-2</v>
      </c>
      <c r="V273" s="8">
        <f t="shared" si="41"/>
        <v>5.0966901287195915E-2</v>
      </c>
      <c r="W273" s="33">
        <f t="shared" si="44"/>
        <v>0.16842274231070206</v>
      </c>
      <c r="X273" s="72">
        <f t="shared" si="49"/>
        <v>8.7387446949903747E-2</v>
      </c>
      <c r="Y273" s="8">
        <f t="shared" si="45"/>
        <v>1.4718033458833785E-2</v>
      </c>
    </row>
    <row r="274" spans="1:25">
      <c r="A274" t="s">
        <v>29</v>
      </c>
      <c r="B274">
        <v>39888</v>
      </c>
      <c r="C274">
        <v>38282</v>
      </c>
      <c r="D274">
        <v>43181</v>
      </c>
      <c r="E274">
        <v>42090</v>
      </c>
      <c r="F274">
        <v>82090.270999999993</v>
      </c>
      <c r="G274">
        <v>117114.967</v>
      </c>
      <c r="H274">
        <v>105352.351</v>
      </c>
      <c r="I274">
        <v>154872.48499999999</v>
      </c>
      <c r="J274">
        <v>244176.383</v>
      </c>
      <c r="K274">
        <v>283826.31400000001</v>
      </c>
      <c r="L274">
        <v>277769.755</v>
      </c>
      <c r="N274" s="110" t="s">
        <v>259</v>
      </c>
      <c r="T274" s="33">
        <f t="shared" si="46"/>
        <v>0.64661129469177536</v>
      </c>
      <c r="U274" s="31">
        <f t="shared" si="48"/>
        <v>4.2488572372480944E-3</v>
      </c>
      <c r="V274" s="8">
        <f t="shared" si="41"/>
        <v>2.7473590791375099E-3</v>
      </c>
      <c r="W274" s="33">
        <f t="shared" si="44"/>
        <v>0.87000164554879056</v>
      </c>
      <c r="X274" s="72">
        <f t="shared" si="49"/>
        <v>5.014379622657E-3</v>
      </c>
      <c r="Y274" s="8">
        <f t="shared" si="45"/>
        <v>4.3625185231179137E-3</v>
      </c>
    </row>
    <row r="275" spans="1:25">
      <c r="A275" t="s">
        <v>30</v>
      </c>
      <c r="B275">
        <v>210</v>
      </c>
      <c r="C275">
        <v>56</v>
      </c>
      <c r="D275">
        <v>52</v>
      </c>
      <c r="E275">
        <v>503</v>
      </c>
      <c r="F275">
        <v>3030.1990000000001</v>
      </c>
      <c r="G275">
        <v>10328.880999999999</v>
      </c>
      <c r="H275">
        <v>11818.77</v>
      </c>
      <c r="I275">
        <v>23869.647000000001</v>
      </c>
      <c r="J275">
        <v>32741.392</v>
      </c>
      <c r="K275">
        <v>35003.703000000001</v>
      </c>
      <c r="L275">
        <v>49458.493999999999</v>
      </c>
      <c r="N275" s="110" t="s">
        <v>260</v>
      </c>
      <c r="T275" s="33">
        <f t="shared" si="46"/>
        <v>0.95163244568300676</v>
      </c>
      <c r="U275" s="31">
        <f t="shared" si="48"/>
        <v>2.1207446032491233E-2</v>
      </c>
      <c r="V275" s="8">
        <f t="shared" si="41"/>
        <v>2.0181693734590011E-2</v>
      </c>
      <c r="W275" s="33">
        <f t="shared" si="44"/>
        <v>0.50156971375807946</v>
      </c>
      <c r="X275" s="72">
        <f t="shared" si="49"/>
        <v>1.898958022723754E-2</v>
      </c>
      <c r="Y275" s="8">
        <f t="shared" si="45"/>
        <v>9.524598318961618E-3</v>
      </c>
    </row>
    <row r="276" spans="1:25">
      <c r="A276" t="s">
        <v>31</v>
      </c>
      <c r="B276">
        <v>69623</v>
      </c>
      <c r="C276">
        <v>59410</v>
      </c>
      <c r="D276">
        <v>94670</v>
      </c>
      <c r="E276">
        <v>103071</v>
      </c>
      <c r="F276">
        <v>278341.43800000002</v>
      </c>
      <c r="G276">
        <v>435230.73100000003</v>
      </c>
      <c r="H276">
        <v>452885.55200000003</v>
      </c>
      <c r="I276">
        <v>695314.33299999998</v>
      </c>
      <c r="J276">
        <v>1470616.324</v>
      </c>
      <c r="K276">
        <v>1416658.5719999999</v>
      </c>
      <c r="L276">
        <v>1353517.43</v>
      </c>
      <c r="N276" s="110" t="s">
        <v>261</v>
      </c>
      <c r="T276" s="33">
        <f t="shared" si="46"/>
        <v>0.84846142750903331</v>
      </c>
      <c r="U276" s="31">
        <f t="shared" si="48"/>
        <v>5.891686176034875E-2</v>
      </c>
      <c r="V276" s="8">
        <f t="shared" si="41"/>
        <v>4.998868463353788E-2</v>
      </c>
      <c r="W276" s="33">
        <f t="shared" si="44"/>
        <v>0.6772138468285368</v>
      </c>
      <c r="X276" s="72">
        <f t="shared" si="49"/>
        <v>4.3745449478340935E-2</v>
      </c>
      <c r="Y276" s="8">
        <f t="shared" si="45"/>
        <v>2.9625024122470672E-2</v>
      </c>
    </row>
    <row r="277" spans="1:25">
      <c r="A277" t="s">
        <v>32</v>
      </c>
      <c r="B277">
        <v>453</v>
      </c>
      <c r="C277">
        <v>441</v>
      </c>
      <c r="D277">
        <v>457</v>
      </c>
      <c r="E277">
        <v>947</v>
      </c>
      <c r="F277">
        <v>2290.8910000000001</v>
      </c>
      <c r="G277">
        <v>2855.3449999999998</v>
      </c>
      <c r="H277">
        <v>4619.8720000000003</v>
      </c>
      <c r="I277">
        <v>10411.477000000001</v>
      </c>
      <c r="J277">
        <v>19459.468000000001</v>
      </c>
      <c r="K277">
        <v>17250.556</v>
      </c>
      <c r="L277">
        <v>16854.321</v>
      </c>
      <c r="N277" s="110" t="s">
        <v>262</v>
      </c>
      <c r="T277" s="33">
        <f t="shared" si="46"/>
        <v>0.8654671905021375</v>
      </c>
      <c r="U277" s="31">
        <f t="shared" si="48"/>
        <v>1.1605216327470779E-2</v>
      </c>
      <c r="V277" s="8">
        <f t="shared" ref="V277:V298" si="50">(T277*U277)</f>
        <v>1.0043933970105669E-2</v>
      </c>
      <c r="W277" s="33">
        <f t="shared" si="44"/>
        <v>0.89302995442290978</v>
      </c>
      <c r="X277" s="72">
        <f t="shared" si="49"/>
        <v>1.1745154903135194E-2</v>
      </c>
      <c r="Y277" s="8">
        <f t="shared" si="45"/>
        <v>1.0488775147836837E-2</v>
      </c>
    </row>
    <row r="278" spans="1:25">
      <c r="A278" t="s">
        <v>33</v>
      </c>
      <c r="B278">
        <v>9578</v>
      </c>
      <c r="C278">
        <v>7393</v>
      </c>
      <c r="D278">
        <v>9248</v>
      </c>
      <c r="E278">
        <v>8816</v>
      </c>
      <c r="F278">
        <v>11339.509</v>
      </c>
      <c r="G278">
        <v>27116.044999999998</v>
      </c>
      <c r="H278">
        <v>26509.641</v>
      </c>
      <c r="I278">
        <v>56415.847999999998</v>
      </c>
      <c r="J278">
        <v>80666.691000000006</v>
      </c>
      <c r="K278">
        <v>89591.482000000004</v>
      </c>
      <c r="L278">
        <v>93756.285999999993</v>
      </c>
      <c r="N278" s="110" t="s">
        <v>263</v>
      </c>
      <c r="T278" s="33">
        <f t="shared" si="46"/>
        <v>0.73707452060324441</v>
      </c>
      <c r="U278" s="31">
        <f t="shared" si="48"/>
        <v>9.9905241702704494E-3</v>
      </c>
      <c r="V278" s="8">
        <f t="shared" si="50"/>
        <v>7.3637608133772176E-3</v>
      </c>
      <c r="W278" s="33">
        <f t="shared" si="44"/>
        <v>0.81891493161473528</v>
      </c>
      <c r="X278" s="72">
        <f t="shared" si="49"/>
        <v>9.2984066431247171E-3</v>
      </c>
      <c r="Y278" s="8">
        <f t="shared" si="45"/>
        <v>7.6146040402804782E-3</v>
      </c>
    </row>
    <row r="279" spans="1:25">
      <c r="A279" t="s">
        <v>34</v>
      </c>
      <c r="B279">
        <v>56130</v>
      </c>
      <c r="C279">
        <v>35942</v>
      </c>
      <c r="D279">
        <v>26763</v>
      </c>
      <c r="E279">
        <v>25411</v>
      </c>
      <c r="F279">
        <v>31280.256000000001</v>
      </c>
      <c r="G279">
        <v>53447.262999999999</v>
      </c>
      <c r="H279">
        <v>88056.108999999997</v>
      </c>
      <c r="I279">
        <v>205264.54399999999</v>
      </c>
      <c r="J279">
        <v>229856.43299999999</v>
      </c>
      <c r="K279">
        <v>181990.07</v>
      </c>
      <c r="L279">
        <v>253302.86600000001</v>
      </c>
      <c r="N279" s="110" t="s">
        <v>264</v>
      </c>
      <c r="T279" s="33">
        <f t="shared" si="46"/>
        <v>0.71382630659374691</v>
      </c>
      <c r="U279" s="31">
        <f t="shared" si="48"/>
        <v>3.8550944384744205E-2</v>
      </c>
      <c r="V279" s="8">
        <f t="shared" si="50"/>
        <v>2.7518678245862904E-2</v>
      </c>
      <c r="W279" s="33">
        <f t="shared" si="44"/>
        <v>0.89158122162795772</v>
      </c>
      <c r="X279" s="72">
        <f t="shared" si="49"/>
        <v>4.7691375124712269E-2</v>
      </c>
      <c r="Y279" s="8">
        <f t="shared" si="45"/>
        <v>4.2520734494808157E-2</v>
      </c>
    </row>
    <row r="280" spans="1:25">
      <c r="A280" t="s">
        <v>35</v>
      </c>
      <c r="B280">
        <v>17673</v>
      </c>
      <c r="C280">
        <v>5210</v>
      </c>
      <c r="D280">
        <v>6405</v>
      </c>
      <c r="E280">
        <v>10175</v>
      </c>
      <c r="F280">
        <v>11251.37</v>
      </c>
      <c r="G280">
        <v>13312.105</v>
      </c>
      <c r="H280">
        <v>16673.952000000001</v>
      </c>
      <c r="I280">
        <v>29645.29</v>
      </c>
      <c r="J280">
        <v>31418.292000000001</v>
      </c>
      <c r="K280">
        <v>39057.192000000003</v>
      </c>
      <c r="L280">
        <v>67507.127999999997</v>
      </c>
      <c r="N280" s="110" t="s">
        <v>265</v>
      </c>
      <c r="T280" s="33">
        <f t="shared" si="46"/>
        <v>1.6145522444754909E-2</v>
      </c>
      <c r="U280" s="31">
        <f t="shared" si="48"/>
        <v>4.554731242408095E-2</v>
      </c>
      <c r="V280" s="8">
        <f t="shared" si="50"/>
        <v>7.3538515504126311E-4</v>
      </c>
      <c r="W280" s="33">
        <f t="shared" si="44"/>
        <v>0.22725993558675464</v>
      </c>
      <c r="X280" s="72">
        <f t="shared" si="49"/>
        <v>3.2986028203100528E-3</v>
      </c>
      <c r="Y280" s="8">
        <f t="shared" si="45"/>
        <v>7.4964026446994983E-4</v>
      </c>
    </row>
    <row r="281" spans="1:25">
      <c r="A281" t="s">
        <v>36</v>
      </c>
      <c r="B281">
        <v>17982</v>
      </c>
      <c r="C281">
        <v>14896</v>
      </c>
      <c r="D281">
        <v>15622</v>
      </c>
      <c r="E281">
        <v>20026</v>
      </c>
      <c r="F281">
        <v>34380.661</v>
      </c>
      <c r="G281">
        <v>55509.534</v>
      </c>
      <c r="H281">
        <v>69826.195999999996</v>
      </c>
      <c r="I281">
        <v>114826.84600000001</v>
      </c>
      <c r="J281">
        <v>147346.75399999999</v>
      </c>
      <c r="K281">
        <v>155153.394</v>
      </c>
      <c r="L281">
        <v>186292.90599999999</v>
      </c>
      <c r="N281" s="110" t="s">
        <v>266</v>
      </c>
      <c r="T281" s="33">
        <f t="shared" si="46"/>
        <v>0.81171704447982662</v>
      </c>
      <c r="U281" s="31">
        <f t="shared" si="48"/>
        <v>3.3398409448788219E-2</v>
      </c>
      <c r="V281" s="8">
        <f t="shared" si="50"/>
        <v>2.711005820809749E-2</v>
      </c>
      <c r="W281" s="33">
        <f t="shared" si="44"/>
        <v>0.50089092929165879</v>
      </c>
      <c r="X281" s="72">
        <f t="shared" si="49"/>
        <v>2.460105223996286E-2</v>
      </c>
      <c r="Y281" s="8">
        <f t="shared" si="45"/>
        <v>1.2322443918027641E-2</v>
      </c>
    </row>
    <row r="282" spans="1:25">
      <c r="A282" t="s">
        <v>37</v>
      </c>
      <c r="B282">
        <v>5510</v>
      </c>
      <c r="C282">
        <v>5601</v>
      </c>
      <c r="D282">
        <v>4827</v>
      </c>
      <c r="E282">
        <v>5594</v>
      </c>
      <c r="F282">
        <v>12538.732</v>
      </c>
      <c r="G282">
        <v>25590.251</v>
      </c>
      <c r="H282">
        <v>30603.748</v>
      </c>
      <c r="I282">
        <v>38572.082000000002</v>
      </c>
      <c r="J282">
        <v>58505.641000000003</v>
      </c>
      <c r="K282">
        <v>66497.375</v>
      </c>
      <c r="L282">
        <v>59727.949000000001</v>
      </c>
      <c r="N282" s="110" t="s">
        <v>267</v>
      </c>
      <c r="T282" s="33">
        <f t="shared" si="46"/>
        <v>0.9106779789762246</v>
      </c>
      <c r="U282" s="31">
        <f t="shared" si="48"/>
        <v>6.7079937299011237E-3</v>
      </c>
      <c r="V282" s="8">
        <f t="shared" si="50"/>
        <v>6.1088221729315422E-3</v>
      </c>
      <c r="W282" s="33">
        <f t="shared" si="44"/>
        <v>0.51459045329928266</v>
      </c>
      <c r="X282" s="72">
        <f t="shared" si="49"/>
        <v>5.4927549042491338E-3</v>
      </c>
      <c r="Y282" s="8">
        <f t="shared" si="45"/>
        <v>2.8265192360394198E-3</v>
      </c>
    </row>
    <row r="283" spans="1:25">
      <c r="A283" t="s">
        <v>38</v>
      </c>
      <c r="B283">
        <v>244136</v>
      </c>
      <c r="C283">
        <v>301916</v>
      </c>
      <c r="D283">
        <v>264030</v>
      </c>
      <c r="E283">
        <v>301451</v>
      </c>
      <c r="F283">
        <v>409300.11099999998</v>
      </c>
      <c r="G283">
        <v>576996.36699999997</v>
      </c>
      <c r="H283">
        <v>721111.78899999999</v>
      </c>
      <c r="I283">
        <v>845689.91700000002</v>
      </c>
      <c r="J283">
        <v>1054458.172</v>
      </c>
      <c r="K283">
        <v>1013663.318</v>
      </c>
      <c r="L283">
        <v>1300461.612</v>
      </c>
      <c r="N283" s="110" t="s">
        <v>268</v>
      </c>
      <c r="T283" s="33">
        <f t="shared" si="46"/>
        <v>0.59326807423157479</v>
      </c>
      <c r="U283" s="31">
        <f t="shared" si="48"/>
        <v>5.6357328168842702E-2</v>
      </c>
      <c r="V283" s="8">
        <f t="shared" si="50"/>
        <v>3.3435003551566193E-2</v>
      </c>
      <c r="W283" s="33">
        <f t="shared" si="44"/>
        <v>0.25529928250827244</v>
      </c>
      <c r="X283" s="72">
        <f t="shared" si="49"/>
        <v>5.037153504109252E-2</v>
      </c>
      <c r="Y283" s="8">
        <f t="shared" si="45"/>
        <v>1.2859816754831223E-2</v>
      </c>
    </row>
    <row r="284" spans="1:25">
      <c r="A284" t="s">
        <v>39</v>
      </c>
      <c r="B284">
        <v>6680</v>
      </c>
      <c r="C284">
        <v>3189</v>
      </c>
      <c r="D284">
        <v>897</v>
      </c>
      <c r="E284">
        <v>929</v>
      </c>
      <c r="F284">
        <v>1221.0429999999999</v>
      </c>
      <c r="G284">
        <v>3191.8879999999999</v>
      </c>
      <c r="H284">
        <v>6512.3</v>
      </c>
      <c r="I284">
        <v>7541.53</v>
      </c>
      <c r="J284">
        <v>10828</v>
      </c>
      <c r="K284">
        <v>16127.718000000001</v>
      </c>
      <c r="L284">
        <v>15086.415000000001</v>
      </c>
      <c r="N284" s="110" t="s">
        <v>269</v>
      </c>
      <c r="T284" s="33">
        <f t="shared" si="46"/>
        <v>0.70414562783688794</v>
      </c>
      <c r="U284" s="31">
        <f t="shared" si="48"/>
        <v>1.6748702201299763E-3</v>
      </c>
      <c r="V284" s="8">
        <f t="shared" si="50"/>
        <v>1.1793525426987289E-3</v>
      </c>
      <c r="W284" s="33">
        <f t="shared" si="44"/>
        <v>4.8617731172545281E-2</v>
      </c>
      <c r="X284" s="72">
        <f t="shared" si="49"/>
        <v>4.7606488782161536E-3</v>
      </c>
      <c r="Y284" s="8">
        <f t="shared" si="45"/>
        <v>2.3145194736799222E-4</v>
      </c>
    </row>
    <row r="285" spans="1:25">
      <c r="A285" t="s">
        <v>40</v>
      </c>
      <c r="B285">
        <v>10946</v>
      </c>
      <c r="C285">
        <v>11403</v>
      </c>
      <c r="D285">
        <v>10726</v>
      </c>
      <c r="E285">
        <v>14412</v>
      </c>
      <c r="F285">
        <v>19625.63</v>
      </c>
      <c r="G285">
        <v>19839.442999999999</v>
      </c>
      <c r="H285">
        <v>19821.202000000001</v>
      </c>
      <c r="I285">
        <v>27763.285</v>
      </c>
      <c r="J285">
        <v>31344.044000000002</v>
      </c>
      <c r="K285">
        <v>22549.832999999999</v>
      </c>
      <c r="L285">
        <v>24506.216</v>
      </c>
      <c r="N285" s="110" t="s">
        <v>270</v>
      </c>
      <c r="T285" s="33">
        <f t="shared" si="46"/>
        <v>0.22506705982287714</v>
      </c>
      <c r="U285" s="31">
        <f t="shared" si="48"/>
        <v>3.4027483684478739E-3</v>
      </c>
      <c r="V285" s="8">
        <f t="shared" si="50"/>
        <v>7.6584657060365519E-4</v>
      </c>
      <c r="W285" s="33">
        <f t="shared" si="44"/>
        <v>5.6170590848511774E-2</v>
      </c>
      <c r="X285" s="72">
        <f t="shared" si="49"/>
        <v>1.1608697271063957E-2</v>
      </c>
      <c r="Y285" s="8">
        <f t="shared" si="45"/>
        <v>6.5206738469716875E-4</v>
      </c>
    </row>
    <row r="286" spans="1:25">
      <c r="A286" t="s">
        <v>41</v>
      </c>
      <c r="B286">
        <v>26351</v>
      </c>
      <c r="C286">
        <v>30341</v>
      </c>
      <c r="D286">
        <v>37295</v>
      </c>
      <c r="E286">
        <v>43936</v>
      </c>
      <c r="F286">
        <v>57230.55</v>
      </c>
      <c r="G286">
        <v>63231.938000000002</v>
      </c>
      <c r="H286">
        <v>71483.600999999995</v>
      </c>
      <c r="I286">
        <v>94638.987999999998</v>
      </c>
      <c r="J286">
        <v>141078.09700000001</v>
      </c>
      <c r="K286">
        <v>110344.07799999999</v>
      </c>
      <c r="L286">
        <v>115665.66</v>
      </c>
      <c r="N286" s="110" t="s">
        <v>271</v>
      </c>
      <c r="T286" s="33">
        <f t="shared" si="46"/>
        <v>0.1723837614474158</v>
      </c>
      <c r="U286" s="31">
        <f t="shared" si="48"/>
        <v>6.648593458008411E-5</v>
      </c>
      <c r="V286" s="8">
        <f t="shared" si="50"/>
        <v>1.1461095486261712E-5</v>
      </c>
      <c r="W286" s="33">
        <f t="shared" si="44"/>
        <v>0.80971659919028338</v>
      </c>
      <c r="X286" s="72">
        <f t="shared" si="49"/>
        <v>2.2928595320813129E-4</v>
      </c>
      <c r="Y286" s="8">
        <f t="shared" si="45"/>
        <v>1.8565664227379052E-4</v>
      </c>
    </row>
    <row r="287" spans="1:25">
      <c r="A287" t="s">
        <v>42</v>
      </c>
      <c r="B287">
        <v>85285</v>
      </c>
      <c r="C287">
        <v>45142</v>
      </c>
      <c r="D287">
        <v>27638</v>
      </c>
      <c r="E287">
        <v>17796</v>
      </c>
      <c r="F287">
        <v>45379.415000000001</v>
      </c>
      <c r="G287">
        <v>31730.855</v>
      </c>
      <c r="H287">
        <v>106071.784</v>
      </c>
      <c r="I287">
        <v>264473.67700000003</v>
      </c>
      <c r="J287">
        <v>366655.94900000002</v>
      </c>
      <c r="K287">
        <v>92693.713000000003</v>
      </c>
      <c r="L287">
        <v>121297.26</v>
      </c>
      <c r="N287" s="110" t="s">
        <v>272</v>
      </c>
      <c r="T287" s="33">
        <f t="shared" si="46"/>
        <v>0.33643388185077705</v>
      </c>
      <c r="U287" s="31">
        <f t="shared" si="48"/>
        <v>2.0868952851613148E-2</v>
      </c>
      <c r="V287" s="8">
        <f t="shared" si="50"/>
        <v>7.0210228180290542E-3</v>
      </c>
      <c r="W287" s="33">
        <f t="shared" si="44"/>
        <v>0.12611841434831347</v>
      </c>
      <c r="X287" s="72">
        <f t="shared" si="49"/>
        <v>5.0606906406464071E-3</v>
      </c>
      <c r="Y287" s="8">
        <f t="shared" si="45"/>
        <v>6.382462791056755E-4</v>
      </c>
    </row>
    <row r="288" spans="1:25">
      <c r="A288" t="s">
        <v>43</v>
      </c>
      <c r="B288">
        <v>25171</v>
      </c>
      <c r="C288">
        <v>22390</v>
      </c>
      <c r="D288">
        <v>26921</v>
      </c>
      <c r="E288">
        <v>25127</v>
      </c>
      <c r="F288">
        <v>46098.7</v>
      </c>
      <c r="G288">
        <v>43843.347999999998</v>
      </c>
      <c r="H288">
        <v>47024.720999999998</v>
      </c>
      <c r="I288">
        <v>53023.612000000001</v>
      </c>
      <c r="J288">
        <v>84979.328999999998</v>
      </c>
      <c r="K288">
        <v>63610.317000000003</v>
      </c>
      <c r="L288">
        <v>70209.209000000003</v>
      </c>
      <c r="N288" s="110" t="s">
        <v>273</v>
      </c>
      <c r="T288" s="33">
        <f t="shared" si="46"/>
        <v>0.51389156818423076</v>
      </c>
      <c r="U288" s="31">
        <f t="shared" si="48"/>
        <v>3.7985196282437619E-3</v>
      </c>
      <c r="V288" s="8">
        <f t="shared" si="50"/>
        <v>1.952027208536768E-3</v>
      </c>
      <c r="W288" s="33">
        <f t="shared" si="44"/>
        <v>0.27873078278285701</v>
      </c>
      <c r="X288" s="72">
        <f t="shared" si="49"/>
        <v>5.5617572896275594E-3</v>
      </c>
      <c r="Y288" s="8">
        <f t="shared" si="45"/>
        <v>1.5502329629861508E-3</v>
      </c>
    </row>
    <row r="289" spans="1:25">
      <c r="A289" t="s">
        <v>44</v>
      </c>
      <c r="B289">
        <v>38647</v>
      </c>
      <c r="C289">
        <v>25915</v>
      </c>
      <c r="D289">
        <v>22456</v>
      </c>
      <c r="E289">
        <v>24222</v>
      </c>
      <c r="F289">
        <v>36404.688000000002</v>
      </c>
      <c r="G289">
        <v>13345.411</v>
      </c>
      <c r="H289">
        <v>18600.656999999999</v>
      </c>
      <c r="I289">
        <v>73397.582999999999</v>
      </c>
      <c r="J289">
        <v>93831.763000000006</v>
      </c>
      <c r="K289">
        <v>32788.690999999999</v>
      </c>
      <c r="L289">
        <v>22126.457999999999</v>
      </c>
      <c r="N289" s="110" t="s">
        <v>274</v>
      </c>
      <c r="T289" s="33">
        <f t="shared" si="46"/>
        <v>0.89383812279960984</v>
      </c>
      <c r="U289" s="31">
        <f t="shared" si="48"/>
        <v>7.3519879158437827E-3</v>
      </c>
      <c r="V289" s="8">
        <f t="shared" si="50"/>
        <v>6.5714870775432227E-3</v>
      </c>
      <c r="W289" s="33">
        <f t="shared" si="44"/>
        <v>0.8210675819623624</v>
      </c>
      <c r="X289" s="72">
        <f t="shared" si="49"/>
        <v>4.3572582515868227E-3</v>
      </c>
      <c r="Y289" s="8">
        <f t="shared" si="45"/>
        <v>3.5776034966159436E-3</v>
      </c>
    </row>
    <row r="290" spans="1:25">
      <c r="A290" t="s">
        <v>45</v>
      </c>
      <c r="B290">
        <v>59429</v>
      </c>
      <c r="C290">
        <v>46825</v>
      </c>
      <c r="D290">
        <v>33542</v>
      </c>
      <c r="E290">
        <v>41138</v>
      </c>
      <c r="F290">
        <v>90583.171000000002</v>
      </c>
      <c r="G290">
        <v>39235.106</v>
      </c>
      <c r="H290">
        <v>60542.616000000002</v>
      </c>
      <c r="I290">
        <v>143395.533</v>
      </c>
      <c r="J290">
        <v>266101.36200000002</v>
      </c>
      <c r="K290">
        <v>79802.982999999993</v>
      </c>
      <c r="L290">
        <v>97369.042000000001</v>
      </c>
      <c r="N290" s="110" t="s">
        <v>275</v>
      </c>
      <c r="T290" s="33">
        <f t="shared" si="46"/>
        <v>0.6911588708439208</v>
      </c>
      <c r="U290" s="31">
        <f t="shared" si="48"/>
        <v>3.0434291007236842E-2</v>
      </c>
      <c r="V290" s="8">
        <f t="shared" si="50"/>
        <v>2.103493020749711E-2</v>
      </c>
      <c r="W290" s="33">
        <f t="shared" si="44"/>
        <v>0.62765383111754114</v>
      </c>
      <c r="X290" s="72">
        <f t="shared" si="49"/>
        <v>3.8782950572941552E-2</v>
      </c>
      <c r="Y290" s="8">
        <f t="shared" si="45"/>
        <v>2.4342267509149002E-2</v>
      </c>
    </row>
    <row r="291" spans="1:25">
      <c r="A291" t="s">
        <v>46</v>
      </c>
      <c r="B291">
        <v>22615</v>
      </c>
      <c r="C291">
        <v>31620</v>
      </c>
      <c r="D291">
        <v>2178</v>
      </c>
      <c r="E291">
        <v>10701</v>
      </c>
      <c r="F291">
        <v>5025.2619999999997</v>
      </c>
      <c r="G291">
        <v>4032.5309999999999</v>
      </c>
      <c r="H291">
        <v>6517.2280000000001</v>
      </c>
      <c r="I291">
        <v>40786.334999999999</v>
      </c>
      <c r="J291">
        <v>38174.222999999998</v>
      </c>
      <c r="K291">
        <v>7445.0150000000003</v>
      </c>
      <c r="L291">
        <v>15339.741</v>
      </c>
      <c r="N291" s="110" t="s">
        <v>276</v>
      </c>
      <c r="T291" s="33">
        <f t="shared" si="46"/>
        <v>0.86836694936806424</v>
      </c>
      <c r="U291" s="31">
        <f t="shared" si="48"/>
        <v>0.14198759583985829</v>
      </c>
      <c r="V291" s="8">
        <f t="shared" si="50"/>
        <v>0.1232973354475634</v>
      </c>
      <c r="W291" s="33">
        <f t="shared" si="44"/>
        <v>0.77984243831285915</v>
      </c>
      <c r="X291" s="72">
        <f t="shared" si="49"/>
        <v>0.11497695227500039</v>
      </c>
      <c r="Y291" s="8">
        <f t="shared" si="45"/>
        <v>8.9663906811917549E-2</v>
      </c>
    </row>
    <row r="292" spans="1:25">
      <c r="A292" t="s">
        <v>47</v>
      </c>
      <c r="B292">
        <v>9470</v>
      </c>
      <c r="C292">
        <v>7277</v>
      </c>
      <c r="D292">
        <v>6109</v>
      </c>
      <c r="E292">
        <v>5723</v>
      </c>
      <c r="F292">
        <v>8836.4449999999997</v>
      </c>
      <c r="G292">
        <v>14608.895</v>
      </c>
      <c r="H292">
        <v>17056.855</v>
      </c>
      <c r="I292">
        <v>25299.724999999999</v>
      </c>
      <c r="J292">
        <v>33165.885999999999</v>
      </c>
      <c r="K292">
        <v>24101.319</v>
      </c>
      <c r="L292">
        <v>23842.844000000001</v>
      </c>
      <c r="N292" s="110" t="s">
        <v>277</v>
      </c>
      <c r="T292" s="33">
        <f t="shared" si="46"/>
        <v>0.59673343439681847</v>
      </c>
      <c r="U292" s="31">
        <f t="shared" si="48"/>
        <v>3.2344085804236394E-2</v>
      </c>
      <c r="V292" s="8">
        <f t="shared" si="50"/>
        <v>1.9300797404387365E-2</v>
      </c>
      <c r="W292" s="33">
        <f t="shared" si="44"/>
        <v>0.68390750957997448</v>
      </c>
      <c r="X292" s="72">
        <f t="shared" si="49"/>
        <v>3.8678570282952067E-2</v>
      </c>
      <c r="Y292" s="8">
        <f t="shared" si="45"/>
        <v>2.6452564676327756E-2</v>
      </c>
    </row>
    <row r="293" spans="1:25">
      <c r="A293" t="s">
        <v>48</v>
      </c>
      <c r="B293">
        <v>4099</v>
      </c>
      <c r="C293">
        <v>7121</v>
      </c>
      <c r="D293">
        <v>8392</v>
      </c>
      <c r="E293">
        <v>9450</v>
      </c>
      <c r="F293">
        <v>26740.953000000001</v>
      </c>
      <c r="G293">
        <v>15567.072</v>
      </c>
      <c r="H293">
        <v>13567.299000000001</v>
      </c>
      <c r="I293">
        <v>18247.327000000001</v>
      </c>
      <c r="J293">
        <v>17349.741999999998</v>
      </c>
      <c r="K293">
        <v>16858.306</v>
      </c>
      <c r="L293">
        <v>13825.050999999999</v>
      </c>
      <c r="N293" s="110" t="s">
        <v>278</v>
      </c>
      <c r="T293" s="33">
        <f t="shared" si="46"/>
        <v>0.57414161146940523</v>
      </c>
      <c r="U293" s="31">
        <f t="shared" si="48"/>
        <v>6.1494518116023212E-3</v>
      </c>
      <c r="V293" s="8">
        <f t="shared" si="50"/>
        <v>3.53065617276681E-3</v>
      </c>
      <c r="W293" s="33">
        <f t="shared" si="44"/>
        <v>0.35643435012643815</v>
      </c>
      <c r="X293" s="72">
        <f t="shared" si="49"/>
        <v>1.1053480768086283E-2</v>
      </c>
      <c r="Y293" s="8">
        <f t="shared" si="45"/>
        <v>3.939840234207917E-3</v>
      </c>
    </row>
    <row r="294" spans="1:25">
      <c r="A294" t="s">
        <v>49</v>
      </c>
      <c r="B294">
        <v>83329</v>
      </c>
      <c r="C294">
        <v>100092</v>
      </c>
      <c r="D294">
        <v>90138</v>
      </c>
      <c r="E294">
        <v>119184</v>
      </c>
      <c r="F294">
        <v>176012.21900000001</v>
      </c>
      <c r="G294">
        <v>219375.30499999999</v>
      </c>
      <c r="H294">
        <v>270587.41100000002</v>
      </c>
      <c r="I294">
        <v>381045.68</v>
      </c>
      <c r="J294">
        <v>581725.32200000004</v>
      </c>
      <c r="K294">
        <v>487581.99099999998</v>
      </c>
      <c r="L294">
        <v>482250.90600000002</v>
      </c>
      <c r="N294" s="110" t="s">
        <v>279</v>
      </c>
      <c r="T294" s="33">
        <f t="shared" si="46"/>
        <v>0.56290392903872977</v>
      </c>
      <c r="U294" s="31">
        <f t="shared" si="48"/>
        <v>9.936467572682333E-4</v>
      </c>
      <c r="V294" s="8">
        <f t="shared" si="50"/>
        <v>5.5932766374288149E-4</v>
      </c>
      <c r="W294" s="33">
        <f t="shared" si="44"/>
        <v>0.86760606999070922</v>
      </c>
      <c r="X294" s="72">
        <f t="shared" si="49"/>
        <v>2.6643791017869761E-3</v>
      </c>
      <c r="Y294" s="8">
        <f t="shared" si="45"/>
        <v>2.3116314814667742E-3</v>
      </c>
    </row>
    <row r="295" spans="1:25">
      <c r="A295" t="s">
        <v>50</v>
      </c>
      <c r="B295">
        <v>98397</v>
      </c>
      <c r="C295">
        <v>119734</v>
      </c>
      <c r="D295">
        <v>124726</v>
      </c>
      <c r="E295">
        <v>124398</v>
      </c>
      <c r="F295">
        <v>181709.45600000001</v>
      </c>
      <c r="G295">
        <v>236922.36499999999</v>
      </c>
      <c r="H295">
        <v>302308.49200000003</v>
      </c>
      <c r="I295">
        <v>472133.891</v>
      </c>
      <c r="J295">
        <v>597799.14500000002</v>
      </c>
      <c r="K295">
        <v>472991.255</v>
      </c>
      <c r="L295">
        <v>610842.18799999997</v>
      </c>
      <c r="N295" s="110" t="s">
        <v>280</v>
      </c>
      <c r="T295" s="33">
        <f t="shared" si="46"/>
        <v>0.4731479315841019</v>
      </c>
      <c r="U295" s="31">
        <f t="shared" si="48"/>
        <v>8.6302322461035454E-3</v>
      </c>
      <c r="V295" s="8">
        <f t="shared" si="50"/>
        <v>4.08337653633431E-3</v>
      </c>
      <c r="W295" s="33">
        <f t="shared" si="44"/>
        <v>0.93854837935941926</v>
      </c>
      <c r="X295" s="72">
        <f t="shared" si="49"/>
        <v>6.4502274654866885E-3</v>
      </c>
      <c r="Y295" s="8">
        <f t="shared" si="45"/>
        <v>6.0538505342321459E-3</v>
      </c>
    </row>
    <row r="296" spans="1:25">
      <c r="A296" t="s">
        <v>51</v>
      </c>
      <c r="B296">
        <v>51910</v>
      </c>
      <c r="C296">
        <v>53287</v>
      </c>
      <c r="D296">
        <v>54900</v>
      </c>
      <c r="E296">
        <v>60340</v>
      </c>
      <c r="F296">
        <v>82420.664000000004</v>
      </c>
      <c r="G296">
        <v>101820.524</v>
      </c>
      <c r="H296">
        <v>126791.8</v>
      </c>
      <c r="I296">
        <v>200330.49400000001</v>
      </c>
      <c r="J296">
        <v>234054.63500000001</v>
      </c>
      <c r="K296">
        <v>237053.25</v>
      </c>
      <c r="L296">
        <v>281472.80200000003</v>
      </c>
      <c r="N296" s="110" t="s">
        <v>281</v>
      </c>
      <c r="T296" s="33">
        <f t="shared" si="46"/>
        <v>0.83357727050250174</v>
      </c>
      <c r="U296" s="31">
        <f t="shared" si="48"/>
        <v>3.6576644621934468E-2</v>
      </c>
      <c r="V296" s="8">
        <f t="shared" si="50"/>
        <v>3.0489459588092144E-2</v>
      </c>
      <c r="W296" s="33">
        <f t="shared" si="44"/>
        <v>0.7531873011513196</v>
      </c>
      <c r="X296" s="72">
        <f t="shared" si="49"/>
        <v>2.2530980678610094E-2</v>
      </c>
      <c r="Y296" s="8">
        <f t="shared" si="45"/>
        <v>1.6970048529614864E-2</v>
      </c>
    </row>
    <row r="297" spans="1:25">
      <c r="A297" t="s">
        <v>52</v>
      </c>
      <c r="B297">
        <v>412023</v>
      </c>
      <c r="C297">
        <v>484029</v>
      </c>
      <c r="D297">
        <v>482317</v>
      </c>
      <c r="E297">
        <v>554932</v>
      </c>
      <c r="F297">
        <v>669594.424</v>
      </c>
      <c r="G297">
        <v>796150.17299999995</v>
      </c>
      <c r="H297">
        <v>873847.54</v>
      </c>
      <c r="I297">
        <v>1193684.6029999999</v>
      </c>
      <c r="J297">
        <v>1436338.4580000001</v>
      </c>
      <c r="K297">
        <v>1056990.8489999999</v>
      </c>
      <c r="L297">
        <v>1166364.3089999999</v>
      </c>
      <c r="N297" s="110" t="s">
        <v>282</v>
      </c>
      <c r="T297" s="33">
        <f t="shared" si="46"/>
        <v>0.99445132038788187</v>
      </c>
      <c r="U297" s="31">
        <f t="shared" si="48"/>
        <v>3.6739141455997402E-2</v>
      </c>
      <c r="V297" s="8">
        <f t="shared" si="50"/>
        <v>3.6535287730833789E-2</v>
      </c>
      <c r="W297" s="33">
        <f t="shared" si="44"/>
        <v>0.74947253065620334</v>
      </c>
      <c r="X297" s="72">
        <f t="shared" si="49"/>
        <v>3.2753338544784044E-2</v>
      </c>
      <c r="Y297" s="8">
        <f t="shared" si="45"/>
        <v>2.4547727526598666E-2</v>
      </c>
    </row>
    <row r="298" spans="1:25">
      <c r="A298" t="s">
        <v>53</v>
      </c>
      <c r="B298">
        <v>45344</v>
      </c>
      <c r="C298">
        <v>50281</v>
      </c>
      <c r="D298">
        <v>54408</v>
      </c>
      <c r="E298">
        <v>67535</v>
      </c>
      <c r="F298">
        <v>95193.524000000005</v>
      </c>
      <c r="G298">
        <v>157691.55499999999</v>
      </c>
      <c r="H298">
        <v>206450.45699999999</v>
      </c>
      <c r="I298">
        <v>259372.291</v>
      </c>
      <c r="J298">
        <v>285054.05800000002</v>
      </c>
      <c r="K298">
        <v>230404.41699999999</v>
      </c>
      <c r="L298">
        <v>270857.23499999999</v>
      </c>
      <c r="N298" s="110" t="s">
        <v>283</v>
      </c>
      <c r="T298" s="13">
        <f>(2*MIN(L263,L528)/(L263+L528))</f>
        <v>0.99050874187261828</v>
      </c>
      <c r="U298" s="5">
        <f>(L263+L528)/(AK44+AK45)</f>
        <v>1</v>
      </c>
      <c r="V298" s="6">
        <f t="shared" si="50"/>
        <v>0.99050874187261828</v>
      </c>
      <c r="W298" s="33">
        <f t="shared" si="44"/>
        <v>0.2559467174119886</v>
      </c>
      <c r="X298" s="5">
        <f>(B528+B263)/(AK52+AK53)</f>
        <v>1</v>
      </c>
      <c r="Y298" s="8">
        <f t="shared" si="45"/>
        <v>0.2559467174119886</v>
      </c>
    </row>
    <row r="299" spans="1:25">
      <c r="A299" t="s">
        <v>54</v>
      </c>
      <c r="B299">
        <v>65257</v>
      </c>
      <c r="C299">
        <v>57799</v>
      </c>
      <c r="D299">
        <v>55563</v>
      </c>
      <c r="E299">
        <v>61024</v>
      </c>
      <c r="F299">
        <v>73203.732999999993</v>
      </c>
      <c r="G299">
        <v>131061.713</v>
      </c>
      <c r="H299">
        <v>134459.95199999999</v>
      </c>
      <c r="I299">
        <v>207647.42300000001</v>
      </c>
      <c r="J299">
        <v>175782.04800000001</v>
      </c>
      <c r="K299">
        <v>130352.06200000001</v>
      </c>
      <c r="L299">
        <v>206460.53099999999</v>
      </c>
    </row>
    <row r="300" spans="1:25">
      <c r="A300" t="s">
        <v>55</v>
      </c>
      <c r="B300">
        <v>21866</v>
      </c>
      <c r="C300">
        <v>28184</v>
      </c>
      <c r="D300">
        <v>40174</v>
      </c>
      <c r="E300">
        <v>37126</v>
      </c>
      <c r="F300">
        <v>62890.13</v>
      </c>
      <c r="G300">
        <v>98778.369000000006</v>
      </c>
      <c r="H300">
        <v>146117.269</v>
      </c>
      <c r="I300">
        <v>174817.535</v>
      </c>
      <c r="J300">
        <v>216049.88800000001</v>
      </c>
      <c r="K300">
        <v>295360.86099999998</v>
      </c>
      <c r="L300">
        <v>261846.16699999999</v>
      </c>
    </row>
    <row r="301" spans="1:25">
      <c r="A301" t="s">
        <v>56</v>
      </c>
      <c r="B301">
        <v>37354</v>
      </c>
      <c r="C301">
        <v>38438</v>
      </c>
      <c r="D301">
        <v>45504</v>
      </c>
      <c r="E301">
        <v>56436</v>
      </c>
      <c r="F301">
        <v>61921.731</v>
      </c>
      <c r="G301">
        <v>70995.462</v>
      </c>
      <c r="H301">
        <v>83067.926999999996</v>
      </c>
      <c r="I301">
        <v>108646.539</v>
      </c>
      <c r="J301">
        <v>138230.14300000001</v>
      </c>
      <c r="K301">
        <v>130292.664</v>
      </c>
      <c r="L301">
        <v>140490.33900000001</v>
      </c>
    </row>
    <row r="302" spans="1:25">
      <c r="A302" t="s">
        <v>57</v>
      </c>
      <c r="B302">
        <v>213432</v>
      </c>
      <c r="C302">
        <v>164412</v>
      </c>
      <c r="D302">
        <v>162968</v>
      </c>
      <c r="E302">
        <v>214992</v>
      </c>
      <c r="F302">
        <v>249696.842</v>
      </c>
      <c r="G302">
        <v>316771.06800000003</v>
      </c>
      <c r="H302">
        <v>367320.674</v>
      </c>
      <c r="I302">
        <v>385786.28899999999</v>
      </c>
      <c r="J302">
        <v>511056.81699999998</v>
      </c>
      <c r="K302">
        <v>550034.353</v>
      </c>
      <c r="L302">
        <v>582853.027</v>
      </c>
    </row>
    <row r="303" spans="1:25">
      <c r="A303" t="s">
        <v>58</v>
      </c>
      <c r="B303">
        <v>85902</v>
      </c>
      <c r="C303">
        <v>94212</v>
      </c>
      <c r="D303">
        <v>133494</v>
      </c>
      <c r="E303">
        <v>192279</v>
      </c>
      <c r="F303">
        <v>190820.092</v>
      </c>
      <c r="G303">
        <v>190296.18799999999</v>
      </c>
      <c r="H303">
        <v>204811.443</v>
      </c>
      <c r="I303">
        <v>254094.74100000001</v>
      </c>
      <c r="J303">
        <v>292251.49400000001</v>
      </c>
      <c r="K303">
        <v>270203.53200000001</v>
      </c>
      <c r="L303">
        <v>389577.212</v>
      </c>
    </row>
    <row r="304" spans="1:25">
      <c r="A304" t="s">
        <v>59</v>
      </c>
      <c r="B304">
        <v>43558</v>
      </c>
      <c r="C304">
        <v>64125</v>
      </c>
      <c r="D304">
        <v>69805</v>
      </c>
      <c r="E304">
        <v>77889</v>
      </c>
      <c r="F304">
        <v>112335.455</v>
      </c>
      <c r="G304">
        <v>166571.07800000001</v>
      </c>
      <c r="H304">
        <v>238466.486</v>
      </c>
      <c r="I304">
        <v>281474.78399999999</v>
      </c>
      <c r="J304">
        <v>378227.19400000002</v>
      </c>
      <c r="K304">
        <v>314945.337</v>
      </c>
      <c r="L304">
        <v>393297.87099999998</v>
      </c>
    </row>
    <row r="305" spans="1:12">
      <c r="A305" t="s">
        <v>60</v>
      </c>
      <c r="B305">
        <v>51611</v>
      </c>
      <c r="C305">
        <v>54466</v>
      </c>
      <c r="D305">
        <v>48376</v>
      </c>
      <c r="E305">
        <v>48671</v>
      </c>
      <c r="F305">
        <v>67039.138999999996</v>
      </c>
      <c r="G305">
        <v>64944.491999999998</v>
      </c>
      <c r="H305">
        <v>66623.255000000005</v>
      </c>
      <c r="I305">
        <v>76076.910999999993</v>
      </c>
      <c r="J305">
        <v>119625.84299999999</v>
      </c>
      <c r="K305">
        <v>127472.22199999999</v>
      </c>
      <c r="L305">
        <v>142093.69</v>
      </c>
    </row>
    <row r="306" spans="1:12">
      <c r="A306" t="s">
        <v>61</v>
      </c>
      <c r="B306">
        <v>21722</v>
      </c>
      <c r="C306">
        <v>16843</v>
      </c>
      <c r="D306">
        <v>17228</v>
      </c>
      <c r="E306">
        <v>22453</v>
      </c>
      <c r="F306">
        <v>26269.856</v>
      </c>
      <c r="G306">
        <v>28423.696</v>
      </c>
      <c r="H306">
        <v>29504.52</v>
      </c>
      <c r="I306">
        <v>43461.294000000002</v>
      </c>
      <c r="J306">
        <v>50385.985999999997</v>
      </c>
      <c r="K306">
        <v>44770.050999999999</v>
      </c>
      <c r="L306">
        <v>54935.209000000003</v>
      </c>
    </row>
    <row r="307" spans="1:12">
      <c r="A307" t="s">
        <v>62</v>
      </c>
      <c r="B307">
        <v>346833</v>
      </c>
      <c r="C307">
        <v>416601</v>
      </c>
      <c r="D307">
        <v>426073</v>
      </c>
      <c r="E307">
        <v>477386</v>
      </c>
      <c r="F307">
        <v>600927.07700000005</v>
      </c>
      <c r="G307">
        <v>682292.16</v>
      </c>
      <c r="H307">
        <v>717326.696</v>
      </c>
      <c r="I307">
        <v>941616.179</v>
      </c>
      <c r="J307">
        <v>1285511.0109999999</v>
      </c>
      <c r="K307">
        <v>1148546.1259999999</v>
      </c>
      <c r="L307">
        <v>1322194.0319999999</v>
      </c>
    </row>
    <row r="308" spans="1:12">
      <c r="A308" t="s">
        <v>63</v>
      </c>
      <c r="B308">
        <v>11110</v>
      </c>
      <c r="C308">
        <v>9852</v>
      </c>
      <c r="D308">
        <v>4994</v>
      </c>
      <c r="E308">
        <v>3800</v>
      </c>
      <c r="F308">
        <v>12289.904</v>
      </c>
      <c r="G308">
        <v>22180.655999999999</v>
      </c>
      <c r="H308">
        <v>28500.598000000002</v>
      </c>
      <c r="I308">
        <v>39569.050999999999</v>
      </c>
      <c r="J308">
        <v>74068.407999999996</v>
      </c>
      <c r="K308">
        <v>72059.566000000006</v>
      </c>
      <c r="L308">
        <v>97009.94</v>
      </c>
    </row>
    <row r="309" spans="1:12">
      <c r="A309" t="s">
        <v>64</v>
      </c>
      <c r="B309">
        <v>168894</v>
      </c>
      <c r="C309">
        <v>220568</v>
      </c>
      <c r="D309">
        <v>251531</v>
      </c>
      <c r="E309">
        <v>266177</v>
      </c>
      <c r="F309">
        <v>358047.52399999998</v>
      </c>
      <c r="G309">
        <v>417759.82699999999</v>
      </c>
      <c r="H309">
        <v>506406.57699999999</v>
      </c>
      <c r="I309">
        <v>645832.89</v>
      </c>
      <c r="J309">
        <v>860098.10199999996</v>
      </c>
      <c r="K309">
        <v>768533.701</v>
      </c>
      <c r="L309">
        <v>777436.05799999996</v>
      </c>
    </row>
    <row r="310" spans="1:12">
      <c r="A310" t="s">
        <v>65</v>
      </c>
      <c r="B310">
        <v>12782</v>
      </c>
      <c r="C310">
        <v>17651</v>
      </c>
      <c r="D310">
        <v>12344</v>
      </c>
      <c r="E310">
        <v>21587</v>
      </c>
      <c r="F310">
        <v>36346.353000000003</v>
      </c>
      <c r="G310">
        <v>62166.684999999998</v>
      </c>
      <c r="H310">
        <v>79321.994999999995</v>
      </c>
      <c r="I310">
        <v>141993.07500000001</v>
      </c>
      <c r="J310">
        <v>177825.76</v>
      </c>
      <c r="K310">
        <v>99802.626999999993</v>
      </c>
      <c r="L310">
        <v>107406.861</v>
      </c>
    </row>
    <row r="311" spans="1:12">
      <c r="A311" t="s">
        <v>66</v>
      </c>
      <c r="B311">
        <v>88827</v>
      </c>
      <c r="C311">
        <v>90937</v>
      </c>
      <c r="D311">
        <v>101094</v>
      </c>
      <c r="E311">
        <v>125885</v>
      </c>
      <c r="F311">
        <v>169919.91099999999</v>
      </c>
      <c r="G311">
        <v>212491.57</v>
      </c>
      <c r="H311">
        <v>251489.03200000001</v>
      </c>
      <c r="I311">
        <v>384525.05300000001</v>
      </c>
      <c r="J311">
        <v>490449.37800000003</v>
      </c>
      <c r="K311">
        <v>395394.717</v>
      </c>
      <c r="L311">
        <v>418853.82</v>
      </c>
    </row>
    <row r="312" spans="1:12">
      <c r="A312" t="s">
        <v>67</v>
      </c>
      <c r="B312">
        <v>79952</v>
      </c>
      <c r="C312">
        <v>110867</v>
      </c>
      <c r="D312">
        <v>188992</v>
      </c>
      <c r="E312">
        <v>57458</v>
      </c>
      <c r="F312">
        <v>141667.223</v>
      </c>
      <c r="G312">
        <v>181612.58900000001</v>
      </c>
      <c r="H312">
        <v>209331.18599999999</v>
      </c>
      <c r="I312">
        <v>291217.82500000001</v>
      </c>
      <c r="J312">
        <v>263990.77600000001</v>
      </c>
      <c r="K312">
        <v>326617.46000000002</v>
      </c>
      <c r="L312">
        <v>398204.70400000003</v>
      </c>
    </row>
    <row r="313" spans="1:12">
      <c r="A313" t="s">
        <v>68</v>
      </c>
      <c r="B313">
        <v>10950</v>
      </c>
      <c r="C313">
        <v>7578</v>
      </c>
      <c r="D313">
        <v>4949</v>
      </c>
      <c r="E313">
        <v>8473</v>
      </c>
      <c r="F313">
        <v>29259.646000000001</v>
      </c>
      <c r="G313">
        <v>66028.463000000003</v>
      </c>
      <c r="H313">
        <v>97610.659</v>
      </c>
      <c r="I313">
        <v>125096.88099999999</v>
      </c>
      <c r="J313">
        <v>137723.89799999999</v>
      </c>
      <c r="K313">
        <v>110707.59299999999</v>
      </c>
      <c r="L313">
        <v>165074.30300000001</v>
      </c>
    </row>
    <row r="314" spans="1:12">
      <c r="A314" t="s">
        <v>69</v>
      </c>
      <c r="B314">
        <v>46798</v>
      </c>
      <c r="C314">
        <v>45952</v>
      </c>
      <c r="D314">
        <v>48140</v>
      </c>
      <c r="E314">
        <v>43660</v>
      </c>
      <c r="F314">
        <v>44299.188999999998</v>
      </c>
      <c r="G314">
        <v>31145.838</v>
      </c>
      <c r="H314">
        <v>35081.79</v>
      </c>
      <c r="I314">
        <v>33806.703999999998</v>
      </c>
      <c r="J314">
        <v>22116.933000000001</v>
      </c>
      <c r="K314">
        <v>16237.308999999999</v>
      </c>
      <c r="L314">
        <v>26473.9</v>
      </c>
    </row>
    <row r="315" spans="1:12">
      <c r="A315" t="s">
        <v>70</v>
      </c>
      <c r="B315">
        <v>28358</v>
      </c>
      <c r="C315">
        <v>38954</v>
      </c>
      <c r="D315">
        <v>45334</v>
      </c>
      <c r="E315">
        <v>62548</v>
      </c>
      <c r="F315">
        <v>64844.571000000004</v>
      </c>
      <c r="G315">
        <v>65671.731</v>
      </c>
      <c r="H315">
        <v>71619.497000000003</v>
      </c>
      <c r="I315">
        <v>76286.244999999995</v>
      </c>
      <c r="J315">
        <v>56395.366000000002</v>
      </c>
      <c r="K315">
        <v>18730.214</v>
      </c>
      <c r="L315">
        <v>52378.358999999997</v>
      </c>
    </row>
    <row r="316" spans="1:12">
      <c r="A316" t="s">
        <v>71</v>
      </c>
      <c r="B316">
        <v>37848</v>
      </c>
      <c r="C316">
        <v>36676</v>
      </c>
      <c r="D316">
        <v>41219</v>
      </c>
      <c r="E316">
        <v>51591</v>
      </c>
      <c r="F316">
        <v>57711.485999999997</v>
      </c>
      <c r="G316">
        <v>68530.554000000004</v>
      </c>
      <c r="H316">
        <v>105411.058</v>
      </c>
      <c r="I316">
        <v>103790.594</v>
      </c>
      <c r="J316">
        <v>296378.804</v>
      </c>
      <c r="K316">
        <v>232131.97399999999</v>
      </c>
      <c r="L316">
        <v>214189.16</v>
      </c>
    </row>
    <row r="317" spans="1:12">
      <c r="A317" t="s">
        <v>72</v>
      </c>
      <c r="B317">
        <v>7436</v>
      </c>
      <c r="C317">
        <v>10104</v>
      </c>
      <c r="D317">
        <v>10016</v>
      </c>
      <c r="E317">
        <v>11999</v>
      </c>
      <c r="F317">
        <v>14102.212</v>
      </c>
      <c r="G317">
        <v>15778.28</v>
      </c>
      <c r="H317">
        <v>26455.911</v>
      </c>
      <c r="I317">
        <v>25915.13</v>
      </c>
      <c r="J317">
        <v>32869.305</v>
      </c>
      <c r="K317">
        <v>19857.464</v>
      </c>
      <c r="L317">
        <v>21408.202000000001</v>
      </c>
    </row>
    <row r="318" spans="1:12">
      <c r="A318" t="s">
        <v>73</v>
      </c>
      <c r="B318">
        <v>42291</v>
      </c>
      <c r="C318">
        <v>39860</v>
      </c>
      <c r="D318">
        <v>50060</v>
      </c>
      <c r="E318">
        <v>78655</v>
      </c>
      <c r="F318">
        <v>115427.988</v>
      </c>
      <c r="G318">
        <v>119955.94500000001</v>
      </c>
      <c r="H318">
        <v>173752.34599999999</v>
      </c>
      <c r="I318">
        <v>191596.16699999999</v>
      </c>
      <c r="J318">
        <v>245218.799</v>
      </c>
      <c r="K318">
        <v>132116.72</v>
      </c>
      <c r="L318">
        <v>316486.14299999998</v>
      </c>
    </row>
    <row r="319" spans="1:12">
      <c r="A319" t="s">
        <v>74</v>
      </c>
      <c r="B319">
        <v>82660</v>
      </c>
      <c r="C319">
        <v>93227</v>
      </c>
      <c r="D319">
        <v>99818</v>
      </c>
      <c r="E319">
        <v>130353</v>
      </c>
      <c r="F319">
        <v>168741.31</v>
      </c>
      <c r="G319">
        <v>224489.226</v>
      </c>
      <c r="H319">
        <v>286803.853</v>
      </c>
      <c r="I319">
        <v>368038.212</v>
      </c>
      <c r="J319">
        <v>430509.42599999998</v>
      </c>
      <c r="K319">
        <v>307541.69199999998</v>
      </c>
      <c r="L319">
        <v>455723.31199999998</v>
      </c>
    </row>
    <row r="320" spans="1:12">
      <c r="A320" t="s">
        <v>75</v>
      </c>
      <c r="B320">
        <v>526</v>
      </c>
      <c r="C320">
        <v>1059</v>
      </c>
      <c r="D320">
        <v>1284</v>
      </c>
      <c r="E320">
        <v>1700</v>
      </c>
      <c r="F320">
        <v>3193.34</v>
      </c>
      <c r="G320">
        <v>6339.1040000000003</v>
      </c>
      <c r="H320">
        <v>7206.8549999999996</v>
      </c>
      <c r="I320">
        <v>12773.989</v>
      </c>
      <c r="J320">
        <v>18246.812999999998</v>
      </c>
      <c r="K320">
        <v>22130.741999999998</v>
      </c>
      <c r="L320">
        <v>22436.338</v>
      </c>
    </row>
    <row r="321" spans="1:12">
      <c r="A321" t="s">
        <v>76</v>
      </c>
      <c r="B321">
        <v>324</v>
      </c>
      <c r="C321">
        <v>283</v>
      </c>
      <c r="D321">
        <v>459</v>
      </c>
      <c r="E321">
        <v>1466</v>
      </c>
      <c r="F321">
        <v>4243.0690000000004</v>
      </c>
      <c r="G321">
        <v>11740.284</v>
      </c>
      <c r="H321">
        <v>8538.8889999999992</v>
      </c>
      <c r="I321">
        <v>14148.919</v>
      </c>
      <c r="J321">
        <v>22096.9</v>
      </c>
      <c r="K321">
        <v>20844.947</v>
      </c>
      <c r="L321">
        <v>25777.151999999998</v>
      </c>
    </row>
    <row r="322" spans="1:12">
      <c r="A322" t="s">
        <v>77</v>
      </c>
      <c r="B322">
        <v>35509</v>
      </c>
      <c r="C322">
        <v>39864</v>
      </c>
      <c r="D322">
        <v>29504</v>
      </c>
      <c r="E322">
        <v>31698</v>
      </c>
      <c r="F322">
        <v>59246.533000000003</v>
      </c>
      <c r="G322">
        <v>99483.221000000005</v>
      </c>
      <c r="H322">
        <v>96413.914000000004</v>
      </c>
      <c r="I322">
        <v>155017.82199999999</v>
      </c>
      <c r="J322">
        <v>144079.42800000001</v>
      </c>
      <c r="K322">
        <v>85236.521999999997</v>
      </c>
      <c r="L322">
        <v>123206.93799999999</v>
      </c>
    </row>
    <row r="323" spans="1:12">
      <c r="A323" t="s">
        <v>78</v>
      </c>
      <c r="B323">
        <v>80517</v>
      </c>
      <c r="C323">
        <v>88770</v>
      </c>
      <c r="D323">
        <v>101750</v>
      </c>
      <c r="E323">
        <v>118473</v>
      </c>
      <c r="F323">
        <v>161215.255</v>
      </c>
      <c r="G323">
        <v>207610.125</v>
      </c>
      <c r="H323">
        <v>243155.772</v>
      </c>
      <c r="I323">
        <v>364670.54700000002</v>
      </c>
      <c r="J323">
        <v>431884.22600000002</v>
      </c>
      <c r="K323">
        <v>270113.21600000001</v>
      </c>
      <c r="L323">
        <v>288476.24800000002</v>
      </c>
    </row>
    <row r="324" spans="1:12">
      <c r="A324" t="s">
        <v>79</v>
      </c>
      <c r="B324">
        <v>175317</v>
      </c>
      <c r="C324">
        <v>142506</v>
      </c>
      <c r="D324">
        <v>169686</v>
      </c>
      <c r="E324">
        <v>199544</v>
      </c>
      <c r="F324">
        <v>244548.155</v>
      </c>
      <c r="G324">
        <v>266180.90399999998</v>
      </c>
      <c r="H324">
        <v>300941.55800000002</v>
      </c>
      <c r="I324">
        <v>354071.99099999998</v>
      </c>
      <c r="J324">
        <v>481603.24300000002</v>
      </c>
      <c r="K324">
        <v>364021.25799999997</v>
      </c>
      <c r="L324">
        <v>550233.28899999999</v>
      </c>
    </row>
    <row r="325" spans="1:12">
      <c r="A325" t="s">
        <v>80</v>
      </c>
      <c r="B325">
        <v>0</v>
      </c>
      <c r="C325" t="s">
        <v>18</v>
      </c>
      <c r="D325" t="s">
        <v>18</v>
      </c>
      <c r="E325">
        <v>74</v>
      </c>
      <c r="F325">
        <v>229.447</v>
      </c>
      <c r="G325">
        <v>124.6</v>
      </c>
      <c r="H325">
        <v>264.738</v>
      </c>
      <c r="I325">
        <v>469.113</v>
      </c>
      <c r="J325">
        <v>403.04</v>
      </c>
      <c r="K325">
        <v>503.78699999999998</v>
      </c>
      <c r="L325">
        <v>306.66000000000003</v>
      </c>
    </row>
    <row r="326" spans="1:12">
      <c r="A326" t="s">
        <v>81</v>
      </c>
      <c r="B326">
        <v>78158</v>
      </c>
      <c r="C326">
        <v>67860</v>
      </c>
      <c r="D326">
        <v>59017</v>
      </c>
      <c r="E326">
        <v>71861</v>
      </c>
      <c r="F326">
        <v>91762.892999999996</v>
      </c>
      <c r="G326">
        <v>52928.519</v>
      </c>
      <c r="H326">
        <v>36843.425000000003</v>
      </c>
      <c r="I326">
        <v>28976.916000000001</v>
      </c>
      <c r="J326">
        <v>26050.83</v>
      </c>
      <c r="K326">
        <v>17960.381000000001</v>
      </c>
      <c r="L326">
        <v>18483.331999999999</v>
      </c>
    </row>
    <row r="327" spans="1:12">
      <c r="A327" t="s">
        <v>82</v>
      </c>
      <c r="B327">
        <v>11634</v>
      </c>
      <c r="C327">
        <v>11895</v>
      </c>
      <c r="D327">
        <v>13210</v>
      </c>
      <c r="E327">
        <v>16198</v>
      </c>
      <c r="F327">
        <v>22879.580999999998</v>
      </c>
      <c r="G327">
        <v>20182.811000000002</v>
      </c>
      <c r="H327">
        <v>20923.968000000001</v>
      </c>
      <c r="I327">
        <v>23999.855</v>
      </c>
      <c r="J327">
        <v>9714.3359999999993</v>
      </c>
      <c r="K327">
        <v>8006.2259999999997</v>
      </c>
      <c r="L327">
        <v>14130.944</v>
      </c>
    </row>
    <row r="328" spans="1:12">
      <c r="A328" t="s">
        <v>83</v>
      </c>
      <c r="B328">
        <v>38590</v>
      </c>
      <c r="C328">
        <v>42467</v>
      </c>
      <c r="D328">
        <v>40478</v>
      </c>
      <c r="E328">
        <v>50157</v>
      </c>
      <c r="F328">
        <v>71160.667000000001</v>
      </c>
      <c r="G328">
        <v>74822.258000000002</v>
      </c>
      <c r="H328">
        <v>78034.695000000007</v>
      </c>
      <c r="I328">
        <v>102244.599</v>
      </c>
      <c r="J328">
        <v>112899.375</v>
      </c>
      <c r="K328">
        <v>83093.066999999995</v>
      </c>
      <c r="L328">
        <v>112996.44</v>
      </c>
    </row>
    <row r="329" spans="1:12">
      <c r="A329" t="s">
        <v>84</v>
      </c>
      <c r="B329">
        <v>40171</v>
      </c>
      <c r="C329">
        <v>42008</v>
      </c>
      <c r="D329">
        <v>38245</v>
      </c>
      <c r="E329">
        <v>45334</v>
      </c>
      <c r="F329">
        <v>54009.703999999998</v>
      </c>
      <c r="G329">
        <v>63410.387999999999</v>
      </c>
      <c r="H329">
        <v>65344.188000000002</v>
      </c>
      <c r="I329">
        <v>86071.748999999996</v>
      </c>
      <c r="J329">
        <v>91751.974000000002</v>
      </c>
      <c r="K329">
        <v>68682.005999999994</v>
      </c>
      <c r="L329">
        <v>73976.380999999994</v>
      </c>
    </row>
    <row r="330" spans="1:12">
      <c r="A330" t="s">
        <v>85</v>
      </c>
      <c r="B330">
        <v>54558</v>
      </c>
      <c r="C330">
        <v>62618</v>
      </c>
      <c r="D330">
        <v>67139</v>
      </c>
      <c r="E330">
        <v>72404</v>
      </c>
      <c r="F330">
        <v>91685.445999999996</v>
      </c>
      <c r="G330">
        <v>82939.426999999996</v>
      </c>
      <c r="H330">
        <v>92023.66</v>
      </c>
      <c r="I330">
        <v>128799.929</v>
      </c>
      <c r="J330">
        <v>127303.94</v>
      </c>
      <c r="K330">
        <v>85948.188999999998</v>
      </c>
      <c r="L330">
        <v>124963.348</v>
      </c>
    </row>
    <row r="331" spans="1:12">
      <c r="A331" t="s">
        <v>86</v>
      </c>
      <c r="B331">
        <v>28410</v>
      </c>
      <c r="C331">
        <v>30653</v>
      </c>
      <c r="D331">
        <v>29949</v>
      </c>
      <c r="E331">
        <v>38257</v>
      </c>
      <c r="F331">
        <v>44330.195</v>
      </c>
      <c r="G331">
        <v>46656.845999999998</v>
      </c>
      <c r="H331">
        <v>52369.404000000002</v>
      </c>
      <c r="I331">
        <v>76206.873000000007</v>
      </c>
      <c r="J331">
        <v>108428.879</v>
      </c>
      <c r="K331">
        <v>97543.482999999993</v>
      </c>
      <c r="L331">
        <v>100050.405</v>
      </c>
    </row>
    <row r="332" spans="1:12">
      <c r="A332" t="s">
        <v>87</v>
      </c>
      <c r="B332">
        <v>67699</v>
      </c>
      <c r="C332">
        <v>60691</v>
      </c>
      <c r="D332">
        <v>59810</v>
      </c>
      <c r="E332">
        <v>63737</v>
      </c>
      <c r="F332">
        <v>87262.040999999997</v>
      </c>
      <c r="G332">
        <v>91380.376999999993</v>
      </c>
      <c r="H332">
        <v>99896.26</v>
      </c>
      <c r="I332">
        <v>118512.704</v>
      </c>
      <c r="J332">
        <v>378247.52600000001</v>
      </c>
      <c r="K332">
        <v>56908.042999999998</v>
      </c>
      <c r="L332">
        <v>139637.755</v>
      </c>
    </row>
    <row r="333" spans="1:12">
      <c r="A333" t="s">
        <v>88</v>
      </c>
      <c r="B333">
        <v>71771</v>
      </c>
      <c r="C333">
        <v>74523</v>
      </c>
      <c r="D333">
        <v>80274</v>
      </c>
      <c r="E333">
        <v>93589</v>
      </c>
      <c r="F333">
        <v>107419.92600000001</v>
      </c>
      <c r="G333">
        <v>105072.149</v>
      </c>
      <c r="H333">
        <v>136224.962</v>
      </c>
      <c r="I333">
        <v>215763.829</v>
      </c>
      <c r="J333">
        <v>268871.12199999997</v>
      </c>
      <c r="K333">
        <v>205987.535</v>
      </c>
      <c r="L333">
        <v>175600.984</v>
      </c>
    </row>
    <row r="334" spans="1:12">
      <c r="A334" t="s">
        <v>89</v>
      </c>
      <c r="B334">
        <v>1706</v>
      </c>
      <c r="C334">
        <v>2949</v>
      </c>
      <c r="D334">
        <v>4599</v>
      </c>
      <c r="E334">
        <v>6119</v>
      </c>
      <c r="F334">
        <v>6305.7780000000002</v>
      </c>
      <c r="G334">
        <v>7014.1580000000004</v>
      </c>
      <c r="H334">
        <v>6373.3879999999999</v>
      </c>
      <c r="I334">
        <v>6976.4880000000003</v>
      </c>
      <c r="J334">
        <v>47367.061999999998</v>
      </c>
      <c r="K334">
        <v>5378.6750000000002</v>
      </c>
      <c r="L334">
        <v>8308.232</v>
      </c>
    </row>
    <row r="335" spans="1:12">
      <c r="A335" t="s">
        <v>90</v>
      </c>
      <c r="B335">
        <v>1708</v>
      </c>
      <c r="C335">
        <v>2110</v>
      </c>
      <c r="D335">
        <v>2405</v>
      </c>
      <c r="E335">
        <v>2721</v>
      </c>
      <c r="F335">
        <v>3847.3449999999998</v>
      </c>
      <c r="G335">
        <v>4624.5320000000002</v>
      </c>
      <c r="H335">
        <v>3872.625</v>
      </c>
      <c r="I335">
        <v>4907.1880000000001</v>
      </c>
      <c r="J335">
        <v>5273.8760000000002</v>
      </c>
      <c r="K335">
        <v>2723.442</v>
      </c>
      <c r="L335">
        <v>3528.6419999999998</v>
      </c>
    </row>
    <row r="336" spans="1:12">
      <c r="A336" t="s">
        <v>91</v>
      </c>
      <c r="B336">
        <v>76393</v>
      </c>
      <c r="C336">
        <v>79138</v>
      </c>
      <c r="D336">
        <v>90939</v>
      </c>
      <c r="E336">
        <v>115017</v>
      </c>
      <c r="F336">
        <v>140659.57399999999</v>
      </c>
      <c r="G336">
        <v>149816.15599999999</v>
      </c>
      <c r="H336">
        <v>177058.728</v>
      </c>
      <c r="I336">
        <v>216921.34899999999</v>
      </c>
      <c r="J336">
        <v>302742.24099999998</v>
      </c>
      <c r="K336">
        <v>230447.82800000001</v>
      </c>
      <c r="L336">
        <v>296774.33</v>
      </c>
    </row>
    <row r="337" spans="1:12">
      <c r="A337" t="s">
        <v>92</v>
      </c>
      <c r="B337">
        <v>258532</v>
      </c>
      <c r="C337">
        <v>198265</v>
      </c>
      <c r="D337">
        <v>182065</v>
      </c>
      <c r="E337">
        <v>252928</v>
      </c>
      <c r="F337">
        <v>604146.99699999997</v>
      </c>
      <c r="G337">
        <v>409250.93400000001</v>
      </c>
      <c r="H337">
        <v>459040.49599999998</v>
      </c>
      <c r="I337">
        <v>629557.99600000004</v>
      </c>
      <c r="J337">
        <v>836026.68099999998</v>
      </c>
      <c r="K337">
        <v>263746.02500000002</v>
      </c>
      <c r="L337">
        <v>602428.65599999996</v>
      </c>
    </row>
    <row r="338" spans="1:12">
      <c r="A338" t="s">
        <v>93</v>
      </c>
      <c r="B338">
        <v>12877</v>
      </c>
      <c r="C338">
        <v>6979</v>
      </c>
      <c r="D338">
        <v>4662</v>
      </c>
      <c r="E338">
        <v>11202</v>
      </c>
      <c r="F338">
        <v>63538.232000000004</v>
      </c>
      <c r="G338">
        <v>48455.63</v>
      </c>
      <c r="H338">
        <v>79659.342000000004</v>
      </c>
      <c r="I338">
        <v>117313.12300000001</v>
      </c>
      <c r="J338">
        <v>206266.46100000001</v>
      </c>
      <c r="K338">
        <v>143828.32199999999</v>
      </c>
      <c r="L338">
        <v>140266.67800000001</v>
      </c>
    </row>
    <row r="339" spans="1:12">
      <c r="A339" t="s">
        <v>94</v>
      </c>
      <c r="B339">
        <v>0</v>
      </c>
      <c r="C339">
        <v>2772</v>
      </c>
      <c r="D339">
        <v>2426</v>
      </c>
      <c r="E339" t="s">
        <v>18</v>
      </c>
      <c r="F339">
        <v>34.097999999999999</v>
      </c>
      <c r="G339">
        <v>35658.995999999999</v>
      </c>
      <c r="H339">
        <v>228702.092</v>
      </c>
      <c r="I339">
        <v>188453.79300000001</v>
      </c>
      <c r="J339">
        <v>140655.10999999999</v>
      </c>
      <c r="K339">
        <v>96203.6</v>
      </c>
      <c r="L339">
        <v>69683.385999999999</v>
      </c>
    </row>
    <row r="340" spans="1:12">
      <c r="A340" t="s">
        <v>95</v>
      </c>
      <c r="B340">
        <v>0</v>
      </c>
      <c r="C340" t="s">
        <v>18</v>
      </c>
      <c r="D340" t="s">
        <v>18</v>
      </c>
      <c r="E340" t="s">
        <v>18</v>
      </c>
      <c r="F340">
        <v>54.543999999999997</v>
      </c>
      <c r="G340">
        <v>12.413</v>
      </c>
      <c r="H340">
        <v>78.421000000000006</v>
      </c>
      <c r="I340">
        <v>216.12299999999999</v>
      </c>
      <c r="J340" t="s">
        <v>18</v>
      </c>
      <c r="K340">
        <v>26778.518</v>
      </c>
      <c r="L340">
        <v>5.0510000000000002</v>
      </c>
    </row>
    <row r="341" spans="1:12">
      <c r="A341" t="s">
        <v>96</v>
      </c>
      <c r="B341">
        <v>45100</v>
      </c>
      <c r="C341">
        <v>31867</v>
      </c>
      <c r="D341">
        <v>25970</v>
      </c>
      <c r="E341">
        <v>35566</v>
      </c>
      <c r="F341">
        <v>45429.764999999999</v>
      </c>
      <c r="G341">
        <v>53368.455000000002</v>
      </c>
      <c r="H341">
        <v>77042.100999999995</v>
      </c>
      <c r="I341">
        <v>68957.967000000004</v>
      </c>
      <c r="J341">
        <v>80456.985000000001</v>
      </c>
      <c r="K341">
        <v>35050.097000000002</v>
      </c>
      <c r="L341">
        <v>39425.519</v>
      </c>
    </row>
    <row r="342" spans="1:12">
      <c r="A342" t="s">
        <v>97</v>
      </c>
      <c r="B342">
        <v>0</v>
      </c>
      <c r="C342" t="s">
        <v>18</v>
      </c>
      <c r="D342" t="s">
        <v>18</v>
      </c>
      <c r="E342" t="s">
        <v>18</v>
      </c>
      <c r="F342">
        <v>2.3809999999999998</v>
      </c>
      <c r="G342" t="s">
        <v>18</v>
      </c>
      <c r="H342">
        <v>0.25900000000000001</v>
      </c>
      <c r="I342" t="s">
        <v>18</v>
      </c>
      <c r="J342" t="s">
        <v>18</v>
      </c>
      <c r="K342" t="s">
        <v>18</v>
      </c>
      <c r="L342">
        <v>0</v>
      </c>
    </row>
    <row r="343" spans="1:12">
      <c r="A343" t="s">
        <v>98</v>
      </c>
      <c r="B343">
        <v>50588</v>
      </c>
      <c r="C343">
        <v>51056</v>
      </c>
      <c r="D343">
        <v>40350</v>
      </c>
      <c r="E343">
        <v>48567</v>
      </c>
      <c r="F343">
        <v>81004.264999999999</v>
      </c>
      <c r="G343">
        <v>56760.137000000002</v>
      </c>
      <c r="H343">
        <v>113273.299</v>
      </c>
      <c r="I343">
        <v>181880.74900000001</v>
      </c>
      <c r="J343">
        <v>190962.28099999999</v>
      </c>
      <c r="K343">
        <v>73015.179999999993</v>
      </c>
      <c r="L343">
        <v>105385.999</v>
      </c>
    </row>
    <row r="344" spans="1:12">
      <c r="A344" t="s">
        <v>99</v>
      </c>
      <c r="B344">
        <v>26746</v>
      </c>
      <c r="C344">
        <v>18019</v>
      </c>
      <c r="D344">
        <v>17834</v>
      </c>
      <c r="E344">
        <v>25278</v>
      </c>
      <c r="F344">
        <v>84861.618000000002</v>
      </c>
      <c r="G344">
        <v>76349.960000000006</v>
      </c>
      <c r="H344">
        <v>142367.98000000001</v>
      </c>
      <c r="I344">
        <v>279982.07299999997</v>
      </c>
      <c r="J344">
        <v>285352.78499999997</v>
      </c>
      <c r="K344">
        <v>175055.97099999999</v>
      </c>
      <c r="L344">
        <v>344756.79</v>
      </c>
    </row>
    <row r="345" spans="1:12">
      <c r="A345" t="s">
        <v>100</v>
      </c>
      <c r="B345">
        <v>558</v>
      </c>
      <c r="C345" t="s">
        <v>18</v>
      </c>
      <c r="D345">
        <v>755</v>
      </c>
      <c r="E345">
        <v>461</v>
      </c>
      <c r="F345">
        <v>522.221</v>
      </c>
      <c r="G345">
        <v>902.226</v>
      </c>
      <c r="H345">
        <v>4080.9180000000001</v>
      </c>
      <c r="I345">
        <v>24186.201000000001</v>
      </c>
      <c r="J345">
        <v>21983.486000000001</v>
      </c>
      <c r="K345">
        <v>21248.897000000001</v>
      </c>
      <c r="L345">
        <v>1245.335</v>
      </c>
    </row>
    <row r="346" spans="1:12">
      <c r="A346" t="s">
        <v>101</v>
      </c>
      <c r="B346">
        <v>90835</v>
      </c>
      <c r="C346">
        <v>79507</v>
      </c>
      <c r="D346">
        <v>90390</v>
      </c>
      <c r="E346">
        <v>130028</v>
      </c>
      <c r="F346">
        <v>182287.71100000001</v>
      </c>
      <c r="G346">
        <v>188095.44</v>
      </c>
      <c r="H346">
        <v>205347.65599999999</v>
      </c>
      <c r="I346">
        <v>206528.204</v>
      </c>
      <c r="J346">
        <v>326236.51199999999</v>
      </c>
      <c r="K346">
        <v>277475.467</v>
      </c>
      <c r="L346">
        <v>248901.48</v>
      </c>
    </row>
    <row r="347" spans="1:12">
      <c r="A347" t="s">
        <v>102</v>
      </c>
      <c r="B347">
        <v>121124</v>
      </c>
      <c r="C347">
        <v>145573</v>
      </c>
      <c r="D347">
        <v>158953</v>
      </c>
      <c r="E347">
        <v>195787</v>
      </c>
      <c r="F347">
        <v>261052.37100000001</v>
      </c>
      <c r="G347">
        <v>314220.65299999999</v>
      </c>
      <c r="H347">
        <v>329738.58299999998</v>
      </c>
      <c r="I347">
        <v>427494.799</v>
      </c>
      <c r="J347">
        <v>564314.73300000001</v>
      </c>
      <c r="K347">
        <v>485973.28899999999</v>
      </c>
      <c r="L347">
        <v>491608.28399999999</v>
      </c>
    </row>
    <row r="348" spans="1:12">
      <c r="A348" t="s">
        <v>103</v>
      </c>
      <c r="B348">
        <v>56995</v>
      </c>
      <c r="C348">
        <v>76305</v>
      </c>
      <c r="D348">
        <v>108754</v>
      </c>
      <c r="E348">
        <v>105891</v>
      </c>
      <c r="F348">
        <v>152441.54999999999</v>
      </c>
      <c r="G348">
        <v>220837.60399999999</v>
      </c>
      <c r="H348">
        <v>340729.82199999999</v>
      </c>
      <c r="I348">
        <v>523285.114</v>
      </c>
      <c r="J348">
        <v>1554873.0689999999</v>
      </c>
      <c r="K348">
        <v>1060430.9380000001</v>
      </c>
      <c r="L348">
        <v>1718384.004</v>
      </c>
    </row>
    <row r="349" spans="1:12">
      <c r="A349" t="s">
        <v>104</v>
      </c>
      <c r="B349">
        <v>2995</v>
      </c>
      <c r="C349">
        <v>3678</v>
      </c>
      <c r="D349">
        <v>4711</v>
      </c>
      <c r="E349">
        <v>5372</v>
      </c>
      <c r="F349">
        <v>5835.982</v>
      </c>
      <c r="G349">
        <v>5390.57</v>
      </c>
      <c r="H349">
        <v>7793.9989999999998</v>
      </c>
      <c r="I349">
        <v>13074.558999999999</v>
      </c>
      <c r="J349">
        <v>23329.878000000001</v>
      </c>
      <c r="K349">
        <v>22666.499</v>
      </c>
      <c r="L349">
        <v>29522.988000000001</v>
      </c>
    </row>
    <row r="350" spans="1:12">
      <c r="A350" t="s">
        <v>105</v>
      </c>
      <c r="B350">
        <v>2865</v>
      </c>
      <c r="C350">
        <v>3388</v>
      </c>
      <c r="D350">
        <v>4105</v>
      </c>
      <c r="E350">
        <v>3864</v>
      </c>
      <c r="F350">
        <v>33582.817000000003</v>
      </c>
      <c r="G350">
        <v>26117.948</v>
      </c>
      <c r="H350">
        <v>18383.813999999998</v>
      </c>
      <c r="I350">
        <v>30654.565999999999</v>
      </c>
      <c r="J350">
        <v>35974.542000000001</v>
      </c>
      <c r="K350">
        <v>11300.445</v>
      </c>
      <c r="L350">
        <v>28806.547999999999</v>
      </c>
    </row>
    <row r="351" spans="1:12">
      <c r="A351" t="s">
        <v>106</v>
      </c>
      <c r="B351">
        <v>3464229</v>
      </c>
      <c r="C351">
        <v>2895846</v>
      </c>
      <c r="D351">
        <v>2922117</v>
      </c>
      <c r="E351">
        <v>3426064</v>
      </c>
      <c r="F351">
        <v>4224814.1189999999</v>
      </c>
      <c r="G351">
        <v>6154725.1799999997</v>
      </c>
      <c r="H351">
        <v>8491034.9580000006</v>
      </c>
      <c r="I351">
        <v>10046159.836999999</v>
      </c>
      <c r="J351">
        <v>14852857.23</v>
      </c>
      <c r="K351">
        <v>8434924.6600000001</v>
      </c>
      <c r="L351">
        <v>12274040.280999999</v>
      </c>
    </row>
    <row r="352" spans="1:12">
      <c r="A352" t="s">
        <v>107</v>
      </c>
      <c r="B352">
        <v>628724</v>
      </c>
      <c r="C352">
        <v>581015</v>
      </c>
      <c r="D352">
        <v>615931</v>
      </c>
      <c r="E352">
        <v>778259</v>
      </c>
      <c r="F352">
        <v>1363461.1569999999</v>
      </c>
      <c r="G352">
        <v>2054279.3019999999</v>
      </c>
      <c r="H352">
        <v>2564456.0010000002</v>
      </c>
      <c r="I352">
        <v>3672332.2779999999</v>
      </c>
      <c r="J352">
        <v>4634254.0120000001</v>
      </c>
      <c r="K352">
        <v>2725119.446</v>
      </c>
      <c r="L352">
        <v>2733367.702</v>
      </c>
    </row>
    <row r="353" spans="1:12">
      <c r="A353" t="s">
        <v>108</v>
      </c>
      <c r="B353">
        <v>102467</v>
      </c>
      <c r="C353">
        <v>122144</v>
      </c>
      <c r="D353">
        <v>129661</v>
      </c>
      <c r="E353">
        <v>155111</v>
      </c>
      <c r="F353">
        <v>182014.88</v>
      </c>
      <c r="G353">
        <v>229648.30499999999</v>
      </c>
      <c r="H353">
        <v>272885.94799999997</v>
      </c>
      <c r="I353">
        <v>338510.01400000002</v>
      </c>
      <c r="J353">
        <v>515300.89799999999</v>
      </c>
      <c r="K353">
        <v>433402.26699999999</v>
      </c>
      <c r="L353">
        <v>529421.99899999995</v>
      </c>
    </row>
    <row r="354" spans="1:12">
      <c r="A354" t="s">
        <v>109</v>
      </c>
      <c r="B354">
        <v>251420</v>
      </c>
      <c r="C354">
        <v>121352</v>
      </c>
      <c r="D354">
        <v>140440</v>
      </c>
      <c r="E354">
        <v>210184</v>
      </c>
      <c r="F354">
        <v>322553.24599999998</v>
      </c>
      <c r="G354">
        <v>370891.9</v>
      </c>
      <c r="H354">
        <v>511171.93900000001</v>
      </c>
      <c r="I354">
        <v>629715.13</v>
      </c>
      <c r="J354">
        <v>733143.87300000002</v>
      </c>
      <c r="K354">
        <v>552606.50300000003</v>
      </c>
      <c r="L354">
        <v>1054344.0689999999</v>
      </c>
    </row>
    <row r="355" spans="1:12">
      <c r="A355" t="s">
        <v>110</v>
      </c>
      <c r="B355">
        <v>730136</v>
      </c>
      <c r="C355">
        <v>1066325</v>
      </c>
      <c r="D355">
        <v>847423</v>
      </c>
      <c r="E355">
        <v>1144098</v>
      </c>
      <c r="F355">
        <v>1324211.4909999999</v>
      </c>
      <c r="G355">
        <v>1800959.5209999999</v>
      </c>
      <c r="H355" t="s">
        <v>18</v>
      </c>
      <c r="I355" t="s">
        <v>18</v>
      </c>
      <c r="J355" t="s">
        <v>18</v>
      </c>
      <c r="K355" t="s">
        <v>18</v>
      </c>
      <c r="L355">
        <v>0</v>
      </c>
    </row>
    <row r="356" spans="1:12">
      <c r="A356" t="s">
        <v>111</v>
      </c>
      <c r="B356">
        <v>34595</v>
      </c>
      <c r="C356">
        <v>132175</v>
      </c>
      <c r="D356">
        <v>179185</v>
      </c>
      <c r="E356">
        <v>301566</v>
      </c>
      <c r="F356">
        <v>441638.908</v>
      </c>
      <c r="G356">
        <v>598330.98400000005</v>
      </c>
      <c r="H356">
        <v>642666.73199999996</v>
      </c>
      <c r="I356">
        <v>739486.74600000004</v>
      </c>
      <c r="J356">
        <v>913559.81</v>
      </c>
      <c r="K356">
        <v>381938.89799999999</v>
      </c>
      <c r="L356">
        <v>227720.18100000001</v>
      </c>
    </row>
    <row r="357" spans="1:12">
      <c r="A357" t="s">
        <v>112</v>
      </c>
      <c r="B357">
        <v>19863</v>
      </c>
      <c r="C357">
        <v>76001</v>
      </c>
      <c r="D357">
        <v>83634</v>
      </c>
      <c r="E357">
        <v>68841</v>
      </c>
      <c r="F357">
        <v>75503.493000000002</v>
      </c>
      <c r="G357">
        <v>85825.308999999994</v>
      </c>
      <c r="H357">
        <v>168615.38</v>
      </c>
      <c r="I357">
        <v>325741.83600000001</v>
      </c>
      <c r="J357">
        <v>599304.57400000002</v>
      </c>
      <c r="K357">
        <v>450170.951</v>
      </c>
      <c r="L357">
        <v>370634.00900000002</v>
      </c>
    </row>
    <row r="358" spans="1:12">
      <c r="A358" t="s">
        <v>113</v>
      </c>
      <c r="B358">
        <v>5257</v>
      </c>
      <c r="C358">
        <v>7909</v>
      </c>
      <c r="D358">
        <v>8053</v>
      </c>
      <c r="E358">
        <v>9021</v>
      </c>
      <c r="F358">
        <v>27095.272000000001</v>
      </c>
      <c r="G358">
        <v>23475.043000000001</v>
      </c>
      <c r="H358">
        <v>17228.808000000001</v>
      </c>
      <c r="I358">
        <v>19059.225999999999</v>
      </c>
      <c r="J358">
        <v>36089.803</v>
      </c>
      <c r="K358">
        <v>34437.449999999997</v>
      </c>
      <c r="L358">
        <v>32929.489000000001</v>
      </c>
    </row>
    <row r="359" spans="1:12">
      <c r="A359" t="s">
        <v>114</v>
      </c>
      <c r="B359">
        <v>61539</v>
      </c>
      <c r="C359">
        <v>68787</v>
      </c>
      <c r="D359">
        <v>80866</v>
      </c>
      <c r="E359">
        <v>91690</v>
      </c>
      <c r="F359">
        <v>110083.611</v>
      </c>
      <c r="G359">
        <v>112363.489</v>
      </c>
      <c r="H359">
        <v>172380.90700000001</v>
      </c>
      <c r="I359">
        <v>179298.978</v>
      </c>
      <c r="J359">
        <v>299979.45899999997</v>
      </c>
      <c r="K359">
        <v>177482.57199999999</v>
      </c>
      <c r="L359">
        <v>188862.383</v>
      </c>
    </row>
    <row r="360" spans="1:12">
      <c r="A360" t="s">
        <v>115</v>
      </c>
      <c r="B360">
        <v>37190</v>
      </c>
      <c r="C360">
        <v>32168</v>
      </c>
      <c r="D360">
        <v>38731</v>
      </c>
      <c r="E360">
        <v>48326</v>
      </c>
      <c r="F360">
        <v>81798.832999999999</v>
      </c>
      <c r="G360">
        <v>90906.293000000005</v>
      </c>
      <c r="H360">
        <v>131072.008</v>
      </c>
      <c r="I360">
        <v>181349.08300000001</v>
      </c>
      <c r="J360">
        <v>283777.739</v>
      </c>
      <c r="K360">
        <v>188277.149</v>
      </c>
      <c r="L360">
        <v>242529.66500000001</v>
      </c>
    </row>
    <row r="361" spans="1:12">
      <c r="A361" t="s">
        <v>116</v>
      </c>
      <c r="B361">
        <v>56752</v>
      </c>
      <c r="C361">
        <v>62267</v>
      </c>
      <c r="D361">
        <v>74699</v>
      </c>
      <c r="E361">
        <v>106947</v>
      </c>
      <c r="F361">
        <v>117257.59299999999</v>
      </c>
      <c r="G361">
        <v>108009.37699999999</v>
      </c>
      <c r="H361">
        <v>119179.27800000001</v>
      </c>
      <c r="I361">
        <v>162816.31</v>
      </c>
      <c r="J361">
        <v>223899.59099999999</v>
      </c>
      <c r="K361">
        <v>148266.91</v>
      </c>
      <c r="L361">
        <v>166367.75</v>
      </c>
    </row>
    <row r="362" spans="1:12">
      <c r="A362" t="s">
        <v>117</v>
      </c>
      <c r="B362">
        <v>198636</v>
      </c>
      <c r="C362">
        <v>173411</v>
      </c>
      <c r="D362">
        <v>165494</v>
      </c>
      <c r="E362">
        <v>221349</v>
      </c>
      <c r="F362">
        <v>296540.94799999997</v>
      </c>
      <c r="G362">
        <v>387777.82699999999</v>
      </c>
      <c r="H362">
        <v>412540.26199999999</v>
      </c>
      <c r="I362">
        <v>527458.78899999999</v>
      </c>
      <c r="J362">
        <v>560916.14899999998</v>
      </c>
      <c r="K362">
        <v>359950.99599999998</v>
      </c>
      <c r="L362">
        <v>639644.21299999999</v>
      </c>
    </row>
    <row r="363" spans="1:12">
      <c r="A363" t="s">
        <v>118</v>
      </c>
      <c r="B363">
        <v>107622</v>
      </c>
      <c r="C363">
        <v>112418</v>
      </c>
      <c r="D363">
        <v>119896</v>
      </c>
      <c r="E363">
        <v>174003</v>
      </c>
      <c r="F363">
        <v>229637.67199999999</v>
      </c>
      <c r="G363">
        <v>310262.58799999999</v>
      </c>
      <c r="H363">
        <v>368756.59499999997</v>
      </c>
      <c r="I363">
        <v>475167.05200000003</v>
      </c>
      <c r="J363">
        <v>582315.11699999997</v>
      </c>
      <c r="K363">
        <v>407505.71399999998</v>
      </c>
      <c r="L363">
        <v>580691.78899999999</v>
      </c>
    </row>
    <row r="364" spans="1:12">
      <c r="A364" t="s">
        <v>119</v>
      </c>
      <c r="B364">
        <v>88116</v>
      </c>
      <c r="C364">
        <v>95426</v>
      </c>
      <c r="D364">
        <v>95371</v>
      </c>
      <c r="E364">
        <v>122785</v>
      </c>
      <c r="F364">
        <v>165576.867</v>
      </c>
      <c r="G364">
        <v>275582.97100000002</v>
      </c>
      <c r="H364">
        <v>324084.83199999999</v>
      </c>
      <c r="I364">
        <v>396568.63799999998</v>
      </c>
      <c r="J364">
        <v>431054.03</v>
      </c>
      <c r="K364">
        <v>351194.28399999999</v>
      </c>
      <c r="L364">
        <v>412784.11800000002</v>
      </c>
    </row>
    <row r="365" spans="1:12">
      <c r="A365" t="s">
        <v>120</v>
      </c>
      <c r="B365">
        <v>123602</v>
      </c>
      <c r="C365">
        <v>145832</v>
      </c>
      <c r="D365">
        <v>151753</v>
      </c>
      <c r="E365">
        <v>207504</v>
      </c>
      <c r="F365">
        <v>250968.745</v>
      </c>
      <c r="G365">
        <v>262222.65500000003</v>
      </c>
      <c r="H365">
        <v>327311.86800000002</v>
      </c>
      <c r="I365">
        <v>355740.19799999997</v>
      </c>
      <c r="J365">
        <v>418343.87699999998</v>
      </c>
      <c r="K365">
        <v>292275.94400000002</v>
      </c>
      <c r="L365">
        <v>449910.022</v>
      </c>
    </row>
    <row r="366" spans="1:12">
      <c r="A366" t="s">
        <v>121</v>
      </c>
      <c r="B366">
        <v>125768</v>
      </c>
      <c r="C366">
        <v>126329</v>
      </c>
      <c r="D366">
        <v>165728</v>
      </c>
      <c r="E366">
        <v>203635</v>
      </c>
      <c r="F366">
        <v>287623.59700000001</v>
      </c>
      <c r="G366">
        <v>349637.728</v>
      </c>
      <c r="H366">
        <v>416416.02</v>
      </c>
      <c r="I366">
        <v>459252.42300000001</v>
      </c>
      <c r="J366">
        <v>752811.7</v>
      </c>
      <c r="K366">
        <v>589953.31999999995</v>
      </c>
      <c r="L366">
        <v>609581.84900000005</v>
      </c>
    </row>
    <row r="367" spans="1:12">
      <c r="A367" t="s">
        <v>122</v>
      </c>
      <c r="B367">
        <v>65701</v>
      </c>
      <c r="C367">
        <v>76551</v>
      </c>
      <c r="D367">
        <v>99835</v>
      </c>
      <c r="E367">
        <v>115809</v>
      </c>
      <c r="F367">
        <v>139502.56700000001</v>
      </c>
      <c r="G367">
        <v>198647.788</v>
      </c>
      <c r="H367">
        <v>242425.766</v>
      </c>
      <c r="I367">
        <v>290995.42499999999</v>
      </c>
      <c r="J367">
        <v>326947.28899999999</v>
      </c>
      <c r="K367">
        <v>255610.481</v>
      </c>
      <c r="L367">
        <v>291717.56800000003</v>
      </c>
    </row>
    <row r="368" spans="1:12">
      <c r="A368" t="s">
        <v>123</v>
      </c>
      <c r="B368">
        <v>133672</v>
      </c>
      <c r="C368">
        <v>131849</v>
      </c>
      <c r="D368">
        <v>146880</v>
      </c>
      <c r="E368">
        <v>177515</v>
      </c>
      <c r="F368">
        <v>233404.47500000001</v>
      </c>
      <c r="G368">
        <v>278801.02899999998</v>
      </c>
      <c r="H368">
        <v>368656.49</v>
      </c>
      <c r="I368">
        <v>422512.51500000001</v>
      </c>
      <c r="J368">
        <v>566377.19299999997</v>
      </c>
      <c r="K368">
        <v>419043.79700000002</v>
      </c>
      <c r="L368">
        <v>683790.402</v>
      </c>
    </row>
    <row r="369" spans="1:12">
      <c r="A369" t="s">
        <v>124</v>
      </c>
      <c r="B369">
        <v>70499</v>
      </c>
      <c r="C369">
        <v>77045</v>
      </c>
      <c r="D369">
        <v>84983</v>
      </c>
      <c r="E369">
        <v>104222</v>
      </c>
      <c r="F369">
        <v>125710.613</v>
      </c>
      <c r="G369">
        <v>139714.40700000001</v>
      </c>
      <c r="H369">
        <v>160540.20499999999</v>
      </c>
      <c r="I369">
        <v>197437.24100000001</v>
      </c>
      <c r="J369">
        <v>338341.09600000002</v>
      </c>
      <c r="K369">
        <v>252929.96299999999</v>
      </c>
      <c r="L369">
        <v>258705.87299999999</v>
      </c>
    </row>
    <row r="370" spans="1:12">
      <c r="A370" t="s">
        <v>125</v>
      </c>
      <c r="B370">
        <v>14002</v>
      </c>
      <c r="C370">
        <v>15045</v>
      </c>
      <c r="D370">
        <v>16805</v>
      </c>
      <c r="E370">
        <v>18847</v>
      </c>
      <c r="F370">
        <v>28419.562999999998</v>
      </c>
      <c r="G370">
        <v>41753.629000000001</v>
      </c>
      <c r="H370">
        <v>60084.800000000003</v>
      </c>
      <c r="I370">
        <v>90530.854000000007</v>
      </c>
      <c r="J370">
        <v>86471.790999999997</v>
      </c>
      <c r="K370">
        <v>59339.398000000001</v>
      </c>
      <c r="L370">
        <v>67587.258000000002</v>
      </c>
    </row>
    <row r="371" spans="1:12">
      <c r="A371" t="s">
        <v>126</v>
      </c>
      <c r="B371">
        <v>2644</v>
      </c>
      <c r="C371">
        <v>2294</v>
      </c>
      <c r="D371">
        <v>2354</v>
      </c>
      <c r="E371">
        <v>2891</v>
      </c>
      <c r="F371">
        <v>4149.5479999999998</v>
      </c>
      <c r="G371">
        <v>6639.7809999999999</v>
      </c>
      <c r="H371">
        <v>5686.54</v>
      </c>
      <c r="I371">
        <v>8921.18</v>
      </c>
      <c r="J371">
        <v>16523.553</v>
      </c>
      <c r="K371">
        <v>6026.9449999999997</v>
      </c>
      <c r="L371">
        <v>11006.501</v>
      </c>
    </row>
    <row r="372" spans="1:12">
      <c r="A372" t="s">
        <v>127</v>
      </c>
      <c r="B372">
        <v>56302</v>
      </c>
      <c r="C372">
        <v>56761</v>
      </c>
      <c r="D372">
        <v>64972</v>
      </c>
      <c r="E372">
        <v>75780</v>
      </c>
      <c r="F372">
        <v>94695.627999999997</v>
      </c>
      <c r="G372">
        <v>93211.429000000004</v>
      </c>
      <c r="H372">
        <v>102408.696</v>
      </c>
      <c r="I372">
        <v>111854.655</v>
      </c>
      <c r="J372">
        <v>139591.32800000001</v>
      </c>
      <c r="K372">
        <v>128471.158</v>
      </c>
      <c r="L372">
        <v>128903.909</v>
      </c>
    </row>
    <row r="373" spans="1:12">
      <c r="A373" t="s">
        <v>128</v>
      </c>
      <c r="B373">
        <v>12788</v>
      </c>
      <c r="C373">
        <v>11636</v>
      </c>
      <c r="D373">
        <v>11971</v>
      </c>
      <c r="E373">
        <v>14366</v>
      </c>
      <c r="F373">
        <v>17294.16</v>
      </c>
      <c r="G373">
        <v>15642.313</v>
      </c>
      <c r="H373">
        <v>16427.725999999999</v>
      </c>
      <c r="I373">
        <v>19074.275000000001</v>
      </c>
      <c r="J373">
        <v>20449.474999999999</v>
      </c>
      <c r="K373">
        <v>21348.620999999999</v>
      </c>
      <c r="L373">
        <v>31666.427</v>
      </c>
    </row>
    <row r="374" spans="1:12">
      <c r="A374" t="s">
        <v>129</v>
      </c>
      <c r="B374">
        <v>558732</v>
      </c>
      <c r="C374">
        <v>556978</v>
      </c>
      <c r="D374">
        <v>618024</v>
      </c>
      <c r="E374">
        <v>786956</v>
      </c>
      <c r="F374">
        <v>948416.679</v>
      </c>
      <c r="G374">
        <v>1014354.231</v>
      </c>
      <c r="H374">
        <v>1128739.838</v>
      </c>
      <c r="I374">
        <v>1406135.6939999999</v>
      </c>
      <c r="J374">
        <v>1608315.325</v>
      </c>
      <c r="K374">
        <v>1234702.8459999999</v>
      </c>
      <c r="L374">
        <v>1265366.8389999999</v>
      </c>
    </row>
    <row r="375" spans="1:12">
      <c r="A375" t="s">
        <v>130</v>
      </c>
      <c r="B375">
        <v>221110</v>
      </c>
      <c r="C375">
        <v>271697</v>
      </c>
      <c r="D375">
        <v>293871</v>
      </c>
      <c r="E375">
        <v>366681</v>
      </c>
      <c r="F375">
        <v>428629.86</v>
      </c>
      <c r="G375">
        <v>476274.71799999999</v>
      </c>
      <c r="H375">
        <v>555692.98699999996</v>
      </c>
      <c r="I375">
        <v>720851.93599999999</v>
      </c>
      <c r="J375">
        <v>1119591.5649999999</v>
      </c>
      <c r="K375">
        <v>955706.85699999996</v>
      </c>
      <c r="L375">
        <v>982695.00300000003</v>
      </c>
    </row>
    <row r="376" spans="1:12">
      <c r="A376" t="s">
        <v>131</v>
      </c>
      <c r="B376">
        <v>1370837</v>
      </c>
      <c r="C376">
        <v>1620890</v>
      </c>
      <c r="D376">
        <v>1799807</v>
      </c>
      <c r="E376">
        <v>2054419</v>
      </c>
      <c r="F376">
        <v>2412327.1609999998</v>
      </c>
      <c r="G376">
        <v>2684527.5269999998</v>
      </c>
      <c r="H376">
        <v>3161792.7969999998</v>
      </c>
      <c r="I376">
        <v>3873297.0959999999</v>
      </c>
      <c r="J376">
        <v>5302234.2549999999</v>
      </c>
      <c r="K376">
        <v>4222752.7699999996</v>
      </c>
      <c r="L376">
        <v>4865855.1040000003</v>
      </c>
    </row>
    <row r="377" spans="1:12">
      <c r="A377" t="s">
        <v>132</v>
      </c>
      <c r="B377">
        <v>118705</v>
      </c>
      <c r="C377">
        <v>101657</v>
      </c>
      <c r="D377">
        <v>130988</v>
      </c>
      <c r="E377">
        <v>163139</v>
      </c>
      <c r="F377">
        <v>224354.516</v>
      </c>
      <c r="G377">
        <v>212054.402</v>
      </c>
      <c r="H377">
        <v>231170.98499999999</v>
      </c>
      <c r="I377">
        <v>286296.82799999998</v>
      </c>
      <c r="J377">
        <v>332533.27399999998</v>
      </c>
      <c r="K377">
        <v>309910.59999999998</v>
      </c>
      <c r="L377">
        <v>402435.83199999999</v>
      </c>
    </row>
    <row r="378" spans="1:12">
      <c r="A378" t="s">
        <v>133</v>
      </c>
      <c r="B378">
        <v>274046</v>
      </c>
      <c r="C378">
        <v>294922</v>
      </c>
      <c r="D378">
        <v>333925</v>
      </c>
      <c r="E378">
        <v>401736</v>
      </c>
      <c r="F378">
        <v>532725.46699999995</v>
      </c>
      <c r="G378">
        <v>573198.14099999995</v>
      </c>
      <c r="H378">
        <v>692670.04200000002</v>
      </c>
      <c r="I378">
        <v>1063964.834</v>
      </c>
      <c r="J378">
        <v>1377600.8529999999</v>
      </c>
      <c r="K378">
        <v>1204868.8840000001</v>
      </c>
      <c r="L378">
        <v>1356680.855</v>
      </c>
    </row>
    <row r="379" spans="1:12">
      <c r="A379" t="s">
        <v>134</v>
      </c>
      <c r="B379">
        <v>221785</v>
      </c>
      <c r="C379">
        <v>227467</v>
      </c>
      <c r="D379">
        <v>269954</v>
      </c>
      <c r="E379">
        <v>315510</v>
      </c>
      <c r="F379">
        <v>368235.76899999997</v>
      </c>
      <c r="G379">
        <v>396115.38</v>
      </c>
      <c r="H379">
        <v>452917.95699999999</v>
      </c>
      <c r="I379">
        <v>557635.66099999996</v>
      </c>
      <c r="J379">
        <v>715000.83799999999</v>
      </c>
      <c r="K379">
        <v>599987.56000000006</v>
      </c>
      <c r="L379">
        <v>688723.34100000001</v>
      </c>
    </row>
    <row r="380" spans="1:12">
      <c r="A380" t="s">
        <v>135</v>
      </c>
      <c r="B380">
        <v>124608</v>
      </c>
      <c r="C380">
        <v>152255</v>
      </c>
      <c r="D380">
        <v>170171</v>
      </c>
      <c r="E380">
        <v>178446</v>
      </c>
      <c r="F380">
        <v>295120.28399999999</v>
      </c>
      <c r="G380">
        <v>320310.79399999999</v>
      </c>
      <c r="H380">
        <v>339640.63500000001</v>
      </c>
      <c r="I380">
        <v>491997.34</v>
      </c>
      <c r="J380">
        <v>841404.77399999998</v>
      </c>
      <c r="K380">
        <v>406717.92599999998</v>
      </c>
      <c r="L380">
        <v>570276.897</v>
      </c>
    </row>
    <row r="381" spans="1:12">
      <c r="A381" t="s">
        <v>136</v>
      </c>
      <c r="B381">
        <v>249811</v>
      </c>
      <c r="C381">
        <v>251992</v>
      </c>
      <c r="D381">
        <v>266642</v>
      </c>
      <c r="E381">
        <v>336864</v>
      </c>
      <c r="F381">
        <v>509931.46299999999</v>
      </c>
      <c r="G381">
        <v>627395.25600000005</v>
      </c>
      <c r="H381">
        <v>791585.95299999998</v>
      </c>
      <c r="I381">
        <v>1064497.4709999999</v>
      </c>
      <c r="J381">
        <v>1185235.121</v>
      </c>
      <c r="K381">
        <v>810844.07200000004</v>
      </c>
      <c r="L381">
        <v>1069641.875</v>
      </c>
    </row>
    <row r="382" spans="1:12">
      <c r="A382" t="s">
        <v>137</v>
      </c>
      <c r="B382">
        <v>179805</v>
      </c>
      <c r="C382">
        <v>149641</v>
      </c>
      <c r="D382">
        <v>183728</v>
      </c>
      <c r="E382">
        <v>249817</v>
      </c>
      <c r="F382">
        <v>353308.41499999998</v>
      </c>
      <c r="G382">
        <v>355982.9</v>
      </c>
      <c r="H382">
        <v>455823.5</v>
      </c>
      <c r="I382">
        <v>573101.52099999995</v>
      </c>
      <c r="J382">
        <v>608447.18299999996</v>
      </c>
      <c r="K382">
        <v>410893.25199999998</v>
      </c>
      <c r="L382">
        <v>542616.92799999996</v>
      </c>
    </row>
    <row r="383" spans="1:12">
      <c r="A383" t="s">
        <v>138</v>
      </c>
      <c r="B383">
        <v>127275</v>
      </c>
      <c r="C383">
        <v>113388</v>
      </c>
      <c r="D383">
        <v>134656</v>
      </c>
      <c r="E383">
        <v>178901</v>
      </c>
      <c r="F383">
        <v>260181.72399999999</v>
      </c>
      <c r="G383">
        <v>295171.43699999998</v>
      </c>
      <c r="H383">
        <v>379306.63799999998</v>
      </c>
      <c r="I383">
        <v>475906.31699999998</v>
      </c>
      <c r="J383">
        <v>567911.41599999997</v>
      </c>
      <c r="K383">
        <v>328838.88199999998</v>
      </c>
      <c r="L383">
        <v>439839.799</v>
      </c>
    </row>
    <row r="384" spans="1:12">
      <c r="A384" t="s">
        <v>139</v>
      </c>
      <c r="B384">
        <v>215475</v>
      </c>
      <c r="C384">
        <v>218934</v>
      </c>
      <c r="D384">
        <v>241940</v>
      </c>
      <c r="E384">
        <v>320907</v>
      </c>
      <c r="F384">
        <v>428885.73200000002</v>
      </c>
      <c r="G384">
        <v>515703.97399999999</v>
      </c>
      <c r="H384">
        <v>591932.12800000003</v>
      </c>
      <c r="I384">
        <v>767779.06599999999</v>
      </c>
      <c r="J384">
        <v>883760.00899999996</v>
      </c>
      <c r="K384">
        <v>693345.6</v>
      </c>
      <c r="L384">
        <v>869206.04500000004</v>
      </c>
    </row>
    <row r="385" spans="1:12">
      <c r="A385" t="s">
        <v>140</v>
      </c>
      <c r="B385">
        <v>389405</v>
      </c>
      <c r="C385">
        <v>411536</v>
      </c>
      <c r="D385">
        <v>465879</v>
      </c>
      <c r="E385">
        <v>617046</v>
      </c>
      <c r="F385">
        <v>799387.84699999995</v>
      </c>
      <c r="G385">
        <v>968139.21499999997</v>
      </c>
      <c r="H385">
        <v>1165896.1299999999</v>
      </c>
      <c r="I385">
        <v>1498966.7690000001</v>
      </c>
      <c r="J385">
        <v>1800226.8689999999</v>
      </c>
      <c r="K385">
        <v>1436527.7080000001</v>
      </c>
      <c r="L385">
        <v>1830480.4369999999</v>
      </c>
    </row>
    <row r="386" spans="1:12">
      <c r="A386" t="s">
        <v>141</v>
      </c>
      <c r="B386">
        <v>801</v>
      </c>
      <c r="C386">
        <v>1092</v>
      </c>
      <c r="D386">
        <v>1134</v>
      </c>
      <c r="E386">
        <v>2624</v>
      </c>
      <c r="F386">
        <v>3758.7739999999999</v>
      </c>
      <c r="G386">
        <v>3663.36</v>
      </c>
      <c r="H386">
        <v>4894.0110000000004</v>
      </c>
      <c r="I386">
        <v>6758.8760000000002</v>
      </c>
      <c r="J386">
        <v>9998.8619999999992</v>
      </c>
      <c r="K386">
        <v>6057.5029999999997</v>
      </c>
      <c r="L386">
        <v>9553.7540000000008</v>
      </c>
    </row>
    <row r="387" spans="1:12">
      <c r="A387" t="s">
        <v>142</v>
      </c>
      <c r="B387">
        <v>156525</v>
      </c>
      <c r="C387">
        <v>145915</v>
      </c>
      <c r="D387">
        <v>156816</v>
      </c>
      <c r="E387">
        <v>195334</v>
      </c>
      <c r="F387">
        <v>228568.033</v>
      </c>
      <c r="G387">
        <v>242162.40400000001</v>
      </c>
      <c r="H387">
        <v>329938.39600000001</v>
      </c>
      <c r="I387">
        <v>445302.37800000003</v>
      </c>
      <c r="J387">
        <v>518783.91899999999</v>
      </c>
      <c r="K387">
        <v>401449.68199999997</v>
      </c>
      <c r="L387">
        <v>458751.51500000001</v>
      </c>
    </row>
    <row r="388" spans="1:12">
      <c r="A388" t="s">
        <v>143</v>
      </c>
      <c r="B388">
        <v>574455</v>
      </c>
      <c r="C388">
        <v>624610</v>
      </c>
      <c r="D388">
        <v>704915</v>
      </c>
      <c r="E388">
        <v>889971</v>
      </c>
      <c r="F388">
        <v>1143369.9609999999</v>
      </c>
      <c r="G388">
        <v>1244794.4639999999</v>
      </c>
      <c r="H388">
        <v>1432542.2239999999</v>
      </c>
      <c r="I388">
        <v>1838102.5689999999</v>
      </c>
      <c r="J388">
        <v>2159567.6379999998</v>
      </c>
      <c r="K388">
        <v>1651861.389</v>
      </c>
      <c r="L388">
        <v>1993121.5249999999</v>
      </c>
    </row>
    <row r="389" spans="1:12">
      <c r="A389" t="s">
        <v>144</v>
      </c>
      <c r="B389">
        <v>142798</v>
      </c>
      <c r="C389">
        <v>147282</v>
      </c>
      <c r="D389">
        <v>170483</v>
      </c>
      <c r="E389">
        <v>232451</v>
      </c>
      <c r="F389">
        <v>214498.935</v>
      </c>
      <c r="G389">
        <v>227697.75700000001</v>
      </c>
      <c r="H389">
        <v>242227.88200000001</v>
      </c>
      <c r="I389">
        <v>297133.17200000002</v>
      </c>
      <c r="J389">
        <v>295161.62099999998</v>
      </c>
      <c r="K389">
        <v>199772.16200000001</v>
      </c>
      <c r="L389">
        <v>205463.45</v>
      </c>
    </row>
    <row r="390" spans="1:12">
      <c r="A390" t="s">
        <v>145</v>
      </c>
      <c r="B390">
        <v>206591</v>
      </c>
      <c r="C390">
        <v>228902</v>
      </c>
      <c r="D390">
        <v>268374</v>
      </c>
      <c r="E390">
        <v>314816</v>
      </c>
      <c r="F390">
        <v>349633.39399999997</v>
      </c>
      <c r="G390">
        <v>432375.41</v>
      </c>
      <c r="H390">
        <v>473459.84700000001</v>
      </c>
      <c r="I390">
        <v>517557.23700000002</v>
      </c>
      <c r="J390">
        <v>776157.25</v>
      </c>
      <c r="K390">
        <v>552601.07499999995</v>
      </c>
      <c r="L390">
        <v>592821.97199999995</v>
      </c>
    </row>
    <row r="391" spans="1:12">
      <c r="A391" t="s">
        <v>146</v>
      </c>
      <c r="B391">
        <v>172068</v>
      </c>
      <c r="C391">
        <v>209816</v>
      </c>
      <c r="D391">
        <v>210594</v>
      </c>
      <c r="E391">
        <v>236494</v>
      </c>
      <c r="F391">
        <v>303101.77899999998</v>
      </c>
      <c r="G391">
        <v>352305.21399999998</v>
      </c>
      <c r="H391">
        <v>386830.15100000001</v>
      </c>
      <c r="I391">
        <v>471414.56599999999</v>
      </c>
      <c r="J391">
        <v>561710.62399999995</v>
      </c>
      <c r="K391">
        <v>478931.80099999998</v>
      </c>
      <c r="L391">
        <v>542020.94700000004</v>
      </c>
    </row>
    <row r="392" spans="1:12">
      <c r="A392" t="s">
        <v>147</v>
      </c>
      <c r="B392">
        <v>9628</v>
      </c>
      <c r="C392">
        <v>7285</v>
      </c>
      <c r="D392">
        <v>6048</v>
      </c>
      <c r="E392">
        <v>9115</v>
      </c>
      <c r="F392">
        <v>13843.13</v>
      </c>
      <c r="G392">
        <v>12703.116</v>
      </c>
      <c r="H392">
        <v>17260.848000000002</v>
      </c>
      <c r="I392">
        <v>29848.812000000002</v>
      </c>
      <c r="J392">
        <v>39289.555999999997</v>
      </c>
      <c r="K392">
        <v>26435.775000000001</v>
      </c>
      <c r="L392">
        <v>30229.022000000001</v>
      </c>
    </row>
    <row r="393" spans="1:12">
      <c r="A393" t="s">
        <v>148</v>
      </c>
      <c r="B393">
        <v>86653</v>
      </c>
      <c r="C393">
        <v>89133</v>
      </c>
      <c r="D393">
        <v>98014</v>
      </c>
      <c r="E393">
        <v>120546</v>
      </c>
      <c r="F393">
        <v>144837.41099999999</v>
      </c>
      <c r="G393">
        <v>151691.08199999999</v>
      </c>
      <c r="H393">
        <v>200450.93</v>
      </c>
      <c r="I393">
        <v>225350.11900000001</v>
      </c>
      <c r="J393">
        <v>256130.18100000001</v>
      </c>
      <c r="K393">
        <v>212192.495</v>
      </c>
      <c r="L393">
        <v>245253.3</v>
      </c>
    </row>
    <row r="394" spans="1:12">
      <c r="A394" t="s">
        <v>149</v>
      </c>
      <c r="B394">
        <v>397103</v>
      </c>
      <c r="C394">
        <v>405505</v>
      </c>
      <c r="D394">
        <v>445131</v>
      </c>
      <c r="E394">
        <v>530930</v>
      </c>
      <c r="F394">
        <v>638220.88300000003</v>
      </c>
      <c r="G394">
        <v>729565.429</v>
      </c>
      <c r="H394">
        <v>850744.86600000004</v>
      </c>
      <c r="I394">
        <v>1013278.127</v>
      </c>
      <c r="J394">
        <v>1640365.9509999999</v>
      </c>
      <c r="K394">
        <v>1265267.496</v>
      </c>
      <c r="L394">
        <v>1591647.496</v>
      </c>
    </row>
    <row r="395" spans="1:12">
      <c r="A395" t="s">
        <v>150</v>
      </c>
      <c r="B395">
        <v>242945</v>
      </c>
      <c r="C395">
        <v>312252</v>
      </c>
      <c r="D395">
        <v>357755</v>
      </c>
      <c r="E395">
        <v>445253</v>
      </c>
      <c r="F395">
        <v>514235.60700000002</v>
      </c>
      <c r="G395">
        <v>493742.64199999999</v>
      </c>
      <c r="H395">
        <v>538359.022</v>
      </c>
      <c r="I395">
        <v>586464.42799999996</v>
      </c>
      <c r="J395">
        <v>531288.59100000001</v>
      </c>
      <c r="K395">
        <v>339067.68800000002</v>
      </c>
      <c r="L395">
        <v>418093.33399999997</v>
      </c>
    </row>
    <row r="396" spans="1:12">
      <c r="A396" t="s">
        <v>151</v>
      </c>
      <c r="B396">
        <v>21497</v>
      </c>
      <c r="C396">
        <v>31524</v>
      </c>
      <c r="D396">
        <v>28003</v>
      </c>
      <c r="E396">
        <v>41093</v>
      </c>
      <c r="F396">
        <v>46578.91</v>
      </c>
      <c r="G396">
        <v>45637.52</v>
      </c>
      <c r="H396">
        <v>51525.383999999998</v>
      </c>
      <c r="I396">
        <v>72639.362999999998</v>
      </c>
      <c r="J396">
        <v>96248.369000000006</v>
      </c>
      <c r="K396">
        <v>59875.798000000003</v>
      </c>
      <c r="L396">
        <v>64443.199999999997</v>
      </c>
    </row>
    <row r="397" spans="1:12">
      <c r="A397" t="s">
        <v>152</v>
      </c>
      <c r="B397">
        <v>8429</v>
      </c>
      <c r="C397">
        <v>12098</v>
      </c>
      <c r="D397">
        <v>11513</v>
      </c>
      <c r="E397">
        <v>15688</v>
      </c>
      <c r="F397">
        <v>15444.768</v>
      </c>
      <c r="G397">
        <v>15118.573</v>
      </c>
      <c r="H397">
        <v>16205.067999999999</v>
      </c>
      <c r="I397">
        <v>10882.826999999999</v>
      </c>
      <c r="J397">
        <v>8857.5560000000005</v>
      </c>
      <c r="K397">
        <v>4165.7849999999999</v>
      </c>
      <c r="L397">
        <v>5799.982</v>
      </c>
    </row>
    <row r="398" spans="1:12">
      <c r="A398" t="s">
        <v>153</v>
      </c>
      <c r="B398">
        <v>89568</v>
      </c>
      <c r="C398">
        <v>97417</v>
      </c>
      <c r="D398">
        <v>119884</v>
      </c>
      <c r="E398">
        <v>171725</v>
      </c>
      <c r="F398">
        <v>254313.9</v>
      </c>
      <c r="G398">
        <v>295567.40899999999</v>
      </c>
      <c r="H398">
        <v>407756.59700000001</v>
      </c>
      <c r="I398">
        <v>542938.20600000001</v>
      </c>
      <c r="J398">
        <v>624700.34600000002</v>
      </c>
      <c r="K398">
        <v>472445.52</v>
      </c>
      <c r="L398">
        <v>568841.57999999996</v>
      </c>
    </row>
    <row r="399" spans="1:12">
      <c r="A399" t="s">
        <v>154</v>
      </c>
      <c r="B399">
        <v>158437</v>
      </c>
      <c r="C399">
        <v>153218</v>
      </c>
      <c r="D399">
        <v>201251</v>
      </c>
      <c r="E399">
        <v>265649</v>
      </c>
      <c r="F399">
        <v>354469.011</v>
      </c>
      <c r="G399">
        <v>468455.09499999997</v>
      </c>
      <c r="H399">
        <v>650857.16099999996</v>
      </c>
      <c r="I399">
        <v>935971.76699999999</v>
      </c>
      <c r="J399">
        <v>981062.81299999997</v>
      </c>
      <c r="K399">
        <v>778361.973</v>
      </c>
      <c r="L399">
        <v>901040.946</v>
      </c>
    </row>
    <row r="400" spans="1:12">
      <c r="A400" t="s">
        <v>155</v>
      </c>
      <c r="B400">
        <v>190886</v>
      </c>
      <c r="C400">
        <v>206133</v>
      </c>
      <c r="D400">
        <v>240396</v>
      </c>
      <c r="E400">
        <v>315069</v>
      </c>
      <c r="F400">
        <v>403857.11599999998</v>
      </c>
      <c r="G400">
        <v>432533.36</v>
      </c>
      <c r="H400">
        <v>503660.52299999999</v>
      </c>
      <c r="I400">
        <v>628003.44900000002</v>
      </c>
      <c r="J400">
        <v>769994.58200000005</v>
      </c>
      <c r="K400">
        <v>573739.978</v>
      </c>
      <c r="L400">
        <v>642728.99</v>
      </c>
    </row>
    <row r="401" spans="1:12">
      <c r="A401" t="s">
        <v>156</v>
      </c>
      <c r="B401">
        <v>4937</v>
      </c>
      <c r="C401">
        <v>5220</v>
      </c>
      <c r="D401">
        <v>5863</v>
      </c>
      <c r="E401">
        <v>6770</v>
      </c>
      <c r="F401">
        <v>7559.2539999999999</v>
      </c>
      <c r="G401">
        <v>8291.0409999999993</v>
      </c>
      <c r="H401">
        <v>10311.931</v>
      </c>
      <c r="I401">
        <v>13860.835999999999</v>
      </c>
      <c r="J401">
        <v>13030.846</v>
      </c>
      <c r="K401">
        <v>9046.7360000000008</v>
      </c>
      <c r="L401">
        <v>10195.550999999999</v>
      </c>
    </row>
    <row r="402" spans="1:12">
      <c r="A402" t="s">
        <v>157</v>
      </c>
      <c r="B402">
        <v>176733</v>
      </c>
      <c r="C402">
        <v>197974</v>
      </c>
      <c r="D402">
        <v>238240</v>
      </c>
      <c r="E402">
        <v>305982</v>
      </c>
      <c r="F402">
        <v>433521.76799999998</v>
      </c>
      <c r="G402">
        <v>515684.913</v>
      </c>
      <c r="H402">
        <v>628602.39899999998</v>
      </c>
      <c r="I402">
        <v>769693.603</v>
      </c>
      <c r="J402">
        <v>856245.495</v>
      </c>
      <c r="K402">
        <v>537565.27800000005</v>
      </c>
      <c r="L402">
        <v>629150.40399999998</v>
      </c>
    </row>
    <row r="403" spans="1:12">
      <c r="A403" t="s">
        <v>158</v>
      </c>
      <c r="B403">
        <v>87998</v>
      </c>
      <c r="C403">
        <v>88895</v>
      </c>
      <c r="D403">
        <v>90910</v>
      </c>
      <c r="E403">
        <v>101637</v>
      </c>
      <c r="F403">
        <v>127233.689</v>
      </c>
      <c r="G403">
        <v>162001.905</v>
      </c>
      <c r="H403">
        <v>195566.83100000001</v>
      </c>
      <c r="I403">
        <v>282568.739</v>
      </c>
      <c r="J403">
        <v>356310.86499999999</v>
      </c>
      <c r="K403">
        <v>224066.967</v>
      </c>
      <c r="L403">
        <v>251028.639</v>
      </c>
    </row>
    <row r="404" spans="1:12">
      <c r="A404" t="s">
        <v>159</v>
      </c>
      <c r="B404">
        <v>967060</v>
      </c>
      <c r="C404">
        <v>1016196</v>
      </c>
      <c r="D404">
        <v>1192452</v>
      </c>
      <c r="E404">
        <v>1471769</v>
      </c>
      <c r="F404">
        <v>1777281.0149999999</v>
      </c>
      <c r="G404">
        <v>1892876.4680000001</v>
      </c>
      <c r="H404">
        <v>2240371.1800000002</v>
      </c>
      <c r="I404">
        <v>2810593.0120000001</v>
      </c>
      <c r="J404">
        <v>3092114.8879999998</v>
      </c>
      <c r="K404">
        <v>2526967.1439999999</v>
      </c>
      <c r="L404">
        <v>2963458.469</v>
      </c>
    </row>
    <row r="405" spans="1:12">
      <c r="A405" t="s">
        <v>160</v>
      </c>
      <c r="B405">
        <v>388130</v>
      </c>
      <c r="C405">
        <v>403506</v>
      </c>
      <c r="D405">
        <v>390431</v>
      </c>
      <c r="E405">
        <v>442326</v>
      </c>
      <c r="F405">
        <v>494695.76799999998</v>
      </c>
      <c r="G405">
        <v>559523.554</v>
      </c>
      <c r="H405">
        <v>627531.25</v>
      </c>
      <c r="I405">
        <v>824919.08299999998</v>
      </c>
      <c r="J405">
        <v>1030985.852</v>
      </c>
      <c r="K405">
        <v>910611.52500000002</v>
      </c>
      <c r="L405">
        <v>982105.55599999998</v>
      </c>
    </row>
    <row r="406" spans="1:12">
      <c r="A406" t="s">
        <v>161</v>
      </c>
      <c r="B406">
        <v>307119</v>
      </c>
      <c r="C406">
        <v>341877</v>
      </c>
      <c r="D406">
        <v>347290</v>
      </c>
      <c r="E406">
        <v>419643</v>
      </c>
      <c r="F406">
        <v>547510.32999999996</v>
      </c>
      <c r="G406">
        <v>504817.22</v>
      </c>
      <c r="H406">
        <v>585817.04500000004</v>
      </c>
      <c r="I406">
        <v>669474.30500000005</v>
      </c>
      <c r="J406">
        <v>635816.03599999996</v>
      </c>
      <c r="K406">
        <v>478085.54800000001</v>
      </c>
      <c r="L406">
        <v>602974.17000000004</v>
      </c>
    </row>
    <row r="407" spans="1:12">
      <c r="A407" t="s">
        <v>162</v>
      </c>
      <c r="B407">
        <v>393698</v>
      </c>
      <c r="C407">
        <v>420203</v>
      </c>
      <c r="D407">
        <v>454660</v>
      </c>
      <c r="E407">
        <v>533530</v>
      </c>
      <c r="F407">
        <v>601013.86</v>
      </c>
      <c r="G407">
        <v>580954.22400000005</v>
      </c>
      <c r="H407">
        <v>529651.054</v>
      </c>
      <c r="I407">
        <v>542179.53300000005</v>
      </c>
      <c r="J407">
        <v>493506.38</v>
      </c>
      <c r="K407">
        <v>360223.82199999999</v>
      </c>
      <c r="L407">
        <v>353907.739</v>
      </c>
    </row>
    <row r="408" spans="1:12">
      <c r="A408" t="s">
        <v>163</v>
      </c>
      <c r="B408">
        <v>597743</v>
      </c>
      <c r="C408">
        <v>592334</v>
      </c>
      <c r="D408">
        <v>594431</v>
      </c>
      <c r="E408">
        <v>638272</v>
      </c>
      <c r="F408">
        <v>801664.73199999996</v>
      </c>
      <c r="G408">
        <v>707373.00300000003</v>
      </c>
      <c r="H408">
        <v>764279.86399999994</v>
      </c>
      <c r="I408">
        <v>817467.25600000005</v>
      </c>
      <c r="J408">
        <v>829565.52599999995</v>
      </c>
      <c r="K408">
        <v>622019.52899999998</v>
      </c>
      <c r="L408">
        <v>631015.43000000005</v>
      </c>
    </row>
    <row r="409" spans="1:12">
      <c r="A409" t="s">
        <v>164</v>
      </c>
      <c r="B409">
        <v>207454</v>
      </c>
      <c r="C409">
        <v>211893</v>
      </c>
      <c r="D409">
        <v>183487</v>
      </c>
      <c r="E409">
        <v>181144</v>
      </c>
      <c r="F409">
        <v>228896.75</v>
      </c>
      <c r="G409">
        <v>229558.31</v>
      </c>
      <c r="H409">
        <v>244726.356</v>
      </c>
      <c r="I409">
        <v>230365.348</v>
      </c>
      <c r="J409">
        <v>242703.13099999999</v>
      </c>
      <c r="K409">
        <v>162712.68599999999</v>
      </c>
      <c r="L409">
        <v>159873.38200000001</v>
      </c>
    </row>
    <row r="410" spans="1:12">
      <c r="A410" t="s">
        <v>165</v>
      </c>
      <c r="B410">
        <v>209639</v>
      </c>
      <c r="C410">
        <v>226051</v>
      </c>
      <c r="D410">
        <v>243215</v>
      </c>
      <c r="E410">
        <v>283106</v>
      </c>
      <c r="F410">
        <v>284448.05099999998</v>
      </c>
      <c r="G410">
        <v>249569.91200000001</v>
      </c>
      <c r="H410">
        <v>264495.32199999999</v>
      </c>
      <c r="I410">
        <v>276365.57699999999</v>
      </c>
      <c r="J410">
        <v>270855.25</v>
      </c>
      <c r="K410">
        <v>203892.989</v>
      </c>
      <c r="L410">
        <v>213496.052</v>
      </c>
    </row>
    <row r="411" spans="1:12">
      <c r="A411" t="s">
        <v>166</v>
      </c>
      <c r="B411">
        <v>65077</v>
      </c>
      <c r="C411">
        <v>78499</v>
      </c>
      <c r="D411">
        <v>95676</v>
      </c>
      <c r="E411">
        <v>122262</v>
      </c>
      <c r="F411">
        <v>145397.476</v>
      </c>
      <c r="G411">
        <v>137396.56400000001</v>
      </c>
      <c r="H411">
        <v>160685.07500000001</v>
      </c>
      <c r="I411">
        <v>195231.76800000001</v>
      </c>
      <c r="J411">
        <v>200090.26500000001</v>
      </c>
      <c r="K411">
        <v>118047.946</v>
      </c>
      <c r="L411">
        <v>127895.83199999999</v>
      </c>
    </row>
    <row r="412" spans="1:12">
      <c r="A412" t="s">
        <v>167</v>
      </c>
      <c r="B412">
        <v>378984</v>
      </c>
      <c r="C412">
        <v>420947</v>
      </c>
      <c r="D412">
        <v>455906</v>
      </c>
      <c r="E412">
        <v>579108</v>
      </c>
      <c r="F412">
        <v>721558.07200000004</v>
      </c>
      <c r="G412">
        <v>767524.38300000003</v>
      </c>
      <c r="H412">
        <v>843128.91799999995</v>
      </c>
      <c r="I412">
        <v>1029167.187</v>
      </c>
      <c r="J412">
        <v>1124988.348</v>
      </c>
      <c r="K412">
        <v>878630.21200000006</v>
      </c>
      <c r="L412">
        <v>964786.74100000004</v>
      </c>
    </row>
    <row r="413" spans="1:12">
      <c r="A413" t="s">
        <v>168</v>
      </c>
      <c r="B413">
        <v>140794</v>
      </c>
      <c r="C413">
        <v>164354</v>
      </c>
      <c r="D413">
        <v>174894</v>
      </c>
      <c r="E413">
        <v>182913</v>
      </c>
      <c r="F413">
        <v>221201.86600000001</v>
      </c>
      <c r="G413">
        <v>260957.02799999999</v>
      </c>
      <c r="H413">
        <v>309397.91700000002</v>
      </c>
      <c r="I413">
        <v>427166.01699999999</v>
      </c>
      <c r="J413">
        <v>547671.72400000005</v>
      </c>
      <c r="K413">
        <v>467575.74800000002</v>
      </c>
      <c r="L413">
        <v>494899.17300000001</v>
      </c>
    </row>
    <row r="414" spans="1:12">
      <c r="A414" t="s">
        <v>169</v>
      </c>
      <c r="B414">
        <v>95328</v>
      </c>
      <c r="C414">
        <v>96995</v>
      </c>
      <c r="D414">
        <v>95448</v>
      </c>
      <c r="E414">
        <v>99840</v>
      </c>
      <c r="F414">
        <v>121936.18</v>
      </c>
      <c r="G414">
        <v>139460.304</v>
      </c>
      <c r="H414">
        <v>182340.08300000001</v>
      </c>
      <c r="I414">
        <v>234304.80799999999</v>
      </c>
      <c r="J414">
        <v>304331.342</v>
      </c>
      <c r="K414">
        <v>218104.14600000001</v>
      </c>
      <c r="L414">
        <v>236543.587</v>
      </c>
    </row>
    <row r="415" spans="1:12">
      <c r="A415" t="s">
        <v>170</v>
      </c>
      <c r="B415">
        <v>123911</v>
      </c>
      <c r="C415">
        <v>102499</v>
      </c>
      <c r="D415">
        <v>120849</v>
      </c>
      <c r="E415">
        <v>125678</v>
      </c>
      <c r="F415">
        <v>142431.79800000001</v>
      </c>
      <c r="G415">
        <v>135990.155</v>
      </c>
      <c r="H415">
        <v>157008.42499999999</v>
      </c>
      <c r="I415">
        <v>263464.70600000001</v>
      </c>
      <c r="J415">
        <v>377808.86900000001</v>
      </c>
      <c r="K415">
        <v>225223.946</v>
      </c>
      <c r="L415">
        <v>261058.128</v>
      </c>
    </row>
    <row r="416" spans="1:12">
      <c r="A416" t="s">
        <v>171</v>
      </c>
      <c r="B416">
        <v>307724</v>
      </c>
      <c r="C416">
        <v>255663</v>
      </c>
      <c r="D416">
        <v>223720</v>
      </c>
      <c r="E416">
        <v>242615</v>
      </c>
      <c r="F416">
        <v>250104.60800000001</v>
      </c>
      <c r="G416">
        <v>215062.24100000001</v>
      </c>
      <c r="H416">
        <v>233595.08300000001</v>
      </c>
      <c r="I416">
        <v>398933.06300000002</v>
      </c>
      <c r="J416">
        <v>503175.91499999998</v>
      </c>
      <c r="K416">
        <v>351069.18099999998</v>
      </c>
      <c r="L416">
        <v>343095.538</v>
      </c>
    </row>
    <row r="417" spans="1:12">
      <c r="A417" t="s">
        <v>172</v>
      </c>
      <c r="B417">
        <v>158385</v>
      </c>
      <c r="C417">
        <v>155160</v>
      </c>
      <c r="D417">
        <v>171596</v>
      </c>
      <c r="E417">
        <v>198908</v>
      </c>
      <c r="F417">
        <v>252260.77100000001</v>
      </c>
      <c r="G417">
        <v>251125.391</v>
      </c>
      <c r="H417">
        <v>316987.18199999997</v>
      </c>
      <c r="I417">
        <v>427864.18300000002</v>
      </c>
      <c r="J417">
        <v>507486.06300000002</v>
      </c>
      <c r="K417">
        <v>334816.87099999998</v>
      </c>
      <c r="L417">
        <v>402293.734</v>
      </c>
    </row>
    <row r="418" spans="1:12">
      <c r="A418" t="s">
        <v>173</v>
      </c>
      <c r="B418">
        <v>251109</v>
      </c>
      <c r="C418">
        <v>269032</v>
      </c>
      <c r="D418">
        <v>314720</v>
      </c>
      <c r="E418">
        <v>377247</v>
      </c>
      <c r="F418">
        <v>435088.005</v>
      </c>
      <c r="G418">
        <v>479794.22600000002</v>
      </c>
      <c r="H418">
        <v>611352.06900000002</v>
      </c>
      <c r="I418">
        <v>805479.20299999998</v>
      </c>
      <c r="J418">
        <v>958876.83900000004</v>
      </c>
      <c r="K418">
        <v>643806.89300000004</v>
      </c>
      <c r="L418">
        <v>746361.74899999995</v>
      </c>
    </row>
    <row r="419" spans="1:12">
      <c r="A419" t="s">
        <v>174</v>
      </c>
      <c r="B419">
        <v>87060</v>
      </c>
      <c r="C419">
        <v>94355</v>
      </c>
      <c r="D419">
        <v>119543</v>
      </c>
      <c r="E419">
        <v>148521</v>
      </c>
      <c r="F419">
        <v>186551.89300000001</v>
      </c>
      <c r="G419">
        <v>189121.59099999999</v>
      </c>
      <c r="H419">
        <v>220900.416</v>
      </c>
      <c r="I419">
        <v>325622.94300000003</v>
      </c>
      <c r="J419">
        <v>368794.76199999999</v>
      </c>
      <c r="K419">
        <v>273903.99900000001</v>
      </c>
      <c r="L419">
        <v>310109.61800000002</v>
      </c>
    </row>
    <row r="420" spans="1:12">
      <c r="A420" t="s">
        <v>175</v>
      </c>
      <c r="B420">
        <v>29232</v>
      </c>
      <c r="C420">
        <v>29333</v>
      </c>
      <c r="D420">
        <v>36980</v>
      </c>
      <c r="E420">
        <v>47026</v>
      </c>
      <c r="F420">
        <v>51683.307000000001</v>
      </c>
      <c r="G420">
        <v>62242.663999999997</v>
      </c>
      <c r="H420">
        <v>68726.141000000003</v>
      </c>
      <c r="I420">
        <v>93865.990999999995</v>
      </c>
      <c r="J420">
        <v>102624.39200000001</v>
      </c>
      <c r="K420">
        <v>71773.150999999998</v>
      </c>
      <c r="L420">
        <v>78608.767000000007</v>
      </c>
    </row>
    <row r="421" spans="1:12">
      <c r="A421" t="s">
        <v>176</v>
      </c>
      <c r="B421">
        <v>4767</v>
      </c>
      <c r="C421">
        <v>5696</v>
      </c>
      <c r="D421">
        <v>6468</v>
      </c>
      <c r="E421">
        <v>4500</v>
      </c>
      <c r="F421">
        <v>5104.8389999999999</v>
      </c>
      <c r="G421">
        <v>8542.4809999999998</v>
      </c>
      <c r="H421">
        <v>10058.226000000001</v>
      </c>
      <c r="I421">
        <v>15115.953</v>
      </c>
      <c r="J421">
        <v>18019.794000000002</v>
      </c>
      <c r="K421">
        <v>12045.929</v>
      </c>
      <c r="L421">
        <v>12159.996999999999</v>
      </c>
    </row>
    <row r="422" spans="1:12">
      <c r="A422" t="s">
        <v>177</v>
      </c>
      <c r="B422">
        <v>87217</v>
      </c>
      <c r="C422">
        <v>88114</v>
      </c>
      <c r="D422">
        <v>91902</v>
      </c>
      <c r="E422">
        <v>116983</v>
      </c>
      <c r="F422">
        <v>277323.35100000002</v>
      </c>
      <c r="G422">
        <v>277619.98599999998</v>
      </c>
      <c r="H422">
        <v>273161.04599999997</v>
      </c>
      <c r="I422">
        <v>411445.16499999998</v>
      </c>
      <c r="J422">
        <v>568739.522</v>
      </c>
      <c r="K422">
        <v>250542.31700000001</v>
      </c>
      <c r="L422">
        <v>330861.18099999998</v>
      </c>
    </row>
    <row r="423" spans="1:12">
      <c r="A423" t="s">
        <v>178</v>
      </c>
      <c r="B423">
        <v>16022</v>
      </c>
      <c r="C423">
        <v>19253</v>
      </c>
      <c r="D423">
        <v>21513</v>
      </c>
      <c r="E423">
        <v>52582</v>
      </c>
      <c r="F423">
        <v>101293.59</v>
      </c>
      <c r="G423">
        <v>146247.93400000001</v>
      </c>
      <c r="H423">
        <v>278892.891</v>
      </c>
      <c r="I423">
        <v>428776.84399999998</v>
      </c>
      <c r="J423">
        <v>527753.88</v>
      </c>
      <c r="K423">
        <v>88912.900999999998</v>
      </c>
      <c r="L423">
        <v>91544.868000000002</v>
      </c>
    </row>
    <row r="424" spans="1:12">
      <c r="A424" t="s">
        <v>179</v>
      </c>
      <c r="B424">
        <v>299941</v>
      </c>
      <c r="C424">
        <v>371279</v>
      </c>
      <c r="D424">
        <v>347698</v>
      </c>
      <c r="E424">
        <v>529175</v>
      </c>
      <c r="F424">
        <v>860496.95900000003</v>
      </c>
      <c r="G424">
        <v>1208492.7720000001</v>
      </c>
      <c r="H424">
        <v>1414978.111</v>
      </c>
      <c r="I424">
        <v>1905958.6429999999</v>
      </c>
      <c r="J424">
        <v>2488175.557</v>
      </c>
      <c r="K424">
        <v>1194111.8770000001</v>
      </c>
      <c r="L424">
        <v>1786756.39</v>
      </c>
    </row>
    <row r="425" spans="1:12">
      <c r="A425" t="s">
        <v>180</v>
      </c>
      <c r="B425">
        <v>303498</v>
      </c>
      <c r="C425">
        <v>343851</v>
      </c>
      <c r="D425">
        <v>330892</v>
      </c>
      <c r="E425">
        <v>440080</v>
      </c>
      <c r="F425">
        <v>709505.179</v>
      </c>
      <c r="G425">
        <v>867215.78700000001</v>
      </c>
      <c r="H425">
        <v>1243245.3130000001</v>
      </c>
      <c r="I425">
        <v>1935330.2790000001</v>
      </c>
      <c r="J425">
        <v>2240345.2250000001</v>
      </c>
      <c r="K425">
        <v>1459663.22</v>
      </c>
      <c r="L425">
        <v>1773689.969</v>
      </c>
    </row>
    <row r="426" spans="1:12">
      <c r="A426" t="s">
        <v>181</v>
      </c>
      <c r="B426">
        <v>198614</v>
      </c>
      <c r="C426">
        <v>191465</v>
      </c>
      <c r="D426">
        <v>243390</v>
      </c>
      <c r="E426">
        <v>403270</v>
      </c>
      <c r="F426">
        <v>606912.01</v>
      </c>
      <c r="G426">
        <v>692354.625</v>
      </c>
      <c r="H426">
        <v>947471.50100000005</v>
      </c>
      <c r="I426">
        <v>1304531.4339999999</v>
      </c>
      <c r="J426">
        <v>1406480.13</v>
      </c>
      <c r="K426">
        <v>889808.23199999996</v>
      </c>
      <c r="L426">
        <v>1112528.3219999999</v>
      </c>
    </row>
    <row r="427" spans="1:12">
      <c r="A427" t="s">
        <v>182</v>
      </c>
      <c r="B427">
        <v>201420</v>
      </c>
      <c r="C427">
        <v>255055</v>
      </c>
      <c r="D427">
        <v>270923</v>
      </c>
      <c r="E427">
        <v>315090</v>
      </c>
      <c r="F427">
        <v>515005.27799999999</v>
      </c>
      <c r="G427">
        <v>734052.05900000001</v>
      </c>
      <c r="H427">
        <v>975505.88699999999</v>
      </c>
      <c r="I427">
        <v>1670142.3160000001</v>
      </c>
      <c r="J427">
        <v>1888016.784</v>
      </c>
      <c r="K427">
        <v>719472.55900000001</v>
      </c>
      <c r="L427">
        <v>1080929.777</v>
      </c>
    </row>
    <row r="428" spans="1:12">
      <c r="A428" t="s">
        <v>183</v>
      </c>
      <c r="B428">
        <v>986</v>
      </c>
      <c r="C428">
        <v>2267</v>
      </c>
      <c r="D428">
        <v>4693</v>
      </c>
      <c r="E428">
        <v>4021</v>
      </c>
      <c r="F428">
        <v>6115.22</v>
      </c>
      <c r="G428">
        <v>8738.6659999999993</v>
      </c>
      <c r="H428">
        <v>16566.197</v>
      </c>
      <c r="I428">
        <v>39790.618999999999</v>
      </c>
      <c r="J428">
        <v>62862.506999999998</v>
      </c>
      <c r="K428">
        <v>36270.321000000004</v>
      </c>
      <c r="L428">
        <v>38623.186000000002</v>
      </c>
    </row>
    <row r="429" spans="1:12">
      <c r="A429" t="s">
        <v>184</v>
      </c>
      <c r="B429">
        <v>50314</v>
      </c>
      <c r="C429">
        <v>56144</v>
      </c>
      <c r="D429">
        <v>61011</v>
      </c>
      <c r="E429">
        <v>76082</v>
      </c>
      <c r="F429">
        <v>140917.179</v>
      </c>
      <c r="G429">
        <v>165283.87400000001</v>
      </c>
      <c r="H429">
        <v>202065.22399999999</v>
      </c>
      <c r="I429">
        <v>314948.47600000002</v>
      </c>
      <c r="J429">
        <v>393458.75</v>
      </c>
      <c r="K429">
        <v>230722.427</v>
      </c>
      <c r="L429">
        <v>286363.36700000003</v>
      </c>
    </row>
    <row r="430" spans="1:12">
      <c r="A430" t="s">
        <v>185</v>
      </c>
      <c r="B430">
        <v>238109</v>
      </c>
      <c r="C430">
        <v>245977</v>
      </c>
      <c r="D430">
        <v>284871</v>
      </c>
      <c r="E430">
        <v>407474</v>
      </c>
      <c r="F430">
        <v>609843.66099999996</v>
      </c>
      <c r="G430">
        <v>694889.79700000002</v>
      </c>
      <c r="H430">
        <v>860641.34699999995</v>
      </c>
      <c r="I430">
        <v>1232931.1329999999</v>
      </c>
      <c r="J430">
        <v>1529769.0179999999</v>
      </c>
      <c r="K430">
        <v>870085.92500000005</v>
      </c>
      <c r="L430">
        <v>990224.62899999996</v>
      </c>
    </row>
    <row r="431" spans="1:12">
      <c r="A431" t="s">
        <v>186</v>
      </c>
      <c r="B431">
        <v>6083</v>
      </c>
      <c r="C431">
        <v>6659</v>
      </c>
      <c r="D431">
        <v>3509</v>
      </c>
      <c r="E431">
        <v>8918</v>
      </c>
      <c r="F431">
        <v>14559.982</v>
      </c>
      <c r="G431">
        <v>17827.669000000002</v>
      </c>
      <c r="H431">
        <v>21816.22</v>
      </c>
      <c r="I431">
        <v>38765.302000000003</v>
      </c>
      <c r="J431">
        <v>45462.273000000001</v>
      </c>
      <c r="K431">
        <v>57635.64</v>
      </c>
      <c r="L431">
        <v>42530.839</v>
      </c>
    </row>
    <row r="432" spans="1:12">
      <c r="A432" t="s">
        <v>187</v>
      </c>
      <c r="B432">
        <v>130352</v>
      </c>
      <c r="C432">
        <v>124698</v>
      </c>
      <c r="D432">
        <v>142772</v>
      </c>
      <c r="E432">
        <v>212524</v>
      </c>
      <c r="F432">
        <v>341562.77</v>
      </c>
      <c r="G432">
        <v>455755.076</v>
      </c>
      <c r="H432">
        <v>1001083.513</v>
      </c>
      <c r="I432">
        <v>1242550.5560000001</v>
      </c>
      <c r="J432">
        <v>1339764.7919999999</v>
      </c>
      <c r="K432">
        <v>884101.95299999998</v>
      </c>
      <c r="L432">
        <v>1314250.8219999999</v>
      </c>
    </row>
    <row r="433" spans="1:12">
      <c r="A433" t="s">
        <v>188</v>
      </c>
      <c r="B433">
        <v>22278</v>
      </c>
      <c r="C433">
        <v>19067</v>
      </c>
      <c r="D433">
        <v>15632</v>
      </c>
      <c r="E433">
        <v>23648</v>
      </c>
      <c r="F433">
        <v>43399.764999999999</v>
      </c>
      <c r="G433">
        <v>44937.432000000001</v>
      </c>
      <c r="H433">
        <v>73026.019</v>
      </c>
      <c r="I433">
        <v>111690.579</v>
      </c>
      <c r="J433">
        <v>113429.508</v>
      </c>
      <c r="K433">
        <v>48983.591999999997</v>
      </c>
      <c r="L433">
        <v>101302.357</v>
      </c>
    </row>
    <row r="434" spans="1:12">
      <c r="A434" t="s">
        <v>189</v>
      </c>
      <c r="B434">
        <v>568968</v>
      </c>
      <c r="C434">
        <v>594331</v>
      </c>
      <c r="D434">
        <v>696810</v>
      </c>
      <c r="E434">
        <v>889004</v>
      </c>
      <c r="F434">
        <v>1081417.709</v>
      </c>
      <c r="G434">
        <v>1272446.3970000001</v>
      </c>
      <c r="H434">
        <v>1852500.077</v>
      </c>
      <c r="I434">
        <v>2400767.202</v>
      </c>
      <c r="J434">
        <v>2368612.8870000001</v>
      </c>
      <c r="K434">
        <v>1543799.3910000001</v>
      </c>
      <c r="L434">
        <v>2085163.8230000001</v>
      </c>
    </row>
    <row r="435" spans="1:12">
      <c r="A435" t="s">
        <v>190</v>
      </c>
      <c r="B435">
        <v>20529</v>
      </c>
      <c r="C435">
        <v>20529</v>
      </c>
      <c r="D435">
        <v>27872</v>
      </c>
      <c r="E435">
        <v>33785</v>
      </c>
      <c r="F435">
        <v>54172.521000000001</v>
      </c>
      <c r="G435">
        <v>60301.302000000003</v>
      </c>
      <c r="H435">
        <v>82312.448000000004</v>
      </c>
      <c r="I435">
        <v>123685.894</v>
      </c>
      <c r="J435">
        <v>90007.138000000006</v>
      </c>
      <c r="K435">
        <v>59684.063000000002</v>
      </c>
      <c r="L435">
        <v>110690.045</v>
      </c>
    </row>
    <row r="436" spans="1:12">
      <c r="A436" t="s">
        <v>191</v>
      </c>
      <c r="B436">
        <v>17411</v>
      </c>
      <c r="C436">
        <v>14683</v>
      </c>
      <c r="D436">
        <v>16689</v>
      </c>
      <c r="E436">
        <v>26223</v>
      </c>
      <c r="F436">
        <v>42550.008999999998</v>
      </c>
      <c r="G436">
        <v>50370.394999999997</v>
      </c>
      <c r="H436">
        <v>165420.451</v>
      </c>
      <c r="I436">
        <v>197406.215</v>
      </c>
      <c r="J436">
        <v>112120.745</v>
      </c>
      <c r="K436">
        <v>71817.248999999996</v>
      </c>
      <c r="L436">
        <v>145790.505</v>
      </c>
    </row>
    <row r="437" spans="1:12">
      <c r="A437" t="s">
        <v>192</v>
      </c>
      <c r="B437">
        <v>8241</v>
      </c>
      <c r="C437">
        <v>6476</v>
      </c>
      <c r="D437">
        <v>7281</v>
      </c>
      <c r="E437">
        <v>7572</v>
      </c>
      <c r="F437">
        <v>15441.548000000001</v>
      </c>
      <c r="G437">
        <v>17119.763999999999</v>
      </c>
      <c r="H437">
        <v>22813.954000000002</v>
      </c>
      <c r="I437">
        <v>32487.7</v>
      </c>
      <c r="J437">
        <v>43178.237999999998</v>
      </c>
      <c r="K437">
        <v>24317.821</v>
      </c>
      <c r="L437">
        <v>31759.268</v>
      </c>
    </row>
    <row r="438" spans="1:12">
      <c r="A438" t="s">
        <v>193</v>
      </c>
      <c r="B438">
        <v>6218</v>
      </c>
      <c r="C438">
        <v>8239</v>
      </c>
      <c r="D438">
        <v>3920</v>
      </c>
      <c r="E438">
        <v>4915</v>
      </c>
      <c r="F438">
        <v>9952.3189999999995</v>
      </c>
      <c r="G438">
        <v>11221.599</v>
      </c>
      <c r="H438">
        <v>16554.365000000002</v>
      </c>
      <c r="I438">
        <v>30894.705000000002</v>
      </c>
      <c r="J438">
        <v>41729.345000000001</v>
      </c>
      <c r="K438">
        <v>20501.888999999999</v>
      </c>
      <c r="L438">
        <v>31607.275000000001</v>
      </c>
    </row>
    <row r="439" spans="1:12">
      <c r="A439" t="s">
        <v>194</v>
      </c>
      <c r="B439">
        <v>213845</v>
      </c>
      <c r="C439">
        <v>192007</v>
      </c>
      <c r="D439">
        <v>206621</v>
      </c>
      <c r="E439">
        <v>247770</v>
      </c>
      <c r="F439">
        <v>309345.58299999998</v>
      </c>
      <c r="G439">
        <v>334045.86599999998</v>
      </c>
      <c r="H439">
        <v>500805.80099999998</v>
      </c>
      <c r="I439">
        <v>742080.18400000001</v>
      </c>
      <c r="J439">
        <v>986940.66299999994</v>
      </c>
      <c r="K439">
        <v>564882.00399999996</v>
      </c>
      <c r="L439">
        <v>551133.94799999997</v>
      </c>
    </row>
    <row r="440" spans="1:12">
      <c r="A440" t="s">
        <v>195</v>
      </c>
      <c r="B440">
        <v>93343</v>
      </c>
      <c r="C440">
        <v>83191</v>
      </c>
      <c r="D440">
        <v>107765</v>
      </c>
      <c r="E440">
        <v>121939</v>
      </c>
      <c r="F440">
        <v>153088.924</v>
      </c>
      <c r="G440">
        <v>175070.682</v>
      </c>
      <c r="H440">
        <v>211310.93700000001</v>
      </c>
      <c r="I440">
        <v>348431.09499999997</v>
      </c>
      <c r="J440">
        <v>438935.359</v>
      </c>
      <c r="K440">
        <v>350348.32400000002</v>
      </c>
      <c r="L440">
        <v>340638.18099999998</v>
      </c>
    </row>
    <row r="441" spans="1:12">
      <c r="A441" t="s">
        <v>196</v>
      </c>
      <c r="B441">
        <v>43479</v>
      </c>
      <c r="C441">
        <v>48856</v>
      </c>
      <c r="D441">
        <v>59333</v>
      </c>
      <c r="E441">
        <v>85407</v>
      </c>
      <c r="F441">
        <v>114447.33900000001</v>
      </c>
      <c r="G441">
        <v>141211.823</v>
      </c>
      <c r="H441">
        <v>153636.978</v>
      </c>
      <c r="I441">
        <v>203163.946</v>
      </c>
      <c r="J441">
        <v>229967.99100000001</v>
      </c>
      <c r="K441">
        <v>168974.29399999999</v>
      </c>
      <c r="L441">
        <v>230945.666</v>
      </c>
    </row>
    <row r="442" spans="1:12">
      <c r="A442" t="s">
        <v>197</v>
      </c>
      <c r="B442">
        <v>136788</v>
      </c>
      <c r="C442">
        <v>141126</v>
      </c>
      <c r="D442">
        <v>170497</v>
      </c>
      <c r="E442">
        <v>240436</v>
      </c>
      <c r="F442">
        <v>348758.11099999998</v>
      </c>
      <c r="G442">
        <v>394608.60399999999</v>
      </c>
      <c r="H442">
        <v>511833.22100000002</v>
      </c>
      <c r="I442">
        <v>653859.06799999997</v>
      </c>
      <c r="J442">
        <v>790982.75699999998</v>
      </c>
      <c r="K442">
        <v>560174.41099999996</v>
      </c>
      <c r="L442">
        <v>687346.98699999996</v>
      </c>
    </row>
    <row r="443" spans="1:12">
      <c r="A443" t="s">
        <v>198</v>
      </c>
      <c r="B443">
        <v>191935</v>
      </c>
      <c r="C443">
        <v>167026</v>
      </c>
      <c r="D443">
        <v>182012</v>
      </c>
      <c r="E443">
        <v>288820</v>
      </c>
      <c r="F443">
        <v>346762.35200000001</v>
      </c>
      <c r="G443">
        <v>386203.755</v>
      </c>
      <c r="H443">
        <v>460396.39600000001</v>
      </c>
      <c r="I443">
        <v>646559.66599999997</v>
      </c>
      <c r="J443">
        <v>774999.91500000004</v>
      </c>
      <c r="K443">
        <v>480431.06800000003</v>
      </c>
      <c r="L443">
        <v>553974.47400000005</v>
      </c>
    </row>
    <row r="444" spans="1:12">
      <c r="A444" t="s">
        <v>199</v>
      </c>
      <c r="B444">
        <v>68802</v>
      </c>
      <c r="C444">
        <v>102850</v>
      </c>
      <c r="D444">
        <v>117365</v>
      </c>
      <c r="E444">
        <v>131174</v>
      </c>
      <c r="F444">
        <v>126207.819</v>
      </c>
      <c r="G444">
        <v>136652.87899999999</v>
      </c>
      <c r="H444">
        <v>211618.01699999999</v>
      </c>
      <c r="I444">
        <v>323826.74699999997</v>
      </c>
      <c r="J444">
        <v>140581.008</v>
      </c>
      <c r="K444">
        <v>124858.531</v>
      </c>
      <c r="L444">
        <v>387948.72200000001</v>
      </c>
    </row>
    <row r="445" spans="1:12">
      <c r="A445" t="s">
        <v>200</v>
      </c>
      <c r="B445">
        <v>121472</v>
      </c>
      <c r="C445">
        <v>134041</v>
      </c>
      <c r="D445">
        <v>151889</v>
      </c>
      <c r="E445">
        <v>169485</v>
      </c>
      <c r="F445">
        <v>226819.52</v>
      </c>
      <c r="G445">
        <v>244634.25599999999</v>
      </c>
      <c r="H445">
        <v>283289.98100000003</v>
      </c>
      <c r="I445">
        <v>392173.56099999999</v>
      </c>
      <c r="J445">
        <v>471523.875</v>
      </c>
      <c r="K445">
        <v>335768.38299999997</v>
      </c>
      <c r="L445">
        <v>336027.52</v>
      </c>
    </row>
    <row r="446" spans="1:12">
      <c r="A446" t="s">
        <v>201</v>
      </c>
      <c r="B446">
        <v>806559</v>
      </c>
      <c r="C446">
        <v>861522</v>
      </c>
      <c r="D446">
        <v>1019251</v>
      </c>
      <c r="E446">
        <v>1438026</v>
      </c>
      <c r="F446">
        <v>1806016.9750000001</v>
      </c>
      <c r="G446">
        <v>2119142.4419999998</v>
      </c>
      <c r="H446">
        <v>2522046.523</v>
      </c>
      <c r="I446">
        <v>3130759.04</v>
      </c>
      <c r="J446">
        <v>3677494.8319999999</v>
      </c>
      <c r="K446">
        <v>2548742.6090000002</v>
      </c>
      <c r="L446">
        <v>2861757.7880000002</v>
      </c>
    </row>
    <row r="447" spans="1:12">
      <c r="A447" t="s">
        <v>202</v>
      </c>
      <c r="B447">
        <v>48178</v>
      </c>
      <c r="C447">
        <v>45838</v>
      </c>
      <c r="D447">
        <v>71352</v>
      </c>
      <c r="E447">
        <v>46345</v>
      </c>
      <c r="F447">
        <v>50109.173000000003</v>
      </c>
      <c r="G447">
        <v>28901.945</v>
      </c>
      <c r="H447">
        <v>44865.368999999999</v>
      </c>
      <c r="I447">
        <v>48468.692999999999</v>
      </c>
      <c r="J447">
        <v>81156.069000000003</v>
      </c>
      <c r="K447">
        <v>31740.806</v>
      </c>
      <c r="L447">
        <v>55167.906000000003</v>
      </c>
    </row>
    <row r="448" spans="1:12">
      <c r="A448" t="s">
        <v>203</v>
      </c>
      <c r="B448">
        <v>31930</v>
      </c>
      <c r="C448">
        <v>45911</v>
      </c>
      <c r="D448">
        <v>64541</v>
      </c>
      <c r="E448">
        <v>26383</v>
      </c>
      <c r="F448">
        <v>47322.892</v>
      </c>
      <c r="G448">
        <v>35224.790999999997</v>
      </c>
      <c r="H448">
        <v>42287.432000000001</v>
      </c>
      <c r="I448">
        <v>88163.923999999999</v>
      </c>
      <c r="J448">
        <v>131881.59400000001</v>
      </c>
      <c r="K448">
        <v>182749.758</v>
      </c>
      <c r="L448">
        <v>72800.687999999995</v>
      </c>
    </row>
    <row r="449" spans="1:12">
      <c r="A449" t="s">
        <v>204</v>
      </c>
      <c r="B449">
        <v>914871</v>
      </c>
      <c r="C449">
        <v>936015</v>
      </c>
      <c r="D449">
        <v>939760</v>
      </c>
      <c r="E449">
        <v>1264339</v>
      </c>
      <c r="F449">
        <v>1884691.754</v>
      </c>
      <c r="G449">
        <v>2150122.7829999998</v>
      </c>
      <c r="H449">
        <v>2513026.9449999998</v>
      </c>
      <c r="I449">
        <v>2741684.3319999999</v>
      </c>
      <c r="J449">
        <v>3279873.3569999998</v>
      </c>
      <c r="K449">
        <v>2491843.213</v>
      </c>
      <c r="L449">
        <v>2719670.7140000002</v>
      </c>
    </row>
    <row r="450" spans="1:12">
      <c r="A450" t="s">
        <v>205</v>
      </c>
      <c r="B450">
        <v>47718</v>
      </c>
      <c r="C450">
        <v>89633</v>
      </c>
      <c r="D450">
        <v>22755</v>
      </c>
      <c r="E450">
        <v>45729</v>
      </c>
      <c r="F450">
        <v>122430.072</v>
      </c>
      <c r="G450">
        <v>93810.567999999999</v>
      </c>
      <c r="H450">
        <v>160158.44</v>
      </c>
      <c r="I450">
        <v>133667.68299999999</v>
      </c>
      <c r="J450">
        <v>122602.91</v>
      </c>
      <c r="K450">
        <v>378688.56300000002</v>
      </c>
      <c r="L450">
        <v>658514.77599999995</v>
      </c>
    </row>
    <row r="451" spans="1:12">
      <c r="A451" t="s">
        <v>206</v>
      </c>
      <c r="B451">
        <v>144900</v>
      </c>
      <c r="C451">
        <v>174712</v>
      </c>
      <c r="D451">
        <v>237391</v>
      </c>
      <c r="E451">
        <v>234766</v>
      </c>
      <c r="F451">
        <v>318438.84499999997</v>
      </c>
      <c r="G451">
        <v>352362.92800000001</v>
      </c>
      <c r="H451">
        <v>461420.95699999999</v>
      </c>
      <c r="I451">
        <v>680355.98199999996</v>
      </c>
      <c r="J451">
        <v>861602.74399999995</v>
      </c>
      <c r="K451">
        <v>861008.92599999998</v>
      </c>
      <c r="L451">
        <v>947732.09600000002</v>
      </c>
    </row>
    <row r="452" spans="1:12">
      <c r="A452" t="s">
        <v>207</v>
      </c>
      <c r="B452">
        <v>41270</v>
      </c>
      <c r="C452">
        <v>43352</v>
      </c>
      <c r="D452">
        <v>47011</v>
      </c>
      <c r="E452">
        <v>62970</v>
      </c>
      <c r="F452">
        <v>71587.635999999999</v>
      </c>
      <c r="G452">
        <v>83000.100000000006</v>
      </c>
      <c r="H452">
        <v>84870.558000000005</v>
      </c>
      <c r="I452">
        <v>121150.141</v>
      </c>
      <c r="J452">
        <v>163842.80499999999</v>
      </c>
      <c r="K452">
        <v>114259.974</v>
      </c>
      <c r="L452">
        <v>153091.024</v>
      </c>
    </row>
    <row r="453" spans="1:12">
      <c r="A453" t="s">
        <v>208</v>
      </c>
      <c r="B453">
        <v>148924</v>
      </c>
      <c r="C453">
        <v>192033</v>
      </c>
      <c r="D453">
        <v>234172</v>
      </c>
      <c r="E453">
        <v>224540</v>
      </c>
      <c r="F453">
        <v>267627.33100000001</v>
      </c>
      <c r="G453">
        <v>341412.54200000002</v>
      </c>
      <c r="H453">
        <v>370460.58500000002</v>
      </c>
      <c r="I453">
        <v>538705.554</v>
      </c>
      <c r="J453">
        <v>825641.71200000006</v>
      </c>
      <c r="K453">
        <v>550074.228</v>
      </c>
      <c r="L453">
        <v>657818.11600000004</v>
      </c>
    </row>
    <row r="454" spans="1:12">
      <c r="A454" t="s">
        <v>209</v>
      </c>
      <c r="B454">
        <v>32800</v>
      </c>
      <c r="C454">
        <v>59836</v>
      </c>
      <c r="D454">
        <v>93866</v>
      </c>
      <c r="E454">
        <v>135689</v>
      </c>
      <c r="F454">
        <v>173094.924</v>
      </c>
      <c r="G454">
        <v>242860.89199999999</v>
      </c>
      <c r="H454">
        <v>343732.41800000001</v>
      </c>
      <c r="I454">
        <v>490264.641</v>
      </c>
      <c r="J454">
        <v>678937.77800000005</v>
      </c>
      <c r="K454">
        <v>422904.897</v>
      </c>
      <c r="L454">
        <v>604277.81700000004</v>
      </c>
    </row>
    <row r="455" spans="1:12">
      <c r="A455" t="s">
        <v>210</v>
      </c>
      <c r="B455">
        <v>174876</v>
      </c>
      <c r="C455">
        <v>143037</v>
      </c>
      <c r="D455">
        <v>152549</v>
      </c>
      <c r="E455">
        <v>225018</v>
      </c>
      <c r="F455">
        <v>310742.95400000003</v>
      </c>
      <c r="G455">
        <v>403552.43400000001</v>
      </c>
      <c r="H455">
        <v>749870.35100000002</v>
      </c>
      <c r="I455">
        <v>1270641.77</v>
      </c>
      <c r="J455">
        <v>1303299.4569999999</v>
      </c>
      <c r="K455">
        <v>677915.21600000001</v>
      </c>
      <c r="L455">
        <v>907995.23699999996</v>
      </c>
    </row>
    <row r="456" spans="1:12">
      <c r="A456" t="s">
        <v>211</v>
      </c>
      <c r="B456">
        <v>139598</v>
      </c>
      <c r="C456">
        <v>167815</v>
      </c>
      <c r="D456">
        <v>172373</v>
      </c>
      <c r="E456">
        <v>196212</v>
      </c>
      <c r="F456">
        <v>253913.67600000001</v>
      </c>
      <c r="G456">
        <v>217563.65</v>
      </c>
      <c r="H456">
        <v>273554.35700000002</v>
      </c>
      <c r="I456">
        <v>370430.402</v>
      </c>
      <c r="J456">
        <v>362737.90899999999</v>
      </c>
      <c r="K456">
        <v>283293.96899999998</v>
      </c>
      <c r="L456">
        <v>259986.658</v>
      </c>
    </row>
    <row r="457" spans="1:12">
      <c r="A457" t="s">
        <v>212</v>
      </c>
      <c r="B457">
        <v>104484</v>
      </c>
      <c r="C457">
        <v>122055</v>
      </c>
      <c r="D457">
        <v>79748</v>
      </c>
      <c r="E457">
        <v>118721</v>
      </c>
      <c r="F457">
        <v>106695.701</v>
      </c>
      <c r="G457">
        <v>174868.83499999999</v>
      </c>
      <c r="H457">
        <v>171109.351</v>
      </c>
      <c r="I457">
        <v>189071.465</v>
      </c>
      <c r="J457">
        <v>349790.21600000001</v>
      </c>
      <c r="K457">
        <v>150426.50599999999</v>
      </c>
      <c r="L457">
        <v>145644.99600000001</v>
      </c>
    </row>
    <row r="458" spans="1:12">
      <c r="A458" t="s">
        <v>213</v>
      </c>
      <c r="B458">
        <v>237275</v>
      </c>
      <c r="C458">
        <v>186611</v>
      </c>
      <c r="D458">
        <v>127385</v>
      </c>
      <c r="E458">
        <v>190827</v>
      </c>
      <c r="F458">
        <v>238933.51</v>
      </c>
      <c r="G458">
        <v>352300.62699999998</v>
      </c>
      <c r="H458">
        <v>345431.478</v>
      </c>
      <c r="I458">
        <v>313761.83799999999</v>
      </c>
      <c r="J458">
        <v>362643.79599999997</v>
      </c>
      <c r="K458">
        <v>216125.397</v>
      </c>
      <c r="L458">
        <v>216549.26300000001</v>
      </c>
    </row>
    <row r="459" spans="1:12">
      <c r="A459" t="s">
        <v>214</v>
      </c>
      <c r="B459">
        <v>112700</v>
      </c>
      <c r="C459">
        <v>112607</v>
      </c>
      <c r="D459">
        <v>112548</v>
      </c>
      <c r="E459">
        <v>144799</v>
      </c>
      <c r="F459">
        <v>171366.902</v>
      </c>
      <c r="G459">
        <v>179989.20300000001</v>
      </c>
      <c r="H459">
        <v>213776.424</v>
      </c>
      <c r="I459">
        <v>224490.391</v>
      </c>
      <c r="J459">
        <v>367331.79599999997</v>
      </c>
      <c r="K459">
        <v>179807.44200000001</v>
      </c>
      <c r="L459">
        <v>169585.046</v>
      </c>
    </row>
    <row r="460" spans="1:12">
      <c r="A460" t="s">
        <v>215</v>
      </c>
      <c r="B460">
        <v>753506</v>
      </c>
      <c r="C460">
        <v>727579</v>
      </c>
      <c r="D460">
        <v>826234</v>
      </c>
      <c r="E460">
        <v>997510</v>
      </c>
      <c r="F460">
        <v>1184117.811</v>
      </c>
      <c r="G460">
        <v>1341225.939</v>
      </c>
      <c r="H460">
        <v>1886219.4240000001</v>
      </c>
      <c r="I460">
        <v>2377009.2579999999</v>
      </c>
      <c r="J460">
        <v>2714399.08</v>
      </c>
      <c r="K460">
        <v>1537397.6980000001</v>
      </c>
      <c r="L460">
        <v>1485103.6270000001</v>
      </c>
    </row>
    <row r="461" spans="1:12">
      <c r="A461" t="s">
        <v>216</v>
      </c>
      <c r="B461">
        <v>97350</v>
      </c>
      <c r="C461">
        <v>144043</v>
      </c>
      <c r="D461">
        <v>218563</v>
      </c>
      <c r="E461">
        <v>212409</v>
      </c>
      <c r="F461">
        <v>307516.48100000003</v>
      </c>
      <c r="G461">
        <v>323029.23200000002</v>
      </c>
      <c r="H461">
        <v>311918.70400000003</v>
      </c>
      <c r="I461">
        <v>408377.717</v>
      </c>
      <c r="J461">
        <v>570388.50600000005</v>
      </c>
      <c r="K461">
        <v>311408.68300000002</v>
      </c>
      <c r="L461">
        <v>278746.23599999998</v>
      </c>
    </row>
    <row r="462" spans="1:12">
      <c r="A462" t="s">
        <v>217</v>
      </c>
      <c r="B462">
        <v>85062</v>
      </c>
      <c r="C462">
        <v>82205</v>
      </c>
      <c r="D462">
        <v>88068</v>
      </c>
      <c r="E462">
        <v>128983</v>
      </c>
      <c r="F462">
        <v>161123.69</v>
      </c>
      <c r="G462">
        <v>179317.739</v>
      </c>
      <c r="H462">
        <v>175149.75200000001</v>
      </c>
      <c r="I462">
        <v>246694.64199999999</v>
      </c>
      <c r="J462">
        <v>304089.87900000002</v>
      </c>
      <c r="K462">
        <v>203354.2</v>
      </c>
      <c r="L462">
        <v>136143.962</v>
      </c>
    </row>
    <row r="463" spans="1:12">
      <c r="A463" t="s">
        <v>218</v>
      </c>
      <c r="B463">
        <v>45456</v>
      </c>
      <c r="C463">
        <v>50214</v>
      </c>
      <c r="D463">
        <v>75957</v>
      </c>
      <c r="E463">
        <v>86410</v>
      </c>
      <c r="F463">
        <v>113731.443</v>
      </c>
      <c r="G463">
        <v>128469.753</v>
      </c>
      <c r="H463">
        <v>152885.95199999999</v>
      </c>
      <c r="I463">
        <v>186059.31899999999</v>
      </c>
      <c r="J463">
        <v>228544.986</v>
      </c>
      <c r="K463">
        <v>138139.253</v>
      </c>
      <c r="L463">
        <v>133803.1</v>
      </c>
    </row>
    <row r="464" spans="1:12">
      <c r="A464" t="s">
        <v>219</v>
      </c>
      <c r="B464">
        <v>128459</v>
      </c>
      <c r="C464">
        <v>91465</v>
      </c>
      <c r="D464">
        <v>133483</v>
      </c>
      <c r="E464">
        <v>176960</v>
      </c>
      <c r="F464">
        <v>159058.25099999999</v>
      </c>
      <c r="G464">
        <v>166045.44</v>
      </c>
      <c r="H464">
        <v>277874.21600000001</v>
      </c>
      <c r="I464">
        <v>340291.815</v>
      </c>
      <c r="J464">
        <v>413298.27100000001</v>
      </c>
      <c r="K464">
        <v>372184.71600000001</v>
      </c>
      <c r="L464">
        <v>258281.182</v>
      </c>
    </row>
    <row r="465" spans="1:12">
      <c r="A465" t="s">
        <v>220</v>
      </c>
      <c r="B465">
        <v>466035</v>
      </c>
      <c r="C465">
        <v>421553</v>
      </c>
      <c r="D465">
        <v>464238</v>
      </c>
      <c r="E465">
        <v>582015</v>
      </c>
      <c r="F465">
        <v>783317.48100000003</v>
      </c>
      <c r="G465">
        <v>755694.55099999998</v>
      </c>
      <c r="H465">
        <v>893449.34699999995</v>
      </c>
      <c r="I465">
        <v>1280001.422</v>
      </c>
      <c r="J465">
        <v>1496558.666</v>
      </c>
      <c r="K465">
        <v>1278019.0009999999</v>
      </c>
      <c r="L465">
        <v>1022136.4790000001</v>
      </c>
    </row>
    <row r="466" spans="1:12">
      <c r="A466" t="s">
        <v>221</v>
      </c>
      <c r="B466">
        <v>378636</v>
      </c>
      <c r="C466">
        <v>476176</v>
      </c>
      <c r="D466">
        <v>490026</v>
      </c>
      <c r="E466">
        <v>649639</v>
      </c>
      <c r="F466">
        <v>843436.31400000001</v>
      </c>
      <c r="G466">
        <v>866041.58400000003</v>
      </c>
      <c r="H466">
        <v>662243.79599999997</v>
      </c>
      <c r="I466">
        <v>837996.84600000002</v>
      </c>
      <c r="J466">
        <v>935086.87600000005</v>
      </c>
      <c r="K466">
        <v>755689.946</v>
      </c>
      <c r="L466">
        <v>886358.57900000003</v>
      </c>
    </row>
    <row r="467" spans="1:12">
      <c r="A467" t="s">
        <v>222</v>
      </c>
      <c r="B467">
        <v>473282</v>
      </c>
      <c r="C467">
        <v>505179</v>
      </c>
      <c r="D467">
        <v>514517</v>
      </c>
      <c r="E467">
        <v>703723</v>
      </c>
      <c r="F467">
        <v>993673.52899999998</v>
      </c>
      <c r="G467">
        <v>1004224.343</v>
      </c>
      <c r="H467">
        <v>1285606.895</v>
      </c>
      <c r="I467">
        <v>1679811.558</v>
      </c>
      <c r="J467">
        <v>1916156.6610000001</v>
      </c>
      <c r="K467">
        <v>1447574.2879999999</v>
      </c>
      <c r="L467">
        <v>1561336.5619999999</v>
      </c>
    </row>
    <row r="468" spans="1:12">
      <c r="A468" t="s">
        <v>223</v>
      </c>
      <c r="B468">
        <v>306894</v>
      </c>
      <c r="C468">
        <v>286810</v>
      </c>
      <c r="D468">
        <v>278724</v>
      </c>
      <c r="E468">
        <v>335146</v>
      </c>
      <c r="F468">
        <v>449615.17800000001</v>
      </c>
      <c r="G468">
        <v>516102.05300000001</v>
      </c>
      <c r="H468">
        <v>653401.48899999994</v>
      </c>
      <c r="I468">
        <v>1093491.209</v>
      </c>
      <c r="J468">
        <v>1356741.4850000001</v>
      </c>
      <c r="K468">
        <v>646633.32299999997</v>
      </c>
      <c r="L468">
        <v>721775.21699999995</v>
      </c>
    </row>
    <row r="469" spans="1:12">
      <c r="A469" t="s">
        <v>224</v>
      </c>
      <c r="B469">
        <v>337308</v>
      </c>
      <c r="C469">
        <v>294232</v>
      </c>
      <c r="D469">
        <v>326567</v>
      </c>
      <c r="E469">
        <v>472260</v>
      </c>
      <c r="F469">
        <v>560639.69999999995</v>
      </c>
      <c r="G469">
        <v>595332.64099999995</v>
      </c>
      <c r="H469">
        <v>668221.56999999995</v>
      </c>
      <c r="I469">
        <v>829454.63699999999</v>
      </c>
      <c r="J469">
        <v>1073808.7660000001</v>
      </c>
      <c r="K469">
        <v>737111.41599999997</v>
      </c>
      <c r="L469">
        <v>765702.93099999998</v>
      </c>
    </row>
    <row r="470" spans="1:12">
      <c r="A470" t="s">
        <v>225</v>
      </c>
      <c r="B470">
        <v>77643</v>
      </c>
      <c r="C470">
        <v>90200</v>
      </c>
      <c r="D470">
        <v>101101</v>
      </c>
      <c r="E470">
        <v>127414</v>
      </c>
      <c r="F470">
        <v>167970.443</v>
      </c>
      <c r="G470">
        <v>191827.397</v>
      </c>
      <c r="H470">
        <v>236247.33100000001</v>
      </c>
      <c r="I470">
        <v>294491.22200000001</v>
      </c>
      <c r="J470">
        <v>397771.516</v>
      </c>
      <c r="K470">
        <v>253755.21299999999</v>
      </c>
      <c r="L470">
        <v>330574.685</v>
      </c>
    </row>
    <row r="471" spans="1:12">
      <c r="A471" t="s">
        <v>226</v>
      </c>
      <c r="B471">
        <v>311520</v>
      </c>
      <c r="C471">
        <v>312470</v>
      </c>
      <c r="D471">
        <v>342329</v>
      </c>
      <c r="E471">
        <v>463676</v>
      </c>
      <c r="F471">
        <v>583448.67099999997</v>
      </c>
      <c r="G471">
        <v>595375.14800000004</v>
      </c>
      <c r="H471">
        <v>757720.36600000004</v>
      </c>
      <c r="I471">
        <v>940410.2</v>
      </c>
      <c r="J471">
        <v>1119020.352</v>
      </c>
      <c r="K471">
        <v>824458.10499999998</v>
      </c>
      <c r="L471">
        <v>871579.86100000003</v>
      </c>
    </row>
    <row r="472" spans="1:12">
      <c r="A472" t="s">
        <v>227</v>
      </c>
      <c r="B472">
        <v>175713</v>
      </c>
      <c r="C472">
        <v>233574</v>
      </c>
      <c r="D472">
        <v>249780</v>
      </c>
      <c r="E472">
        <v>334424</v>
      </c>
      <c r="F472">
        <v>451691.57900000003</v>
      </c>
      <c r="G472">
        <v>522606.73599999998</v>
      </c>
      <c r="H472">
        <v>687789.01599999995</v>
      </c>
      <c r="I472">
        <v>856145.06799999997</v>
      </c>
      <c r="J472">
        <v>970998.69299999997</v>
      </c>
      <c r="K472">
        <v>689691.17700000003</v>
      </c>
      <c r="L472">
        <v>759385.25300000003</v>
      </c>
    </row>
    <row r="473" spans="1:12">
      <c r="A473" t="s">
        <v>228</v>
      </c>
      <c r="B473">
        <v>127661</v>
      </c>
      <c r="C473">
        <v>116512</v>
      </c>
      <c r="D473">
        <v>137879</v>
      </c>
      <c r="E473">
        <v>213828</v>
      </c>
      <c r="F473">
        <v>238565.71799999999</v>
      </c>
      <c r="G473">
        <v>229105.28</v>
      </c>
      <c r="H473">
        <v>253770.99900000001</v>
      </c>
      <c r="I473">
        <v>313321.45600000001</v>
      </c>
      <c r="J473">
        <v>374905.005</v>
      </c>
      <c r="K473">
        <v>274240.24200000003</v>
      </c>
      <c r="L473">
        <v>344665.14500000002</v>
      </c>
    </row>
    <row r="474" spans="1:12">
      <c r="A474" t="s">
        <v>229</v>
      </c>
      <c r="B474">
        <v>118438</v>
      </c>
      <c r="C474">
        <v>99580</v>
      </c>
      <c r="D474">
        <v>70526</v>
      </c>
      <c r="E474">
        <v>81240</v>
      </c>
      <c r="F474">
        <v>101897.52499999999</v>
      </c>
      <c r="G474">
        <v>132065.30100000001</v>
      </c>
      <c r="H474">
        <v>177948.83799999999</v>
      </c>
      <c r="I474">
        <v>487883.02500000002</v>
      </c>
      <c r="J474">
        <v>532975.57400000002</v>
      </c>
      <c r="K474">
        <v>351422.61900000001</v>
      </c>
      <c r="L474">
        <v>380841.90299999999</v>
      </c>
    </row>
    <row r="475" spans="1:12">
      <c r="A475" t="s">
        <v>230</v>
      </c>
      <c r="B475">
        <v>1129203</v>
      </c>
      <c r="C475">
        <v>1093314</v>
      </c>
      <c r="D475">
        <v>1031234</v>
      </c>
      <c r="E475">
        <v>1146867</v>
      </c>
      <c r="F475">
        <v>1460261.858</v>
      </c>
      <c r="G475">
        <v>1775438.638</v>
      </c>
      <c r="H475">
        <v>2014676.9939999999</v>
      </c>
      <c r="I475">
        <v>2478585.5329999998</v>
      </c>
      <c r="J475">
        <v>3595036.6209999998</v>
      </c>
      <c r="K475">
        <v>2468704.6910000001</v>
      </c>
      <c r="L475">
        <v>2892608.8480000002</v>
      </c>
    </row>
    <row r="476" spans="1:12">
      <c r="A476" t="s">
        <v>231</v>
      </c>
      <c r="B476">
        <v>373047</v>
      </c>
      <c r="C476">
        <v>412380</v>
      </c>
      <c r="D476">
        <v>417262</v>
      </c>
      <c r="E476">
        <v>474513</v>
      </c>
      <c r="F476">
        <v>592419.34299999999</v>
      </c>
      <c r="G476">
        <v>663213.20799999998</v>
      </c>
      <c r="H476">
        <v>779061.45700000005</v>
      </c>
      <c r="I476">
        <v>945120.04299999995</v>
      </c>
      <c r="J476">
        <v>1925903.4180000001</v>
      </c>
      <c r="K476">
        <v>2032848.416</v>
      </c>
      <c r="L476">
        <v>2235120.8250000002</v>
      </c>
    </row>
    <row r="477" spans="1:12">
      <c r="A477" t="s">
        <v>232</v>
      </c>
      <c r="B477">
        <v>279232</v>
      </c>
      <c r="C477">
        <v>208535</v>
      </c>
      <c r="D477">
        <v>215945</v>
      </c>
      <c r="E477">
        <v>241971</v>
      </c>
      <c r="F477">
        <v>286944.38699999999</v>
      </c>
      <c r="G477">
        <v>328671.84299999999</v>
      </c>
      <c r="H477">
        <v>507047.17800000001</v>
      </c>
      <c r="I477">
        <v>782511.23600000003</v>
      </c>
      <c r="J477">
        <v>1262502.031</v>
      </c>
      <c r="K477">
        <v>1084209.361</v>
      </c>
      <c r="L477">
        <v>1052354.2660000001</v>
      </c>
    </row>
    <row r="478" spans="1:12">
      <c r="A478" t="s">
        <v>233</v>
      </c>
      <c r="B478">
        <v>158492</v>
      </c>
      <c r="C478">
        <v>125087</v>
      </c>
      <c r="D478">
        <v>130166</v>
      </c>
      <c r="E478">
        <v>138491</v>
      </c>
      <c r="F478">
        <v>150065.201</v>
      </c>
      <c r="G478">
        <v>136549.986</v>
      </c>
      <c r="H478">
        <v>151107.47200000001</v>
      </c>
      <c r="I478">
        <v>174286.59700000001</v>
      </c>
      <c r="J478">
        <v>194653.21299999999</v>
      </c>
      <c r="K478">
        <v>131972.99799999999</v>
      </c>
      <c r="L478">
        <v>157204.17600000001</v>
      </c>
    </row>
    <row r="479" spans="1:12">
      <c r="A479" t="s">
        <v>234</v>
      </c>
      <c r="B479">
        <v>92524</v>
      </c>
      <c r="C479">
        <v>98309</v>
      </c>
      <c r="D479">
        <v>123938</v>
      </c>
      <c r="E479">
        <v>200311</v>
      </c>
      <c r="F479">
        <v>312141.886</v>
      </c>
      <c r="G479">
        <v>448464.27399999998</v>
      </c>
      <c r="H479">
        <v>499472.68199999997</v>
      </c>
      <c r="I479">
        <v>668913.46</v>
      </c>
      <c r="J479">
        <v>810948.522</v>
      </c>
      <c r="K479">
        <v>528402.95600000001</v>
      </c>
      <c r="L479">
        <v>534779.01100000006</v>
      </c>
    </row>
    <row r="480" spans="1:12">
      <c r="A480" t="s">
        <v>235</v>
      </c>
      <c r="B480">
        <v>1628839</v>
      </c>
      <c r="C480">
        <v>1586470</v>
      </c>
      <c r="D480">
        <v>1475766</v>
      </c>
      <c r="E480">
        <v>1604973</v>
      </c>
      <c r="F480">
        <v>2121162.1359999999</v>
      </c>
      <c r="G480">
        <v>3114203.9959999998</v>
      </c>
      <c r="H480">
        <v>5099376.05</v>
      </c>
      <c r="I480">
        <v>6081576.3090000004</v>
      </c>
      <c r="J480">
        <v>7588255.977</v>
      </c>
      <c r="K480">
        <v>5628803.0520000001</v>
      </c>
      <c r="L480">
        <v>7147929.3279999997</v>
      </c>
    </row>
    <row r="481" spans="1:12">
      <c r="A481" t="s">
        <v>236</v>
      </c>
      <c r="B481">
        <v>226089</v>
      </c>
      <c r="C481">
        <v>232933</v>
      </c>
      <c r="D481">
        <v>214961</v>
      </c>
      <c r="E481">
        <v>228863</v>
      </c>
      <c r="F481">
        <v>291669.64899999998</v>
      </c>
      <c r="G481">
        <v>314474.34700000001</v>
      </c>
      <c r="H481">
        <v>419381.18800000002</v>
      </c>
      <c r="I481">
        <v>622003.70600000001</v>
      </c>
      <c r="J481">
        <v>859959.08600000001</v>
      </c>
      <c r="K481">
        <v>711640.071</v>
      </c>
      <c r="L481">
        <v>858119.58799999999</v>
      </c>
    </row>
    <row r="482" spans="1:12">
      <c r="A482" t="s">
        <v>237</v>
      </c>
      <c r="B482">
        <v>670693</v>
      </c>
      <c r="C482">
        <v>700505</v>
      </c>
      <c r="D482">
        <v>755526</v>
      </c>
      <c r="E482">
        <v>999223</v>
      </c>
      <c r="F482">
        <v>1362157.5660000001</v>
      </c>
      <c r="G482">
        <v>1417699.6910000001</v>
      </c>
      <c r="H482">
        <v>1769205.82</v>
      </c>
      <c r="I482">
        <v>2153005.9810000001</v>
      </c>
      <c r="J482">
        <v>2485123.2519999999</v>
      </c>
      <c r="K482">
        <v>1991634.773</v>
      </c>
      <c r="L482">
        <v>2282766.3229999999</v>
      </c>
    </row>
    <row r="483" spans="1:12">
      <c r="A483" t="s">
        <v>238</v>
      </c>
      <c r="B483">
        <v>324421</v>
      </c>
      <c r="C483">
        <v>362695</v>
      </c>
      <c r="D483">
        <v>396590</v>
      </c>
      <c r="E483">
        <v>522727</v>
      </c>
      <c r="F483">
        <v>746760.31499999994</v>
      </c>
      <c r="G483">
        <v>856297.75800000003</v>
      </c>
      <c r="H483">
        <v>1115387.5630000001</v>
      </c>
      <c r="I483">
        <v>1359497.6470000001</v>
      </c>
      <c r="J483">
        <v>1583492.7790000001</v>
      </c>
      <c r="K483">
        <v>1094032.257</v>
      </c>
      <c r="L483">
        <v>1326207.3529999999</v>
      </c>
    </row>
    <row r="484" spans="1:12">
      <c r="A484" t="s">
        <v>239</v>
      </c>
      <c r="B484">
        <v>87881</v>
      </c>
      <c r="C484">
        <v>81294</v>
      </c>
      <c r="D484">
        <v>85661</v>
      </c>
      <c r="E484">
        <v>90367</v>
      </c>
      <c r="F484">
        <v>129436.432</v>
      </c>
      <c r="G484">
        <v>199573.32</v>
      </c>
      <c r="H484">
        <v>210833.986</v>
      </c>
      <c r="I484">
        <v>234294.92800000001</v>
      </c>
      <c r="J484">
        <v>285741.36499999999</v>
      </c>
      <c r="K484">
        <v>321741.90700000001</v>
      </c>
      <c r="L484">
        <v>348844.51299999998</v>
      </c>
    </row>
    <row r="485" spans="1:12">
      <c r="A485" t="s">
        <v>240</v>
      </c>
      <c r="B485">
        <v>470383</v>
      </c>
      <c r="C485">
        <v>465426</v>
      </c>
      <c r="D485">
        <v>509769</v>
      </c>
      <c r="E485">
        <v>592371</v>
      </c>
      <c r="F485">
        <v>839113.125</v>
      </c>
      <c r="G485">
        <v>986130.51500000001</v>
      </c>
      <c r="H485">
        <v>1171816.9040000001</v>
      </c>
      <c r="I485">
        <v>1573596.7290000001</v>
      </c>
      <c r="J485">
        <v>1666147.416</v>
      </c>
      <c r="K485">
        <v>1319206.0859999999</v>
      </c>
      <c r="L485">
        <v>1395938.77</v>
      </c>
    </row>
    <row r="486" spans="1:12">
      <c r="A486" t="s">
        <v>241</v>
      </c>
      <c r="B486">
        <v>732927</v>
      </c>
      <c r="C486">
        <v>859869</v>
      </c>
      <c r="D486">
        <v>1036621</v>
      </c>
      <c r="E486">
        <v>1260701</v>
      </c>
      <c r="F486">
        <v>1568750.3060000001</v>
      </c>
      <c r="G486">
        <v>1302204.2520000001</v>
      </c>
      <c r="H486">
        <v>1450607.554</v>
      </c>
      <c r="I486">
        <v>1272594.2390000001</v>
      </c>
      <c r="J486">
        <v>1495161.4509999999</v>
      </c>
      <c r="K486">
        <v>1857515.889</v>
      </c>
      <c r="L486">
        <v>2482614.335</v>
      </c>
    </row>
    <row r="487" spans="1:12">
      <c r="A487" t="s">
        <v>242</v>
      </c>
      <c r="B487">
        <v>649864</v>
      </c>
      <c r="C487">
        <v>671124</v>
      </c>
      <c r="D487">
        <v>716621</v>
      </c>
      <c r="E487">
        <v>899602</v>
      </c>
      <c r="F487">
        <v>1223942.2560000001</v>
      </c>
      <c r="G487">
        <v>1565118.4920000001</v>
      </c>
      <c r="H487">
        <v>1695119.1429999999</v>
      </c>
      <c r="I487">
        <v>2229533.7760000001</v>
      </c>
      <c r="J487">
        <v>2988041.8530000001</v>
      </c>
      <c r="K487">
        <v>2247341.0350000001</v>
      </c>
      <c r="L487">
        <v>2476407.5350000001</v>
      </c>
    </row>
    <row r="488" spans="1:12">
      <c r="A488" t="s">
        <v>243</v>
      </c>
      <c r="B488">
        <v>1711338</v>
      </c>
      <c r="C488">
        <v>1997199</v>
      </c>
      <c r="D488">
        <v>2529874</v>
      </c>
      <c r="E488">
        <v>3352823</v>
      </c>
      <c r="F488">
        <v>3501897.5329999998</v>
      </c>
      <c r="G488">
        <v>3031094.9330000002</v>
      </c>
      <c r="H488">
        <v>4016149.71</v>
      </c>
      <c r="I488">
        <v>5733025.8990000002</v>
      </c>
      <c r="J488">
        <v>8005271.8370000003</v>
      </c>
      <c r="K488">
        <v>5119179.0199999996</v>
      </c>
      <c r="L488">
        <v>5418062.727</v>
      </c>
    </row>
    <row r="489" spans="1:12">
      <c r="A489" t="s">
        <v>244</v>
      </c>
      <c r="B489">
        <v>369472</v>
      </c>
      <c r="C489">
        <v>373140</v>
      </c>
      <c r="D489">
        <v>625092</v>
      </c>
      <c r="E489">
        <v>734729</v>
      </c>
      <c r="F489">
        <v>894618.255</v>
      </c>
      <c r="G489">
        <v>894115.03799999994</v>
      </c>
      <c r="H489">
        <v>1055103.3430000001</v>
      </c>
      <c r="I489">
        <v>1931922.13</v>
      </c>
      <c r="J489">
        <v>2725251.781</v>
      </c>
      <c r="K489">
        <v>999027.06400000001</v>
      </c>
      <c r="L489">
        <v>1332295.584</v>
      </c>
    </row>
    <row r="490" spans="1:12">
      <c r="A490" t="s">
        <v>245</v>
      </c>
      <c r="B490">
        <v>162655</v>
      </c>
      <c r="C490">
        <v>195676</v>
      </c>
      <c r="D490">
        <v>326238</v>
      </c>
      <c r="E490">
        <v>529489</v>
      </c>
      <c r="F490">
        <v>816136.81499999994</v>
      </c>
      <c r="G490">
        <v>729528.10199999996</v>
      </c>
      <c r="H490">
        <v>1032979.344</v>
      </c>
      <c r="I490">
        <v>1868638.483</v>
      </c>
      <c r="J490">
        <v>1508774.537</v>
      </c>
      <c r="K490">
        <v>412006.103</v>
      </c>
      <c r="L490">
        <v>728607.78</v>
      </c>
    </row>
    <row r="491" spans="1:12">
      <c r="A491" t="s">
        <v>246</v>
      </c>
      <c r="B491">
        <v>1525262</v>
      </c>
      <c r="C491">
        <v>1124918</v>
      </c>
      <c r="D491">
        <v>1101931</v>
      </c>
      <c r="E491">
        <v>1642683</v>
      </c>
      <c r="F491">
        <v>2708592.216</v>
      </c>
      <c r="G491">
        <v>3039538.3930000002</v>
      </c>
      <c r="H491">
        <v>4022591.852</v>
      </c>
      <c r="I491">
        <v>4808631.443</v>
      </c>
      <c r="J491">
        <v>6767154.7779999999</v>
      </c>
      <c r="K491">
        <v>4627573.8540000003</v>
      </c>
      <c r="L491">
        <v>5584862.7879999997</v>
      </c>
    </row>
    <row r="492" spans="1:12">
      <c r="A492" t="s">
        <v>247</v>
      </c>
      <c r="B492">
        <v>108082</v>
      </c>
      <c r="C492">
        <v>96909</v>
      </c>
      <c r="D492">
        <v>104645</v>
      </c>
      <c r="E492">
        <v>153335</v>
      </c>
      <c r="F492">
        <v>202966.139</v>
      </c>
      <c r="G492">
        <v>209043.53099999999</v>
      </c>
      <c r="H492">
        <v>228453.954</v>
      </c>
      <c r="I492">
        <v>309488.78100000002</v>
      </c>
      <c r="J492">
        <v>448094.897</v>
      </c>
      <c r="K492">
        <v>293854.92599999998</v>
      </c>
      <c r="L492">
        <v>286228.97399999999</v>
      </c>
    </row>
    <row r="493" spans="1:12">
      <c r="A493" t="s">
        <v>248</v>
      </c>
      <c r="B493">
        <v>134267</v>
      </c>
      <c r="C493">
        <v>124821</v>
      </c>
      <c r="D493">
        <v>181734</v>
      </c>
      <c r="E493">
        <v>290559</v>
      </c>
      <c r="F493">
        <v>449522.76</v>
      </c>
      <c r="G493">
        <v>351819.033</v>
      </c>
      <c r="H493">
        <v>536331.777</v>
      </c>
      <c r="I493">
        <v>997938.79299999995</v>
      </c>
      <c r="J493">
        <v>930767.29500000004</v>
      </c>
      <c r="K493">
        <v>241316.69</v>
      </c>
      <c r="L493">
        <v>371437.58100000001</v>
      </c>
    </row>
    <row r="494" spans="1:12">
      <c r="A494" t="s">
        <v>249</v>
      </c>
      <c r="B494">
        <v>136016</v>
      </c>
      <c r="C494">
        <v>109101</v>
      </c>
      <c r="D494">
        <v>114928</v>
      </c>
      <c r="E494">
        <v>132029</v>
      </c>
      <c r="F494">
        <v>224193.826</v>
      </c>
      <c r="G494">
        <v>125724.183</v>
      </c>
      <c r="H494">
        <v>157412.57999999999</v>
      </c>
      <c r="I494">
        <v>310676</v>
      </c>
      <c r="J494">
        <v>457575.10800000001</v>
      </c>
      <c r="K494">
        <v>264950.37300000002</v>
      </c>
      <c r="L494">
        <v>282439.34499999997</v>
      </c>
    </row>
    <row r="495" spans="1:12">
      <c r="A495" t="s">
        <v>250</v>
      </c>
      <c r="B495">
        <v>696319</v>
      </c>
      <c r="C495">
        <v>225756</v>
      </c>
      <c r="D495">
        <v>314617</v>
      </c>
      <c r="E495">
        <v>172985</v>
      </c>
      <c r="F495">
        <v>581263.821</v>
      </c>
      <c r="G495">
        <v>352064.571</v>
      </c>
      <c r="H495">
        <v>254918.71299999999</v>
      </c>
      <c r="I495">
        <v>305355.951</v>
      </c>
      <c r="J495">
        <v>262396.147</v>
      </c>
      <c r="K495">
        <v>403512.82500000001</v>
      </c>
      <c r="L495">
        <v>464255.92</v>
      </c>
    </row>
    <row r="496" spans="1:12">
      <c r="A496" t="s">
        <v>251</v>
      </c>
      <c r="B496">
        <v>172572</v>
      </c>
      <c r="C496">
        <v>712906</v>
      </c>
      <c r="D496">
        <v>1398911</v>
      </c>
      <c r="E496">
        <v>1744006</v>
      </c>
      <c r="F496">
        <v>2476151.2370000002</v>
      </c>
      <c r="G496">
        <v>1584967.4990000001</v>
      </c>
      <c r="H496">
        <v>1636669.3049999999</v>
      </c>
      <c r="I496">
        <v>1664412.4110000001</v>
      </c>
      <c r="J496">
        <v>2369911.1880000001</v>
      </c>
      <c r="K496">
        <v>2305821.7089999998</v>
      </c>
      <c r="L496">
        <v>2887722.784</v>
      </c>
    </row>
    <row r="497" spans="1:12">
      <c r="A497" t="s">
        <v>252</v>
      </c>
      <c r="B497">
        <v>49370</v>
      </c>
      <c r="C497">
        <v>42106</v>
      </c>
      <c r="D497">
        <v>26212</v>
      </c>
      <c r="E497">
        <v>28326</v>
      </c>
      <c r="F497">
        <v>59480.712</v>
      </c>
      <c r="G497">
        <v>67794.445000000007</v>
      </c>
      <c r="H497">
        <v>96776.39</v>
      </c>
      <c r="I497">
        <v>126683.399</v>
      </c>
      <c r="J497">
        <v>179057.74799999999</v>
      </c>
      <c r="K497">
        <v>53542.675999999999</v>
      </c>
      <c r="L497">
        <v>67330.095000000001</v>
      </c>
    </row>
    <row r="498" spans="1:12">
      <c r="A498" t="s">
        <v>253</v>
      </c>
      <c r="B498">
        <v>160147</v>
      </c>
      <c r="C498">
        <v>144948</v>
      </c>
      <c r="D498">
        <v>163003</v>
      </c>
      <c r="E498">
        <v>217300</v>
      </c>
      <c r="F498">
        <v>270727.85100000002</v>
      </c>
      <c r="G498">
        <v>250698.829</v>
      </c>
      <c r="H498">
        <v>329704.73700000002</v>
      </c>
      <c r="I498">
        <v>373646.321</v>
      </c>
      <c r="J498">
        <v>452941.25599999999</v>
      </c>
      <c r="K498">
        <v>334653.27799999999</v>
      </c>
      <c r="L498">
        <v>346254.61099999998</v>
      </c>
    </row>
    <row r="499" spans="1:12">
      <c r="A499" t="s">
        <v>254</v>
      </c>
      <c r="B499">
        <v>122350</v>
      </c>
      <c r="C499">
        <v>122637</v>
      </c>
      <c r="D499">
        <v>121567</v>
      </c>
      <c r="E499">
        <v>134122</v>
      </c>
      <c r="F499">
        <v>175947.07</v>
      </c>
      <c r="G499">
        <v>201835.62299999999</v>
      </c>
      <c r="H499">
        <v>257962.38200000001</v>
      </c>
      <c r="I499">
        <v>367605.67200000002</v>
      </c>
      <c r="J499">
        <v>476682.73599999998</v>
      </c>
      <c r="K499">
        <v>320727.92599999998</v>
      </c>
      <c r="L499">
        <v>421397.35700000002</v>
      </c>
    </row>
    <row r="500" spans="1:12">
      <c r="A500" t="s">
        <v>255</v>
      </c>
      <c r="B500">
        <v>367555</v>
      </c>
      <c r="C500">
        <v>402139</v>
      </c>
      <c r="D500">
        <v>423159</v>
      </c>
      <c r="E500">
        <v>617392</v>
      </c>
      <c r="F500">
        <v>742288.74600000004</v>
      </c>
      <c r="G500">
        <v>868527.49300000002</v>
      </c>
      <c r="H500">
        <v>983832.48199999996</v>
      </c>
      <c r="I500">
        <v>1345904.3940000001</v>
      </c>
      <c r="J500">
        <v>1740318.1410000001</v>
      </c>
      <c r="K500">
        <v>1284851.7620000001</v>
      </c>
      <c r="L500">
        <v>1241463.02</v>
      </c>
    </row>
    <row r="501" spans="1:12">
      <c r="A501" t="s">
        <v>256</v>
      </c>
      <c r="B501">
        <v>48169</v>
      </c>
      <c r="C501">
        <v>54077</v>
      </c>
      <c r="D501">
        <v>58780</v>
      </c>
      <c r="E501">
        <v>69889</v>
      </c>
      <c r="F501">
        <v>93330.672000000006</v>
      </c>
      <c r="G501">
        <v>134310.185</v>
      </c>
      <c r="H501">
        <v>162498.63399999999</v>
      </c>
      <c r="I501">
        <v>220442.69500000001</v>
      </c>
      <c r="J501">
        <v>331977.946</v>
      </c>
      <c r="K501">
        <v>255132.52499999999</v>
      </c>
      <c r="L501">
        <v>291992.21999999997</v>
      </c>
    </row>
    <row r="502" spans="1:12">
      <c r="A502" t="s">
        <v>257</v>
      </c>
      <c r="B502">
        <v>78740</v>
      </c>
      <c r="C502">
        <v>83744</v>
      </c>
      <c r="D502">
        <v>121594</v>
      </c>
      <c r="E502">
        <v>155664</v>
      </c>
      <c r="F502">
        <v>206477.41699999999</v>
      </c>
      <c r="G502">
        <v>213196.47500000001</v>
      </c>
      <c r="H502">
        <v>267098.08199999999</v>
      </c>
      <c r="I502">
        <v>380293.48599999998</v>
      </c>
      <c r="J502">
        <v>595904.53700000001</v>
      </c>
      <c r="K502">
        <v>526150.66799999995</v>
      </c>
      <c r="L502">
        <v>509893.75599999999</v>
      </c>
    </row>
    <row r="503" spans="1:12">
      <c r="A503" t="s">
        <v>258</v>
      </c>
      <c r="B503">
        <v>71348</v>
      </c>
      <c r="C503">
        <v>101613</v>
      </c>
      <c r="D503">
        <v>160869</v>
      </c>
      <c r="E503">
        <v>173668</v>
      </c>
      <c r="F503">
        <v>226279.95499999999</v>
      </c>
      <c r="G503">
        <v>249898.76699999999</v>
      </c>
      <c r="H503">
        <v>330540.24099999998</v>
      </c>
      <c r="I503">
        <v>444320.337</v>
      </c>
      <c r="J503">
        <v>785895.15300000005</v>
      </c>
      <c r="K503">
        <v>853575.56499999994</v>
      </c>
      <c r="L503">
        <v>951495.78099999996</v>
      </c>
    </row>
    <row r="504" spans="1:12">
      <c r="A504" t="s">
        <v>259</v>
      </c>
      <c r="B504">
        <v>21148</v>
      </c>
      <c r="C504">
        <v>26436</v>
      </c>
      <c r="D504">
        <v>27903</v>
      </c>
      <c r="E504">
        <v>26652</v>
      </c>
      <c r="F504">
        <v>40169.769999999997</v>
      </c>
      <c r="G504">
        <v>39678.072999999997</v>
      </c>
      <c r="H504">
        <v>50937.953000000001</v>
      </c>
      <c r="I504">
        <v>80653.933999999994</v>
      </c>
      <c r="J504">
        <v>119433.747</v>
      </c>
      <c r="K504">
        <v>115224.94100000001</v>
      </c>
      <c r="L504">
        <v>107352.787</v>
      </c>
    </row>
    <row r="505" spans="1:12">
      <c r="A505" t="s">
        <v>260</v>
      </c>
      <c r="B505">
        <v>46172</v>
      </c>
      <c r="C505">
        <v>56513</v>
      </c>
      <c r="D505">
        <v>79876</v>
      </c>
      <c r="E505">
        <v>83282</v>
      </c>
      <c r="F505">
        <v>97334.18</v>
      </c>
      <c r="G505">
        <v>106396.719</v>
      </c>
      <c r="H505">
        <v>129132.317</v>
      </c>
      <c r="I505">
        <v>181189.50899999999</v>
      </c>
      <c r="J505">
        <v>273205.49400000001</v>
      </c>
      <c r="K505">
        <v>314166.29100000003</v>
      </c>
      <c r="L505">
        <v>415069.26799999998</v>
      </c>
    </row>
    <row r="506" spans="1:12">
      <c r="A506" t="s">
        <v>261</v>
      </c>
      <c r="B506">
        <v>143612</v>
      </c>
      <c r="C506">
        <v>171273</v>
      </c>
      <c r="D506">
        <v>211598</v>
      </c>
      <c r="E506">
        <v>255849</v>
      </c>
      <c r="F506">
        <v>314644.799</v>
      </c>
      <c r="G506">
        <v>368285.38900000002</v>
      </c>
      <c r="H506">
        <v>477584.05699999997</v>
      </c>
      <c r="I506">
        <v>643497.06900000002</v>
      </c>
      <c r="J506">
        <v>1109392.406</v>
      </c>
      <c r="K506">
        <v>1133716.0959999999</v>
      </c>
      <c r="L506">
        <v>1266591.977</v>
      </c>
    </row>
    <row r="507" spans="1:12">
      <c r="A507" t="s">
        <v>262</v>
      </c>
      <c r="B507">
        <v>63027</v>
      </c>
      <c r="C507">
        <v>66189</v>
      </c>
      <c r="D507">
        <v>77199</v>
      </c>
      <c r="E507">
        <v>87592</v>
      </c>
      <c r="F507">
        <v>120092.795</v>
      </c>
      <c r="G507">
        <v>116389.81200000001</v>
      </c>
      <c r="H507">
        <v>131928.05600000001</v>
      </c>
      <c r="I507">
        <v>168121.139</v>
      </c>
      <c r="J507">
        <v>256363.27799999999</v>
      </c>
      <c r="K507">
        <v>222111.921</v>
      </c>
      <c r="L507">
        <v>245803.995</v>
      </c>
    </row>
    <row r="508" spans="1:12">
      <c r="A508" t="s">
        <v>263</v>
      </c>
      <c r="B508">
        <v>53238</v>
      </c>
      <c r="C508">
        <v>57972</v>
      </c>
      <c r="D508">
        <v>62567</v>
      </c>
      <c r="E508">
        <v>71528</v>
      </c>
      <c r="F508">
        <v>90331.887000000002</v>
      </c>
      <c r="G508">
        <v>100262.427</v>
      </c>
      <c r="H508">
        <v>133024.103</v>
      </c>
      <c r="I508">
        <v>182923.85500000001</v>
      </c>
      <c r="J508">
        <v>252034.13500000001</v>
      </c>
      <c r="K508">
        <v>199592.23</v>
      </c>
      <c r="L508">
        <v>235550.829</v>
      </c>
    </row>
    <row r="509" spans="1:12">
      <c r="A509" t="s">
        <v>264</v>
      </c>
      <c r="B509">
        <v>206126</v>
      </c>
      <c r="C509">
        <v>232297</v>
      </c>
      <c r="D509">
        <v>298722</v>
      </c>
      <c r="E509">
        <v>322240</v>
      </c>
      <c r="F509">
        <v>387064.03700000001</v>
      </c>
      <c r="G509">
        <v>429180.06599999999</v>
      </c>
      <c r="H509">
        <v>496806.61900000001</v>
      </c>
      <c r="I509">
        <v>655729.94900000002</v>
      </c>
      <c r="J509">
        <v>881471.66200000001</v>
      </c>
      <c r="K509">
        <v>760292.20700000005</v>
      </c>
      <c r="L509">
        <v>925663.80200000003</v>
      </c>
    </row>
    <row r="510" spans="1:12">
      <c r="A510" t="s">
        <v>265</v>
      </c>
      <c r="B510">
        <v>28347</v>
      </c>
      <c r="C510">
        <v>25748</v>
      </c>
      <c r="D510">
        <v>18203</v>
      </c>
      <c r="E510">
        <v>17564</v>
      </c>
      <c r="F510">
        <v>28895.58</v>
      </c>
      <c r="G510">
        <v>60744.417000000001</v>
      </c>
      <c r="H510">
        <v>51258.258000000002</v>
      </c>
      <c r="I510">
        <v>954749.63500000001</v>
      </c>
      <c r="J510">
        <v>1531427.2760000001</v>
      </c>
      <c r="K510">
        <v>1479188.7590000001</v>
      </c>
      <c r="L510">
        <v>1686907.2509999999</v>
      </c>
    </row>
    <row r="511" spans="1:12">
      <c r="A511" t="s">
        <v>266</v>
      </c>
      <c r="B511">
        <v>178780</v>
      </c>
      <c r="C511">
        <v>189902</v>
      </c>
      <c r="D511">
        <v>199545</v>
      </c>
      <c r="E511">
        <v>231444</v>
      </c>
      <c r="F511">
        <v>292867.14299999998</v>
      </c>
      <c r="G511">
        <v>356155.946</v>
      </c>
      <c r="H511">
        <v>412224.22700000001</v>
      </c>
      <c r="I511">
        <v>517600.88099999999</v>
      </c>
      <c r="J511">
        <v>710850.51100000006</v>
      </c>
      <c r="K511">
        <v>669739.26100000006</v>
      </c>
      <c r="L511">
        <v>740908.00899999996</v>
      </c>
    </row>
    <row r="512" spans="1:12">
      <c r="A512" t="s">
        <v>267</v>
      </c>
      <c r="B512">
        <v>39552</v>
      </c>
      <c r="C512">
        <v>43050</v>
      </c>
      <c r="D512">
        <v>36226</v>
      </c>
      <c r="E512">
        <v>52361</v>
      </c>
      <c r="F512">
        <v>78698.070999999996</v>
      </c>
      <c r="G512">
        <v>93343.448999999993</v>
      </c>
      <c r="H512">
        <v>104839.08</v>
      </c>
      <c r="I512">
        <v>149845.144</v>
      </c>
      <c r="J512">
        <v>175827.734</v>
      </c>
      <c r="K512">
        <v>146533.921</v>
      </c>
      <c r="L512">
        <v>136416.709</v>
      </c>
    </row>
    <row r="513" spans="1:12">
      <c r="A513" t="s">
        <v>268</v>
      </c>
      <c r="B513">
        <v>426028</v>
      </c>
      <c r="C513">
        <v>415391</v>
      </c>
      <c r="D513">
        <v>425192</v>
      </c>
      <c r="E513">
        <v>537419</v>
      </c>
      <c r="F513">
        <v>746170.76599999995</v>
      </c>
      <c r="G513">
        <v>791198.45700000005</v>
      </c>
      <c r="H513">
        <v>948823.11199999996</v>
      </c>
      <c r="I513">
        <v>1236558.0649999999</v>
      </c>
      <c r="J513">
        <v>1545563.236</v>
      </c>
      <c r="K513">
        <v>1279917.8489999999</v>
      </c>
      <c r="L513">
        <v>1480063.595</v>
      </c>
    </row>
    <row r="514" spans="1:12">
      <c r="A514" t="s">
        <v>269</v>
      </c>
      <c r="B514">
        <v>45034</v>
      </c>
      <c r="C514">
        <v>47965</v>
      </c>
      <c r="D514">
        <v>42297</v>
      </c>
      <c r="E514">
        <v>39096</v>
      </c>
      <c r="F514">
        <v>44276.173999999999</v>
      </c>
      <c r="G514">
        <v>45698.504999999997</v>
      </c>
      <c r="H514">
        <v>34588.686999999998</v>
      </c>
      <c r="I514">
        <v>39611.296000000002</v>
      </c>
      <c r="J514">
        <v>51572.292000000001</v>
      </c>
      <c r="K514">
        <v>33403.548000000003</v>
      </c>
      <c r="L514">
        <v>40518.745999999999</v>
      </c>
    </row>
    <row r="515" spans="1:12">
      <c r="A515" t="s">
        <v>270</v>
      </c>
      <c r="B515">
        <v>109389</v>
      </c>
      <c r="C515">
        <v>112372</v>
      </c>
      <c r="D515">
        <v>118123</v>
      </c>
      <c r="E515">
        <v>140067</v>
      </c>
      <c r="F515">
        <v>158602.80100000001</v>
      </c>
      <c r="G515">
        <v>175534.07199999999</v>
      </c>
      <c r="H515">
        <v>182037.75099999999</v>
      </c>
      <c r="I515">
        <v>172677.55</v>
      </c>
      <c r="J515">
        <v>174699.04300000001</v>
      </c>
      <c r="K515">
        <v>112869.56200000001</v>
      </c>
      <c r="L515">
        <v>112753.601</v>
      </c>
    </row>
    <row r="516" spans="1:12">
      <c r="A516" t="s">
        <v>271</v>
      </c>
      <c r="B516">
        <v>1323</v>
      </c>
      <c r="C516">
        <v>1710</v>
      </c>
      <c r="D516">
        <v>1297</v>
      </c>
      <c r="E516">
        <v>1790</v>
      </c>
      <c r="F516">
        <v>2756.221</v>
      </c>
      <c r="G516">
        <v>3252.9659999999999</v>
      </c>
      <c r="H516">
        <v>3552.9479999999999</v>
      </c>
      <c r="I516">
        <v>3541.11</v>
      </c>
      <c r="J516">
        <v>3419.2139999999999</v>
      </c>
      <c r="K516">
        <v>2589.8330000000001</v>
      </c>
      <c r="L516">
        <v>2268.4720000000002</v>
      </c>
    </row>
    <row r="517" spans="1:12">
      <c r="A517" t="s">
        <v>272</v>
      </c>
      <c r="B517">
        <v>45971</v>
      </c>
      <c r="C517">
        <v>66082</v>
      </c>
      <c r="D517">
        <v>43342</v>
      </c>
      <c r="E517">
        <v>54881</v>
      </c>
      <c r="F517">
        <v>99010.164999999994</v>
      </c>
      <c r="G517">
        <v>125096.95600000001</v>
      </c>
      <c r="H517">
        <v>161889.122</v>
      </c>
      <c r="I517">
        <v>371893.39199999999</v>
      </c>
      <c r="J517">
        <v>584707.54</v>
      </c>
      <c r="K517">
        <v>435429.94699999999</v>
      </c>
      <c r="L517">
        <v>648125.87699999998</v>
      </c>
    </row>
    <row r="518" spans="1:12">
      <c r="A518" t="s">
        <v>273</v>
      </c>
      <c r="B518">
        <v>46408</v>
      </c>
      <c r="C518">
        <v>43462</v>
      </c>
      <c r="D518">
        <v>44677</v>
      </c>
      <c r="E518">
        <v>47079</v>
      </c>
      <c r="F518">
        <v>55204.834000000003</v>
      </c>
      <c r="G518">
        <v>67265.392000000007</v>
      </c>
      <c r="H518">
        <v>96734.599000000002</v>
      </c>
      <c r="I518">
        <v>122297.227</v>
      </c>
      <c r="J518">
        <v>145616.28599999999</v>
      </c>
      <c r="K518">
        <v>113986.678</v>
      </c>
      <c r="L518">
        <v>105386.143</v>
      </c>
    </row>
    <row r="519" spans="1:12">
      <c r="A519" t="s">
        <v>274</v>
      </c>
      <c r="B519">
        <v>24902</v>
      </c>
      <c r="C519">
        <v>15581</v>
      </c>
      <c r="D519">
        <v>31669</v>
      </c>
      <c r="E519">
        <v>42224</v>
      </c>
      <c r="F519">
        <v>78927.778000000006</v>
      </c>
      <c r="G519">
        <v>224337.26300000001</v>
      </c>
      <c r="H519">
        <v>147379.49600000001</v>
      </c>
      <c r="I519">
        <v>218465.80799999999</v>
      </c>
      <c r="J519">
        <v>220105.391</v>
      </c>
      <c r="K519">
        <v>148936.288</v>
      </c>
      <c r="L519">
        <v>151824.587</v>
      </c>
    </row>
    <row r="520" spans="1:12">
      <c r="A520" t="s">
        <v>275</v>
      </c>
      <c r="B520">
        <v>258010</v>
      </c>
      <c r="C520">
        <v>272800</v>
      </c>
      <c r="D520">
        <v>280648</v>
      </c>
      <c r="E520">
        <v>305680</v>
      </c>
      <c r="F520">
        <v>354729.951</v>
      </c>
      <c r="G520">
        <v>364143.2</v>
      </c>
      <c r="H520">
        <v>355400.522</v>
      </c>
      <c r="I520">
        <v>403350.01400000002</v>
      </c>
      <c r="J520">
        <v>484067.826</v>
      </c>
      <c r="K520">
        <v>383623.31099999999</v>
      </c>
      <c r="L520">
        <v>392698.92499999999</v>
      </c>
    </row>
    <row r="521" spans="1:12">
      <c r="A521" t="s">
        <v>276</v>
      </c>
      <c r="B521">
        <v>680078</v>
      </c>
      <c r="C521">
        <v>702875</v>
      </c>
      <c r="D521">
        <v>814142</v>
      </c>
      <c r="E521">
        <v>1076834</v>
      </c>
      <c r="F521">
        <v>1306725.3600000001</v>
      </c>
      <c r="G521">
        <v>1448902.594</v>
      </c>
      <c r="H521">
        <v>1723653.969</v>
      </c>
      <c r="I521">
        <v>2197508.0630000001</v>
      </c>
      <c r="J521">
        <v>2677111.2179999999</v>
      </c>
      <c r="K521">
        <v>2067984.1429999999</v>
      </c>
      <c r="L521">
        <v>2301825.1359999999</v>
      </c>
    </row>
    <row r="522" spans="1:12">
      <c r="A522" t="s">
        <v>277</v>
      </c>
      <c r="B522">
        <v>246768</v>
      </c>
      <c r="C522">
        <v>239574</v>
      </c>
      <c r="D522">
        <v>250628</v>
      </c>
      <c r="E522">
        <v>273458</v>
      </c>
      <c r="F522">
        <v>356602.04700000002</v>
      </c>
      <c r="G522">
        <v>385854.12</v>
      </c>
      <c r="H522">
        <v>445916.95</v>
      </c>
      <c r="I522">
        <v>627549.18599999999</v>
      </c>
      <c r="J522">
        <v>913329.61699999997</v>
      </c>
      <c r="K522">
        <v>777426.63</v>
      </c>
      <c r="L522">
        <v>847332.17</v>
      </c>
    </row>
    <row r="523" spans="1:12">
      <c r="A523" t="s">
        <v>278</v>
      </c>
      <c r="B523">
        <v>88068</v>
      </c>
      <c r="C523">
        <v>84183</v>
      </c>
      <c r="D523">
        <v>89081</v>
      </c>
      <c r="E523">
        <v>103558</v>
      </c>
      <c r="F523">
        <v>125625.19899999999</v>
      </c>
      <c r="G523">
        <v>133625.076</v>
      </c>
      <c r="H523">
        <v>142588.35200000001</v>
      </c>
      <c r="I523">
        <v>170901.95600000001</v>
      </c>
      <c r="J523">
        <v>200805.579</v>
      </c>
      <c r="K523">
        <v>151538.38</v>
      </c>
      <c r="L523">
        <v>163693.5</v>
      </c>
    </row>
    <row r="524" spans="1:12">
      <c r="A524" t="s">
        <v>279</v>
      </c>
      <c r="B524">
        <v>14626</v>
      </c>
      <c r="C524">
        <v>5519</v>
      </c>
      <c r="D524">
        <v>8168</v>
      </c>
      <c r="E524">
        <v>6058</v>
      </c>
      <c r="F524">
        <v>5504.875</v>
      </c>
      <c r="G524">
        <v>4583.482</v>
      </c>
      <c r="H524">
        <v>4893.549</v>
      </c>
      <c r="I524">
        <v>7677.7560000000003</v>
      </c>
      <c r="J524">
        <v>15004.487999999999</v>
      </c>
      <c r="K524">
        <v>10406.348</v>
      </c>
      <c r="L524">
        <v>10442.030000000001</v>
      </c>
    </row>
    <row r="525" spans="1:12">
      <c r="A525" t="s">
        <v>280</v>
      </c>
      <c r="B525">
        <v>33190</v>
      </c>
      <c r="C525">
        <v>41734</v>
      </c>
      <c r="D525">
        <v>49271</v>
      </c>
      <c r="E525">
        <v>53725</v>
      </c>
      <c r="F525">
        <v>74304.081999999995</v>
      </c>
      <c r="G525">
        <v>118851.75900000001</v>
      </c>
      <c r="H525">
        <v>177963.09700000001</v>
      </c>
      <c r="I525">
        <v>263008.554</v>
      </c>
      <c r="J525">
        <v>339220.12099999998</v>
      </c>
      <c r="K525">
        <v>226087.13500000001</v>
      </c>
      <c r="L525">
        <v>246001.685</v>
      </c>
    </row>
    <row r="526" spans="1:12">
      <c r="A526" t="s">
        <v>281</v>
      </c>
      <c r="B526">
        <v>136180</v>
      </c>
      <c r="C526">
        <v>149161</v>
      </c>
      <c r="D526">
        <v>160381</v>
      </c>
      <c r="E526">
        <v>195684</v>
      </c>
      <c r="F526">
        <v>270355.77500000002</v>
      </c>
      <c r="G526">
        <v>334530.77899999998</v>
      </c>
      <c r="H526">
        <v>433410.20199999999</v>
      </c>
      <c r="I526">
        <v>551803.76100000006</v>
      </c>
      <c r="J526">
        <v>600016.51800000004</v>
      </c>
      <c r="K526">
        <v>463579.73200000002</v>
      </c>
      <c r="L526">
        <v>796486.6</v>
      </c>
    </row>
    <row r="527" spans="1:12">
      <c r="A527" t="s">
        <v>282</v>
      </c>
      <c r="B527">
        <v>198555</v>
      </c>
      <c r="C527">
        <v>204521</v>
      </c>
      <c r="D527">
        <v>232316</v>
      </c>
      <c r="E527">
        <v>283510</v>
      </c>
      <c r="F527">
        <v>358408.14299999998</v>
      </c>
      <c r="G527">
        <v>424670.88400000002</v>
      </c>
      <c r="H527">
        <v>493837.16700000002</v>
      </c>
      <c r="I527">
        <v>637125.12600000005</v>
      </c>
      <c r="J527">
        <v>763899.701</v>
      </c>
      <c r="K527">
        <v>630869.15599999996</v>
      </c>
      <c r="L527">
        <v>689684.93599999999</v>
      </c>
    </row>
    <row r="528" spans="1:12">
      <c r="A528" t="s">
        <v>283</v>
      </c>
      <c r="B528">
        <v>538</v>
      </c>
      <c r="C528">
        <v>1955</v>
      </c>
      <c r="D528">
        <v>4192</v>
      </c>
      <c r="E528">
        <v>3609</v>
      </c>
      <c r="F528">
        <v>6683.3760000000002</v>
      </c>
      <c r="G528">
        <v>7855.1310000000003</v>
      </c>
      <c r="H528">
        <v>19843.190999999999</v>
      </c>
      <c r="I528">
        <v>30696.728999999999</v>
      </c>
      <c r="J528">
        <v>44431.6</v>
      </c>
      <c r="K528">
        <v>22742.483</v>
      </c>
      <c r="L528">
        <v>34108.379999999997</v>
      </c>
    </row>
  </sheetData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1:AK528"/>
  <sheetViews>
    <sheetView workbookViewId="0">
      <selection activeCell="P15" sqref="P15"/>
    </sheetView>
  </sheetViews>
  <sheetFormatPr defaultRowHeight="12.75"/>
  <sheetData>
    <row r="1" spans="1:26">
      <c r="A1" t="s">
        <v>26</v>
      </c>
    </row>
    <row r="2" spans="1:26">
      <c r="A2" t="s">
        <v>0</v>
      </c>
      <c r="N2" s="1"/>
    </row>
    <row r="3" spans="1:26">
      <c r="O3" s="2" t="s">
        <v>288</v>
      </c>
    </row>
    <row r="4" spans="1:26">
      <c r="A4" t="s">
        <v>1</v>
      </c>
      <c r="B4" t="s">
        <v>306</v>
      </c>
      <c r="C4" t="s">
        <v>3</v>
      </c>
      <c r="D4" t="s">
        <v>4</v>
      </c>
      <c r="F4" s="2" t="s">
        <v>307</v>
      </c>
      <c r="O4" s="3" t="s">
        <v>289</v>
      </c>
      <c r="P4" s="1" t="s">
        <v>286</v>
      </c>
    </row>
    <row r="5" spans="1:26">
      <c r="N5" s="4" t="s">
        <v>20</v>
      </c>
      <c r="O5" s="6"/>
      <c r="P5" s="5">
        <v>2000</v>
      </c>
      <c r="Q5" s="5">
        <v>2001</v>
      </c>
      <c r="R5" s="5">
        <v>2002</v>
      </c>
      <c r="S5" s="5">
        <v>2003</v>
      </c>
      <c r="T5" s="5">
        <v>2004</v>
      </c>
      <c r="U5" s="5">
        <v>2005</v>
      </c>
      <c r="V5" s="5">
        <v>2006</v>
      </c>
      <c r="W5" s="5">
        <v>2007</v>
      </c>
      <c r="X5" s="5">
        <v>2008</v>
      </c>
      <c r="Y5" s="5">
        <v>2009</v>
      </c>
      <c r="Z5" s="5">
        <v>2010</v>
      </c>
    </row>
    <row r="6" spans="1:26">
      <c r="A6" t="s">
        <v>5</v>
      </c>
      <c r="B6" t="s">
        <v>6</v>
      </c>
      <c r="C6" t="s">
        <v>7</v>
      </c>
      <c r="D6" t="s">
        <v>8</v>
      </c>
      <c r="E6" t="s">
        <v>9</v>
      </c>
      <c r="F6" t="s">
        <v>10</v>
      </c>
      <c r="G6" t="s">
        <v>11</v>
      </c>
      <c r="H6" t="s">
        <v>12</v>
      </c>
      <c r="I6" t="s">
        <v>13</v>
      </c>
      <c r="J6" t="s">
        <v>14</v>
      </c>
      <c r="K6" t="s">
        <v>15</v>
      </c>
      <c r="L6" t="s">
        <v>16</v>
      </c>
      <c r="O6" s="7"/>
    </row>
    <row r="7" spans="1:26">
      <c r="A7" t="s">
        <v>17</v>
      </c>
      <c r="O7" s="7" t="s">
        <v>21</v>
      </c>
      <c r="P7">
        <f>SUM(B9:B96)</f>
        <v>1584370.7749999999</v>
      </c>
      <c r="Q7">
        <f t="shared" ref="Q7:Z7" si="0">SUM(C9:C96)</f>
        <v>1668351.4010000003</v>
      </c>
      <c r="R7">
        <f t="shared" si="0"/>
        <v>1804197.584</v>
      </c>
      <c r="S7">
        <f t="shared" si="0"/>
        <v>2334892.8650000002</v>
      </c>
      <c r="T7">
        <f t="shared" si="0"/>
        <v>3569428.0779999993</v>
      </c>
      <c r="U7">
        <f t="shared" si="0"/>
        <v>4223138.13</v>
      </c>
      <c r="V7">
        <f t="shared" si="0"/>
        <v>4991353.0200000023</v>
      </c>
      <c r="W7">
        <f t="shared" si="0"/>
        <v>6030846.0000000009</v>
      </c>
      <c r="X7">
        <f t="shared" si="0"/>
        <v>7550365.8839999987</v>
      </c>
      <c r="Y7">
        <f t="shared" si="0"/>
        <v>6247598.6050000004</v>
      </c>
      <c r="Z7">
        <f t="shared" si="0"/>
        <v>7331597.6330000013</v>
      </c>
    </row>
    <row r="8" spans="1:26">
      <c r="A8" t="s">
        <v>28</v>
      </c>
      <c r="B8">
        <v>11884530.687999999</v>
      </c>
      <c r="C8">
        <v>12635923.084000001</v>
      </c>
      <c r="D8">
        <v>14477417.105</v>
      </c>
      <c r="E8">
        <v>21916964.381999999</v>
      </c>
      <c r="F8">
        <v>27864033.853999998</v>
      </c>
      <c r="G8">
        <v>31852133.629999999</v>
      </c>
      <c r="H8">
        <v>41686247.338</v>
      </c>
      <c r="I8">
        <v>58036003.409000002</v>
      </c>
      <c r="J8">
        <v>70188697.343999997</v>
      </c>
      <c r="K8">
        <v>55553022.159000002</v>
      </c>
      <c r="L8">
        <v>63998612.526000001</v>
      </c>
      <c r="O8" s="7"/>
    </row>
    <row r="9" spans="1:26">
      <c r="A9" t="s">
        <v>29</v>
      </c>
      <c r="B9">
        <v>17758.288</v>
      </c>
      <c r="C9">
        <v>16029.172</v>
      </c>
      <c r="D9">
        <v>24496.917000000001</v>
      </c>
      <c r="E9">
        <v>28876.383999999998</v>
      </c>
      <c r="F9">
        <v>59449.442999999999</v>
      </c>
      <c r="G9">
        <v>82606.828999999998</v>
      </c>
      <c r="H9">
        <v>106696.895</v>
      </c>
      <c r="I9">
        <v>131390.03099999999</v>
      </c>
      <c r="J9">
        <v>121533.825</v>
      </c>
      <c r="K9">
        <v>154812.96100000001</v>
      </c>
      <c r="L9">
        <v>166293.27100000001</v>
      </c>
      <c r="O9" s="7" t="s">
        <v>22</v>
      </c>
      <c r="P9">
        <f>B105+B130+B131+B132+B136+B137+B138+B106+B150+B151+B152+B156+B157+B166+B167+B168+B169+B170+B171+B172+B173</f>
        <v>730559.978</v>
      </c>
      <c r="Q9">
        <f t="shared" ref="Q9:Z9" si="1">C105+C130+C131+C132+C136+C137+C138+C106+C150+C151+C152+C156+C157+C166+C167+C168+C169+C170+C171+C172+C173</f>
        <v>786069.90399999998</v>
      </c>
      <c r="R9">
        <f t="shared" si="1"/>
        <v>852435.51100000006</v>
      </c>
      <c r="S9">
        <f t="shared" si="1"/>
        <v>1013143.1139999998</v>
      </c>
      <c r="T9">
        <f t="shared" si="1"/>
        <v>1360418.2440000002</v>
      </c>
      <c r="U9" t="e">
        <f t="shared" si="1"/>
        <v>#VALUE!</v>
      </c>
      <c r="V9" t="e">
        <f t="shared" si="1"/>
        <v>#VALUE!</v>
      </c>
      <c r="W9" t="e">
        <f t="shared" si="1"/>
        <v>#VALUE!</v>
      </c>
      <c r="X9" t="e">
        <f t="shared" si="1"/>
        <v>#VALUE!</v>
      </c>
      <c r="Y9">
        <f t="shared" si="1"/>
        <v>2158676.4709999999</v>
      </c>
      <c r="Z9">
        <f t="shared" si="1"/>
        <v>2340870.3339999998</v>
      </c>
    </row>
    <row r="10" spans="1:26">
      <c r="A10" t="s">
        <v>30</v>
      </c>
      <c r="B10">
        <v>736.72199999999998</v>
      </c>
      <c r="C10">
        <v>181.30099999999999</v>
      </c>
      <c r="D10">
        <v>3081.877</v>
      </c>
      <c r="E10">
        <v>2837.2130000000002</v>
      </c>
      <c r="F10">
        <v>9930.3760000000002</v>
      </c>
      <c r="G10">
        <v>19081.638999999999</v>
      </c>
      <c r="H10">
        <v>15627.5</v>
      </c>
      <c r="I10">
        <v>13499.592000000001</v>
      </c>
      <c r="J10">
        <v>12108.777</v>
      </c>
      <c r="K10">
        <v>11292.929</v>
      </c>
      <c r="L10">
        <v>8880.1959999999999</v>
      </c>
      <c r="O10" s="7"/>
    </row>
    <row r="11" spans="1:26">
      <c r="A11" t="s">
        <v>31</v>
      </c>
      <c r="B11">
        <v>3374.556</v>
      </c>
      <c r="C11">
        <v>11368.07</v>
      </c>
      <c r="D11">
        <v>7970.7039999999997</v>
      </c>
      <c r="E11">
        <v>13139.852000000001</v>
      </c>
      <c r="F11">
        <v>43812.267999999996</v>
      </c>
      <c r="G11">
        <v>74287.773000000001</v>
      </c>
      <c r="H11">
        <v>67665.557000000001</v>
      </c>
      <c r="I11">
        <v>83715.471000000005</v>
      </c>
      <c r="J11">
        <v>102932.53200000001</v>
      </c>
      <c r="K11">
        <v>79743.111000000004</v>
      </c>
      <c r="L11">
        <v>169241.97500000001</v>
      </c>
      <c r="O11" s="7" t="s">
        <v>23</v>
      </c>
      <c r="P11">
        <f>B141+B142+B143+B144+B145+B146+B147+B148+B149+B153+B154+B155+B231+B232+B233+B234+B235+B236+B237+B238+B239+B240+B241+B242+B243+B244+B257+B258</f>
        <v>1622233.0070000002</v>
      </c>
      <c r="Q11">
        <f t="shared" ref="Q11:Z11" si="2">C141+C142+C143+C144+C145+C146+C147+C148+C149+C153+C154+C155+C231+C232+C233+C234+C235+C236+C237+C238+C239+C240+C241+C242+C243+C244+C257+C258</f>
        <v>1807094.45</v>
      </c>
      <c r="R11">
        <f t="shared" si="2"/>
        <v>2186239.89</v>
      </c>
      <c r="S11">
        <f t="shared" si="2"/>
        <v>2976687.8760000002</v>
      </c>
      <c r="T11">
        <f t="shared" si="2"/>
        <v>3308636.6670000004</v>
      </c>
      <c r="U11">
        <f t="shared" si="2"/>
        <v>3429843.1260000002</v>
      </c>
      <c r="V11">
        <f t="shared" si="2"/>
        <v>3810843.18</v>
      </c>
      <c r="W11">
        <f t="shared" si="2"/>
        <v>5237396.7909999993</v>
      </c>
      <c r="X11">
        <f t="shared" si="2"/>
        <v>5649476.6069999998</v>
      </c>
      <c r="Y11">
        <f t="shared" si="2"/>
        <v>5032977.1140000001</v>
      </c>
      <c r="Z11">
        <f t="shared" si="2"/>
        <v>5518761.8600000003</v>
      </c>
    </row>
    <row r="12" spans="1:26">
      <c r="A12" t="s">
        <v>32</v>
      </c>
      <c r="B12">
        <v>1.9710000000000001</v>
      </c>
      <c r="C12">
        <v>3.262</v>
      </c>
      <c r="D12">
        <v>19.521999999999998</v>
      </c>
      <c r="E12">
        <v>0.26400000000000001</v>
      </c>
      <c r="F12">
        <v>165.209</v>
      </c>
      <c r="G12">
        <v>3880.6419999999998</v>
      </c>
      <c r="H12">
        <v>3690.1</v>
      </c>
      <c r="I12">
        <v>3415.384</v>
      </c>
      <c r="J12">
        <v>3196.4720000000002</v>
      </c>
      <c r="K12">
        <v>1808.7919999999999</v>
      </c>
      <c r="L12">
        <v>2094.0349999999999</v>
      </c>
      <c r="O12" s="8"/>
    </row>
    <row r="13" spans="1:26">
      <c r="A13" t="s">
        <v>33</v>
      </c>
      <c r="B13">
        <v>753.077</v>
      </c>
      <c r="C13">
        <v>609.43299999999999</v>
      </c>
      <c r="D13">
        <v>813.60299999999995</v>
      </c>
      <c r="E13">
        <v>1366.251</v>
      </c>
      <c r="F13">
        <v>4070.9920000000002</v>
      </c>
      <c r="G13">
        <v>27776.776000000002</v>
      </c>
      <c r="H13">
        <v>30968.29</v>
      </c>
      <c r="I13">
        <v>46191.025000000001</v>
      </c>
      <c r="J13">
        <v>52868.819000000003</v>
      </c>
      <c r="K13">
        <v>49081.178999999996</v>
      </c>
      <c r="L13">
        <v>51179.616000000002</v>
      </c>
      <c r="O13" s="7" t="s">
        <v>24</v>
      </c>
      <c r="P13">
        <f>B97+B98+B99+B100+B101+B102+B103+B104+B110+B111+B115+B116+B117+B118+B119+B120+B121+B122+B123+B124+B125+B126+B127+B128+B129+B182+B183+B184+B185+B186+B187+B188+B189+B190+B191+B192+B193+B194+B195+B196+B197+B198+B199+B200+B201+B202+B203+B204+B205+B206+B207+B208+B209+B210+B211+B215+B216+B217+B218+B219+B220+B221+B222+B230+B245+B246+B247+B248+B249+B250+B251+B252+B254+B256</f>
        <v>3116337.1949999998</v>
      </c>
      <c r="Q13">
        <f t="shared" ref="Q13:Z13" si="3">C97+C98+C99+C100+C101+C102+C103+C104+C110+C111+C115+C116+C117+C118+C119+C120+C121+C122+C123+C124+C125+C126+C127+C128+C129+C182+C183+C184+C185+C186+C187+C188+C189+C190+C191+C192+C193+C194+C195+C196+C197+C198+C199+C200+C201+C202+C203+C204+C205+C206+C207+C208+C209+C210+C211+C215+C216+C217+C218+C219+C220+C221+C222+C230+C245+C246+C247+C248+C249+C250+C251+C252+C254+C256</f>
        <v>3316752.4769999986</v>
      </c>
      <c r="R13">
        <f t="shared" si="3"/>
        <v>3711823.9929999998</v>
      </c>
      <c r="S13">
        <f t="shared" si="3"/>
        <v>5254404.6560000014</v>
      </c>
      <c r="T13">
        <f t="shared" si="3"/>
        <v>7267482.3560000006</v>
      </c>
      <c r="U13">
        <f t="shared" si="3"/>
        <v>8678531.7149999999</v>
      </c>
      <c r="V13">
        <f t="shared" si="3"/>
        <v>10591738.556000004</v>
      </c>
      <c r="W13" t="e">
        <f t="shared" si="3"/>
        <v>#VALUE!</v>
      </c>
      <c r="X13">
        <f t="shared" si="3"/>
        <v>16484918.645000003</v>
      </c>
      <c r="Y13" t="e">
        <f t="shared" si="3"/>
        <v>#VALUE!</v>
      </c>
      <c r="Z13">
        <f t="shared" si="3"/>
        <v>16753073.375999995</v>
      </c>
    </row>
    <row r="14" spans="1:26">
      <c r="A14" t="s">
        <v>34</v>
      </c>
      <c r="B14">
        <v>25609.313999999998</v>
      </c>
      <c r="C14">
        <v>34020.249000000003</v>
      </c>
      <c r="D14">
        <v>32964.500999999997</v>
      </c>
      <c r="E14">
        <v>46926.014000000003</v>
      </c>
      <c r="F14">
        <v>77909.907000000007</v>
      </c>
      <c r="G14">
        <v>133399.416</v>
      </c>
      <c r="H14">
        <v>126001.51</v>
      </c>
      <c r="I14">
        <v>203023.125</v>
      </c>
      <c r="J14">
        <v>256141.571</v>
      </c>
      <c r="K14">
        <v>142158.503</v>
      </c>
      <c r="L14">
        <v>161707.35699999999</v>
      </c>
      <c r="O14" s="8"/>
    </row>
    <row r="15" spans="1:26">
      <c r="A15" t="s">
        <v>35</v>
      </c>
      <c r="B15">
        <v>2775.0909999999999</v>
      </c>
      <c r="C15">
        <v>2757.5340000000001</v>
      </c>
      <c r="D15">
        <v>2813.9879999999998</v>
      </c>
      <c r="E15">
        <v>5136.3680000000004</v>
      </c>
      <c r="F15">
        <v>5346.7740000000003</v>
      </c>
      <c r="G15">
        <v>5854.3530000000001</v>
      </c>
      <c r="H15">
        <v>6096.2579999999998</v>
      </c>
      <c r="I15">
        <v>15244.691999999999</v>
      </c>
      <c r="J15">
        <v>12952.103999999999</v>
      </c>
      <c r="K15">
        <v>7282.6369999999997</v>
      </c>
      <c r="L15">
        <v>6849.5039999999999</v>
      </c>
      <c r="O15" s="7" t="s">
        <v>25</v>
      </c>
      <c r="P15">
        <f>B107+B108+B109+B112+B113+B114+B133+B134+B135+B139+B140+B158+B159+B160+B161+B162+B163+B164+B165+B174+B175+B176+B177+B178+B179+B180+B181+B212+B213+B214+B223+B224+B225+B226+B227+B228+B229+B253+B255+B259+B260+B261+B262</f>
        <v>4829601.6110000014</v>
      </c>
      <c r="Q15">
        <f t="shared" ref="Q15:Z15" si="4">C107+C108+C109+C112+C113+C114+C133+C134+C135+C139+C140+C158+C159+C160+C161+C162+C163+C164+C165+C174+C175+C176+C177+C178+C179+C180+C181+C212+C213+C214+C223+C224+C225+C226+C227+C228+C229+C253+C255+C259+C260+C261+C262</f>
        <v>5055760.9499999993</v>
      </c>
      <c r="R15">
        <f t="shared" si="4"/>
        <v>5917335.1209999993</v>
      </c>
      <c r="S15">
        <f t="shared" si="4"/>
        <v>10333025.513</v>
      </c>
      <c r="T15">
        <f t="shared" si="4"/>
        <v>12320530.774999997</v>
      </c>
      <c r="U15">
        <f t="shared" si="4"/>
        <v>13523933.840000004</v>
      </c>
      <c r="V15">
        <f t="shared" si="4"/>
        <v>18998755.233999997</v>
      </c>
      <c r="W15">
        <f t="shared" si="4"/>
        <v>29724193.960999999</v>
      </c>
      <c r="X15">
        <f t="shared" si="4"/>
        <v>36338703.407999985</v>
      </c>
      <c r="Y15">
        <f t="shared" si="4"/>
        <v>28271904.792000007</v>
      </c>
      <c r="Z15">
        <f t="shared" si="4"/>
        <v>31881471.463000007</v>
      </c>
    </row>
    <row r="16" spans="1:26">
      <c r="A16" t="s">
        <v>36</v>
      </c>
      <c r="B16">
        <v>21249.383999999998</v>
      </c>
      <c r="C16">
        <v>26622.363000000001</v>
      </c>
      <c r="D16">
        <v>29217.081999999999</v>
      </c>
      <c r="E16">
        <v>41681.883000000002</v>
      </c>
      <c r="F16">
        <v>51274.315000000002</v>
      </c>
      <c r="G16">
        <v>78681.778000000006</v>
      </c>
      <c r="H16">
        <v>96911.989000000001</v>
      </c>
      <c r="I16">
        <v>100776.319</v>
      </c>
      <c r="J16">
        <v>141993.91699999999</v>
      </c>
      <c r="K16">
        <v>96248.031000000003</v>
      </c>
      <c r="L16">
        <v>131714.84400000001</v>
      </c>
    </row>
    <row r="17" spans="1:26">
      <c r="A17" t="s">
        <v>37</v>
      </c>
      <c r="B17">
        <v>1113.7249999999999</v>
      </c>
      <c r="C17">
        <v>1637.5309999999999</v>
      </c>
      <c r="D17">
        <v>1533.546</v>
      </c>
      <c r="E17">
        <v>4429.2510000000002</v>
      </c>
      <c r="F17">
        <v>7225.1970000000001</v>
      </c>
      <c r="G17">
        <v>17102.681</v>
      </c>
      <c r="H17">
        <v>16275.495999999999</v>
      </c>
      <c r="I17">
        <v>24602.308000000001</v>
      </c>
      <c r="J17">
        <v>29404.234</v>
      </c>
      <c r="K17">
        <v>30252.853999999999</v>
      </c>
      <c r="L17">
        <v>29193.835999999999</v>
      </c>
      <c r="N17" s="1" t="s">
        <v>290</v>
      </c>
      <c r="P17">
        <f>SUM(P7:P15)+B263</f>
        <v>11884521.802000001</v>
      </c>
      <c r="Q17">
        <f t="shared" ref="Q17:Z17" si="5">SUM(Q7:Q15)+C263</f>
        <v>12635264.856999999</v>
      </c>
      <c r="R17">
        <f t="shared" si="5"/>
        <v>14475128.478</v>
      </c>
      <c r="S17">
        <f t="shared" si="5"/>
        <v>21914751.026000004</v>
      </c>
      <c r="T17">
        <f t="shared" si="5"/>
        <v>27829454.336999997</v>
      </c>
      <c r="U17" t="e">
        <f t="shared" si="5"/>
        <v>#VALUE!</v>
      </c>
      <c r="V17" t="e">
        <f t="shared" si="5"/>
        <v>#VALUE!</v>
      </c>
      <c r="W17" t="e">
        <f t="shared" si="5"/>
        <v>#VALUE!</v>
      </c>
      <c r="X17" t="e">
        <f t="shared" si="5"/>
        <v>#VALUE!</v>
      </c>
      <c r="Y17" t="e">
        <f t="shared" si="5"/>
        <v>#VALUE!</v>
      </c>
      <c r="Z17">
        <f t="shared" si="5"/>
        <v>63929581.908</v>
      </c>
    </row>
    <row r="18" spans="1:26">
      <c r="A18" t="s">
        <v>38</v>
      </c>
      <c r="B18">
        <v>1583.56</v>
      </c>
      <c r="C18">
        <v>1612.6489999999999</v>
      </c>
      <c r="D18">
        <v>1803.529</v>
      </c>
      <c r="E18">
        <v>2576.0010000000002</v>
      </c>
      <c r="F18">
        <v>4713.3760000000002</v>
      </c>
      <c r="G18">
        <v>4927.3450000000003</v>
      </c>
      <c r="H18">
        <v>6671.223</v>
      </c>
      <c r="I18">
        <v>5957.6390000000001</v>
      </c>
      <c r="J18">
        <v>5778.8559999999998</v>
      </c>
      <c r="K18">
        <v>4727.585</v>
      </c>
      <c r="L18">
        <v>6544.3360000000002</v>
      </c>
      <c r="P18">
        <f>B8</f>
        <v>11884530.687999999</v>
      </c>
      <c r="Q18">
        <f t="shared" ref="Q18:Z18" si="6">C8</f>
        <v>12635923.084000001</v>
      </c>
      <c r="R18">
        <f t="shared" si="6"/>
        <v>14477417.105</v>
      </c>
      <c r="S18">
        <f t="shared" si="6"/>
        <v>21916964.381999999</v>
      </c>
      <c r="T18">
        <f t="shared" si="6"/>
        <v>27864033.853999998</v>
      </c>
      <c r="U18">
        <f t="shared" si="6"/>
        <v>31852133.629999999</v>
      </c>
      <c r="V18">
        <f t="shared" si="6"/>
        <v>41686247.338</v>
      </c>
      <c r="W18">
        <f t="shared" si="6"/>
        <v>58036003.409000002</v>
      </c>
      <c r="X18">
        <f t="shared" si="6"/>
        <v>70188697.343999997</v>
      </c>
      <c r="Y18">
        <f t="shared" si="6"/>
        <v>55553022.159000002</v>
      </c>
      <c r="Z18">
        <f t="shared" si="6"/>
        <v>63998612.526000001</v>
      </c>
    </row>
    <row r="19" spans="1:26">
      <c r="A19" t="s">
        <v>39</v>
      </c>
      <c r="B19">
        <v>45.811</v>
      </c>
      <c r="C19">
        <v>59.101999999999997</v>
      </c>
      <c r="D19">
        <v>72.775000000000006</v>
      </c>
      <c r="E19">
        <v>90.149000000000001</v>
      </c>
      <c r="F19">
        <v>61.06</v>
      </c>
      <c r="G19">
        <v>47.503999999999998</v>
      </c>
      <c r="H19">
        <v>60.850999999999999</v>
      </c>
      <c r="I19">
        <v>148.43199999999999</v>
      </c>
      <c r="J19">
        <v>68.043000000000006</v>
      </c>
      <c r="K19">
        <v>104.259</v>
      </c>
      <c r="L19">
        <v>109.925</v>
      </c>
      <c r="P19" s="9">
        <f>P17-P18</f>
        <v>-8.8859999980777502</v>
      </c>
      <c r="Q19" s="9">
        <f t="shared" ref="Q19:Z19" si="7">Q17-Q18</f>
        <v>-658.22700000181794</v>
      </c>
      <c r="R19" s="9">
        <f t="shared" si="7"/>
        <v>-2288.6270000003278</v>
      </c>
      <c r="S19" s="9">
        <f t="shared" si="7"/>
        <v>-2213.355999995023</v>
      </c>
      <c r="T19" s="9">
        <f t="shared" si="7"/>
        <v>-34579.517000000924</v>
      </c>
      <c r="U19" s="9" t="e">
        <f t="shared" si="7"/>
        <v>#VALUE!</v>
      </c>
      <c r="V19" s="9" t="e">
        <f t="shared" si="7"/>
        <v>#VALUE!</v>
      </c>
      <c r="W19" s="9" t="e">
        <f t="shared" si="7"/>
        <v>#VALUE!</v>
      </c>
      <c r="X19" s="9" t="e">
        <f t="shared" si="7"/>
        <v>#VALUE!</v>
      </c>
      <c r="Y19" s="9" t="e">
        <f t="shared" si="7"/>
        <v>#VALUE!</v>
      </c>
      <c r="Z19" s="9">
        <f t="shared" si="7"/>
        <v>-69030.618000000715</v>
      </c>
    </row>
    <row r="20" spans="1:26">
      <c r="A20" t="s">
        <v>40</v>
      </c>
      <c r="B20">
        <v>19.285</v>
      </c>
      <c r="C20" t="s">
        <v>18</v>
      </c>
      <c r="D20">
        <v>15.881</v>
      </c>
      <c r="E20">
        <v>48.496000000000002</v>
      </c>
      <c r="F20">
        <v>13.676</v>
      </c>
      <c r="G20" t="s">
        <v>18</v>
      </c>
      <c r="H20" t="s">
        <v>18</v>
      </c>
      <c r="I20">
        <v>31.326000000000001</v>
      </c>
      <c r="J20">
        <v>83.263999999999996</v>
      </c>
      <c r="K20">
        <v>111.212</v>
      </c>
      <c r="L20">
        <v>248.73699999999999</v>
      </c>
      <c r="N20" s="1" t="s">
        <v>19</v>
      </c>
    </row>
    <row r="21" spans="1:26">
      <c r="A21" t="s">
        <v>41</v>
      </c>
      <c r="B21">
        <v>130.83099999999999</v>
      </c>
      <c r="C21">
        <v>242.048</v>
      </c>
      <c r="D21">
        <v>458.37599999999998</v>
      </c>
      <c r="E21">
        <v>562.76599999999996</v>
      </c>
      <c r="F21">
        <v>912.56700000000001</v>
      </c>
      <c r="G21">
        <v>772.28599999999994</v>
      </c>
      <c r="H21">
        <v>1391.817</v>
      </c>
      <c r="I21">
        <v>1793.279</v>
      </c>
      <c r="J21">
        <v>3738.951</v>
      </c>
      <c r="K21">
        <v>2939.2460000000001</v>
      </c>
      <c r="L21">
        <v>2972.5169999999998</v>
      </c>
      <c r="O21" s="2" t="s">
        <v>287</v>
      </c>
    </row>
    <row r="22" spans="1:26">
      <c r="A22" t="s">
        <v>42</v>
      </c>
      <c r="B22">
        <v>2512.152</v>
      </c>
      <c r="C22">
        <v>1239.22</v>
      </c>
      <c r="D22">
        <v>6317.8440000000001</v>
      </c>
      <c r="E22">
        <v>3373.663</v>
      </c>
      <c r="F22">
        <v>11296.07</v>
      </c>
      <c r="G22">
        <v>52707.544000000002</v>
      </c>
      <c r="H22">
        <v>75253.581000000006</v>
      </c>
      <c r="I22">
        <v>91867.509000000005</v>
      </c>
      <c r="J22">
        <v>66500.429000000004</v>
      </c>
      <c r="K22">
        <v>169385.008</v>
      </c>
      <c r="L22">
        <v>122166.43</v>
      </c>
      <c r="P22" s="1" t="s">
        <v>286</v>
      </c>
    </row>
    <row r="23" spans="1:26">
      <c r="A23" t="s">
        <v>43</v>
      </c>
      <c r="B23">
        <v>515.721</v>
      </c>
      <c r="C23">
        <v>272.69799999999998</v>
      </c>
      <c r="D23">
        <v>593.61199999999997</v>
      </c>
      <c r="E23">
        <v>1122.692</v>
      </c>
      <c r="F23">
        <v>1284.462</v>
      </c>
      <c r="G23">
        <v>800.59299999999996</v>
      </c>
      <c r="H23">
        <v>1367.393</v>
      </c>
      <c r="I23">
        <v>1681.0920000000001</v>
      </c>
      <c r="J23">
        <v>2918.8429999999998</v>
      </c>
      <c r="K23">
        <v>6206.732</v>
      </c>
      <c r="L23">
        <v>8387.7139999999999</v>
      </c>
      <c r="N23" s="4" t="s">
        <v>20</v>
      </c>
      <c r="O23" s="6"/>
      <c r="P23" s="5">
        <v>2000</v>
      </c>
      <c r="Q23" s="5">
        <v>2001</v>
      </c>
      <c r="R23" s="5">
        <v>2002</v>
      </c>
      <c r="S23" s="5">
        <v>2003</v>
      </c>
      <c r="T23" s="5">
        <v>2004</v>
      </c>
      <c r="U23" s="5">
        <v>2005</v>
      </c>
      <c r="V23" s="5">
        <v>2006</v>
      </c>
      <c r="W23" s="5">
        <v>2007</v>
      </c>
      <c r="X23" s="5">
        <v>2008</v>
      </c>
      <c r="Y23" s="5">
        <v>2009</v>
      </c>
      <c r="Z23" s="5">
        <v>2010</v>
      </c>
    </row>
    <row r="24" spans="1:26">
      <c r="A24" t="s">
        <v>44</v>
      </c>
      <c r="B24">
        <v>2240.6419999999998</v>
      </c>
      <c r="C24">
        <v>564.61599999999999</v>
      </c>
      <c r="D24">
        <v>742</v>
      </c>
      <c r="E24">
        <v>7014.5720000000001</v>
      </c>
      <c r="F24">
        <v>11752.718000000001</v>
      </c>
      <c r="G24">
        <v>17957.738000000001</v>
      </c>
      <c r="H24">
        <v>35797.264999999999</v>
      </c>
      <c r="I24">
        <v>48427.357000000004</v>
      </c>
      <c r="J24">
        <v>37581.053999999996</v>
      </c>
      <c r="K24">
        <v>30911.969000000001</v>
      </c>
      <c r="L24">
        <v>28879.282999999999</v>
      </c>
      <c r="O24" s="7"/>
    </row>
    <row r="25" spans="1:26">
      <c r="A25" t="s">
        <v>45</v>
      </c>
      <c r="B25">
        <v>15202.194</v>
      </c>
      <c r="C25">
        <v>5760.8980000000001</v>
      </c>
      <c r="D25">
        <v>10297.507</v>
      </c>
      <c r="E25">
        <v>26370.312000000002</v>
      </c>
      <c r="F25">
        <v>25373.03</v>
      </c>
      <c r="G25">
        <v>26105.919000000002</v>
      </c>
      <c r="H25">
        <v>105040.52899999999</v>
      </c>
      <c r="I25">
        <v>112401.912</v>
      </c>
      <c r="J25">
        <v>94994.573000000004</v>
      </c>
      <c r="K25">
        <v>117963.27499999999</v>
      </c>
      <c r="L25">
        <v>86740.087</v>
      </c>
      <c r="O25" s="7" t="s">
        <v>21</v>
      </c>
      <c r="P25">
        <f>SUM(B274:B361)</f>
        <v>3440612.9219999993</v>
      </c>
      <c r="Q25">
        <f t="shared" ref="Q25:Z25" si="8">SUM(C274:C361)</f>
        <v>3624620.0060000001</v>
      </c>
      <c r="R25">
        <f t="shared" si="8"/>
        <v>3715747.0710000009</v>
      </c>
      <c r="S25">
        <f t="shared" si="8"/>
        <v>4520626.0810000002</v>
      </c>
      <c r="T25">
        <f t="shared" si="8"/>
        <v>6247283.1300000008</v>
      </c>
      <c r="U25">
        <f t="shared" si="8"/>
        <v>7734872.9720000019</v>
      </c>
      <c r="V25">
        <f t="shared" si="8"/>
        <v>9605394.5489999987</v>
      </c>
      <c r="W25">
        <f t="shared" si="8"/>
        <v>11179789.461999999</v>
      </c>
      <c r="X25">
        <f t="shared" si="8"/>
        <v>15324892.318999996</v>
      </c>
      <c r="Y25">
        <f t="shared" si="8"/>
        <v>11621670.098999999</v>
      </c>
      <c r="Z25">
        <f t="shared" si="8"/>
        <v>14516463.26</v>
      </c>
    </row>
    <row r="26" spans="1:26">
      <c r="A26" t="s">
        <v>46</v>
      </c>
      <c r="B26">
        <v>570.97900000000004</v>
      </c>
      <c r="C26">
        <v>228.887</v>
      </c>
      <c r="D26">
        <v>3158.259</v>
      </c>
      <c r="E26">
        <v>1619.1120000000001</v>
      </c>
      <c r="F26">
        <v>2007.5530000000001</v>
      </c>
      <c r="G26">
        <v>6188.1049999999996</v>
      </c>
      <c r="H26">
        <v>5006.5630000000001</v>
      </c>
      <c r="I26">
        <v>5516.3969999999999</v>
      </c>
      <c r="J26">
        <v>6197.616</v>
      </c>
      <c r="K26">
        <v>7552.57</v>
      </c>
      <c r="L26">
        <v>6407.08</v>
      </c>
      <c r="O26" s="7"/>
    </row>
    <row r="27" spans="1:26">
      <c r="A27" t="s">
        <v>47</v>
      </c>
      <c r="B27">
        <v>483.72500000000002</v>
      </c>
      <c r="C27">
        <v>163.952</v>
      </c>
      <c r="D27">
        <v>49.353000000000002</v>
      </c>
      <c r="E27">
        <v>977.54100000000005</v>
      </c>
      <c r="F27">
        <v>7069.94</v>
      </c>
      <c r="G27">
        <v>9787.7819999999992</v>
      </c>
      <c r="H27">
        <v>13315.043</v>
      </c>
      <c r="I27">
        <v>27764.32</v>
      </c>
      <c r="J27">
        <v>36705.082000000002</v>
      </c>
      <c r="K27">
        <v>20844.884999999998</v>
      </c>
      <c r="L27">
        <v>35713.794999999998</v>
      </c>
      <c r="O27" s="7" t="s">
        <v>22</v>
      </c>
      <c r="P27">
        <f>B370+B371+B395+B396+B397+B401+B402+B403+B415+B416+B417+B421+B422+B431+B432+B433+B434+B435+B436+B437+B438</f>
        <v>519660.75099999993</v>
      </c>
      <c r="Q27">
        <f t="shared" ref="Q27:Z27" si="9">C370+C371+C395+C396+C397+C401+C402+C403+C415+C416+C417+C421+C422+C431+C432+C433+C434+C435+C436+C437+C438</f>
        <v>614774.34600000002</v>
      </c>
      <c r="R27">
        <f t="shared" si="9"/>
        <v>681112.81499999994</v>
      </c>
      <c r="S27">
        <f t="shared" si="9"/>
        <v>868876.04799999995</v>
      </c>
      <c r="T27">
        <f t="shared" si="9"/>
        <v>1087766.9409999999</v>
      </c>
      <c r="U27">
        <f t="shared" si="9"/>
        <v>1202541.1999999997</v>
      </c>
      <c r="V27">
        <f t="shared" si="9"/>
        <v>1650277.014</v>
      </c>
      <c r="W27">
        <f t="shared" si="9"/>
        <v>2139703.1179999998</v>
      </c>
      <c r="X27">
        <f t="shared" si="9"/>
        <v>2554065.2079999996</v>
      </c>
      <c r="Y27">
        <f t="shared" si="9"/>
        <v>1605316.7509999999</v>
      </c>
      <c r="Z27">
        <f t="shared" si="9"/>
        <v>2072711.8070000003</v>
      </c>
    </row>
    <row r="28" spans="1:26">
      <c r="A28" t="s">
        <v>48</v>
      </c>
      <c r="B28">
        <v>117.83199999999999</v>
      </c>
      <c r="C28">
        <v>45.274999999999999</v>
      </c>
      <c r="D28">
        <v>20.875</v>
      </c>
      <c r="E28">
        <v>10.821999999999999</v>
      </c>
      <c r="F28">
        <v>86.7</v>
      </c>
      <c r="G28">
        <v>433.95</v>
      </c>
      <c r="H28">
        <v>299.15100000000001</v>
      </c>
      <c r="I28">
        <v>582.92899999999997</v>
      </c>
      <c r="J28">
        <v>1164.2539999999999</v>
      </c>
      <c r="K28">
        <v>1951.143</v>
      </c>
      <c r="L28">
        <v>2611.4520000000002</v>
      </c>
      <c r="O28" s="7"/>
    </row>
    <row r="29" spans="1:26">
      <c r="A29" t="s">
        <v>49</v>
      </c>
      <c r="B29">
        <v>48525.012000000002</v>
      </c>
      <c r="C29">
        <v>60918.483999999997</v>
      </c>
      <c r="D29">
        <v>71378.296000000002</v>
      </c>
      <c r="E29">
        <v>103672.14</v>
      </c>
      <c r="F29">
        <v>105501.82399999999</v>
      </c>
      <c r="G29">
        <v>120559.54</v>
      </c>
      <c r="H29">
        <v>135101.60699999999</v>
      </c>
      <c r="I29">
        <v>166908.255</v>
      </c>
      <c r="J29">
        <v>250501.25200000001</v>
      </c>
      <c r="K29">
        <v>189899.05900000001</v>
      </c>
      <c r="L29">
        <v>173348.269</v>
      </c>
      <c r="O29" s="7" t="s">
        <v>23</v>
      </c>
      <c r="P29">
        <f>B406+B407+B408+B409+B410+B411+B412+B413+B414+B418+B419+B420+B496+B497+B498+B499+B500+B501+B502+B503+B504+B505+B506+B507+B508+B509+B522+B523</f>
        <v>1165918.405</v>
      </c>
      <c r="Q29">
        <f t="shared" ref="Q29:Z29" si="10">C406+C407+C408+C409+C410+C411+C412+C413+C414+C418+C419+C420+C496+C497+C498+C499+C500+C501+C502+C503+C504+C505+C506+C507+C508+C509+C522+C523</f>
        <v>1364442.118</v>
      </c>
      <c r="R29">
        <f t="shared" si="10"/>
        <v>1542053.7880000004</v>
      </c>
      <c r="S29">
        <f t="shared" si="10"/>
        <v>2065801.2329999998</v>
      </c>
      <c r="T29">
        <f t="shared" si="10"/>
        <v>2543983.5229999996</v>
      </c>
      <c r="U29">
        <f t="shared" si="10"/>
        <v>2615149.2079999996</v>
      </c>
      <c r="V29">
        <f t="shared" si="10"/>
        <v>3318420.347000001</v>
      </c>
      <c r="W29">
        <f t="shared" si="10"/>
        <v>4234441.9340000004</v>
      </c>
      <c r="X29">
        <f t="shared" si="10"/>
        <v>4854201.3169999998</v>
      </c>
      <c r="Y29">
        <f t="shared" si="10"/>
        <v>4452206.3669999987</v>
      </c>
      <c r="Z29">
        <f t="shared" si="10"/>
        <v>4481768.1739999996</v>
      </c>
    </row>
    <row r="30" spans="1:26">
      <c r="A30" t="s">
        <v>50</v>
      </c>
      <c r="B30">
        <v>16693.732</v>
      </c>
      <c r="C30">
        <v>22128.167000000001</v>
      </c>
      <c r="D30">
        <v>24009.865000000002</v>
      </c>
      <c r="E30">
        <v>26828.767</v>
      </c>
      <c r="F30">
        <v>23627.098999999998</v>
      </c>
      <c r="G30">
        <v>39800.387999999999</v>
      </c>
      <c r="H30">
        <v>44661.103999999999</v>
      </c>
      <c r="I30">
        <v>62294.470999999998</v>
      </c>
      <c r="J30">
        <v>66384.895999999993</v>
      </c>
      <c r="K30">
        <v>66386.44</v>
      </c>
      <c r="L30">
        <v>66984.081999999995</v>
      </c>
      <c r="O30" s="8"/>
    </row>
    <row r="31" spans="1:26">
      <c r="A31" t="s">
        <v>51</v>
      </c>
      <c r="B31">
        <v>3583.598</v>
      </c>
      <c r="C31">
        <v>7293.3639999999996</v>
      </c>
      <c r="D31">
        <v>5949.6949999999997</v>
      </c>
      <c r="E31">
        <v>6159.1109999999999</v>
      </c>
      <c r="F31">
        <v>6600.2690000000002</v>
      </c>
      <c r="G31">
        <v>11734.485000000001</v>
      </c>
      <c r="H31">
        <v>13527.38</v>
      </c>
      <c r="I31">
        <v>16046.121999999999</v>
      </c>
      <c r="J31">
        <v>19455.530999999999</v>
      </c>
      <c r="K31">
        <v>16375.623</v>
      </c>
      <c r="L31">
        <v>14323.013999999999</v>
      </c>
      <c r="O31" s="7" t="s">
        <v>24</v>
      </c>
      <c r="P31">
        <f>B362+B363+B364+B365+B366+B367+B368+B369+B375+B376+B380+B381+B382+B383+B384+B385+B386+B387+B388+B389++B390+B391+B392+B393+B394+B447+B448+B449+B450+B451+B452+B453+B454+B455+B456+B457+B458+B459+B460+B461+B462+B463+B464+B465+B466+B467+B468+B469+B470+B471+B472+B473+B474+B475+B476+B480+B481+B482+B483+B484+B485+B486+B487+B495+B510+B511+B512+B513+B514+B515+B516+B517+B519+B521</f>
        <v>4567002.4470000006</v>
      </c>
      <c r="Q31">
        <f t="shared" ref="Q31:Z31" si="11">C362+C363+C364+C365+C366+C367+C368+C369+C375+C376+C380+C381+C382+C383+C384+C385+C386+C387+C388+C389++C390+C391+C392+C393+C394+C447+C448+C449+C450+C451+C452+C453+C454+C455+C456+C457+C458+C459+C460+C461+C462+C463+C464+C465+C466+C467+C468+C469+C470+C471+C472+C473+C474+C475+C476+C480+C481+C482+C483+C484+C485+C486+C487+C495+C510+C511+C512+C513+C514+C515+C516+C517+C519+C521</f>
        <v>5437395.012000001</v>
      </c>
      <c r="R31">
        <f t="shared" si="11"/>
        <v>6325892.6209999993</v>
      </c>
      <c r="S31">
        <f t="shared" si="11"/>
        <v>8715427.4780000001</v>
      </c>
      <c r="T31">
        <f t="shared" si="11"/>
        <v>11226076.318</v>
      </c>
      <c r="U31">
        <f t="shared" si="11"/>
        <v>13308283.743000004</v>
      </c>
      <c r="V31">
        <f t="shared" si="11"/>
        <v>18104565.149999999</v>
      </c>
      <c r="W31">
        <f t="shared" si="11"/>
        <v>24147199.667000007</v>
      </c>
      <c r="X31">
        <f t="shared" si="11"/>
        <v>28254938.319000006</v>
      </c>
      <c r="Y31">
        <f t="shared" si="11"/>
        <v>22300967.646000009</v>
      </c>
      <c r="Z31">
        <f t="shared" si="11"/>
        <v>25651431.997999996</v>
      </c>
    </row>
    <row r="32" spans="1:26">
      <c r="A32" t="s">
        <v>52</v>
      </c>
      <c r="B32">
        <v>6233.5209999999997</v>
      </c>
      <c r="C32">
        <v>11051.299000000001</v>
      </c>
      <c r="D32">
        <v>12216.168</v>
      </c>
      <c r="E32">
        <v>20660.231</v>
      </c>
      <c r="F32">
        <v>46913.552000000003</v>
      </c>
      <c r="G32">
        <v>85886.81</v>
      </c>
      <c r="H32">
        <v>96993.243000000002</v>
      </c>
      <c r="I32">
        <v>92794.535000000003</v>
      </c>
      <c r="J32">
        <v>113725.016</v>
      </c>
      <c r="K32">
        <v>76790.894</v>
      </c>
      <c r="L32">
        <v>67057.421000000002</v>
      </c>
      <c r="O32" s="8"/>
    </row>
    <row r="33" spans="1:37">
      <c r="A33" t="s">
        <v>53</v>
      </c>
      <c r="B33">
        <v>3885.277</v>
      </c>
      <c r="C33">
        <v>2941.7710000000002</v>
      </c>
      <c r="D33">
        <v>5544.2290000000003</v>
      </c>
      <c r="E33">
        <v>6940.4639999999999</v>
      </c>
      <c r="F33">
        <v>7809.3339999999998</v>
      </c>
      <c r="G33">
        <v>11335.982</v>
      </c>
      <c r="H33">
        <v>17550.192999999999</v>
      </c>
      <c r="I33">
        <v>31919.084999999999</v>
      </c>
      <c r="J33">
        <v>31530.633999999998</v>
      </c>
      <c r="K33">
        <v>25909.19</v>
      </c>
      <c r="L33">
        <v>23607.016</v>
      </c>
      <c r="O33" s="7" t="s">
        <v>25</v>
      </c>
      <c r="P33">
        <f>B372+B373+B374+B377+B378+B379+B398+B399+B400+B404+B405+B423+B424+B425+B426+B427+B428+B429+B430+B439+B440+B441+B442+B443+B444+B445+B446+B477+B478+B479+B488+B489+B490+B491+B492+B493+B494+B518+B520+B524+B525+B526+B527</f>
        <v>3078951.9650000008</v>
      </c>
      <c r="Q33">
        <f t="shared" ref="Q33:Z33" si="12">C372+C373+C374+C377+C378+C379+C398+C399+C400+C404+C405+C423+C424+C425+C426+C427+C428+C429+C430+C439+C440+C441+C442+C443+C444+C445+C446+C477+C478+C479+C488+C489+C490+C491+C492+C493+C494+C518+C520+C524+C525+C526+C527</f>
        <v>3725633.4080000003</v>
      </c>
      <c r="R33">
        <f t="shared" si="12"/>
        <v>4360710.512000001</v>
      </c>
      <c r="S33">
        <f t="shared" si="12"/>
        <v>6428012.3820000002</v>
      </c>
      <c r="T33">
        <f t="shared" si="12"/>
        <v>8311571.6320000011</v>
      </c>
      <c r="U33">
        <f t="shared" si="12"/>
        <v>9085810.5710000005</v>
      </c>
      <c r="V33">
        <f t="shared" si="12"/>
        <v>11805845.688999997</v>
      </c>
      <c r="W33">
        <f t="shared" si="12"/>
        <v>17209741.317000002</v>
      </c>
      <c r="X33">
        <f t="shared" si="12"/>
        <v>21315022.515999999</v>
      </c>
      <c r="Y33">
        <f t="shared" si="12"/>
        <v>14980404.339</v>
      </c>
      <c r="Z33">
        <f t="shared" si="12"/>
        <v>17410346.620999999</v>
      </c>
    </row>
    <row r="34" spans="1:37">
      <c r="A34" t="s">
        <v>54</v>
      </c>
      <c r="B34">
        <v>1612.325</v>
      </c>
      <c r="C34">
        <v>2910.2089999999998</v>
      </c>
      <c r="D34">
        <v>1125.731</v>
      </c>
      <c r="E34">
        <v>2302.8330000000001</v>
      </c>
      <c r="F34">
        <v>2854.7130000000002</v>
      </c>
      <c r="G34">
        <v>3355.3020000000001</v>
      </c>
      <c r="H34">
        <v>3625.567</v>
      </c>
      <c r="I34">
        <v>5744.7449999999999</v>
      </c>
      <c r="J34">
        <v>8471.3189999999995</v>
      </c>
      <c r="K34">
        <v>8029.4889999999996</v>
      </c>
      <c r="L34">
        <v>10890.870999999999</v>
      </c>
    </row>
    <row r="35" spans="1:37">
      <c r="A35" t="s">
        <v>55</v>
      </c>
      <c r="B35">
        <v>17199.830000000002</v>
      </c>
      <c r="C35">
        <v>21698.531999999999</v>
      </c>
      <c r="D35">
        <v>33015.741000000002</v>
      </c>
      <c r="E35">
        <v>28830.244999999999</v>
      </c>
      <c r="F35">
        <v>99550.433000000005</v>
      </c>
      <c r="G35">
        <v>149129.951</v>
      </c>
      <c r="H35">
        <v>203564.95300000001</v>
      </c>
      <c r="I35">
        <v>243282.81599999999</v>
      </c>
      <c r="J35">
        <v>138287.889</v>
      </c>
      <c r="K35">
        <v>180544.10500000001</v>
      </c>
      <c r="L35">
        <v>310451.08799999999</v>
      </c>
    </row>
    <row r="36" spans="1:37">
      <c r="A36" t="s">
        <v>56</v>
      </c>
      <c r="B36">
        <v>3547.48</v>
      </c>
      <c r="C36">
        <v>5454.2160000000003</v>
      </c>
      <c r="D36">
        <v>6051.4849999999997</v>
      </c>
      <c r="E36">
        <v>7653.9660000000003</v>
      </c>
      <c r="F36">
        <v>9327.4279999999999</v>
      </c>
      <c r="G36">
        <v>11164.384</v>
      </c>
      <c r="H36">
        <v>12260.726000000001</v>
      </c>
      <c r="I36">
        <v>35095.813999999998</v>
      </c>
      <c r="J36">
        <v>49414.131999999998</v>
      </c>
      <c r="K36">
        <v>81652.254000000001</v>
      </c>
      <c r="L36">
        <v>59269.728999999999</v>
      </c>
      <c r="N36" s="1" t="s">
        <v>290</v>
      </c>
      <c r="P36">
        <f>SUM(P25:P33)+B528</f>
        <v>12773960.458000002</v>
      </c>
      <c r="Q36">
        <f t="shared" ref="Q36:Z36" si="13">SUM(Q25:Q33)+C528</f>
        <v>14769540.827000001</v>
      </c>
      <c r="R36">
        <f t="shared" si="13"/>
        <v>16627483.773000004</v>
      </c>
      <c r="S36">
        <f t="shared" si="13"/>
        <v>22600641.625</v>
      </c>
      <c r="T36">
        <f t="shared" si="13"/>
        <v>29417595.703000002</v>
      </c>
      <c r="U36">
        <f t="shared" si="13"/>
        <v>33947964.525000006</v>
      </c>
      <c r="V36">
        <f t="shared" si="13"/>
        <v>44486906.559999995</v>
      </c>
      <c r="W36">
        <f t="shared" si="13"/>
        <v>58916960.81400001</v>
      </c>
      <c r="X36">
        <f t="shared" si="13"/>
        <v>72316363.356000006</v>
      </c>
      <c r="Y36">
        <f t="shared" si="13"/>
        <v>55045971.161000006</v>
      </c>
      <c r="Z36">
        <f t="shared" si="13"/>
        <v>64224734.07599999</v>
      </c>
    </row>
    <row r="37" spans="1:37">
      <c r="A37" t="s">
        <v>57</v>
      </c>
      <c r="B37">
        <v>7394.5259999999998</v>
      </c>
      <c r="C37">
        <v>7915.9260000000004</v>
      </c>
      <c r="D37">
        <v>6862.24</v>
      </c>
      <c r="E37">
        <v>5001.6840000000002</v>
      </c>
      <c r="F37">
        <v>3898.0940000000001</v>
      </c>
      <c r="G37">
        <v>7592.6049999999996</v>
      </c>
      <c r="H37">
        <v>26879.662</v>
      </c>
      <c r="I37">
        <v>57050.347999999998</v>
      </c>
      <c r="J37">
        <v>89549.994000000006</v>
      </c>
      <c r="K37">
        <v>119652.905</v>
      </c>
      <c r="L37">
        <v>101040.57399999999</v>
      </c>
      <c r="P37">
        <f>B273</f>
        <v>12774093.823999999</v>
      </c>
      <c r="Q37">
        <f t="shared" ref="Q37:Z37" si="14">C273</f>
        <v>14769682.306</v>
      </c>
      <c r="R37">
        <f t="shared" si="14"/>
        <v>16627735.554</v>
      </c>
      <c r="S37">
        <f t="shared" si="14"/>
        <v>22600764.721999999</v>
      </c>
      <c r="T37">
        <f t="shared" si="14"/>
        <v>29456675.921999998</v>
      </c>
      <c r="U37">
        <f t="shared" si="14"/>
        <v>34225828.873000003</v>
      </c>
      <c r="V37">
        <f t="shared" si="14"/>
        <v>44758621.589000002</v>
      </c>
      <c r="W37">
        <f t="shared" si="14"/>
        <v>59207793.369000003</v>
      </c>
      <c r="X37">
        <f t="shared" si="14"/>
        <v>72611558.377000004</v>
      </c>
      <c r="Y37">
        <f t="shared" si="14"/>
        <v>55159944.854999997</v>
      </c>
      <c r="Z37">
        <f t="shared" si="14"/>
        <v>64381971.193999998</v>
      </c>
    </row>
    <row r="38" spans="1:37">
      <c r="A38" t="s">
        <v>58</v>
      </c>
      <c r="B38">
        <v>1944.5319999999999</v>
      </c>
      <c r="C38">
        <v>3617.0329999999999</v>
      </c>
      <c r="D38">
        <v>10593.716</v>
      </c>
      <c r="E38">
        <v>13034.871999999999</v>
      </c>
      <c r="F38">
        <v>11249.102999999999</v>
      </c>
      <c r="G38">
        <v>11813.298000000001</v>
      </c>
      <c r="H38">
        <v>1077.749</v>
      </c>
      <c r="I38">
        <v>1227.604</v>
      </c>
      <c r="J38">
        <v>760.00699999999995</v>
      </c>
      <c r="K38">
        <v>21521.98</v>
      </c>
      <c r="L38">
        <v>25361.544000000002</v>
      </c>
      <c r="P38" s="9">
        <f>P36-P37</f>
        <v>-133.36599999666214</v>
      </c>
      <c r="Q38" s="9">
        <f t="shared" ref="Q38:Z38" si="15">Q36-Q37</f>
        <v>-141.47899999842048</v>
      </c>
      <c r="R38" s="9">
        <f t="shared" si="15"/>
        <v>-251.78099999576807</v>
      </c>
      <c r="S38" s="9">
        <f t="shared" si="15"/>
        <v>-123.09699999913573</v>
      </c>
      <c r="T38" s="9">
        <f t="shared" si="15"/>
        <v>-39080.218999996781</v>
      </c>
      <c r="U38" s="9">
        <f t="shared" si="15"/>
        <v>-277864.34799999744</v>
      </c>
      <c r="V38" s="9">
        <f t="shared" si="15"/>
        <v>-271715.02900000662</v>
      </c>
      <c r="W38" s="9">
        <f t="shared" si="15"/>
        <v>-290832.55499999225</v>
      </c>
      <c r="X38" s="9">
        <f t="shared" si="15"/>
        <v>-295195.02099999785</v>
      </c>
      <c r="Y38" s="9">
        <f t="shared" si="15"/>
        <v>-113973.69399999082</v>
      </c>
      <c r="Z38" s="9">
        <f t="shared" si="15"/>
        <v>-157237.11800000817</v>
      </c>
    </row>
    <row r="39" spans="1:37">
      <c r="A39" t="s">
        <v>59</v>
      </c>
      <c r="B39">
        <v>22125.905999999999</v>
      </c>
      <c r="C39">
        <v>32970.856</v>
      </c>
      <c r="D39">
        <v>39272.629000000001</v>
      </c>
      <c r="E39">
        <v>49330.29</v>
      </c>
      <c r="F39">
        <v>97545.502999999997</v>
      </c>
      <c r="G39">
        <v>116164.663</v>
      </c>
      <c r="H39">
        <v>138615.6</v>
      </c>
      <c r="I39">
        <v>161889.92800000001</v>
      </c>
      <c r="J39">
        <v>189155.26699999999</v>
      </c>
      <c r="K39">
        <v>166822.853</v>
      </c>
      <c r="L39">
        <v>180713.01699999999</v>
      </c>
    </row>
    <row r="40" spans="1:37">
      <c r="A40" t="s">
        <v>60</v>
      </c>
      <c r="B40">
        <v>600.69899999999996</v>
      </c>
      <c r="C40">
        <v>1440.2090000000001</v>
      </c>
      <c r="D40">
        <v>1658.9670000000001</v>
      </c>
      <c r="E40">
        <v>1415.27</v>
      </c>
      <c r="F40">
        <v>931.20699999999999</v>
      </c>
      <c r="G40">
        <v>863.92200000000003</v>
      </c>
      <c r="H40">
        <v>997.71400000000006</v>
      </c>
      <c r="I40">
        <v>1313.2760000000001</v>
      </c>
      <c r="J40">
        <v>5491.1390000000001</v>
      </c>
      <c r="K40">
        <v>17856.312999999998</v>
      </c>
      <c r="L40">
        <v>1604.731</v>
      </c>
    </row>
    <row r="41" spans="1:37">
      <c r="A41" t="s">
        <v>61</v>
      </c>
      <c r="B41">
        <v>557.93799999999999</v>
      </c>
      <c r="C41">
        <v>335.33</v>
      </c>
      <c r="D41">
        <v>416.459</v>
      </c>
      <c r="E41">
        <v>583.58399999999995</v>
      </c>
      <c r="F41">
        <v>936.79300000000001</v>
      </c>
      <c r="G41">
        <v>1421.056</v>
      </c>
      <c r="H41">
        <v>1723.319</v>
      </c>
      <c r="I41">
        <v>1934.7159999999999</v>
      </c>
      <c r="J41">
        <v>2758.4720000000002</v>
      </c>
      <c r="K41">
        <v>1371.3119999999999</v>
      </c>
      <c r="L41">
        <v>2715.5349999999999</v>
      </c>
    </row>
    <row r="42" spans="1:37" ht="13.5" thickBot="1">
      <c r="A42" t="s">
        <v>62</v>
      </c>
      <c r="B42">
        <v>25958.121999999999</v>
      </c>
      <c r="C42">
        <v>21238.17</v>
      </c>
      <c r="D42">
        <v>18016.065999999999</v>
      </c>
      <c r="E42">
        <v>24536.856</v>
      </c>
      <c r="F42">
        <v>27769.335999999999</v>
      </c>
      <c r="G42">
        <v>27541.734</v>
      </c>
      <c r="H42">
        <v>37345.186999999998</v>
      </c>
      <c r="I42">
        <v>59144.334999999999</v>
      </c>
      <c r="J42">
        <v>76820.202999999994</v>
      </c>
      <c r="K42">
        <v>64066.807000000001</v>
      </c>
      <c r="L42">
        <v>63242.822999999997</v>
      </c>
      <c r="N42" s="14" t="s">
        <v>393</v>
      </c>
      <c r="S42" s="1" t="s">
        <v>286</v>
      </c>
      <c r="T42" s="118">
        <v>2010</v>
      </c>
      <c r="U42" s="62"/>
      <c r="V42" s="23"/>
      <c r="W42" s="118">
        <v>2000</v>
      </c>
      <c r="X42" s="62"/>
      <c r="Y42" s="23"/>
      <c r="AA42" s="65">
        <v>2010</v>
      </c>
      <c r="AB42" s="9"/>
      <c r="AC42" s="9"/>
      <c r="AD42" s="9"/>
      <c r="AE42" s="9"/>
      <c r="AF42" s="9"/>
      <c r="AG42" s="9"/>
      <c r="AH42" s="9"/>
      <c r="AI42" s="9"/>
      <c r="AJ42" s="9"/>
      <c r="AK42" s="18"/>
    </row>
    <row r="43" spans="1:37" ht="13.5" thickBot="1">
      <c r="A43" t="s">
        <v>63</v>
      </c>
      <c r="B43">
        <v>12442.942999999999</v>
      </c>
      <c r="C43">
        <v>8020.4179999999997</v>
      </c>
      <c r="D43">
        <v>6471.5780000000004</v>
      </c>
      <c r="E43">
        <v>5184.2120000000004</v>
      </c>
      <c r="F43">
        <v>5334.6</v>
      </c>
      <c r="G43">
        <v>5581.366</v>
      </c>
      <c r="H43">
        <v>4350.22</v>
      </c>
      <c r="I43">
        <v>3555.8040000000001</v>
      </c>
      <c r="J43">
        <v>3677.8139999999999</v>
      </c>
      <c r="K43">
        <v>2008.5530000000001</v>
      </c>
      <c r="L43">
        <v>923.601</v>
      </c>
      <c r="T43" s="117" t="s">
        <v>397</v>
      </c>
      <c r="U43" s="4" t="s">
        <v>398</v>
      </c>
      <c r="V43" s="20" t="s">
        <v>401</v>
      </c>
      <c r="W43" s="117" t="s">
        <v>397</v>
      </c>
      <c r="X43" s="4" t="s">
        <v>398</v>
      </c>
      <c r="Y43" s="20" t="s">
        <v>401</v>
      </c>
      <c r="AA43" s="112" t="s">
        <v>374</v>
      </c>
      <c r="AB43" s="111">
        <v>0</v>
      </c>
      <c r="AC43" s="111">
        <v>1</v>
      </c>
      <c r="AD43" s="111">
        <v>2</v>
      </c>
      <c r="AE43" s="111">
        <v>3</v>
      </c>
      <c r="AF43" s="111">
        <v>4</v>
      </c>
      <c r="AG43" s="111">
        <v>5</v>
      </c>
      <c r="AH43" s="111">
        <v>6</v>
      </c>
      <c r="AI43" s="111">
        <v>7</v>
      </c>
      <c r="AJ43" s="111">
        <v>8</v>
      </c>
      <c r="AK43" s="113">
        <v>9</v>
      </c>
    </row>
    <row r="44" spans="1:37">
      <c r="A44" t="s">
        <v>64</v>
      </c>
      <c r="B44">
        <v>31601.786</v>
      </c>
      <c r="C44">
        <v>32342.294000000002</v>
      </c>
      <c r="D44">
        <v>38133.728999999999</v>
      </c>
      <c r="E44">
        <v>54354.775000000001</v>
      </c>
      <c r="F44">
        <v>62177.773000000001</v>
      </c>
      <c r="G44">
        <v>105604.986</v>
      </c>
      <c r="H44">
        <v>112128.349</v>
      </c>
      <c r="I44">
        <v>131527.54199999999</v>
      </c>
      <c r="J44">
        <v>164089.59</v>
      </c>
      <c r="K44">
        <v>159481.31099999999</v>
      </c>
      <c r="L44">
        <v>159721.98300000001</v>
      </c>
      <c r="N44" s="109" t="s">
        <v>29</v>
      </c>
      <c r="T44" s="33">
        <f>(2*MIN(L9,L274)/(L9+L274))</f>
        <v>0.64594235996106941</v>
      </c>
      <c r="U44" s="31">
        <f t="shared" ref="U44:U79" si="16">(L9+L274)/($AB$44+$AB$45)</f>
        <v>4.3976532279068059E-2</v>
      </c>
      <c r="V44" s="8">
        <f t="shared" ref="V44:V80" si="17">(T44*U44)</f>
        <v>2.8406305043245369E-2</v>
      </c>
      <c r="W44" s="33">
        <f>(2*MIN(B9,B274)/(B9+B274))</f>
        <v>0.77382638918545943</v>
      </c>
      <c r="X44" s="31">
        <f>(B9+B274)/($AB$52+$AB$53)</f>
        <v>3.3160236646627088E-2</v>
      </c>
      <c r="Y44" s="8">
        <f>(W44*X44)</f>
        <v>2.5660266188794786E-2</v>
      </c>
      <c r="AA44" s="57" t="s">
        <v>288</v>
      </c>
      <c r="AB44" s="31">
        <f>SUM(L9:L44)</f>
        <v>2289191.2879999997</v>
      </c>
      <c r="AC44" s="31">
        <f>SUM(L45:L48)</f>
        <v>96653.123999999996</v>
      </c>
      <c r="AD44" s="31">
        <f>SUM(L49:L82)</f>
        <v>1756307.03</v>
      </c>
      <c r="AE44" s="31">
        <f>SUM(L83:L92)</f>
        <v>3087399.156</v>
      </c>
      <c r="AF44" s="31">
        <f>SUM(L93:L96)</f>
        <v>102047.035</v>
      </c>
      <c r="AG44" s="31">
        <f>SUM(L97:L129)</f>
        <v>2987471.76</v>
      </c>
      <c r="AH44" s="31">
        <f>SUM(L130:L181)</f>
        <v>12206325.001999997</v>
      </c>
      <c r="AI44" s="31">
        <f>SUM(L182:L231)</f>
        <v>34971236.14199999</v>
      </c>
      <c r="AJ44" s="31">
        <f>SUM(L232:L262)</f>
        <v>6329144.1290000007</v>
      </c>
      <c r="AK44" s="8">
        <f>SUM(L263)</f>
        <v>103807.242</v>
      </c>
    </row>
    <row r="45" spans="1:37">
      <c r="A45" t="s">
        <v>65</v>
      </c>
      <c r="B45">
        <v>14818.460999999999</v>
      </c>
      <c r="C45">
        <v>24094.413</v>
      </c>
      <c r="D45">
        <v>27401.903999999999</v>
      </c>
      <c r="E45">
        <v>30319.918000000001</v>
      </c>
      <c r="F45">
        <v>41641.74</v>
      </c>
      <c r="G45">
        <v>56899.682000000001</v>
      </c>
      <c r="H45">
        <v>57993.95</v>
      </c>
      <c r="I45">
        <v>69562.929999999993</v>
      </c>
      <c r="J45">
        <v>71603.168000000005</v>
      </c>
      <c r="K45">
        <v>82858.986999999994</v>
      </c>
      <c r="L45">
        <v>57418.578999999998</v>
      </c>
      <c r="N45" s="110" t="s">
        <v>30</v>
      </c>
      <c r="T45" s="33">
        <f>(2*MIN(L10,L275)/(L10+L275))</f>
        <v>0.51284372295881075</v>
      </c>
      <c r="U45" s="31">
        <f t="shared" si="16"/>
        <v>6.2004179335428608E-3</v>
      </c>
      <c r="V45" s="8">
        <f t="shared" si="17"/>
        <v>3.1798454169386968E-3</v>
      </c>
      <c r="W45" s="33">
        <f t="shared" ref="W45:W108" si="18">(2*MIN(B10,B275)/(B10+B275))</f>
        <v>0.33764578499613301</v>
      </c>
      <c r="X45" s="31">
        <f t="shared" ref="X45:X79" si="19">(B10+B275)/($AB$52+$AB$53)</f>
        <v>4.9958661915487776E-3</v>
      </c>
      <c r="Y45" s="8">
        <f t="shared" ref="Y45:Y108" si="20">(W45*X45)</f>
        <v>1.6868331619811284E-3</v>
      </c>
      <c r="AA45" s="57" t="s">
        <v>287</v>
      </c>
      <c r="AB45" s="31">
        <f>SUM(L274:L309)</f>
        <v>3296109.1500000008</v>
      </c>
      <c r="AC45" s="31">
        <f>SUM(L310:L313)</f>
        <v>469363.47100000002</v>
      </c>
      <c r="AD45" s="31">
        <f>SUM(L314:L347)</f>
        <v>2365454.9540000008</v>
      </c>
      <c r="AE45" s="31">
        <f>SUM(L348:L357)</f>
        <v>8182227.1290000016</v>
      </c>
      <c r="AF45" s="31">
        <f>SUM(L358:L361)</f>
        <v>203308.55599999998</v>
      </c>
      <c r="AG45" s="31">
        <f>SUM(L362:L394)</f>
        <v>5448568.6359999999</v>
      </c>
      <c r="AH45" s="31">
        <f>SUM(L395:L446)</f>
        <v>9796807.3049999997</v>
      </c>
      <c r="AI45" s="31">
        <f>SUM(L447:L496)</f>
        <v>27649104.982000001</v>
      </c>
      <c r="AJ45" s="31">
        <f>SUM(L497:L527)</f>
        <v>6721777.6769999992</v>
      </c>
      <c r="AK45" s="8">
        <f>SUM(L528)</f>
        <v>92012.216</v>
      </c>
    </row>
    <row r="46" spans="1:37">
      <c r="A46" t="s">
        <v>66</v>
      </c>
      <c r="B46">
        <v>10568.55</v>
      </c>
      <c r="C46">
        <v>11580.666999999999</v>
      </c>
      <c r="D46">
        <v>14210.959000000001</v>
      </c>
      <c r="E46">
        <v>18784.534</v>
      </c>
      <c r="F46">
        <v>19554.561000000002</v>
      </c>
      <c r="G46">
        <v>17218.386999999999</v>
      </c>
      <c r="H46">
        <v>19401.786</v>
      </c>
      <c r="I46">
        <v>39610.616000000002</v>
      </c>
      <c r="J46">
        <v>35423.516000000003</v>
      </c>
      <c r="K46">
        <v>40985.222000000002</v>
      </c>
      <c r="L46">
        <v>33862.421000000002</v>
      </c>
      <c r="N46" s="110" t="s">
        <v>31</v>
      </c>
      <c r="T46" s="33">
        <f t="shared" ref="T46:T109" si="21">(2*MIN(L11,L276)/(L11+L276))</f>
        <v>0.59450031555588356</v>
      </c>
      <c r="U46" s="31">
        <f t="shared" si="16"/>
        <v>0.10193878472970337</v>
      </c>
      <c r="V46" s="8">
        <f t="shared" si="17"/>
        <v>6.0602639689191939E-2</v>
      </c>
      <c r="W46" s="33">
        <f t="shared" si="18"/>
        <v>0.21133114430173766</v>
      </c>
      <c r="X46" s="31">
        <f t="shared" si="19"/>
        <v>3.6561299739247925E-2</v>
      </c>
      <c r="Y46" s="8">
        <f t="shared" si="20"/>
        <v>7.726541311054087E-3</v>
      </c>
      <c r="AA46" s="33"/>
      <c r="AB46" s="31"/>
      <c r="AC46" s="31"/>
      <c r="AD46" s="31"/>
      <c r="AE46" s="31"/>
      <c r="AF46" s="31"/>
      <c r="AG46" s="31"/>
      <c r="AH46" s="31"/>
      <c r="AI46" s="31"/>
      <c r="AJ46" s="31"/>
      <c r="AK46" s="8"/>
    </row>
    <row r="47" spans="1:37">
      <c r="A47" t="s">
        <v>67</v>
      </c>
      <c r="B47">
        <v>5701.8509999999997</v>
      </c>
      <c r="C47">
        <v>3619.9720000000002</v>
      </c>
      <c r="D47">
        <v>4473.3850000000002</v>
      </c>
      <c r="E47">
        <v>4596.4030000000002</v>
      </c>
      <c r="F47">
        <v>8591.1569999999992</v>
      </c>
      <c r="G47">
        <v>3049.2930000000001</v>
      </c>
      <c r="H47" t="s">
        <v>18</v>
      </c>
      <c r="I47">
        <v>2927.8339999999998</v>
      </c>
      <c r="J47" t="s">
        <v>18</v>
      </c>
      <c r="K47">
        <v>693.29300000000001</v>
      </c>
      <c r="L47">
        <v>5350.3069999999998</v>
      </c>
      <c r="N47" s="110" t="s">
        <v>32</v>
      </c>
      <c r="T47" s="33">
        <f t="shared" si="21"/>
        <v>0.25739087574429614</v>
      </c>
      <c r="U47" s="31">
        <f t="shared" si="16"/>
        <v>2.913226455876463E-3</v>
      </c>
      <c r="V47" s="8">
        <f t="shared" si="17"/>
        <v>7.4983790871949489E-4</v>
      </c>
      <c r="W47" s="33">
        <f t="shared" si="18"/>
        <v>0.84465395328905091</v>
      </c>
      <c r="X47" s="31">
        <f t="shared" si="19"/>
        <v>5.3428907830673758E-6</v>
      </c>
      <c r="Y47" s="8">
        <f t="shared" si="20"/>
        <v>4.5128938219094923E-6</v>
      </c>
      <c r="AA47" s="67" t="s">
        <v>399</v>
      </c>
      <c r="AB47" s="47">
        <f>SUM(V44:V79)</f>
        <v>0.67240876147833806</v>
      </c>
      <c r="AC47" s="47">
        <f>SUM(V80:V83)</f>
        <v>0.34152046019074755</v>
      </c>
      <c r="AD47" s="47">
        <f>SUM(V84:V117)</f>
        <v>0.45346490099511749</v>
      </c>
      <c r="AE47" s="47">
        <f>SUM(V118:V127)</f>
        <v>0.32899334780381312</v>
      </c>
      <c r="AF47" s="47">
        <f>SUM(V128:V131)</f>
        <v>0.66838163772151149</v>
      </c>
      <c r="AG47" s="47">
        <f>SUM(V132:V164)</f>
        <v>0.60561290844724391</v>
      </c>
      <c r="AH47" s="47">
        <f>SUM(V165:V216)</f>
        <v>0.71812918077000787</v>
      </c>
      <c r="AI47" s="47">
        <f>SUM(V217:V266)</f>
        <v>0.59904376412959137</v>
      </c>
      <c r="AJ47" s="47">
        <f>SUM(V267:V297)</f>
        <v>0.74326645413969161</v>
      </c>
      <c r="AK47" s="114">
        <f>SUM(V298)</f>
        <v>0.93976581224119216</v>
      </c>
    </row>
    <row r="48" spans="1:37">
      <c r="A48" t="s">
        <v>68</v>
      </c>
      <c r="B48">
        <v>20296.916000000001</v>
      </c>
      <c r="C48">
        <v>15777.444</v>
      </c>
      <c r="D48">
        <v>15473.022999999999</v>
      </c>
      <c r="E48">
        <v>27247.941999999999</v>
      </c>
      <c r="F48">
        <v>16251.504000000001</v>
      </c>
      <c r="G48">
        <v>5295.6750000000002</v>
      </c>
      <c r="H48">
        <v>3812.36</v>
      </c>
      <c r="I48" t="s">
        <v>18</v>
      </c>
      <c r="J48" t="s">
        <v>18</v>
      </c>
      <c r="K48" t="s">
        <v>18</v>
      </c>
      <c r="L48">
        <v>21.817</v>
      </c>
      <c r="N48" s="110" t="s">
        <v>33</v>
      </c>
      <c r="T48" s="33">
        <f t="shared" si="21"/>
        <v>0.60156619604219719</v>
      </c>
      <c r="U48" s="31">
        <f t="shared" si="16"/>
        <v>3.0464710518048589E-2</v>
      </c>
      <c r="V48" s="8">
        <f t="shared" si="17"/>
        <v>1.8326540019869206E-2</v>
      </c>
      <c r="W48" s="33">
        <f t="shared" si="18"/>
        <v>0.19653076461962399</v>
      </c>
      <c r="X48" s="31">
        <f t="shared" si="19"/>
        <v>8.7735899189068239E-3</v>
      </c>
      <c r="Y48" s="8">
        <f t="shared" si="20"/>
        <v>1.724280335221783E-3</v>
      </c>
      <c r="AA48" s="115" t="s">
        <v>400</v>
      </c>
      <c r="AB48" s="5">
        <f>(2*MIN(AB44,AB45)/(AB44+AB45))</f>
        <v>0.81972001807649197</v>
      </c>
      <c r="AC48" s="5">
        <f t="shared" ref="AC48:AK48" si="22">(2*MIN(AC44,AC45)/(AC44+AC45))</f>
        <v>0.34152046019074761</v>
      </c>
      <c r="AD48" s="5">
        <f t="shared" si="22"/>
        <v>0.85221176614161309</v>
      </c>
      <c r="AE48" s="5">
        <f t="shared" si="22"/>
        <v>0.54791509104598479</v>
      </c>
      <c r="AF48" s="5">
        <f t="shared" si="22"/>
        <v>0.66838163772151138</v>
      </c>
      <c r="AG48" s="5">
        <f t="shared" si="22"/>
        <v>0.70826397688103249</v>
      </c>
      <c r="AH48" s="5">
        <f t="shared" si="22"/>
        <v>0.89049205979489376</v>
      </c>
      <c r="AI48" s="5">
        <f t="shared" si="22"/>
        <v>0.88307104323336727</v>
      </c>
      <c r="AJ48" s="5">
        <f t="shared" si="22"/>
        <v>0.96991526316405552</v>
      </c>
      <c r="AK48" s="6">
        <f t="shared" si="22"/>
        <v>0.93976581224119216</v>
      </c>
    </row>
    <row r="49" spans="1:37">
      <c r="A49" t="s">
        <v>69</v>
      </c>
      <c r="B49">
        <v>9829.3510000000006</v>
      </c>
      <c r="C49">
        <v>11328.51</v>
      </c>
      <c r="D49">
        <v>10677.034</v>
      </c>
      <c r="E49">
        <v>12247.257</v>
      </c>
      <c r="F49">
        <v>8796.4860000000008</v>
      </c>
      <c r="G49">
        <v>9338.2839999999997</v>
      </c>
      <c r="H49">
        <v>11795.638000000001</v>
      </c>
      <c r="I49">
        <v>13193.579</v>
      </c>
      <c r="J49">
        <v>8800.7870000000003</v>
      </c>
      <c r="K49">
        <v>11459.495999999999</v>
      </c>
      <c r="L49">
        <v>16387.571</v>
      </c>
      <c r="N49" s="110" t="s">
        <v>34</v>
      </c>
      <c r="T49" s="33">
        <f t="shared" si="21"/>
        <v>0.97294398664625636</v>
      </c>
      <c r="U49" s="31">
        <f t="shared" si="16"/>
        <v>5.9514857381428463E-2</v>
      </c>
      <c r="V49" s="8">
        <f t="shared" si="17"/>
        <v>5.7904622605370389E-2</v>
      </c>
      <c r="W49" s="33">
        <f t="shared" si="18"/>
        <v>0.85619830059833468</v>
      </c>
      <c r="X49" s="31">
        <f t="shared" si="19"/>
        <v>5.1264378790079515E-2</v>
      </c>
      <c r="Y49" s="8">
        <f t="shared" si="20"/>
        <v>4.3892474001295395E-2</v>
      </c>
    </row>
    <row r="50" spans="1:37" ht="13.5" thickBot="1">
      <c r="A50" t="s">
        <v>70</v>
      </c>
      <c r="B50">
        <v>162.84</v>
      </c>
      <c r="C50">
        <v>218.41200000000001</v>
      </c>
      <c r="D50">
        <v>313.10399999999998</v>
      </c>
      <c r="E50">
        <v>488.07</v>
      </c>
      <c r="F50">
        <v>443.34699999999998</v>
      </c>
      <c r="G50">
        <v>482.62900000000002</v>
      </c>
      <c r="H50">
        <v>442.11700000000002</v>
      </c>
      <c r="I50" t="s">
        <v>18</v>
      </c>
      <c r="J50" t="s">
        <v>18</v>
      </c>
      <c r="K50">
        <v>0.33600000000000002</v>
      </c>
      <c r="L50">
        <v>0</v>
      </c>
      <c r="N50" s="110" t="s">
        <v>35</v>
      </c>
      <c r="T50" s="33">
        <f t="shared" si="21"/>
        <v>0.29496280518830204</v>
      </c>
      <c r="U50" s="31">
        <f t="shared" si="16"/>
        <v>8.3152502744562283E-3</v>
      </c>
      <c r="V50" s="8">
        <f t="shared" si="17"/>
        <v>2.4526895467964077E-3</v>
      </c>
      <c r="W50" s="33">
        <f t="shared" si="18"/>
        <v>0.49375198960695815</v>
      </c>
      <c r="X50" s="31">
        <f t="shared" si="19"/>
        <v>4.2184143345608584E-3</v>
      </c>
      <c r="Y50" s="8">
        <f t="shared" si="20"/>
        <v>2.0828504706759364E-3</v>
      </c>
      <c r="AA50" s="65">
        <v>2000</v>
      </c>
      <c r="AB50" s="9"/>
      <c r="AC50" s="9"/>
      <c r="AD50" s="9"/>
      <c r="AE50" s="9"/>
      <c r="AF50" s="9"/>
      <c r="AG50" s="9"/>
      <c r="AH50" s="9"/>
      <c r="AI50" s="9"/>
      <c r="AJ50" s="9"/>
      <c r="AK50" s="18"/>
    </row>
    <row r="51" spans="1:37" ht="13.5" thickBot="1">
      <c r="A51" t="s">
        <v>71</v>
      </c>
      <c r="B51">
        <v>16890.990000000002</v>
      </c>
      <c r="C51">
        <v>35721.535000000003</v>
      </c>
      <c r="D51">
        <v>34115.821000000004</v>
      </c>
      <c r="E51">
        <v>22981.463</v>
      </c>
      <c r="F51">
        <v>72105.271999999997</v>
      </c>
      <c r="G51">
        <v>61764.358999999997</v>
      </c>
      <c r="H51">
        <v>60466.146000000001</v>
      </c>
      <c r="I51">
        <v>112129.429</v>
      </c>
      <c r="J51">
        <v>195199.06400000001</v>
      </c>
      <c r="K51">
        <v>211698.86199999999</v>
      </c>
      <c r="L51">
        <v>259885.038</v>
      </c>
      <c r="N51" s="110" t="s">
        <v>36</v>
      </c>
      <c r="T51" s="33">
        <f t="shared" si="21"/>
        <v>0.84771163989426901</v>
      </c>
      <c r="U51" s="31">
        <f t="shared" si="16"/>
        <v>5.5637810615479726E-2</v>
      </c>
      <c r="V51" s="8">
        <f t="shared" si="17"/>
        <v>4.7164819676975084E-2</v>
      </c>
      <c r="W51" s="33">
        <f t="shared" si="18"/>
        <v>0.65870848503517121</v>
      </c>
      <c r="X51" s="31">
        <f t="shared" si="19"/>
        <v>3.6273683468150519E-2</v>
      </c>
      <c r="Y51" s="8">
        <f t="shared" si="20"/>
        <v>2.3893783083950765E-2</v>
      </c>
      <c r="AA51" s="112" t="s">
        <v>374</v>
      </c>
      <c r="AB51" s="111">
        <v>0</v>
      </c>
      <c r="AC51" s="111">
        <v>1</v>
      </c>
      <c r="AD51" s="111">
        <v>2</v>
      </c>
      <c r="AE51" s="111">
        <v>3</v>
      </c>
      <c r="AF51" s="111">
        <v>4</v>
      </c>
      <c r="AG51" s="111">
        <v>5</v>
      </c>
      <c r="AH51" s="111">
        <v>6</v>
      </c>
      <c r="AI51" s="111">
        <v>7</v>
      </c>
      <c r="AJ51" s="111">
        <v>8</v>
      </c>
      <c r="AK51" s="113">
        <v>9</v>
      </c>
    </row>
    <row r="52" spans="1:37">
      <c r="A52" t="s">
        <v>72</v>
      </c>
      <c r="B52">
        <v>374.74200000000002</v>
      </c>
      <c r="C52">
        <v>395.43799999999999</v>
      </c>
      <c r="D52">
        <v>382.81299999999999</v>
      </c>
      <c r="E52">
        <v>671.87699999999995</v>
      </c>
      <c r="F52">
        <v>1517.884</v>
      </c>
      <c r="G52">
        <v>1268.338</v>
      </c>
      <c r="H52">
        <v>1450.7339999999999</v>
      </c>
      <c r="I52">
        <v>1114.8589999999999</v>
      </c>
      <c r="J52">
        <v>1239.2180000000001</v>
      </c>
      <c r="K52">
        <v>1195.7470000000001</v>
      </c>
      <c r="L52">
        <v>10877.751</v>
      </c>
      <c r="N52" s="110" t="s">
        <v>37</v>
      </c>
      <c r="T52" s="33">
        <f t="shared" si="21"/>
        <v>0.85198940335516371</v>
      </c>
      <c r="U52" s="31">
        <f t="shared" si="16"/>
        <v>9.1060225970963238E-3</v>
      </c>
      <c r="V52" s="8">
        <f t="shared" si="17"/>
        <v>7.7582347594387351E-3</v>
      </c>
      <c r="W52" s="33">
        <f t="shared" si="18"/>
        <v>0.51737008899662085</v>
      </c>
      <c r="X52" s="31">
        <f t="shared" si="19"/>
        <v>4.9288447955528249E-3</v>
      </c>
      <c r="Y52" s="8">
        <f t="shared" si="20"/>
        <v>2.5500368705256965E-3</v>
      </c>
      <c r="AA52" s="116" t="s">
        <v>288</v>
      </c>
      <c r="AB52" s="31">
        <f>SUM(B9:B44)</f>
        <v>300702.08700000006</v>
      </c>
      <c r="AC52" s="31">
        <f>SUM(B45:B48)</f>
        <v>51385.777999999998</v>
      </c>
      <c r="AD52" s="31">
        <f>SUM(B49:B82)</f>
        <v>386102.413</v>
      </c>
      <c r="AE52" s="31">
        <f>SUM(B83:B92)</f>
        <v>831764.64100000006</v>
      </c>
      <c r="AF52" s="31">
        <f>SUM(B93:B96)</f>
        <v>14415.855999999998</v>
      </c>
      <c r="AG52" s="31">
        <f>SUM(B97:B129)</f>
        <v>943222.59</v>
      </c>
      <c r="AH52" s="31">
        <f>SUM(B130:B181)</f>
        <v>3177791.5000000005</v>
      </c>
      <c r="AI52" s="31">
        <f>SUM(B182:B231)</f>
        <v>4699703.108</v>
      </c>
      <c r="AJ52" s="31">
        <f>SUM(B232:B262)</f>
        <v>1478014.5930000001</v>
      </c>
      <c r="AK52" s="8">
        <f>SUM(B263)</f>
        <v>1419.2360000000001</v>
      </c>
    </row>
    <row r="53" spans="1:37">
      <c r="A53" t="s">
        <v>73</v>
      </c>
      <c r="B53">
        <v>265.50700000000001</v>
      </c>
      <c r="C53">
        <v>52.780999999999999</v>
      </c>
      <c r="D53">
        <v>0.61599999999999999</v>
      </c>
      <c r="E53">
        <v>1540.153</v>
      </c>
      <c r="F53">
        <v>1655.636</v>
      </c>
      <c r="G53" t="s">
        <v>18</v>
      </c>
      <c r="H53">
        <v>3104.5390000000002</v>
      </c>
      <c r="I53">
        <v>2043.973</v>
      </c>
      <c r="J53">
        <v>5408.8180000000002</v>
      </c>
      <c r="K53">
        <v>9289.1419999999998</v>
      </c>
      <c r="L53">
        <v>9689.7160000000003</v>
      </c>
      <c r="N53" s="110" t="s">
        <v>38</v>
      </c>
      <c r="T53" s="33">
        <f t="shared" si="21"/>
        <v>0.28803216287910688</v>
      </c>
      <c r="U53" s="31">
        <f t="shared" si="16"/>
        <v>8.1359460434454068E-3</v>
      </c>
      <c r="V53" s="8">
        <f t="shared" si="17"/>
        <v>2.3434141359612924E-3</v>
      </c>
      <c r="W53" s="33">
        <f t="shared" si="18"/>
        <v>0.17284517926482185</v>
      </c>
      <c r="X53" s="31">
        <f t="shared" si="19"/>
        <v>2.0977114231625436E-2</v>
      </c>
      <c r="Y53" s="8">
        <f t="shared" si="20"/>
        <v>3.6257930698239439E-3</v>
      </c>
      <c r="AA53" s="116" t="s">
        <v>287</v>
      </c>
      <c r="AB53" s="31">
        <f>SUM(B274:B309)</f>
        <v>572795.08699999994</v>
      </c>
      <c r="AC53" s="31">
        <f>SUM(B310:B313)</f>
        <v>106120.962</v>
      </c>
      <c r="AD53" s="31">
        <f>SUM(B314:B347)</f>
        <v>495589.37500000006</v>
      </c>
      <c r="AE53" s="31">
        <f>SUM(B348:B357)</f>
        <v>2235974.0490000001</v>
      </c>
      <c r="AF53" s="31">
        <f>SUM(B358:B361)</f>
        <v>30133.449000000001</v>
      </c>
      <c r="AG53" s="31">
        <f>SUM(B362:B394)</f>
        <v>1399506.351</v>
      </c>
      <c r="AH53" s="31">
        <f>SUM(B395:B446)</f>
        <v>2254694.7020000005</v>
      </c>
      <c r="AI53" s="31">
        <f>SUM(B447:B496)</f>
        <v>4556182.7420000006</v>
      </c>
      <c r="AJ53" s="31">
        <f>SUM(B497:B527)</f>
        <v>1121149.773</v>
      </c>
      <c r="AK53" s="8">
        <f>SUM(B528)</f>
        <v>1813.9680000000001</v>
      </c>
    </row>
    <row r="54" spans="1:37">
      <c r="A54" t="s">
        <v>74</v>
      </c>
      <c r="B54">
        <v>792.16700000000003</v>
      </c>
      <c r="C54">
        <v>1230.4670000000001</v>
      </c>
      <c r="D54">
        <v>1996.751</v>
      </c>
      <c r="E54">
        <v>2971.8440000000001</v>
      </c>
      <c r="F54">
        <v>3695.7150000000001</v>
      </c>
      <c r="G54">
        <v>4431.3549999999996</v>
      </c>
      <c r="H54">
        <v>3448.2689999999998</v>
      </c>
      <c r="I54">
        <v>6099.4589999999998</v>
      </c>
      <c r="J54">
        <v>8312.2430000000004</v>
      </c>
      <c r="K54">
        <v>9633.9470000000001</v>
      </c>
      <c r="L54">
        <v>15378.057000000001</v>
      </c>
      <c r="N54" s="110" t="s">
        <v>39</v>
      </c>
      <c r="T54" s="33">
        <f t="shared" si="21"/>
        <v>7.0672661654270677E-2</v>
      </c>
      <c r="U54" s="31">
        <f t="shared" si="16"/>
        <v>5.5696574150878285E-4</v>
      </c>
      <c r="V54" s="8">
        <f t="shared" si="17"/>
        <v>3.9362251402670193E-5</v>
      </c>
      <c r="W54" s="33">
        <f t="shared" si="18"/>
        <v>0.36837111313032217</v>
      </c>
      <c r="X54" s="31">
        <f t="shared" si="19"/>
        <v>2.8474276437670537E-4</v>
      </c>
      <c r="Y54" s="8">
        <f t="shared" si="20"/>
        <v>1.04891009069252E-4</v>
      </c>
      <c r="AA54" s="33"/>
      <c r="AB54" s="31"/>
      <c r="AC54" s="31"/>
      <c r="AD54" s="31"/>
      <c r="AE54" s="31"/>
      <c r="AF54" s="31"/>
      <c r="AG54" s="31"/>
      <c r="AH54" s="31"/>
      <c r="AI54" s="31"/>
      <c r="AJ54" s="31"/>
      <c r="AK54" s="8"/>
    </row>
    <row r="55" spans="1:37">
      <c r="A55" t="s">
        <v>75</v>
      </c>
      <c r="B55">
        <v>3496.3040000000001</v>
      </c>
      <c r="C55">
        <v>4435.9769999999999</v>
      </c>
      <c r="D55">
        <v>5435.5649999999996</v>
      </c>
      <c r="E55">
        <v>10061.021000000001</v>
      </c>
      <c r="F55">
        <v>13148.700999999999</v>
      </c>
      <c r="G55">
        <v>14611.641</v>
      </c>
      <c r="H55">
        <v>18433.916000000001</v>
      </c>
      <c r="I55">
        <v>5925.5429999999997</v>
      </c>
      <c r="J55">
        <v>7929.2510000000002</v>
      </c>
      <c r="K55">
        <v>7235.9530000000004</v>
      </c>
      <c r="L55">
        <v>7155.1390000000001</v>
      </c>
      <c r="N55" s="110" t="s">
        <v>40</v>
      </c>
      <c r="T55" s="33">
        <f t="shared" si="21"/>
        <v>0.44425770258093722</v>
      </c>
      <c r="U55" s="31">
        <f t="shared" si="16"/>
        <v>2.0048823020896907E-4</v>
      </c>
      <c r="V55" s="8">
        <f t="shared" si="17"/>
        <v>8.906844054715466E-5</v>
      </c>
      <c r="W55" s="33">
        <f t="shared" si="18"/>
        <v>0.13216553416189505</v>
      </c>
      <c r="X55" s="31">
        <f t="shared" si="19"/>
        <v>3.3409495609885054E-4</v>
      </c>
      <c r="Y55" s="8">
        <f t="shared" si="20"/>
        <v>4.415583833359946E-5</v>
      </c>
      <c r="AA55" s="67" t="s">
        <v>399</v>
      </c>
      <c r="AB55" s="47">
        <f>SUM(Y44:Y79)</f>
        <v>0.57363250954261247</v>
      </c>
      <c r="AC55" s="47">
        <f>SUM(Y80:Y83)</f>
        <v>0.64366977565531491</v>
      </c>
      <c r="AD55" s="47">
        <f>SUM(Y84:Y117)</f>
        <v>0.35498192254910732</v>
      </c>
      <c r="AE55" s="47">
        <f>SUM(Y118:Y127)</f>
        <v>7.088355234063301E-2</v>
      </c>
      <c r="AF55" s="47">
        <f>SUM(Y128:Y131)</f>
        <v>0.6471865722708805</v>
      </c>
      <c r="AG55" s="47">
        <f>SUM(Y132:Y164)</f>
        <v>0.57914963453725476</v>
      </c>
      <c r="AH55" s="47">
        <f>SUM(Y165:Y216)</f>
        <v>0.5533372438006976</v>
      </c>
      <c r="AI55" s="47">
        <f>SUM(Y217:Y266)</f>
        <v>0.5651647309371256</v>
      </c>
      <c r="AJ55" s="47">
        <f>SUM(Y267:Y297)</f>
        <v>0.55344150251404289</v>
      </c>
      <c r="AK55" s="114">
        <f>SUM(Y298)</f>
        <v>0.87791305466651659</v>
      </c>
    </row>
    <row r="56" spans="1:37">
      <c r="A56" t="s">
        <v>76</v>
      </c>
      <c r="B56">
        <v>2115.5079999999998</v>
      </c>
      <c r="C56">
        <v>2741.0549999999998</v>
      </c>
      <c r="D56">
        <v>3772.2179999999998</v>
      </c>
      <c r="E56">
        <v>6910.0649999999996</v>
      </c>
      <c r="F56">
        <v>10759.11</v>
      </c>
      <c r="G56">
        <v>21737.539000000001</v>
      </c>
      <c r="H56">
        <v>24657.988000000001</v>
      </c>
      <c r="I56">
        <v>29538.248</v>
      </c>
      <c r="J56">
        <v>25567.275000000001</v>
      </c>
      <c r="K56">
        <v>36124.546999999999</v>
      </c>
      <c r="L56">
        <v>53208.512999999999</v>
      </c>
      <c r="N56" s="110" t="s">
        <v>41</v>
      </c>
      <c r="T56" s="33">
        <f t="shared" si="21"/>
        <v>0.16290842683342108</v>
      </c>
      <c r="U56" s="31">
        <f t="shared" si="16"/>
        <v>6.5337761871709713E-3</v>
      </c>
      <c r="V56" s="8">
        <f t="shared" si="17"/>
        <v>1.0644071999336912E-3</v>
      </c>
      <c r="W56" s="33">
        <f t="shared" si="18"/>
        <v>3.1106936498990156E-2</v>
      </c>
      <c r="X56" s="31">
        <f t="shared" si="19"/>
        <v>9.6299029354386893E-3</v>
      </c>
      <c r="Y56" s="8">
        <f t="shared" si="20"/>
        <v>2.995567791041302E-4</v>
      </c>
      <c r="AA56" s="115" t="s">
        <v>400</v>
      </c>
      <c r="AB56" s="5">
        <f>(2*MIN(AB52,AB53)/(AB52+AB53))</f>
        <v>0.68850156806574869</v>
      </c>
      <c r="AC56" s="5">
        <f t="shared" ref="AC56:AK56" si="23">(2*MIN(AC52,AC53)/(AC52+AC53))</f>
        <v>0.65248989344836927</v>
      </c>
      <c r="AD56" s="5">
        <f t="shared" si="23"/>
        <v>0.87582172876039077</v>
      </c>
      <c r="AE56" s="5">
        <f t="shared" si="23"/>
        <v>0.54226563932014693</v>
      </c>
      <c r="AF56" s="5">
        <f t="shared" si="23"/>
        <v>0.6471865722708805</v>
      </c>
      <c r="AG56" s="5">
        <f t="shared" si="23"/>
        <v>0.8052340785079326</v>
      </c>
      <c r="AH56" s="5">
        <f t="shared" si="23"/>
        <v>0.83007839068967038</v>
      </c>
      <c r="AI56" s="5">
        <f t="shared" si="23"/>
        <v>0.98449415125403683</v>
      </c>
      <c r="AJ56" s="5">
        <f t="shared" si="23"/>
        <v>0.86270017215217543</v>
      </c>
      <c r="AK56" s="5">
        <f t="shared" si="23"/>
        <v>0.87791305466651659</v>
      </c>
    </row>
    <row r="57" spans="1:37">
      <c r="A57" t="s">
        <v>77</v>
      </c>
      <c r="B57">
        <v>54877.3</v>
      </c>
      <c r="C57">
        <v>57054.633000000002</v>
      </c>
      <c r="D57">
        <v>47520.639999999999</v>
      </c>
      <c r="E57">
        <v>53450.072</v>
      </c>
      <c r="F57">
        <v>73139.572</v>
      </c>
      <c r="G57">
        <v>164477.95499999999</v>
      </c>
      <c r="H57">
        <v>94396.933000000005</v>
      </c>
      <c r="I57">
        <v>111527.424</v>
      </c>
      <c r="J57">
        <v>142903.541</v>
      </c>
      <c r="K57">
        <v>207213.853</v>
      </c>
      <c r="L57">
        <v>219631.17</v>
      </c>
      <c r="N57" s="110" t="s">
        <v>42</v>
      </c>
      <c r="T57" s="33">
        <f t="shared" si="21"/>
        <v>0.22982129294083919</v>
      </c>
      <c r="U57" s="31">
        <f t="shared" si="16"/>
        <v>2.471258789606404E-2</v>
      </c>
      <c r="V57" s="8">
        <f t="shared" si="17"/>
        <v>5.6794789021875703E-3</v>
      </c>
      <c r="W57" s="33">
        <f t="shared" si="18"/>
        <v>0.9216098120701135</v>
      </c>
      <c r="X57" s="31">
        <f t="shared" si="19"/>
        <v>5.3338214921345578E-3</v>
      </c>
      <c r="Y57" s="8">
        <f t="shared" si="20"/>
        <v>4.9157022229816619E-3</v>
      </c>
    </row>
    <row r="58" spans="1:37">
      <c r="A58" t="s">
        <v>78</v>
      </c>
      <c r="B58">
        <v>127376.144</v>
      </c>
      <c r="C58">
        <v>123437.02800000001</v>
      </c>
      <c r="D58">
        <v>137405.889</v>
      </c>
      <c r="E58">
        <v>165002.136</v>
      </c>
      <c r="F58">
        <v>198859.59899999999</v>
      </c>
      <c r="G58">
        <v>221739.201</v>
      </c>
      <c r="H58">
        <v>281003.02</v>
      </c>
      <c r="I58">
        <v>310184.70400000003</v>
      </c>
      <c r="J58">
        <v>295479.64899999998</v>
      </c>
      <c r="K58">
        <v>271694.995</v>
      </c>
      <c r="L58">
        <v>235969.853</v>
      </c>
      <c r="N58" s="110" t="s">
        <v>43</v>
      </c>
      <c r="T58" s="33">
        <f t="shared" si="21"/>
        <v>0.49116742467506552</v>
      </c>
      <c r="U58" s="31">
        <f t="shared" si="16"/>
        <v>6.1150148285004386E-3</v>
      </c>
      <c r="V58" s="8">
        <f t="shared" si="17"/>
        <v>3.0034960851643977E-3</v>
      </c>
      <c r="W58" s="33">
        <f t="shared" si="18"/>
        <v>9.4692236140371616E-2</v>
      </c>
      <c r="X58" s="31">
        <f t="shared" si="19"/>
        <v>1.2470071254059948E-2</v>
      </c>
      <c r="Y58" s="8">
        <f t="shared" si="20"/>
        <v>1.1808189318767046E-3</v>
      </c>
    </row>
    <row r="59" spans="1:37">
      <c r="A59" t="s">
        <v>79</v>
      </c>
      <c r="B59">
        <v>41979.815999999999</v>
      </c>
      <c r="C59">
        <v>32684.833999999999</v>
      </c>
      <c r="D59">
        <v>37280.286999999997</v>
      </c>
      <c r="E59">
        <v>51139.491999999998</v>
      </c>
      <c r="F59">
        <v>61151.836000000003</v>
      </c>
      <c r="G59">
        <v>66533.235000000001</v>
      </c>
      <c r="H59">
        <v>57313.569000000003</v>
      </c>
      <c r="I59">
        <v>94686.506999999998</v>
      </c>
      <c r="J59">
        <v>114944.898</v>
      </c>
      <c r="K59">
        <v>86486.153999999995</v>
      </c>
      <c r="L59">
        <v>162986.78400000001</v>
      </c>
      <c r="N59" s="110" t="s">
        <v>44</v>
      </c>
      <c r="T59" s="33">
        <f t="shared" si="21"/>
        <v>0.72609719312499754</v>
      </c>
      <c r="U59" s="31">
        <f t="shared" si="16"/>
        <v>8.1177106770348451E-3</v>
      </c>
      <c r="V59" s="8">
        <f t="shared" si="17"/>
        <v>5.8942469371958241E-3</v>
      </c>
      <c r="W59" s="33">
        <f t="shared" si="18"/>
        <v>0.20099663974292717</v>
      </c>
      <c r="X59" s="31">
        <f t="shared" si="19"/>
        <v>2.5524201638687842E-2</v>
      </c>
      <c r="Y59" s="8">
        <f t="shared" si="20"/>
        <v>5.1302787614971711E-3</v>
      </c>
    </row>
    <row r="60" spans="1:37">
      <c r="A60" t="s">
        <v>80</v>
      </c>
      <c r="B60">
        <v>0</v>
      </c>
      <c r="C60" t="s">
        <v>18</v>
      </c>
      <c r="D60">
        <v>0.496</v>
      </c>
      <c r="E60" t="s">
        <v>18</v>
      </c>
      <c r="F60" t="s">
        <v>18</v>
      </c>
      <c r="G60" t="s">
        <v>18</v>
      </c>
      <c r="H60" t="s">
        <v>18</v>
      </c>
      <c r="I60" t="s">
        <v>18</v>
      </c>
      <c r="J60" t="s">
        <v>18</v>
      </c>
      <c r="K60" t="s">
        <v>18</v>
      </c>
      <c r="L60">
        <v>0</v>
      </c>
      <c r="N60" s="110" t="s">
        <v>45</v>
      </c>
      <c r="T60" s="33">
        <f t="shared" si="21"/>
        <v>0.95798035989561137</v>
      </c>
      <c r="U60" s="31">
        <f t="shared" si="16"/>
        <v>2.9807627154183176E-2</v>
      </c>
      <c r="V60" s="8">
        <f t="shared" si="17"/>
        <v>2.8555121388798597E-2</v>
      </c>
      <c r="W60" s="33">
        <f t="shared" si="18"/>
        <v>0.47771836506915927</v>
      </c>
      <c r="X60" s="31">
        <f t="shared" si="19"/>
        <v>2.2865450048954593E-2</v>
      </c>
      <c r="Y60" s="8">
        <f t="shared" si="20"/>
        <v>1.0923245413957117E-2</v>
      </c>
    </row>
    <row r="61" spans="1:37">
      <c r="A61" t="s">
        <v>81</v>
      </c>
      <c r="B61">
        <v>722.90899999999999</v>
      </c>
      <c r="C61">
        <v>1193.0260000000001</v>
      </c>
      <c r="D61">
        <v>336.37400000000002</v>
      </c>
      <c r="E61">
        <v>738.81600000000003</v>
      </c>
      <c r="F61">
        <v>1277.6389999999999</v>
      </c>
      <c r="G61">
        <v>1515.921</v>
      </c>
      <c r="H61">
        <v>1151.3389999999999</v>
      </c>
      <c r="I61">
        <v>10.996</v>
      </c>
      <c r="J61">
        <v>3.536</v>
      </c>
      <c r="K61">
        <v>97.091999999999999</v>
      </c>
      <c r="L61">
        <v>4699.009</v>
      </c>
      <c r="N61" s="110" t="s">
        <v>46</v>
      </c>
      <c r="T61" s="33">
        <f t="shared" si="21"/>
        <v>0.57347264455877456</v>
      </c>
      <c r="U61" s="31">
        <f t="shared" si="16"/>
        <v>1.6082868056452432E-3</v>
      </c>
      <c r="V61" s="8">
        <f t="shared" si="17"/>
        <v>9.2230848764236154E-4</v>
      </c>
      <c r="W61" s="33">
        <f t="shared" si="18"/>
        <v>0.91941831368292914</v>
      </c>
      <c r="X61" s="31">
        <f t="shared" si="19"/>
        <v>1.4219210284474259E-3</v>
      </c>
      <c r="Y61" s="8">
        <f t="shared" si="20"/>
        <v>1.3073402341654285E-3</v>
      </c>
    </row>
    <row r="62" spans="1:37">
      <c r="A62" t="s">
        <v>82</v>
      </c>
      <c r="B62">
        <v>143.59399999999999</v>
      </c>
      <c r="C62">
        <v>132.00200000000001</v>
      </c>
      <c r="D62">
        <v>262.46600000000001</v>
      </c>
      <c r="E62">
        <v>410.322</v>
      </c>
      <c r="F62">
        <v>544.02800000000002</v>
      </c>
      <c r="G62" t="s">
        <v>18</v>
      </c>
      <c r="H62" t="s">
        <v>18</v>
      </c>
      <c r="I62" t="s">
        <v>18</v>
      </c>
      <c r="J62" t="s">
        <v>18</v>
      </c>
      <c r="K62">
        <v>10.301</v>
      </c>
      <c r="L62">
        <v>4.6630000000000003</v>
      </c>
      <c r="N62" s="110" t="s">
        <v>47</v>
      </c>
      <c r="T62" s="33">
        <f t="shared" si="21"/>
        <v>0.6857023306984239</v>
      </c>
      <c r="U62" s="31">
        <f t="shared" si="16"/>
        <v>9.730288567871663E-3</v>
      </c>
      <c r="V62" s="8">
        <f t="shared" si="17"/>
        <v>6.6720815493578282E-3</v>
      </c>
      <c r="W62" s="33">
        <f t="shared" si="18"/>
        <v>0.2704934923031887</v>
      </c>
      <c r="X62" s="31">
        <f t="shared" si="19"/>
        <v>4.0945879465432589E-3</v>
      </c>
      <c r="Y62" s="8">
        <f t="shared" si="20"/>
        <v>1.1075593932030282E-3</v>
      </c>
    </row>
    <row r="63" spans="1:37">
      <c r="A63" t="s">
        <v>83</v>
      </c>
      <c r="B63">
        <v>4311.1940000000004</v>
      </c>
      <c r="C63">
        <v>6241.7860000000001</v>
      </c>
      <c r="D63">
        <v>6619.37</v>
      </c>
      <c r="E63">
        <v>7364.3329999999996</v>
      </c>
      <c r="F63">
        <v>8978.9079999999994</v>
      </c>
      <c r="G63">
        <v>9240.5439999999999</v>
      </c>
      <c r="H63">
        <v>10241.566000000001</v>
      </c>
      <c r="I63">
        <v>15165.869000000001</v>
      </c>
      <c r="J63">
        <v>17265.881000000001</v>
      </c>
      <c r="K63">
        <v>11490.861000000001</v>
      </c>
      <c r="L63">
        <v>5689.308</v>
      </c>
      <c r="N63" s="110" t="s">
        <v>48</v>
      </c>
      <c r="T63" s="33">
        <f t="shared" si="21"/>
        <v>0.7993768506498955</v>
      </c>
      <c r="U63" s="31">
        <f t="shared" si="16"/>
        <v>7.7885890800132452E-4</v>
      </c>
      <c r="V63" s="8">
        <f t="shared" si="17"/>
        <v>6.2260178097871548E-4</v>
      </c>
      <c r="W63" s="33">
        <f t="shared" si="18"/>
        <v>0.62938896945514955</v>
      </c>
      <c r="X63" s="31">
        <f t="shared" si="19"/>
        <v>4.2865965814790376E-4</v>
      </c>
      <c r="Y63" s="8">
        <f t="shared" si="20"/>
        <v>2.6979366048870583E-4</v>
      </c>
    </row>
    <row r="64" spans="1:37">
      <c r="A64" t="s">
        <v>84</v>
      </c>
      <c r="B64">
        <v>1436.5930000000001</v>
      </c>
      <c r="C64">
        <v>908.04399999999998</v>
      </c>
      <c r="D64">
        <v>339.82299999999998</v>
      </c>
      <c r="E64">
        <v>397.14600000000002</v>
      </c>
      <c r="F64">
        <v>687.94399999999996</v>
      </c>
      <c r="G64">
        <v>674.43899999999996</v>
      </c>
      <c r="H64">
        <v>866.06100000000004</v>
      </c>
      <c r="I64">
        <v>790.82500000000005</v>
      </c>
      <c r="J64">
        <v>1024.53</v>
      </c>
      <c r="K64">
        <v>862.28300000000002</v>
      </c>
      <c r="L64">
        <v>689.38199999999995</v>
      </c>
      <c r="N64" s="110" t="s">
        <v>49</v>
      </c>
      <c r="T64" s="33">
        <f t="shared" si="21"/>
        <v>0.84378607110432557</v>
      </c>
      <c r="U64" s="31">
        <f t="shared" si="16"/>
        <v>7.3564894057360636E-2</v>
      </c>
      <c r="V64" s="8">
        <f t="shared" si="17"/>
        <v>6.2073032927866277E-2</v>
      </c>
      <c r="W64" s="33">
        <f t="shared" si="18"/>
        <v>0.90038832768107013</v>
      </c>
      <c r="X64" s="31">
        <f t="shared" si="19"/>
        <v>0.10104034062965384</v>
      </c>
      <c r="Y64" s="8">
        <f t="shared" si="20"/>
        <v>9.0975543327859704E-2</v>
      </c>
    </row>
    <row r="65" spans="1:25">
      <c r="A65" t="s">
        <v>85</v>
      </c>
      <c r="B65">
        <v>916.98900000000003</v>
      </c>
      <c r="C65">
        <v>3037.096</v>
      </c>
      <c r="D65">
        <v>939.74599999999998</v>
      </c>
      <c r="E65">
        <v>3498.2759999999998</v>
      </c>
      <c r="F65">
        <v>1533.9179999999999</v>
      </c>
      <c r="G65">
        <v>3201.6</v>
      </c>
      <c r="H65">
        <v>1303.0429999999999</v>
      </c>
      <c r="I65">
        <v>882.89800000000002</v>
      </c>
      <c r="J65">
        <v>2165.607</v>
      </c>
      <c r="K65">
        <v>4079.2269999999999</v>
      </c>
      <c r="L65">
        <v>8358.77</v>
      </c>
      <c r="N65" s="110" t="s">
        <v>50</v>
      </c>
      <c r="T65" s="33">
        <f t="shared" si="21"/>
        <v>0.43131462284367617</v>
      </c>
      <c r="U65" s="31">
        <f t="shared" si="16"/>
        <v>5.5611022978599517E-2</v>
      </c>
      <c r="V65" s="8">
        <f t="shared" si="17"/>
        <v>2.398584740196566E-2</v>
      </c>
      <c r="W65" s="33">
        <f t="shared" si="18"/>
        <v>0.81714758928780351</v>
      </c>
      <c r="X65" s="31">
        <f t="shared" si="19"/>
        <v>4.677582162389457E-2</v>
      </c>
      <c r="Y65" s="8">
        <f t="shared" si="20"/>
        <v>3.8222749876921758E-2</v>
      </c>
    </row>
    <row r="66" spans="1:25">
      <c r="A66" t="s">
        <v>86</v>
      </c>
      <c r="B66">
        <v>4841.1769999999997</v>
      </c>
      <c r="C66">
        <v>10665.424000000001</v>
      </c>
      <c r="D66">
        <v>15217.724</v>
      </c>
      <c r="E66">
        <v>17719.304</v>
      </c>
      <c r="F66">
        <v>25985.119999999999</v>
      </c>
      <c r="G66">
        <v>28502.741000000002</v>
      </c>
      <c r="H66">
        <v>15342.842000000001</v>
      </c>
      <c r="I66">
        <v>11390.974</v>
      </c>
      <c r="J66">
        <v>9901.3889999999992</v>
      </c>
      <c r="K66">
        <v>11657.632</v>
      </c>
      <c r="L66">
        <v>31423.759999999998</v>
      </c>
      <c r="N66" s="110" t="s">
        <v>51</v>
      </c>
      <c r="T66" s="33">
        <f t="shared" si="21"/>
        <v>0.29918717901785635</v>
      </c>
      <c r="U66" s="31">
        <f t="shared" si="16"/>
        <v>1.7142529047960226E-2</v>
      </c>
      <c r="V66" s="8">
        <f t="shared" si="17"/>
        <v>5.1288249070908787E-3</v>
      </c>
      <c r="W66" s="33">
        <f t="shared" si="18"/>
        <v>0.32669802432185918</v>
      </c>
      <c r="X66" s="31">
        <f t="shared" si="19"/>
        <v>2.5115467631724703E-2</v>
      </c>
      <c r="Y66" s="8">
        <f t="shared" si="20"/>
        <v>8.2051736552040642E-3</v>
      </c>
    </row>
    <row r="67" spans="1:25">
      <c r="A67" t="s">
        <v>87</v>
      </c>
      <c r="B67">
        <v>65.94</v>
      </c>
      <c r="C67">
        <v>70.805000000000007</v>
      </c>
      <c r="D67">
        <v>85.367999999999995</v>
      </c>
      <c r="E67">
        <v>68.105000000000004</v>
      </c>
      <c r="F67">
        <v>177.982</v>
      </c>
      <c r="G67">
        <v>2598.1970000000001</v>
      </c>
      <c r="H67" t="s">
        <v>18</v>
      </c>
      <c r="I67" t="s">
        <v>18</v>
      </c>
      <c r="J67">
        <v>41.671999999999997</v>
      </c>
      <c r="K67">
        <v>286.572</v>
      </c>
      <c r="L67">
        <v>1275.05</v>
      </c>
      <c r="N67" s="110" t="s">
        <v>52</v>
      </c>
      <c r="T67" s="33">
        <f t="shared" si="21"/>
        <v>0.39475967750743984</v>
      </c>
      <c r="U67" s="31">
        <f t="shared" si="16"/>
        <v>6.0827156886417065E-2</v>
      </c>
      <c r="V67" s="8">
        <f t="shared" si="17"/>
        <v>2.4012108836176448E-2</v>
      </c>
      <c r="W67" s="33">
        <f t="shared" si="18"/>
        <v>0.17950432122765281</v>
      </c>
      <c r="X67" s="31">
        <f t="shared" si="19"/>
        <v>7.951096244760146E-2</v>
      </c>
      <c r="Y67" s="8">
        <f t="shared" si="20"/>
        <v>1.4272561344314092E-2</v>
      </c>
    </row>
    <row r="68" spans="1:25">
      <c r="A68" t="s">
        <v>88</v>
      </c>
      <c r="B68">
        <v>3610.8389999999999</v>
      </c>
      <c r="C68">
        <v>3903.3560000000002</v>
      </c>
      <c r="D68">
        <v>4074.473</v>
      </c>
      <c r="E68">
        <v>4958.576</v>
      </c>
      <c r="F68">
        <v>7591.3630000000003</v>
      </c>
      <c r="G68">
        <v>8415.777</v>
      </c>
      <c r="H68">
        <v>12923.96</v>
      </c>
      <c r="I68">
        <v>20745.834999999999</v>
      </c>
      <c r="J68">
        <v>25054.929</v>
      </c>
      <c r="K68">
        <v>22985.212</v>
      </c>
      <c r="L68">
        <v>16305.51</v>
      </c>
      <c r="N68" s="110" t="s">
        <v>53</v>
      </c>
      <c r="T68" s="33">
        <f t="shared" si="21"/>
        <v>0.56846947325572916</v>
      </c>
      <c r="U68" s="31">
        <f t="shared" si="16"/>
        <v>1.4870220308102249E-2</v>
      </c>
      <c r="V68" s="8">
        <f t="shared" si="17"/>
        <v>8.4532663057435321E-3</v>
      </c>
      <c r="W68" s="33">
        <f t="shared" si="18"/>
        <v>0.48323352090619542</v>
      </c>
      <c r="X68" s="31">
        <f t="shared" si="19"/>
        <v>1.8409136833681387E-2</v>
      </c>
      <c r="Y68" s="8">
        <f t="shared" si="20"/>
        <v>8.8959120089837865E-3</v>
      </c>
    </row>
    <row r="69" spans="1:25">
      <c r="A69" t="s">
        <v>89</v>
      </c>
      <c r="B69">
        <v>289.65300000000002</v>
      </c>
      <c r="C69">
        <v>113.282</v>
      </c>
      <c r="D69">
        <v>240.34899999999999</v>
      </c>
      <c r="E69">
        <v>523.66800000000001</v>
      </c>
      <c r="F69">
        <v>327.31700000000001</v>
      </c>
      <c r="G69">
        <v>385.75200000000001</v>
      </c>
      <c r="H69">
        <v>466.774</v>
      </c>
      <c r="I69">
        <v>999.87599999999998</v>
      </c>
      <c r="J69">
        <v>770.82</v>
      </c>
      <c r="K69">
        <v>202.642</v>
      </c>
      <c r="L69">
        <v>1461.492</v>
      </c>
      <c r="N69" s="110" t="s">
        <v>54</v>
      </c>
      <c r="T69" s="33">
        <f t="shared" si="21"/>
        <v>0.52102452882027905</v>
      </c>
      <c r="U69" s="31">
        <f t="shared" si="16"/>
        <v>7.4849327201044636E-3</v>
      </c>
      <c r="V69" s="8">
        <f t="shared" si="17"/>
        <v>3.8998335437439176E-3</v>
      </c>
      <c r="W69" s="33">
        <f t="shared" si="18"/>
        <v>0.16879020816316168</v>
      </c>
      <c r="X69" s="31">
        <f t="shared" si="19"/>
        <v>2.1871261371705367E-2</v>
      </c>
      <c r="Y69" s="8">
        <f t="shared" si="20"/>
        <v>3.6916547597210659E-3</v>
      </c>
    </row>
    <row r="70" spans="1:25">
      <c r="A70" t="s">
        <v>90</v>
      </c>
      <c r="B70">
        <v>15.675000000000001</v>
      </c>
      <c r="C70">
        <v>4.8040000000000003</v>
      </c>
      <c r="D70">
        <v>0.86799999999999999</v>
      </c>
      <c r="E70">
        <v>2.117</v>
      </c>
      <c r="F70">
        <v>4.0380000000000003</v>
      </c>
      <c r="G70">
        <v>2.0110000000000001</v>
      </c>
      <c r="H70" t="s">
        <v>18</v>
      </c>
      <c r="I70">
        <v>11.458</v>
      </c>
      <c r="J70" t="s">
        <v>18</v>
      </c>
      <c r="K70">
        <v>4.6040000000000001</v>
      </c>
      <c r="L70">
        <v>2.0939999999999999</v>
      </c>
      <c r="N70" s="110" t="s">
        <v>55</v>
      </c>
      <c r="T70" s="33">
        <f t="shared" si="21"/>
        <v>0.74373336072169804</v>
      </c>
      <c r="U70" s="31">
        <f t="shared" si="16"/>
        <v>8.8490126446444148E-2</v>
      </c>
      <c r="V70" s="8">
        <f t="shared" si="17"/>
        <v>6.5813059132701912E-2</v>
      </c>
      <c r="W70" s="33">
        <f t="shared" si="18"/>
        <v>0.9404139597158655</v>
      </c>
      <c r="X70" s="31">
        <f t="shared" si="19"/>
        <v>3.7166906735750932E-2</v>
      </c>
      <c r="Y70" s="8">
        <f t="shared" si="20"/>
        <v>3.4952277933757804E-2</v>
      </c>
    </row>
    <row r="71" spans="1:25">
      <c r="A71" t="s">
        <v>91</v>
      </c>
      <c r="B71">
        <v>57301.04</v>
      </c>
      <c r="C71">
        <v>59058.921999999999</v>
      </c>
      <c r="D71">
        <v>59938.483</v>
      </c>
      <c r="E71">
        <v>74806.736000000004</v>
      </c>
      <c r="F71">
        <v>92780.490999999995</v>
      </c>
      <c r="G71">
        <v>97479.543999999994</v>
      </c>
      <c r="H71">
        <v>105656.393</v>
      </c>
      <c r="I71">
        <v>144873.70300000001</v>
      </c>
      <c r="J71">
        <v>192571.856</v>
      </c>
      <c r="K71">
        <v>127124.35799999999</v>
      </c>
      <c r="L71">
        <v>154120.992</v>
      </c>
      <c r="N71" s="110" t="s">
        <v>56</v>
      </c>
      <c r="T71" s="33">
        <f t="shared" si="21"/>
        <v>0.88465017243033128</v>
      </c>
      <c r="U71" s="31">
        <f t="shared" si="16"/>
        <v>2.3990805595407071E-2</v>
      </c>
      <c r="V71" s="8">
        <f t="shared" si="17"/>
        <v>2.1223470306719422E-2</v>
      </c>
      <c r="W71" s="33">
        <f t="shared" si="18"/>
        <v>0.4729999821332333</v>
      </c>
      <c r="X71" s="31">
        <f t="shared" si="19"/>
        <v>1.7172254755342804E-2</v>
      </c>
      <c r="Y71" s="8">
        <f t="shared" si="20"/>
        <v>8.1224761924644766E-3</v>
      </c>
    </row>
    <row r="72" spans="1:25">
      <c r="A72" t="s">
        <v>92</v>
      </c>
      <c r="B72">
        <v>3297.683</v>
      </c>
      <c r="C72">
        <v>3459.4160000000002</v>
      </c>
      <c r="D72">
        <v>3273.6030000000001</v>
      </c>
      <c r="E72">
        <v>3553.6869999999999</v>
      </c>
      <c r="F72">
        <v>8010.49</v>
      </c>
      <c r="G72">
        <v>617.54499999999996</v>
      </c>
      <c r="H72">
        <v>5705.4009999999998</v>
      </c>
      <c r="I72">
        <v>5208.3360000000002</v>
      </c>
      <c r="J72">
        <v>11679.925999999999</v>
      </c>
      <c r="K72">
        <v>9188.1180000000004</v>
      </c>
      <c r="L72">
        <v>7271.7539999999999</v>
      </c>
      <c r="N72" s="110" t="s">
        <v>57</v>
      </c>
      <c r="T72" s="33">
        <f t="shared" si="21"/>
        <v>0.71777872388647179</v>
      </c>
      <c r="U72" s="31">
        <f t="shared" si="16"/>
        <v>5.0406748056835676E-2</v>
      </c>
      <c r="V72" s="8">
        <f t="shared" si="17"/>
        <v>3.61808912955024E-2</v>
      </c>
      <c r="W72" s="33">
        <f t="shared" si="18"/>
        <v>0.35429812253080428</v>
      </c>
      <c r="X72" s="31">
        <f t="shared" si="19"/>
        <v>4.7787023521612439E-2</v>
      </c>
      <c r="Y72" s="8">
        <f t="shared" si="20"/>
        <v>1.6930852715042671E-2</v>
      </c>
    </row>
    <row r="73" spans="1:25">
      <c r="A73" t="s">
        <v>93</v>
      </c>
      <c r="B73">
        <v>18350.944</v>
      </c>
      <c r="C73">
        <v>26205.918000000001</v>
      </c>
      <c r="D73">
        <v>36813.148999999998</v>
      </c>
      <c r="E73">
        <v>61763.896000000001</v>
      </c>
      <c r="F73">
        <v>145725.34</v>
      </c>
      <c r="G73">
        <v>125205.632</v>
      </c>
      <c r="H73">
        <v>166139.77600000001</v>
      </c>
      <c r="I73">
        <v>215587.04300000001</v>
      </c>
      <c r="J73">
        <v>326491.57500000001</v>
      </c>
      <c r="K73">
        <v>111244.533</v>
      </c>
      <c r="L73">
        <v>273890.804</v>
      </c>
      <c r="N73" s="110" t="s">
        <v>58</v>
      </c>
      <c r="T73" s="33">
        <f t="shared" si="21"/>
        <v>0.92113596680945287</v>
      </c>
      <c r="U73" s="31">
        <f t="shared" si="16"/>
        <v>9.8590576480641571E-3</v>
      </c>
      <c r="V73" s="8">
        <f t="shared" si="17"/>
        <v>9.0815325984797083E-3</v>
      </c>
      <c r="W73" s="33">
        <f t="shared" si="18"/>
        <v>0.35773982063446863</v>
      </c>
      <c r="X73" s="31">
        <f t="shared" si="19"/>
        <v>1.2445613247055563E-2</v>
      </c>
      <c r="Y73" s="8">
        <f t="shared" si="20"/>
        <v>4.4522914506876241E-3</v>
      </c>
    </row>
    <row r="74" spans="1:25">
      <c r="A74" t="s">
        <v>94</v>
      </c>
      <c r="B74">
        <v>5.7919999999999998</v>
      </c>
      <c r="C74">
        <v>0.10299999999999999</v>
      </c>
      <c r="D74" t="s">
        <v>18</v>
      </c>
      <c r="E74" t="s">
        <v>18</v>
      </c>
      <c r="F74" t="s">
        <v>18</v>
      </c>
      <c r="G74" t="s">
        <v>18</v>
      </c>
      <c r="H74" t="s">
        <v>18</v>
      </c>
      <c r="I74" t="s">
        <v>18</v>
      </c>
      <c r="J74" t="s">
        <v>18</v>
      </c>
      <c r="K74" t="s">
        <v>18</v>
      </c>
      <c r="L74">
        <v>0</v>
      </c>
      <c r="N74" s="110" t="s">
        <v>59</v>
      </c>
      <c r="T74" s="33">
        <f t="shared" si="21"/>
        <v>0.86591075095050563</v>
      </c>
      <c r="U74" s="31">
        <f t="shared" si="16"/>
        <v>5.7059197537835282E-2</v>
      </c>
      <c r="V74" s="8">
        <f t="shared" si="17"/>
        <v>4.9408172588620188E-2</v>
      </c>
      <c r="W74" s="33">
        <f t="shared" si="18"/>
        <v>0.87824515663163649</v>
      </c>
      <c r="X74" s="31">
        <f t="shared" si="19"/>
        <v>5.7683790514472803E-2</v>
      </c>
      <c r="Y74" s="8">
        <f t="shared" si="20"/>
        <v>5.0660509635489674E-2</v>
      </c>
    </row>
    <row r="75" spans="1:25">
      <c r="A75" t="s">
        <v>95</v>
      </c>
      <c r="B75">
        <v>0</v>
      </c>
      <c r="C75" t="s">
        <v>18</v>
      </c>
      <c r="D75" t="s">
        <v>18</v>
      </c>
      <c r="E75" t="s">
        <v>18</v>
      </c>
      <c r="F75">
        <v>63.216999999999999</v>
      </c>
      <c r="G75" t="s">
        <v>18</v>
      </c>
      <c r="H75" t="s">
        <v>18</v>
      </c>
      <c r="I75" t="s">
        <v>18</v>
      </c>
      <c r="J75" t="s">
        <v>18</v>
      </c>
      <c r="K75" t="s">
        <v>18</v>
      </c>
      <c r="L75">
        <v>0</v>
      </c>
      <c r="N75" s="110" t="s">
        <v>60</v>
      </c>
      <c r="T75" s="33">
        <f t="shared" si="21"/>
        <v>0.27069246812378167</v>
      </c>
      <c r="U75" s="31">
        <f t="shared" si="16"/>
        <v>2.1228021897145431E-3</v>
      </c>
      <c r="V75" s="8">
        <f t="shared" si="17"/>
        <v>5.746265640723979E-4</v>
      </c>
      <c r="W75" s="33">
        <f t="shared" si="18"/>
        <v>0.35526335633056755</v>
      </c>
      <c r="X75" s="31">
        <f t="shared" si="19"/>
        <v>3.8714618669161262E-3</v>
      </c>
      <c r="Y75" s="8">
        <f t="shared" si="20"/>
        <v>1.3753885367464281E-3</v>
      </c>
    </row>
    <row r="76" spans="1:25">
      <c r="A76" t="s">
        <v>96</v>
      </c>
      <c r="B76">
        <v>236.17099999999999</v>
      </c>
      <c r="C76">
        <v>1537.6880000000001</v>
      </c>
      <c r="D76">
        <v>320.28699999999998</v>
      </c>
      <c r="E76">
        <v>260.536</v>
      </c>
      <c r="F76">
        <v>152.941</v>
      </c>
      <c r="G76" t="s">
        <v>18</v>
      </c>
      <c r="H76" t="s">
        <v>18</v>
      </c>
      <c r="I76">
        <v>191.99799999999999</v>
      </c>
      <c r="J76" t="s">
        <v>18</v>
      </c>
      <c r="K76">
        <v>91.352000000000004</v>
      </c>
      <c r="L76">
        <v>658.78</v>
      </c>
      <c r="N76" s="110" t="s">
        <v>61</v>
      </c>
      <c r="T76" s="33">
        <f t="shared" si="21"/>
        <v>0.33723031857081259</v>
      </c>
      <c r="U76" s="31">
        <f t="shared" si="16"/>
        <v>2.8834488276456788E-3</v>
      </c>
      <c r="V76" s="8">
        <f t="shared" si="17"/>
        <v>9.7238636672958832E-4</v>
      </c>
      <c r="W76" s="33">
        <f t="shared" si="18"/>
        <v>0.1795604945542551</v>
      </c>
      <c r="X76" s="31">
        <f t="shared" si="19"/>
        <v>7.1144878140155261E-3</v>
      </c>
      <c r="Y76" s="8">
        <f t="shared" si="20"/>
        <v>1.2774809503848491E-3</v>
      </c>
    </row>
    <row r="77" spans="1:25">
      <c r="A77" t="s">
        <v>97</v>
      </c>
      <c r="B77">
        <v>0</v>
      </c>
      <c r="C77" t="s">
        <v>18</v>
      </c>
      <c r="D77" t="s">
        <v>18</v>
      </c>
      <c r="E77" t="s">
        <v>18</v>
      </c>
      <c r="F77" t="s">
        <v>18</v>
      </c>
      <c r="G77" t="s">
        <v>18</v>
      </c>
      <c r="H77" t="s">
        <v>18</v>
      </c>
      <c r="I77" t="s">
        <v>18</v>
      </c>
      <c r="J77">
        <v>61.939</v>
      </c>
      <c r="K77">
        <v>0.13400000000000001</v>
      </c>
      <c r="L77">
        <v>2.8000000000000001E-2</v>
      </c>
      <c r="N77" s="110" t="s">
        <v>62</v>
      </c>
      <c r="T77" s="33">
        <f t="shared" si="21"/>
        <v>0.57043218551141939</v>
      </c>
      <c r="U77" s="31">
        <f t="shared" si="16"/>
        <v>3.9700016044150348E-2</v>
      </c>
      <c r="V77" s="8">
        <f t="shared" si="17"/>
        <v>2.2646166916903097E-2</v>
      </c>
      <c r="W77" s="33">
        <f t="shared" si="18"/>
        <v>0.55209324517153036</v>
      </c>
      <c r="X77" s="31">
        <f t="shared" si="19"/>
        <v>0.10765379076086171</v>
      </c>
      <c r="Y77" s="8">
        <f t="shared" si="20"/>
        <v>5.9434930696181054E-2</v>
      </c>
    </row>
    <row r="78" spans="1:25">
      <c r="A78" t="s">
        <v>98</v>
      </c>
      <c r="B78">
        <v>464.65899999999999</v>
      </c>
      <c r="C78">
        <v>135.53899999999999</v>
      </c>
      <c r="D78">
        <v>94.701999999999998</v>
      </c>
      <c r="E78">
        <v>214.03399999999999</v>
      </c>
      <c r="F78">
        <v>138.38499999999999</v>
      </c>
      <c r="G78">
        <v>1772.0640000000001</v>
      </c>
      <c r="H78" t="s">
        <v>18</v>
      </c>
      <c r="I78" t="s">
        <v>18</v>
      </c>
      <c r="J78" t="s">
        <v>18</v>
      </c>
      <c r="K78">
        <v>519.47500000000002</v>
      </c>
      <c r="L78">
        <v>1077.8019999999999</v>
      </c>
      <c r="N78" s="110" t="s">
        <v>63</v>
      </c>
      <c r="T78" s="33">
        <f t="shared" si="21"/>
        <v>6.0685570109300931E-2</v>
      </c>
      <c r="U78" s="31">
        <f t="shared" si="16"/>
        <v>5.449823216833012E-3</v>
      </c>
      <c r="V78" s="8">
        <f t="shared" si="17"/>
        <v>3.3072562890841566E-4</v>
      </c>
      <c r="W78" s="33">
        <f t="shared" si="18"/>
        <v>0.86415073791972496</v>
      </c>
      <c r="X78" s="31">
        <f t="shared" si="19"/>
        <v>2.5082504731721088E-2</v>
      </c>
      <c r="Y78" s="8">
        <f t="shared" si="20"/>
        <v>2.1675064972791772E-2</v>
      </c>
    </row>
    <row r="79" spans="1:25">
      <c r="A79" t="s">
        <v>99</v>
      </c>
      <c r="B79">
        <v>17913.306</v>
      </c>
      <c r="C79">
        <v>13488.781000000001</v>
      </c>
      <c r="D79">
        <v>16040.858</v>
      </c>
      <c r="E79">
        <v>19433.505000000001</v>
      </c>
      <c r="F79">
        <v>40949.129000000001</v>
      </c>
      <c r="G79">
        <v>73147.853000000003</v>
      </c>
      <c r="H79">
        <v>121116.727</v>
      </c>
      <c r="I79">
        <v>159603.666</v>
      </c>
      <c r="J79">
        <v>208833.39799999999</v>
      </c>
      <c r="K79">
        <v>104470.181</v>
      </c>
      <c r="L79">
        <v>193797.185</v>
      </c>
      <c r="N79" s="110" t="s">
        <v>64</v>
      </c>
      <c r="T79" s="33">
        <f t="shared" si="21"/>
        <v>0.75084878071207573</v>
      </c>
      <c r="U79" s="31">
        <f t="shared" si="16"/>
        <v>7.6172054614190826E-2</v>
      </c>
      <c r="V79" s="8">
        <f t="shared" si="17"/>
        <v>5.7193694331398821E-2</v>
      </c>
      <c r="W79" s="33">
        <f t="shared" si="18"/>
        <v>0.67150762301882183</v>
      </c>
      <c r="X79" s="31">
        <f t="shared" si="19"/>
        <v>0.10775295078401707</v>
      </c>
      <c r="Y79" s="8">
        <f t="shared" si="20"/>
        <v>7.2356927854239403E-2</v>
      </c>
    </row>
    <row r="80" spans="1:25">
      <c r="A80" t="s">
        <v>100</v>
      </c>
      <c r="B80">
        <v>7734.7640000000001</v>
      </c>
      <c r="C80">
        <v>10863.049000000001</v>
      </c>
      <c r="D80">
        <v>5856.7659999999996</v>
      </c>
      <c r="E80">
        <v>5671.0870000000004</v>
      </c>
      <c r="F80">
        <v>10939.937</v>
      </c>
      <c r="G80">
        <v>6373.8339999999998</v>
      </c>
      <c r="H80">
        <v>8335.598</v>
      </c>
      <c r="I80">
        <v>10151.303</v>
      </c>
      <c r="J80">
        <v>18687.983</v>
      </c>
      <c r="K80">
        <v>21964.334999999999</v>
      </c>
      <c r="L80">
        <v>36815.43</v>
      </c>
      <c r="N80" s="110" t="s">
        <v>65</v>
      </c>
      <c r="T80" s="33">
        <f t="shared" si="21"/>
        <v>0.54990531209275484</v>
      </c>
      <c r="U80" s="31">
        <f>(L45+L310)/($AC$44+$AC$45)</f>
        <v>0.36894816661691698</v>
      </c>
      <c r="V80" s="8">
        <f t="shared" si="17"/>
        <v>0.20288655670952543</v>
      </c>
      <c r="W80" s="33">
        <f t="shared" si="18"/>
        <v>0.97600004809568064</v>
      </c>
      <c r="X80" s="72">
        <f>(B45+B310)/($AC$52+$AC$53)</f>
        <v>0.18375282226017756</v>
      </c>
      <c r="Y80" s="8">
        <f t="shared" si="20"/>
        <v>0.17934276336365035</v>
      </c>
    </row>
    <row r="81" spans="1:25">
      <c r="A81" t="s">
        <v>101</v>
      </c>
      <c r="B81">
        <v>1754.5609999999999</v>
      </c>
      <c r="C81">
        <v>2334.4949999999999</v>
      </c>
      <c r="D81">
        <v>2659.8049999999998</v>
      </c>
      <c r="E81">
        <v>3048.8939999999998</v>
      </c>
      <c r="F81">
        <v>5716.9059999999999</v>
      </c>
      <c r="G81">
        <v>11789.837</v>
      </c>
      <c r="H81">
        <v>12032.236999999999</v>
      </c>
      <c r="I81">
        <v>11936.968000000001</v>
      </c>
      <c r="J81">
        <v>17528.442999999999</v>
      </c>
      <c r="K81">
        <v>11888.338</v>
      </c>
      <c r="L81">
        <v>13851.918</v>
      </c>
      <c r="N81" s="110" t="s">
        <v>66</v>
      </c>
      <c r="T81" s="33">
        <f t="shared" si="21"/>
        <v>0.30680368811827657</v>
      </c>
      <c r="U81" s="31">
        <f>(L46+L311)/($AC$44+$AC$45)</f>
        <v>0.38999430043212785</v>
      </c>
      <c r="V81" s="8">
        <f>(T81*U81)</f>
        <v>0.119651689717684</v>
      </c>
      <c r="W81" s="33">
        <f t="shared" si="18"/>
        <v>0.49733311467124569</v>
      </c>
      <c r="X81" s="72">
        <f>(B46+B311)/($AC$52+$AC$53)</f>
        <v>0.26983537339417984</v>
      </c>
      <c r="Y81" s="8">
        <f t="shared" si="20"/>
        <v>0.13419806669860604</v>
      </c>
    </row>
    <row r="82" spans="1:25">
      <c r="A82" t="s">
        <v>102</v>
      </c>
      <c r="B82">
        <v>4528.2610000000004</v>
      </c>
      <c r="C82">
        <v>4096.7139999999999</v>
      </c>
      <c r="D82">
        <v>4884.9629999999997</v>
      </c>
      <c r="E82">
        <v>7636.049</v>
      </c>
      <c r="F82">
        <v>8987.5280000000002</v>
      </c>
      <c r="G82">
        <v>8058.201</v>
      </c>
      <c r="H82">
        <v>8769.2860000000001</v>
      </c>
      <c r="I82">
        <v>10404.628000000001</v>
      </c>
      <c r="J82">
        <v>10487.832</v>
      </c>
      <c r="K82">
        <v>13115.448</v>
      </c>
      <c r="L82">
        <v>13743.707</v>
      </c>
      <c r="N82" s="110" t="s">
        <v>67</v>
      </c>
      <c r="T82" s="33">
        <f t="shared" si="21"/>
        <v>0.82386759929286957</v>
      </c>
      <c r="U82" s="31">
        <f>(L47+L312)/($AC$44+$AC$45)</f>
        <v>2.2946798936169001E-2</v>
      </c>
      <c r="V82" s="8">
        <f>(T82*U82)</f>
        <v>1.8905124150997727E-2</v>
      </c>
      <c r="W82" s="33">
        <f t="shared" si="18"/>
        <v>0.56464810422515765</v>
      </c>
      <c r="X82" s="72">
        <f>(B47+B312)/($AC$52+$AC$53)</f>
        <v>0.12822385886470636</v>
      </c>
      <c r="Y82" s="8">
        <f t="shared" si="20"/>
        <v>7.2401358824390624E-2</v>
      </c>
    </row>
    <row r="83" spans="1:25">
      <c r="A83" t="s">
        <v>103</v>
      </c>
      <c r="B83">
        <v>261.36500000000001</v>
      </c>
      <c r="C83">
        <v>313.64800000000002</v>
      </c>
      <c r="D83">
        <v>2.7429999999999999</v>
      </c>
      <c r="E83">
        <v>3.2440000000000002</v>
      </c>
      <c r="F83">
        <v>6757.0150000000003</v>
      </c>
      <c r="G83">
        <v>3433.098</v>
      </c>
      <c r="H83">
        <v>4056.4050000000002</v>
      </c>
      <c r="I83">
        <v>2482.8240000000001</v>
      </c>
      <c r="J83">
        <v>28733.253000000001</v>
      </c>
      <c r="K83">
        <v>16720.446</v>
      </c>
      <c r="L83">
        <v>2216.6060000000002</v>
      </c>
      <c r="N83" s="110" t="s">
        <v>68</v>
      </c>
      <c r="T83" s="33">
        <f t="shared" si="21"/>
        <v>3.534425432505204E-4</v>
      </c>
      <c r="U83" s="31">
        <f>(L48+L313)/($AC$44+$AC$45)</f>
        <v>0.21811073401478628</v>
      </c>
      <c r="V83" s="8">
        <f>(T83*U83)</f>
        <v>7.7089612540423853E-5</v>
      </c>
      <c r="W83" s="33">
        <f t="shared" si="18"/>
        <v>0.61629606867856679</v>
      </c>
      <c r="X83" s="72">
        <f>(B48+B313)/($AC$52+$AC$53)</f>
        <v>0.41818794548093624</v>
      </c>
      <c r="Y83" s="8">
        <f t="shared" si="20"/>
        <v>0.2577275867686678</v>
      </c>
    </row>
    <row r="84" spans="1:25">
      <c r="A84" t="s">
        <v>104</v>
      </c>
      <c r="B84">
        <v>309.32600000000002</v>
      </c>
      <c r="C84">
        <v>646.56600000000003</v>
      </c>
      <c r="D84">
        <v>714.53200000000004</v>
      </c>
      <c r="E84">
        <v>767.16099999999994</v>
      </c>
      <c r="F84">
        <v>821.02499999999998</v>
      </c>
      <c r="G84">
        <v>692.32100000000003</v>
      </c>
      <c r="H84">
        <v>854.36500000000001</v>
      </c>
      <c r="I84">
        <v>1265.4490000000001</v>
      </c>
      <c r="J84">
        <v>3407.65</v>
      </c>
      <c r="K84">
        <v>4966.1710000000003</v>
      </c>
      <c r="L84">
        <v>1482.665</v>
      </c>
      <c r="N84" s="110" t="s">
        <v>69</v>
      </c>
      <c r="T84" s="33">
        <f t="shared" si="21"/>
        <v>0.42372550545902821</v>
      </c>
      <c r="U84" s="31">
        <f t="shared" ref="U84:U117" si="24">(L49+L314)/($AD$44+$AD$45)</f>
        <v>1.8766231359370018E-2</v>
      </c>
      <c r="V84" s="8">
        <f>(T84*U84)</f>
        <v>7.9517308683101275E-3</v>
      </c>
      <c r="W84" s="33">
        <f t="shared" si="18"/>
        <v>0.49610092176640652</v>
      </c>
      <c r="X84" s="72">
        <f>(B49+B314)/($AD$52+$AD$53)</f>
        <v>4.4943615829616868E-2</v>
      </c>
      <c r="Y84" s="8">
        <f t="shared" si="20"/>
        <v>2.2296569240588187E-2</v>
      </c>
    </row>
    <row r="85" spans="1:25">
      <c r="A85" t="s">
        <v>105</v>
      </c>
      <c r="B85">
        <v>3137.4430000000002</v>
      </c>
      <c r="C85">
        <v>19254.080999999998</v>
      </c>
      <c r="D85">
        <v>11872.27</v>
      </c>
      <c r="E85">
        <v>7001.9790000000003</v>
      </c>
      <c r="F85">
        <v>13594.424999999999</v>
      </c>
      <c r="G85">
        <v>19614.968000000001</v>
      </c>
      <c r="H85">
        <v>19076.412</v>
      </c>
      <c r="I85">
        <v>18150.847000000002</v>
      </c>
      <c r="J85">
        <v>46990.436000000002</v>
      </c>
      <c r="K85">
        <v>31570.897000000001</v>
      </c>
      <c r="L85">
        <v>53556.5</v>
      </c>
      <c r="N85" s="110" t="s">
        <v>70</v>
      </c>
      <c r="T85" s="33">
        <f t="shared" si="21"/>
        <v>0</v>
      </c>
      <c r="U85" s="31">
        <f t="shared" si="24"/>
        <v>7.7381954911057738E-6</v>
      </c>
      <c r="V85" s="8">
        <f t="shared" ref="V85:V148" si="25">(T85*U85)</f>
        <v>0</v>
      </c>
      <c r="W85" s="33">
        <f t="shared" si="18"/>
        <v>0.41539838854073408</v>
      </c>
      <c r="X85" s="72">
        <f t="shared" ref="X85:X117" si="26">(B50+B315)/($AD$52+$AD$53)</f>
        <v>2.331064015762388E-4</v>
      </c>
      <c r="Y85" s="8">
        <f t="shared" si="20"/>
        <v>9.6832023573298828E-5</v>
      </c>
    </row>
    <row r="86" spans="1:25">
      <c r="A86" t="s">
        <v>106</v>
      </c>
      <c r="B86">
        <v>3029.741</v>
      </c>
      <c r="C86">
        <v>3196.4520000000002</v>
      </c>
      <c r="D86">
        <v>2589.9580000000001</v>
      </c>
      <c r="E86">
        <v>3537.7429999999999</v>
      </c>
      <c r="F86">
        <v>10102.012000000001</v>
      </c>
      <c r="G86" t="s">
        <v>18</v>
      </c>
      <c r="H86" t="s">
        <v>18</v>
      </c>
      <c r="I86">
        <v>11480.91</v>
      </c>
      <c r="J86" t="s">
        <v>18</v>
      </c>
      <c r="K86">
        <v>6581.2650000000003</v>
      </c>
      <c r="L86">
        <v>7476.9059999999999</v>
      </c>
      <c r="N86" s="110" t="s">
        <v>71</v>
      </c>
      <c r="T86" s="33">
        <f t="shared" si="21"/>
        <v>0.42643830539954702</v>
      </c>
      <c r="U86" s="31">
        <f t="shared" si="24"/>
        <v>8.0139123579242535E-2</v>
      </c>
      <c r="V86" s="8">
        <f t="shared" si="25"/>
        <v>3.4174392055337066E-2</v>
      </c>
      <c r="W86" s="33">
        <f t="shared" si="18"/>
        <v>0.54986099571062175</v>
      </c>
      <c r="X86" s="72">
        <f t="shared" si="26"/>
        <v>2.6421573067889344E-2</v>
      </c>
      <c r="Y86" s="8">
        <f t="shared" si="20"/>
        <v>1.4528192475350582E-2</v>
      </c>
    </row>
    <row r="87" spans="1:25">
      <c r="A87" t="s">
        <v>107</v>
      </c>
      <c r="B87">
        <v>770417.86300000001</v>
      </c>
      <c r="C87">
        <v>734470.79500000004</v>
      </c>
      <c r="D87">
        <v>738451.31299999997</v>
      </c>
      <c r="E87">
        <v>905347.05799999996</v>
      </c>
      <c r="F87">
        <v>1398915.061</v>
      </c>
      <c r="G87">
        <v>1818458.3370000001</v>
      </c>
      <c r="H87">
        <v>2118912.8689999999</v>
      </c>
      <c r="I87">
        <v>2510958.5120000001</v>
      </c>
      <c r="J87">
        <v>3311886.0469999998</v>
      </c>
      <c r="K87">
        <v>2220129.9750000001</v>
      </c>
      <c r="L87">
        <v>2412301.6719999998</v>
      </c>
      <c r="N87" s="110" t="s">
        <v>72</v>
      </c>
      <c r="T87" s="33">
        <f t="shared" si="21"/>
        <v>0.72122569995480446</v>
      </c>
      <c r="U87" s="31">
        <f t="shared" si="24"/>
        <v>4.1275495931208037E-3</v>
      </c>
      <c r="V87" s="8">
        <f t="shared" si="25"/>
        <v>2.97689484439672E-3</v>
      </c>
      <c r="W87" s="33">
        <f t="shared" si="18"/>
        <v>0.32767823103316818</v>
      </c>
      <c r="X87" s="72">
        <f t="shared" si="26"/>
        <v>2.5941672942064418E-3</v>
      </c>
      <c r="Y87" s="8">
        <f t="shared" si="20"/>
        <v>8.5005214996966723E-4</v>
      </c>
    </row>
    <row r="88" spans="1:25">
      <c r="A88" t="s">
        <v>108</v>
      </c>
      <c r="B88">
        <v>7471.7849999999999</v>
      </c>
      <c r="C88">
        <v>11228.397000000001</v>
      </c>
      <c r="D88">
        <v>16489.385999999999</v>
      </c>
      <c r="E88">
        <v>33327.406999999999</v>
      </c>
      <c r="F88">
        <v>38731.555999999997</v>
      </c>
      <c r="G88">
        <v>28890.202000000001</v>
      </c>
      <c r="H88">
        <v>5622.2349999999997</v>
      </c>
      <c r="I88">
        <v>4507.9070000000002</v>
      </c>
      <c r="J88">
        <v>52159.277000000002</v>
      </c>
      <c r="K88">
        <v>51713.923000000003</v>
      </c>
      <c r="L88">
        <v>53495.794000000002</v>
      </c>
      <c r="N88" s="110" t="s">
        <v>73</v>
      </c>
      <c r="T88" s="33">
        <f t="shared" si="21"/>
        <v>0.1103380471398108</v>
      </c>
      <c r="U88" s="31">
        <f t="shared" si="24"/>
        <v>4.2612090577232122E-2</v>
      </c>
      <c r="V88" s="8">
        <f t="shared" si="25"/>
        <v>4.7017348588365253E-3</v>
      </c>
      <c r="W88" s="33">
        <f t="shared" si="18"/>
        <v>2.6588558118476994E-2</v>
      </c>
      <c r="X88" s="72">
        <f t="shared" si="26"/>
        <v>2.2651365558595857E-2</v>
      </c>
      <c r="Y88" s="8">
        <f t="shared" si="20"/>
        <v>6.02267149617594E-4</v>
      </c>
    </row>
    <row r="89" spans="1:25">
      <c r="A89" t="s">
        <v>109</v>
      </c>
      <c r="B89">
        <v>187.47399999999999</v>
      </c>
      <c r="C89">
        <v>54.512</v>
      </c>
      <c r="D89">
        <v>744.95799999999997</v>
      </c>
      <c r="E89">
        <v>825.89200000000005</v>
      </c>
      <c r="F89">
        <v>105.20399999999999</v>
      </c>
      <c r="G89" t="s">
        <v>18</v>
      </c>
      <c r="H89">
        <v>1730.61</v>
      </c>
      <c r="I89" t="s">
        <v>18</v>
      </c>
      <c r="J89">
        <v>2146.1979999999999</v>
      </c>
      <c r="K89">
        <v>108.002</v>
      </c>
      <c r="L89">
        <v>2177.7130000000002</v>
      </c>
      <c r="N89" s="110" t="s">
        <v>74</v>
      </c>
      <c r="T89" s="33">
        <f t="shared" si="21"/>
        <v>0.21648574507960436</v>
      </c>
      <c r="U89" s="31">
        <f t="shared" si="24"/>
        <v>3.4468251090551072E-2</v>
      </c>
      <c r="V89" s="8">
        <f t="shared" si="25"/>
        <v>7.4618850189288339E-3</v>
      </c>
      <c r="W89" s="33">
        <f t="shared" si="18"/>
        <v>5.2159489187072479E-2</v>
      </c>
      <c r="X89" s="72">
        <f t="shared" si="26"/>
        <v>3.4450586263144373E-2</v>
      </c>
      <c r="Y89" s="8">
        <f t="shared" si="20"/>
        <v>1.7969249816807867E-3</v>
      </c>
    </row>
    <row r="90" spans="1:25">
      <c r="A90" t="s">
        <v>110</v>
      </c>
      <c r="B90">
        <v>0</v>
      </c>
      <c r="C90">
        <v>4.4999999999999998E-2</v>
      </c>
      <c r="D90" t="s">
        <v>18</v>
      </c>
      <c r="E90">
        <v>650.33900000000006</v>
      </c>
      <c r="F90">
        <v>78.144000000000005</v>
      </c>
      <c r="G90" t="s">
        <v>18</v>
      </c>
      <c r="H90" t="s">
        <v>18</v>
      </c>
      <c r="I90" t="s">
        <v>18</v>
      </c>
      <c r="J90" t="s">
        <v>18</v>
      </c>
      <c r="K90">
        <v>145557.111</v>
      </c>
      <c r="L90">
        <v>448853.72399999999</v>
      </c>
      <c r="N90" s="110" t="s">
        <v>75</v>
      </c>
      <c r="T90" s="33">
        <f t="shared" si="21"/>
        <v>0.66604379299676342</v>
      </c>
      <c r="U90" s="31">
        <f t="shared" si="24"/>
        <v>2.602696866447686E-3</v>
      </c>
      <c r="V90" s="8">
        <f t="shared" si="25"/>
        <v>1.7335100929496074E-3</v>
      </c>
      <c r="W90" s="33">
        <f t="shared" si="18"/>
        <v>8.3260228088364308E-3</v>
      </c>
      <c r="X90" s="72">
        <f t="shared" si="26"/>
        <v>3.9820264266768922E-3</v>
      </c>
      <c r="Y90" s="8">
        <f t="shared" si="20"/>
        <v>3.3154442853901236E-5</v>
      </c>
    </row>
    <row r="91" spans="1:25">
      <c r="A91" t="s">
        <v>111</v>
      </c>
      <c r="B91">
        <v>471.39600000000002</v>
      </c>
      <c r="C91">
        <v>64.506</v>
      </c>
      <c r="D91">
        <v>478.04899999999998</v>
      </c>
      <c r="E91">
        <v>2235.5549999999998</v>
      </c>
      <c r="F91">
        <v>3699.134</v>
      </c>
      <c r="G91" t="s">
        <v>18</v>
      </c>
      <c r="H91" t="s">
        <v>18</v>
      </c>
      <c r="I91">
        <v>4213.3019999999997</v>
      </c>
      <c r="J91" t="s">
        <v>18</v>
      </c>
      <c r="K91">
        <v>19130.921999999999</v>
      </c>
      <c r="L91">
        <v>51941.409</v>
      </c>
      <c r="N91" s="110" t="s">
        <v>76</v>
      </c>
      <c r="T91" s="33">
        <f t="shared" si="21"/>
        <v>0.23143827473959933</v>
      </c>
      <c r="U91" s="31">
        <f t="shared" si="24"/>
        <v>1.4598491672633173E-2</v>
      </c>
      <c r="V91" s="8">
        <f t="shared" si="25"/>
        <v>3.3786497265146293E-3</v>
      </c>
      <c r="W91" s="33">
        <f t="shared" si="18"/>
        <v>0.64174454428631189</v>
      </c>
      <c r="X91" s="72">
        <f t="shared" si="26"/>
        <v>3.5330225849852189E-3</v>
      </c>
      <c r="Y91" s="8">
        <f t="shared" si="20"/>
        <v>2.2672979687545871E-3</v>
      </c>
    </row>
    <row r="92" spans="1:25">
      <c r="A92" t="s">
        <v>112</v>
      </c>
      <c r="B92">
        <v>46478.248</v>
      </c>
      <c r="C92">
        <v>63596.103000000003</v>
      </c>
      <c r="D92">
        <v>105820.27899999999</v>
      </c>
      <c r="E92">
        <v>184693.728</v>
      </c>
      <c r="F92">
        <v>313032.74800000002</v>
      </c>
      <c r="G92" t="s">
        <v>18</v>
      </c>
      <c r="H92">
        <v>122746.94100000001</v>
      </c>
      <c r="I92">
        <v>38091.017999999996</v>
      </c>
      <c r="J92">
        <v>91578.811000000002</v>
      </c>
      <c r="K92">
        <v>53433.124000000003</v>
      </c>
      <c r="L92">
        <v>53896.167000000001</v>
      </c>
      <c r="N92" s="110" t="s">
        <v>77</v>
      </c>
      <c r="T92" s="33">
        <f t="shared" si="21"/>
        <v>0.29872535718685883</v>
      </c>
      <c r="U92" s="31">
        <f t="shared" si="24"/>
        <v>6.2642146732944382E-2</v>
      </c>
      <c r="V92" s="8">
        <f t="shared" si="25"/>
        <v>1.8712797657750434E-2</v>
      </c>
      <c r="W92" s="33">
        <f t="shared" si="18"/>
        <v>0.11180040362940277</v>
      </c>
      <c r="X92" s="72">
        <f t="shared" si="26"/>
        <v>6.592619869110089E-2</v>
      </c>
      <c r="Y92" s="8">
        <f t="shared" si="20"/>
        <v>7.3705756234172847E-3</v>
      </c>
    </row>
    <row r="93" spans="1:25">
      <c r="A93" t="s">
        <v>113</v>
      </c>
      <c r="B93">
        <v>2740.7089999999998</v>
      </c>
      <c r="C93">
        <v>4578.4030000000002</v>
      </c>
      <c r="D93">
        <v>6305.1670000000004</v>
      </c>
      <c r="E93">
        <v>7382.8339999999998</v>
      </c>
      <c r="F93">
        <v>10567.182000000001</v>
      </c>
      <c r="G93">
        <v>8507.8330000000005</v>
      </c>
      <c r="H93">
        <v>8605.08</v>
      </c>
      <c r="I93">
        <v>8523.1679999999997</v>
      </c>
      <c r="J93">
        <v>11359.644</v>
      </c>
      <c r="K93">
        <v>12037.941000000001</v>
      </c>
      <c r="L93">
        <v>11701.295</v>
      </c>
      <c r="N93" s="110" t="s">
        <v>78</v>
      </c>
      <c r="T93" s="33">
        <f t="shared" si="21"/>
        <v>0.68828938587701971</v>
      </c>
      <c r="U93" s="31">
        <f t="shared" si="24"/>
        <v>8.7290217483843899E-2</v>
      </c>
      <c r="V93" s="8">
        <f t="shared" si="25"/>
        <v>6.0080930185026409E-2</v>
      </c>
      <c r="W93" s="33">
        <f t="shared" si="18"/>
        <v>0.18410148690850148</v>
      </c>
      <c r="X93" s="72">
        <f t="shared" si="26"/>
        <v>0.15911448752202736</v>
      </c>
      <c r="Y93" s="8">
        <f t="shared" si="20"/>
        <v>2.9293213741489441E-2</v>
      </c>
    </row>
    <row r="94" spans="1:25">
      <c r="A94" t="s">
        <v>114</v>
      </c>
      <c r="B94">
        <v>7184.0349999999999</v>
      </c>
      <c r="C94">
        <v>11531.091</v>
      </c>
      <c r="D94">
        <v>13117.787</v>
      </c>
      <c r="E94">
        <v>19443.125</v>
      </c>
      <c r="F94">
        <v>29149.427</v>
      </c>
      <c r="G94">
        <v>19988.342000000001</v>
      </c>
      <c r="H94">
        <v>25723.366000000002</v>
      </c>
      <c r="I94">
        <v>24556.302</v>
      </c>
      <c r="J94">
        <v>22232.571</v>
      </c>
      <c r="K94">
        <v>76568.47</v>
      </c>
      <c r="L94">
        <v>63832.322</v>
      </c>
      <c r="N94" s="110" t="s">
        <v>79</v>
      </c>
      <c r="T94" s="33">
        <f t="shared" si="21"/>
        <v>0.95487251637951531</v>
      </c>
      <c r="U94" s="31">
        <f t="shared" si="24"/>
        <v>8.2823596152610812E-2</v>
      </c>
      <c r="V94" s="8">
        <f t="shared" si="25"/>
        <v>7.9085975673844233E-2</v>
      </c>
      <c r="W94" s="33">
        <f t="shared" si="18"/>
        <v>0.76464724835436193</v>
      </c>
      <c r="X94" s="72">
        <f t="shared" si="26"/>
        <v>0.12453533705816933</v>
      </c>
      <c r="Y94" s="8">
        <f t="shared" si="20"/>
        <v>9.5225602804412168E-2</v>
      </c>
    </row>
    <row r="95" spans="1:25">
      <c r="A95" t="s">
        <v>115</v>
      </c>
      <c r="B95">
        <v>53.603999999999999</v>
      </c>
      <c r="C95">
        <v>39.875999999999998</v>
      </c>
      <c r="D95">
        <v>39.707999999999998</v>
      </c>
      <c r="E95">
        <v>26.096</v>
      </c>
      <c r="F95">
        <v>258.35300000000001</v>
      </c>
      <c r="G95">
        <v>29.800999999999998</v>
      </c>
      <c r="H95">
        <v>24.928999999999998</v>
      </c>
      <c r="I95">
        <v>24.658999999999999</v>
      </c>
      <c r="J95">
        <v>794.66899999999998</v>
      </c>
      <c r="K95">
        <v>156.75800000000001</v>
      </c>
      <c r="L95">
        <v>329.63400000000001</v>
      </c>
      <c r="N95" s="110" t="s">
        <v>80</v>
      </c>
      <c r="T95" s="33">
        <v>0</v>
      </c>
      <c r="U95" s="31">
        <f t="shared" si="24"/>
        <v>0</v>
      </c>
      <c r="V95" s="8">
        <f t="shared" si="25"/>
        <v>0</v>
      </c>
      <c r="W95" s="33">
        <v>0</v>
      </c>
      <c r="X95" s="72">
        <f t="shared" si="26"/>
        <v>0</v>
      </c>
      <c r="Y95" s="8">
        <f t="shared" si="20"/>
        <v>0</v>
      </c>
    </row>
    <row r="96" spans="1:25">
      <c r="A96" t="s">
        <v>116</v>
      </c>
      <c r="B96">
        <v>4437.5079999999998</v>
      </c>
      <c r="C96">
        <v>1858.972</v>
      </c>
      <c r="D96">
        <v>1953.4069999999999</v>
      </c>
      <c r="E96">
        <v>4520.4639999999999</v>
      </c>
      <c r="F96">
        <v>15949.357</v>
      </c>
      <c r="G96">
        <v>23743.038</v>
      </c>
      <c r="H96">
        <v>11688.255999999999</v>
      </c>
      <c r="I96">
        <v>10330.085999999999</v>
      </c>
      <c r="J96">
        <v>24758.213</v>
      </c>
      <c r="K96">
        <v>47322.398999999998</v>
      </c>
      <c r="L96">
        <v>26183.784</v>
      </c>
      <c r="N96" s="110" t="s">
        <v>81</v>
      </c>
      <c r="T96" s="33">
        <f t="shared" si="21"/>
        <v>0.80786680933967192</v>
      </c>
      <c r="U96" s="31">
        <f t="shared" si="24"/>
        <v>2.8223677265106235E-3</v>
      </c>
      <c r="V96" s="8">
        <f t="shared" si="25"/>
        <v>2.2800972099994011E-3</v>
      </c>
      <c r="W96" s="33">
        <f t="shared" si="18"/>
        <v>0.13431175881185831</v>
      </c>
      <c r="X96" s="72">
        <f t="shared" si="26"/>
        <v>1.2209075945255372E-2</v>
      </c>
      <c r="Y96" s="8">
        <f t="shared" si="20"/>
        <v>1.6398224636748006E-3</v>
      </c>
    </row>
    <row r="97" spans="1:25">
      <c r="A97" t="s">
        <v>117</v>
      </c>
      <c r="B97">
        <v>59946.712</v>
      </c>
      <c r="C97">
        <v>50964.635999999999</v>
      </c>
      <c r="D97">
        <v>60851.502999999997</v>
      </c>
      <c r="E97">
        <v>65091.038</v>
      </c>
      <c r="F97">
        <v>91378.804999999993</v>
      </c>
      <c r="G97">
        <v>16780.588</v>
      </c>
      <c r="H97">
        <v>738.78899999999999</v>
      </c>
      <c r="I97">
        <v>31033.487000000001</v>
      </c>
      <c r="J97">
        <v>39368.133999999998</v>
      </c>
      <c r="K97">
        <v>63381.593000000001</v>
      </c>
      <c r="L97">
        <v>80684.520999999993</v>
      </c>
      <c r="N97" s="110" t="s">
        <v>82</v>
      </c>
      <c r="T97" s="33">
        <f t="shared" si="21"/>
        <v>2.1216381612772599E-2</v>
      </c>
      <c r="U97" s="31">
        <f t="shared" si="24"/>
        <v>1.0664516818446155E-4</v>
      </c>
      <c r="V97" s="8">
        <f t="shared" si="25"/>
        <v>2.2626245853598512E-6</v>
      </c>
      <c r="W97" s="33">
        <f t="shared" si="18"/>
        <v>0.37239735628323611</v>
      </c>
      <c r="X97" s="72">
        <f t="shared" si="26"/>
        <v>8.7466732762628372E-4</v>
      </c>
      <c r="Y97" s="8">
        <f t="shared" si="20"/>
        <v>3.2572380043535118E-4</v>
      </c>
    </row>
    <row r="98" spans="1:25">
      <c r="A98" t="s">
        <v>118</v>
      </c>
      <c r="B98">
        <v>40569.072</v>
      </c>
      <c r="C98">
        <v>42038.097999999998</v>
      </c>
      <c r="D98">
        <v>41319.43</v>
      </c>
      <c r="E98">
        <v>51536.430999999997</v>
      </c>
      <c r="F98">
        <v>78731.273000000001</v>
      </c>
      <c r="G98">
        <v>85478.971000000005</v>
      </c>
      <c r="H98">
        <v>70097.926000000007</v>
      </c>
      <c r="I98">
        <v>161388.81599999999</v>
      </c>
      <c r="J98">
        <v>186249.45300000001</v>
      </c>
      <c r="K98">
        <v>131772.636</v>
      </c>
      <c r="L98">
        <v>150478.29300000001</v>
      </c>
      <c r="N98" s="110" t="s">
        <v>83</v>
      </c>
      <c r="T98" s="33">
        <f t="shared" si="21"/>
        <v>0.44818320743945417</v>
      </c>
      <c r="U98" s="31">
        <f t="shared" si="24"/>
        <v>6.1595778937632113E-3</v>
      </c>
      <c r="V98" s="8">
        <f t="shared" si="25"/>
        <v>2.7606193768999537E-3</v>
      </c>
      <c r="W98" s="33">
        <f t="shared" si="18"/>
        <v>0.95661014963778268</v>
      </c>
      <c r="X98" s="72">
        <f t="shared" si="26"/>
        <v>9.3726879534007865E-3</v>
      </c>
      <c r="Y98" s="8">
        <f t="shared" si="20"/>
        <v>8.9660084256109693E-3</v>
      </c>
    </row>
    <row r="99" spans="1:25">
      <c r="A99" t="s">
        <v>119</v>
      </c>
      <c r="B99">
        <v>4292.4489999999996</v>
      </c>
      <c r="C99">
        <v>4168.0069999999996</v>
      </c>
      <c r="D99">
        <v>4500.9650000000001</v>
      </c>
      <c r="E99">
        <v>4561.07</v>
      </c>
      <c r="F99">
        <v>5247.9059999999999</v>
      </c>
      <c r="G99">
        <v>7090.5110000000004</v>
      </c>
      <c r="H99">
        <v>8355.9879999999994</v>
      </c>
      <c r="I99">
        <v>6240.5630000000001</v>
      </c>
      <c r="J99">
        <v>7067.52</v>
      </c>
      <c r="K99">
        <v>7090.2730000000001</v>
      </c>
      <c r="L99">
        <v>9738.6869999999999</v>
      </c>
      <c r="N99" s="110" t="s">
        <v>84</v>
      </c>
      <c r="T99" s="33">
        <f t="shared" si="21"/>
        <v>0.49746247105456276</v>
      </c>
      <c r="U99" s="31">
        <f t="shared" si="24"/>
        <v>6.7242941507997549E-4</v>
      </c>
      <c r="V99" s="8">
        <f t="shared" si="25"/>
        <v>3.3450839843545885E-4</v>
      </c>
      <c r="W99" s="33">
        <f t="shared" si="18"/>
        <v>0.65949645552210467</v>
      </c>
      <c r="X99" s="72">
        <f t="shared" si="26"/>
        <v>4.9412232928724978E-3</v>
      </c>
      <c r="Y99" s="8">
        <f t="shared" si="20"/>
        <v>3.2587192475926749E-3</v>
      </c>
    </row>
    <row r="100" spans="1:25">
      <c r="A100" t="s">
        <v>120</v>
      </c>
      <c r="B100">
        <v>54915.6</v>
      </c>
      <c r="C100">
        <v>61950.288999999997</v>
      </c>
      <c r="D100">
        <v>66368.206000000006</v>
      </c>
      <c r="E100">
        <v>77102.239000000001</v>
      </c>
      <c r="F100">
        <v>86838.069000000003</v>
      </c>
      <c r="G100">
        <v>130002.04300000001</v>
      </c>
      <c r="H100">
        <v>96318.311000000002</v>
      </c>
      <c r="I100">
        <v>123279.47900000001</v>
      </c>
      <c r="J100">
        <v>136939.36900000001</v>
      </c>
      <c r="K100">
        <v>101035.501</v>
      </c>
      <c r="L100">
        <v>97682.06</v>
      </c>
      <c r="N100" s="110" t="s">
        <v>85</v>
      </c>
      <c r="T100" s="33">
        <f t="shared" si="21"/>
        <v>0.99494994552264082</v>
      </c>
      <c r="U100" s="31">
        <f t="shared" si="24"/>
        <v>4.0765073444861966E-3</v>
      </c>
      <c r="V100" s="8">
        <f t="shared" si="25"/>
        <v>4.0559207603191863E-3</v>
      </c>
      <c r="W100" s="33">
        <f t="shared" si="18"/>
        <v>0.21773906023216674</v>
      </c>
      <c r="X100" s="72">
        <f t="shared" si="26"/>
        <v>9.5530264823108467E-3</v>
      </c>
      <c r="Y100" s="8">
        <f t="shared" si="20"/>
        <v>2.0800670086313653E-3</v>
      </c>
    </row>
    <row r="101" spans="1:25">
      <c r="A101" t="s">
        <v>121</v>
      </c>
      <c r="B101">
        <v>61323.519999999997</v>
      </c>
      <c r="C101">
        <v>60593.48</v>
      </c>
      <c r="D101">
        <v>66994.44</v>
      </c>
      <c r="E101">
        <v>63430.686000000002</v>
      </c>
      <c r="F101">
        <v>65858.289999999994</v>
      </c>
      <c r="G101">
        <v>70997.051000000007</v>
      </c>
      <c r="H101">
        <v>67345.707999999999</v>
      </c>
      <c r="I101">
        <v>73176.239000000001</v>
      </c>
      <c r="J101">
        <v>80756.016000000003</v>
      </c>
      <c r="K101">
        <v>80232.557000000001</v>
      </c>
      <c r="L101">
        <v>97765.65</v>
      </c>
      <c r="N101" s="110" t="s">
        <v>86</v>
      </c>
      <c r="T101" s="33">
        <f t="shared" si="21"/>
        <v>0.9859021875530718</v>
      </c>
      <c r="U101" s="31">
        <f t="shared" si="24"/>
        <v>1.5465764944082706E-2</v>
      </c>
      <c r="V101" s="8">
        <f t="shared" si="25"/>
        <v>1.5247731490552752E-2</v>
      </c>
      <c r="W101" s="33">
        <f t="shared" si="18"/>
        <v>0.78439342608042761</v>
      </c>
      <c r="X101" s="72">
        <f t="shared" si="26"/>
        <v>1.4000070283063585E-2</v>
      </c>
      <c r="Y101" s="8">
        <f t="shared" si="20"/>
        <v>1.0981563094699028E-2</v>
      </c>
    </row>
    <row r="102" spans="1:25">
      <c r="A102" t="s">
        <v>122</v>
      </c>
      <c r="B102">
        <v>62086.256000000001</v>
      </c>
      <c r="C102">
        <v>43653.978999999999</v>
      </c>
      <c r="D102">
        <v>39399.158000000003</v>
      </c>
      <c r="E102">
        <v>21722.477999999999</v>
      </c>
      <c r="F102">
        <v>25865.081999999999</v>
      </c>
      <c r="G102">
        <v>22922.686000000002</v>
      </c>
      <c r="H102">
        <v>23427.363000000001</v>
      </c>
      <c r="I102">
        <v>30672.61</v>
      </c>
      <c r="J102">
        <v>22079.421999999999</v>
      </c>
      <c r="K102">
        <v>25559.02</v>
      </c>
      <c r="L102">
        <v>29477.116000000002</v>
      </c>
      <c r="N102" s="110" t="s">
        <v>87</v>
      </c>
      <c r="T102" s="33">
        <f t="shared" si="21"/>
        <v>0.81608240124910114</v>
      </c>
      <c r="U102" s="31">
        <f t="shared" si="24"/>
        <v>7.5812407706461076E-4</v>
      </c>
      <c r="V102" s="8">
        <f t="shared" si="25"/>
        <v>6.1869171725564614E-4</v>
      </c>
      <c r="W102" s="33">
        <f t="shared" si="18"/>
        <v>0.40103390603618666</v>
      </c>
      <c r="X102" s="72">
        <f t="shared" si="26"/>
        <v>3.7297614027454227E-4</v>
      </c>
      <c r="Y102" s="8">
        <f t="shared" si="20"/>
        <v>1.4957607839260036E-4</v>
      </c>
    </row>
    <row r="103" spans="1:25">
      <c r="A103" t="s">
        <v>123</v>
      </c>
      <c r="B103">
        <v>25385.371999999999</v>
      </c>
      <c r="C103">
        <v>25685.48</v>
      </c>
      <c r="D103">
        <v>27585.646000000001</v>
      </c>
      <c r="E103">
        <v>30481.608</v>
      </c>
      <c r="F103">
        <v>33338.262999999999</v>
      </c>
      <c r="G103">
        <v>38509.319000000003</v>
      </c>
      <c r="H103">
        <v>47398.43</v>
      </c>
      <c r="I103">
        <v>55479.493999999999</v>
      </c>
      <c r="J103">
        <v>67478.948999999993</v>
      </c>
      <c r="K103">
        <v>61115.061999999998</v>
      </c>
      <c r="L103">
        <v>64230.792999999998</v>
      </c>
      <c r="N103" s="110" t="s">
        <v>88</v>
      </c>
      <c r="T103" s="33">
        <f t="shared" si="21"/>
        <v>0.77145374503529685</v>
      </c>
      <c r="U103" s="31">
        <f t="shared" si="24"/>
        <v>1.0255848145548811E-2</v>
      </c>
      <c r="V103" s="8">
        <f t="shared" si="25"/>
        <v>7.9119124603969342E-3</v>
      </c>
      <c r="W103" s="33">
        <f t="shared" si="18"/>
        <v>0.60741399414040576</v>
      </c>
      <c r="X103" s="72">
        <f t="shared" si="26"/>
        <v>1.3484552268507687E-2</v>
      </c>
      <c r="Y103" s="8">
        <f t="shared" si="20"/>
        <v>8.1907057526093233E-3</v>
      </c>
    </row>
    <row r="104" spans="1:25">
      <c r="A104" t="s">
        <v>124</v>
      </c>
      <c r="B104">
        <v>2681.306</v>
      </c>
      <c r="C104">
        <v>1853.423</v>
      </c>
      <c r="D104">
        <v>1604.039</v>
      </c>
      <c r="E104">
        <v>1558.845</v>
      </c>
      <c r="F104">
        <v>2316.8029999999999</v>
      </c>
      <c r="G104">
        <v>1850.078</v>
      </c>
      <c r="H104">
        <v>2801.4879999999998</v>
      </c>
      <c r="I104">
        <v>3651.14</v>
      </c>
      <c r="J104">
        <v>10175.615</v>
      </c>
      <c r="K104">
        <v>9236.0720000000001</v>
      </c>
      <c r="L104">
        <v>13914.877</v>
      </c>
      <c r="N104" s="110" t="s">
        <v>89</v>
      </c>
      <c r="T104" s="33">
        <f t="shared" si="21"/>
        <v>0.31988030304638682</v>
      </c>
      <c r="U104" s="31">
        <f t="shared" si="24"/>
        <v>2.2169506719386537E-3</v>
      </c>
      <c r="V104" s="8">
        <f t="shared" si="25"/>
        <v>7.0915885277862743E-4</v>
      </c>
      <c r="W104" s="33">
        <f t="shared" si="18"/>
        <v>0.26477790971591858</v>
      </c>
      <c r="X104" s="72">
        <f t="shared" si="26"/>
        <v>2.481472584612527E-3</v>
      </c>
      <c r="Y104" s="8">
        <f t="shared" si="20"/>
        <v>6.5703912397106279E-4</v>
      </c>
    </row>
    <row r="105" spans="1:25">
      <c r="A105" t="s">
        <v>125</v>
      </c>
      <c r="B105">
        <v>12429.766</v>
      </c>
      <c r="C105">
        <v>13039.51</v>
      </c>
      <c r="D105">
        <v>14611.355</v>
      </c>
      <c r="E105">
        <v>14859.948</v>
      </c>
      <c r="F105">
        <v>24635.532999999999</v>
      </c>
      <c r="G105">
        <v>27823.238000000001</v>
      </c>
      <c r="H105">
        <v>32275.503000000001</v>
      </c>
      <c r="I105">
        <v>37702.089</v>
      </c>
      <c r="J105">
        <v>66347.365000000005</v>
      </c>
      <c r="K105">
        <v>52483.714999999997</v>
      </c>
      <c r="L105">
        <v>43835.413</v>
      </c>
      <c r="N105" s="110" t="s">
        <v>90</v>
      </c>
      <c r="T105" s="33">
        <f t="shared" si="21"/>
        <v>1.2784390100950281E-2</v>
      </c>
      <c r="U105" s="31">
        <f t="shared" si="24"/>
        <v>7.9477417976010883E-5</v>
      </c>
      <c r="V105" s="8">
        <f t="shared" si="25"/>
        <v>1.0160703156216014E-6</v>
      </c>
      <c r="W105" s="33">
        <f t="shared" si="18"/>
        <v>0.10831035840882236</v>
      </c>
      <c r="X105" s="72">
        <f t="shared" si="26"/>
        <v>3.2828478606630734E-4</v>
      </c>
      <c r="Y105" s="8">
        <f t="shared" si="20"/>
        <v>3.5556642839005324E-5</v>
      </c>
    </row>
    <row r="106" spans="1:25">
      <c r="A106" t="s">
        <v>126</v>
      </c>
      <c r="B106">
        <v>1.0389999999999999</v>
      </c>
      <c r="C106">
        <v>0.98299999999999998</v>
      </c>
      <c r="D106">
        <v>1.5469999999999999</v>
      </c>
      <c r="E106">
        <v>1.974</v>
      </c>
      <c r="F106">
        <v>1.0389999999999999</v>
      </c>
      <c r="G106" t="s">
        <v>18</v>
      </c>
      <c r="H106" t="s">
        <v>18</v>
      </c>
      <c r="I106" t="s">
        <v>18</v>
      </c>
      <c r="J106" t="s">
        <v>18</v>
      </c>
      <c r="K106">
        <v>55.668999999999997</v>
      </c>
      <c r="L106">
        <v>854.62300000000005</v>
      </c>
      <c r="N106" s="110" t="s">
        <v>91</v>
      </c>
      <c r="T106" s="33">
        <f t="shared" si="21"/>
        <v>0.77103905674457784</v>
      </c>
      <c r="U106" s="31">
        <f t="shared" si="24"/>
        <v>6.0851431735656464E-2</v>
      </c>
      <c r="V106" s="8">
        <f t="shared" si="25"/>
        <v>4.6918830527017633E-2</v>
      </c>
      <c r="W106" s="33">
        <f t="shared" si="18"/>
        <v>0.76426136195766781</v>
      </c>
      <c r="X106" s="72">
        <f t="shared" si="26"/>
        <v>0.10518385365748692</v>
      </c>
      <c r="Y106" s="8">
        <f t="shared" si="20"/>
        <v>8.0387955252226972E-2</v>
      </c>
    </row>
    <row r="107" spans="1:25">
      <c r="A107" t="s">
        <v>127</v>
      </c>
      <c r="B107">
        <v>1006.611</v>
      </c>
      <c r="C107">
        <v>1917.912</v>
      </c>
      <c r="D107">
        <v>1516.4380000000001</v>
      </c>
      <c r="E107">
        <v>1611.663</v>
      </c>
      <c r="F107">
        <v>1657.479</v>
      </c>
      <c r="G107">
        <v>1383.5419999999999</v>
      </c>
      <c r="H107">
        <v>1648.538</v>
      </c>
      <c r="I107">
        <v>5817.71</v>
      </c>
      <c r="J107">
        <v>16538.330000000002</v>
      </c>
      <c r="K107">
        <v>21444.331999999999</v>
      </c>
      <c r="L107">
        <v>16988.054</v>
      </c>
      <c r="N107" s="110" t="s">
        <v>92</v>
      </c>
      <c r="T107" s="33">
        <f t="shared" si="21"/>
        <v>2.2141190093511922E-2</v>
      </c>
      <c r="U107" s="31">
        <f t="shared" si="24"/>
        <v>0.15936219547605973</v>
      </c>
      <c r="V107" s="8">
        <f t="shared" si="25"/>
        <v>3.5284686637548444E-3</v>
      </c>
      <c r="W107" s="33">
        <f t="shared" si="18"/>
        <v>5.8808640686465879E-2</v>
      </c>
      <c r="X107" s="72">
        <f t="shared" si="26"/>
        <v>0.12719819955950412</v>
      </c>
      <c r="Y107" s="8">
        <f t="shared" si="20"/>
        <v>7.4803532138602606E-3</v>
      </c>
    </row>
    <row r="108" spans="1:25">
      <c r="A108" t="s">
        <v>128</v>
      </c>
      <c r="B108">
        <v>86.653999999999996</v>
      </c>
      <c r="C108">
        <v>47.762999999999998</v>
      </c>
      <c r="D108">
        <v>104.637</v>
      </c>
      <c r="E108">
        <v>113.74299999999999</v>
      </c>
      <c r="F108">
        <v>144.214</v>
      </c>
      <c r="G108">
        <v>109.997</v>
      </c>
      <c r="H108">
        <v>75.608999999999995</v>
      </c>
      <c r="I108">
        <v>82.388999999999996</v>
      </c>
      <c r="J108">
        <v>893.48900000000003</v>
      </c>
      <c r="K108">
        <v>227.46299999999999</v>
      </c>
      <c r="L108">
        <v>178.66399999999999</v>
      </c>
      <c r="N108" s="110" t="s">
        <v>93</v>
      </c>
      <c r="T108" s="33">
        <f t="shared" si="21"/>
        <v>0.4672523099189495</v>
      </c>
      <c r="U108" s="31">
        <f t="shared" si="24"/>
        <v>8.6706941445748434E-2</v>
      </c>
      <c r="V108" s="8">
        <f t="shared" si="25"/>
        <v>4.0514018676533058E-2</v>
      </c>
      <c r="W108" s="33">
        <f t="shared" si="18"/>
        <v>0.91690615728422675</v>
      </c>
      <c r="X108" s="72">
        <f t="shared" si="26"/>
        <v>3.8433109462056143E-2</v>
      </c>
      <c r="Y108" s="8">
        <f t="shared" si="20"/>
        <v>3.5239554709337956E-2</v>
      </c>
    </row>
    <row r="109" spans="1:25">
      <c r="A109" t="s">
        <v>129</v>
      </c>
      <c r="B109">
        <v>10114.204</v>
      </c>
      <c r="C109">
        <v>9617.3719999999994</v>
      </c>
      <c r="D109">
        <v>9412.1790000000001</v>
      </c>
      <c r="E109">
        <v>9956.8520000000008</v>
      </c>
      <c r="F109">
        <v>14023.978999999999</v>
      </c>
      <c r="G109">
        <v>24450.816999999999</v>
      </c>
      <c r="H109">
        <v>44834.485999999997</v>
      </c>
      <c r="I109">
        <v>42343.396999999997</v>
      </c>
      <c r="J109">
        <v>42033.311000000002</v>
      </c>
      <c r="K109">
        <v>51651.252</v>
      </c>
      <c r="L109">
        <v>58587.055</v>
      </c>
      <c r="N109" s="110" t="s">
        <v>94</v>
      </c>
      <c r="T109" s="33">
        <f t="shared" si="21"/>
        <v>0</v>
      </c>
      <c r="U109" s="31">
        <f t="shared" si="24"/>
        <v>3.991278502703565E-4</v>
      </c>
      <c r="V109" s="8">
        <f t="shared" si="25"/>
        <v>0</v>
      </c>
      <c r="W109" s="33">
        <f t="shared" ref="W109:W172" si="27">(2*MIN(B74,B339)/(B74+B339))</f>
        <v>0.11703511053315994</v>
      </c>
      <c r="X109" s="72">
        <f t="shared" si="26"/>
        <v>6.977494952011507E-6</v>
      </c>
      <c r="Y109" s="8">
        <f t="shared" ref="Y109:Y172" si="28">(W109*X109)</f>
        <v>8.1661189295323223E-7</v>
      </c>
    </row>
    <row r="110" spans="1:25">
      <c r="A110" t="s">
        <v>130</v>
      </c>
      <c r="B110">
        <v>22188.732</v>
      </c>
      <c r="C110">
        <v>29013.052</v>
      </c>
      <c r="D110">
        <v>37228.514999999999</v>
      </c>
      <c r="E110">
        <v>36083.432999999997</v>
      </c>
      <c r="F110">
        <v>41003.627999999997</v>
      </c>
      <c r="G110">
        <v>41462.303</v>
      </c>
      <c r="H110">
        <v>27121.714</v>
      </c>
      <c r="I110">
        <v>41244.203999999998</v>
      </c>
      <c r="J110">
        <v>35942.652000000002</v>
      </c>
      <c r="K110">
        <v>26242.918000000001</v>
      </c>
      <c r="L110">
        <v>45996.767999999996</v>
      </c>
      <c r="N110" s="110" t="s">
        <v>95</v>
      </c>
      <c r="T110" s="33">
        <f t="shared" ref="T110:T173" si="29">(2*MIN(L75,L340)/(L75+L340))</f>
        <v>0</v>
      </c>
      <c r="U110" s="31">
        <f t="shared" si="24"/>
        <v>1.1905102766846225E-6</v>
      </c>
      <c r="V110" s="8">
        <f t="shared" si="25"/>
        <v>0</v>
      </c>
      <c r="W110" s="33">
        <f t="shared" si="27"/>
        <v>0</v>
      </c>
      <c r="X110" s="72">
        <f t="shared" si="26"/>
        <v>2.2229990419282435E-7</v>
      </c>
      <c r="Y110" s="8">
        <f t="shared" si="28"/>
        <v>0</v>
      </c>
    </row>
    <row r="111" spans="1:25">
      <c r="A111" t="s">
        <v>131</v>
      </c>
      <c r="B111">
        <v>72844.960000000006</v>
      </c>
      <c r="C111">
        <v>82275.767000000007</v>
      </c>
      <c r="D111">
        <v>89225.248000000007</v>
      </c>
      <c r="E111">
        <v>103095.7</v>
      </c>
      <c r="F111">
        <v>147546.86499999999</v>
      </c>
      <c r="G111">
        <v>214922.45300000001</v>
      </c>
      <c r="H111">
        <v>229550.886</v>
      </c>
      <c r="I111">
        <v>276423.30200000003</v>
      </c>
      <c r="J111">
        <v>351418.79100000003</v>
      </c>
      <c r="K111">
        <v>355128.58600000001</v>
      </c>
      <c r="L111">
        <v>418838.63400000002</v>
      </c>
      <c r="N111" s="110" t="s">
        <v>96</v>
      </c>
      <c r="T111" s="33">
        <f t="shared" si="29"/>
        <v>1.1248668544854065E-2</v>
      </c>
      <c r="U111" s="31">
        <f t="shared" si="24"/>
        <v>2.8417532951849355E-2</v>
      </c>
      <c r="V111" s="8">
        <f t="shared" si="25"/>
        <v>3.196594090378217E-4</v>
      </c>
      <c r="W111" s="33">
        <f t="shared" si="27"/>
        <v>8.3527046802304664E-3</v>
      </c>
      <c r="X111" s="72">
        <f t="shared" si="26"/>
        <v>6.4137590674713182E-2</v>
      </c>
      <c r="Y111" s="8">
        <f t="shared" si="28"/>
        <v>5.3572235380738267E-4</v>
      </c>
    </row>
    <row r="112" spans="1:25">
      <c r="A112" t="s">
        <v>132</v>
      </c>
      <c r="B112">
        <v>409.44</v>
      </c>
      <c r="C112">
        <v>298.25700000000001</v>
      </c>
      <c r="D112">
        <v>589.63199999999995</v>
      </c>
      <c r="E112">
        <v>878.86099999999999</v>
      </c>
      <c r="F112">
        <v>385.37400000000002</v>
      </c>
      <c r="G112">
        <v>412.85399999999998</v>
      </c>
      <c r="H112">
        <v>302.447</v>
      </c>
      <c r="I112">
        <v>784.47799999999995</v>
      </c>
      <c r="J112">
        <v>390.21800000000002</v>
      </c>
      <c r="K112">
        <v>386.55099999999999</v>
      </c>
      <c r="L112">
        <v>335.94</v>
      </c>
      <c r="N112" s="110" t="s">
        <v>97</v>
      </c>
      <c r="T112" s="33"/>
      <c r="U112" s="31">
        <f t="shared" si="24"/>
        <v>6.7932112792275182E-9</v>
      </c>
      <c r="V112" s="8">
        <f t="shared" si="25"/>
        <v>0</v>
      </c>
      <c r="W112" s="33">
        <v>0</v>
      </c>
      <c r="X112" s="72">
        <f t="shared" si="26"/>
        <v>0</v>
      </c>
      <c r="Y112" s="8">
        <f t="shared" si="28"/>
        <v>0</v>
      </c>
    </row>
    <row r="113" spans="1:25">
      <c r="A113" t="s">
        <v>133</v>
      </c>
      <c r="B113">
        <v>8324.77</v>
      </c>
      <c r="C113">
        <v>10767.547</v>
      </c>
      <c r="D113">
        <v>10889.794</v>
      </c>
      <c r="E113">
        <v>6716.4319999999998</v>
      </c>
      <c r="F113">
        <v>21109.580999999998</v>
      </c>
      <c r="G113">
        <v>19749.524000000001</v>
      </c>
      <c r="H113">
        <v>29897.023000000001</v>
      </c>
      <c r="I113">
        <v>63445.231</v>
      </c>
      <c r="J113">
        <v>156236.62400000001</v>
      </c>
      <c r="K113">
        <v>144701.49400000001</v>
      </c>
      <c r="L113">
        <v>225579.85800000001</v>
      </c>
      <c r="N113" s="110" t="s">
        <v>98</v>
      </c>
      <c r="T113" s="33">
        <f t="shared" si="29"/>
        <v>4.8116963021682516E-2</v>
      </c>
      <c r="U113" s="31">
        <f t="shared" si="24"/>
        <v>1.0868956813591688E-2</v>
      </c>
      <c r="V113" s="8">
        <f t="shared" si="25"/>
        <v>5.2298119308385549E-4</v>
      </c>
      <c r="W113" s="33">
        <f t="shared" si="27"/>
        <v>4.0587387214735871E-2</v>
      </c>
      <c r="X113" s="72">
        <f t="shared" si="26"/>
        <v>2.5969073673622556E-2</v>
      </c>
      <c r="Y113" s="8">
        <f t="shared" si="28"/>
        <v>1.0540168487993219E-3</v>
      </c>
    </row>
    <row r="114" spans="1:25">
      <c r="A114" t="s">
        <v>134</v>
      </c>
      <c r="B114">
        <v>36361.892</v>
      </c>
      <c r="C114">
        <v>41131.99</v>
      </c>
      <c r="D114">
        <v>45293.343999999997</v>
      </c>
      <c r="E114">
        <v>51358.741999999998</v>
      </c>
      <c r="F114">
        <v>57066.968999999997</v>
      </c>
      <c r="G114">
        <v>73787.214000000007</v>
      </c>
      <c r="H114">
        <v>77732.054999999993</v>
      </c>
      <c r="I114">
        <v>89033.798999999999</v>
      </c>
      <c r="J114">
        <v>96731.638999999996</v>
      </c>
      <c r="K114">
        <v>69448.785000000003</v>
      </c>
      <c r="L114">
        <v>75479.573999999993</v>
      </c>
      <c r="N114" s="110" t="s">
        <v>99</v>
      </c>
      <c r="T114" s="33">
        <f t="shared" si="29"/>
        <v>0.68609969373027757</v>
      </c>
      <c r="U114" s="31">
        <f t="shared" si="24"/>
        <v>0.13705892630213551</v>
      </c>
      <c r="V114" s="8">
        <f t="shared" si="25"/>
        <v>9.4036087358895862E-2</v>
      </c>
      <c r="W114" s="33">
        <f t="shared" si="27"/>
        <v>0.23402422065437684</v>
      </c>
      <c r="X114" s="72">
        <f t="shared" si="26"/>
        <v>2.3009342126253305E-2</v>
      </c>
      <c r="Y114" s="8">
        <f t="shared" si="28"/>
        <v>5.3847433588663516E-3</v>
      </c>
    </row>
    <row r="115" spans="1:25">
      <c r="A115" t="s">
        <v>135</v>
      </c>
      <c r="B115">
        <v>57474.127999999997</v>
      </c>
      <c r="C115">
        <v>67157.510999999999</v>
      </c>
      <c r="D115">
        <v>61346.341999999997</v>
      </c>
      <c r="E115">
        <v>80537.429999999993</v>
      </c>
      <c r="F115">
        <v>116692.867</v>
      </c>
      <c r="G115">
        <v>96248.989000000001</v>
      </c>
      <c r="H115">
        <v>123767.33199999999</v>
      </c>
      <c r="I115">
        <v>125664.66899999999</v>
      </c>
      <c r="J115">
        <v>212853.736</v>
      </c>
      <c r="K115">
        <v>150847.91399999999</v>
      </c>
      <c r="L115">
        <v>182379.46100000001</v>
      </c>
      <c r="N115" s="110" t="s">
        <v>100</v>
      </c>
      <c r="T115" s="33">
        <f t="shared" si="29"/>
        <v>6.0527764016462017E-3</v>
      </c>
      <c r="U115" s="31">
        <f t="shared" si="24"/>
        <v>8.9590777301904474E-3</v>
      </c>
      <c r="V115" s="8">
        <f t="shared" si="25"/>
        <v>5.4227294265810755E-5</v>
      </c>
      <c r="W115" s="33">
        <f t="shared" si="27"/>
        <v>1.7710671998483863E-4</v>
      </c>
      <c r="X115" s="72">
        <f t="shared" si="26"/>
        <v>8.7734161815738714E-3</v>
      </c>
      <c r="Y115" s="8">
        <f t="shared" si="28"/>
        <v>1.5538309629804558E-6</v>
      </c>
    </row>
    <row r="116" spans="1:25">
      <c r="A116" t="s">
        <v>136</v>
      </c>
      <c r="B116">
        <v>112383.315</v>
      </c>
      <c r="C116">
        <v>83735.937000000005</v>
      </c>
      <c r="D116">
        <v>82591.807000000001</v>
      </c>
      <c r="E116">
        <v>86183.49</v>
      </c>
      <c r="F116">
        <v>149455.25099999999</v>
      </c>
      <c r="G116">
        <v>165715.41899999999</v>
      </c>
      <c r="H116">
        <v>179384.48</v>
      </c>
      <c r="I116">
        <v>227945.53099999999</v>
      </c>
      <c r="J116">
        <v>232404.31200000001</v>
      </c>
      <c r="K116">
        <v>181287.43</v>
      </c>
      <c r="L116">
        <v>231151.34299999999</v>
      </c>
      <c r="N116" s="110" t="s">
        <v>101</v>
      </c>
      <c r="T116" s="33">
        <f t="shared" si="29"/>
        <v>0.76932026802961351</v>
      </c>
      <c r="U116" s="31">
        <f t="shared" si="24"/>
        <v>8.7367482983704454E-3</v>
      </c>
      <c r="V116" s="8">
        <f t="shared" si="25"/>
        <v>6.7213575426096211E-3</v>
      </c>
      <c r="W116" s="33">
        <f t="shared" si="27"/>
        <v>0.51064309689541543</v>
      </c>
      <c r="X116" s="72">
        <f t="shared" si="26"/>
        <v>7.7940682827364605E-3</v>
      </c>
      <c r="Y116" s="8">
        <f t="shared" si="28"/>
        <v>3.9799871653108786E-3</v>
      </c>
    </row>
    <row r="117" spans="1:25">
      <c r="A117" t="s">
        <v>137</v>
      </c>
      <c r="B117">
        <v>342.40899999999999</v>
      </c>
      <c r="C117">
        <v>461.73</v>
      </c>
      <c r="D117">
        <v>470.83199999999999</v>
      </c>
      <c r="E117">
        <v>589.38800000000003</v>
      </c>
      <c r="F117">
        <v>2334.7150000000001</v>
      </c>
      <c r="G117">
        <v>3752.2260000000001</v>
      </c>
      <c r="H117">
        <v>4991.5450000000001</v>
      </c>
      <c r="I117">
        <v>11817.066000000001</v>
      </c>
      <c r="J117">
        <v>9533.5840000000007</v>
      </c>
      <c r="K117">
        <v>17249.699000000001</v>
      </c>
      <c r="L117">
        <v>16160.023999999999</v>
      </c>
      <c r="N117" s="110" t="s">
        <v>102</v>
      </c>
      <c r="T117" s="33">
        <f t="shared" si="29"/>
        <v>0.25702769688633315</v>
      </c>
      <c r="U117" s="31">
        <f t="shared" si="24"/>
        <v>2.594603798451647E-2</v>
      </c>
      <c r="V117" s="8">
        <f t="shared" si="25"/>
        <v>6.6688503864855853E-3</v>
      </c>
      <c r="W117" s="33">
        <f t="shared" si="27"/>
        <v>0.23618321138235238</v>
      </c>
      <c r="X117" s="72">
        <f t="shared" si="26"/>
        <v>4.3490622825217914E-2</v>
      </c>
      <c r="Y117" s="8">
        <f t="shared" si="28"/>
        <v>1.0271754963878601E-2</v>
      </c>
    </row>
    <row r="118" spans="1:25">
      <c r="A118" t="s">
        <v>138</v>
      </c>
      <c r="B118">
        <v>41539.023999999998</v>
      </c>
      <c r="C118">
        <v>35130.597999999998</v>
      </c>
      <c r="D118">
        <v>38575.902000000002</v>
      </c>
      <c r="E118">
        <v>40876.548999999999</v>
      </c>
      <c r="F118">
        <v>63112.249000000003</v>
      </c>
      <c r="G118">
        <v>63195.711000000003</v>
      </c>
      <c r="H118">
        <v>77038.739000000001</v>
      </c>
      <c r="I118">
        <v>67552.414000000004</v>
      </c>
      <c r="J118">
        <v>63578.688000000002</v>
      </c>
      <c r="K118">
        <v>40870.322</v>
      </c>
      <c r="L118">
        <v>55038.161999999997</v>
      </c>
      <c r="N118" s="110" t="s">
        <v>103</v>
      </c>
      <c r="T118" s="33">
        <f t="shared" si="29"/>
        <v>7.1070272295347533E-3</v>
      </c>
      <c r="U118" s="31">
        <f t="shared" ref="U118:U127" si="30">(L83+L348)/($AE$44+$AE$45)</f>
        <v>5.5350430903840737E-2</v>
      </c>
      <c r="V118" s="8">
        <f t="shared" si="25"/>
        <v>3.93377019600078E-4</v>
      </c>
      <c r="W118" s="33">
        <f t="shared" si="27"/>
        <v>2.6920677114795374E-3</v>
      </c>
      <c r="X118" s="72">
        <f>(B83+B348)/($AE$52+$AE$53)</f>
        <v>6.3295536100566624E-2</v>
      </c>
      <c r="Y118" s="8">
        <f t="shared" si="28"/>
        <v>1.7039586901712283E-4</v>
      </c>
    </row>
    <row r="119" spans="1:25">
      <c r="A119" t="s">
        <v>139</v>
      </c>
      <c r="B119">
        <v>17133.86</v>
      </c>
      <c r="C119">
        <v>17679.564999999999</v>
      </c>
      <c r="D119">
        <v>17964.349999999999</v>
      </c>
      <c r="E119">
        <v>19747.463</v>
      </c>
      <c r="F119">
        <v>19103.87</v>
      </c>
      <c r="G119">
        <v>24347.062999999998</v>
      </c>
      <c r="H119">
        <v>31415.816999999999</v>
      </c>
      <c r="I119">
        <v>37065.044999999998</v>
      </c>
      <c r="J119">
        <v>40351.741999999998</v>
      </c>
      <c r="K119">
        <v>36542.002</v>
      </c>
      <c r="L119">
        <v>48392.163</v>
      </c>
      <c r="N119" s="110" t="s">
        <v>104</v>
      </c>
      <c r="T119" s="33">
        <f t="shared" si="29"/>
        <v>4.7918947680627141E-2</v>
      </c>
      <c r="U119" s="31">
        <f t="shared" si="30"/>
        <v>5.4910607002439729E-3</v>
      </c>
      <c r="V119" s="8">
        <f t="shared" si="25"/>
        <v>2.6312585040613875E-4</v>
      </c>
      <c r="W119" s="33">
        <f t="shared" si="27"/>
        <v>4.8304171080773159E-2</v>
      </c>
      <c r="X119" s="72">
        <f t="shared" ref="X119:X127" si="31">(B84+B349)/($AE$52+$AE$53)</f>
        <v>4.174874490369321E-3</v>
      </c>
      <c r="Y119" s="8">
        <f t="shared" si="28"/>
        <v>2.0166385162355532E-4</v>
      </c>
    </row>
    <row r="120" spans="1:25">
      <c r="A120" t="s">
        <v>140</v>
      </c>
      <c r="B120">
        <v>73137.36</v>
      </c>
      <c r="C120">
        <v>64727.277999999998</v>
      </c>
      <c r="D120">
        <v>71571.637000000002</v>
      </c>
      <c r="E120">
        <v>91342.524999999994</v>
      </c>
      <c r="F120">
        <v>117020.33100000001</v>
      </c>
      <c r="G120">
        <v>198402.55100000001</v>
      </c>
      <c r="H120">
        <v>367800.9</v>
      </c>
      <c r="I120">
        <v>496287.717</v>
      </c>
      <c r="J120">
        <v>468363.46399999998</v>
      </c>
      <c r="K120">
        <v>303381.78999999998</v>
      </c>
      <c r="L120">
        <v>420944.53899999999</v>
      </c>
      <c r="N120" s="110" t="s">
        <v>105</v>
      </c>
      <c r="T120" s="33">
        <f t="shared" si="29"/>
        <v>0.32908830021027879</v>
      </c>
      <c r="U120" s="31">
        <f t="shared" si="30"/>
        <v>2.8881531984181492E-2</v>
      </c>
      <c r="V120" s="8">
        <f t="shared" si="25"/>
        <v>9.5045742681430876E-3</v>
      </c>
      <c r="W120" s="33">
        <f t="shared" si="27"/>
        <v>0.51959647115131424</v>
      </c>
      <c r="X120" s="72">
        <f t="shared" si="31"/>
        <v>3.936599958583825E-3</v>
      </c>
      <c r="Y120" s="8">
        <f t="shared" si="28"/>
        <v>2.0454434468145655E-3</v>
      </c>
    </row>
    <row r="121" spans="1:25">
      <c r="A121" t="s">
        <v>141</v>
      </c>
      <c r="B121">
        <v>1676.6569999999999</v>
      </c>
      <c r="C121">
        <v>1851.569</v>
      </c>
      <c r="D121">
        <v>1958.001</v>
      </c>
      <c r="E121">
        <v>1893.079</v>
      </c>
      <c r="F121">
        <v>1977.5309999999999</v>
      </c>
      <c r="G121">
        <v>3595.0259999999998</v>
      </c>
      <c r="H121">
        <v>8336.8449999999993</v>
      </c>
      <c r="I121">
        <v>51631.807999999997</v>
      </c>
      <c r="J121">
        <v>9631.9889999999996</v>
      </c>
      <c r="K121">
        <v>12975.448</v>
      </c>
      <c r="L121">
        <v>8069.6819999999998</v>
      </c>
      <c r="N121" s="110" t="s">
        <v>106</v>
      </c>
      <c r="T121" s="33">
        <f t="shared" si="29"/>
        <v>4.9066978138686086E-3</v>
      </c>
      <c r="U121" s="31">
        <f t="shared" si="30"/>
        <v>0.27042889257618352</v>
      </c>
      <c r="V121" s="8">
        <f t="shared" si="25"/>
        <v>1.3269128560104684E-3</v>
      </c>
      <c r="W121" s="33">
        <f t="shared" si="27"/>
        <v>5.9818123479487163E-3</v>
      </c>
      <c r="X121" s="72">
        <f t="shared" si="31"/>
        <v>0.33020553683469045</v>
      </c>
      <c r="Y121" s="8">
        <f t="shared" si="28"/>
        <v>1.9752275575987861E-3</v>
      </c>
    </row>
    <row r="122" spans="1:25">
      <c r="A122" t="s">
        <v>142</v>
      </c>
      <c r="B122">
        <v>10830.677</v>
      </c>
      <c r="C122">
        <v>9269.6139999999996</v>
      </c>
      <c r="D122">
        <v>12493.66</v>
      </c>
      <c r="E122">
        <v>18617.032999999999</v>
      </c>
      <c r="F122">
        <v>24715.481</v>
      </c>
      <c r="G122">
        <v>30450.602999999999</v>
      </c>
      <c r="H122">
        <v>42767.817000000003</v>
      </c>
      <c r="I122">
        <v>59154.392999999996</v>
      </c>
      <c r="J122">
        <v>75403.13</v>
      </c>
      <c r="K122">
        <v>71183.203999999998</v>
      </c>
      <c r="L122">
        <v>79061.873000000007</v>
      </c>
      <c r="N122" s="110" t="s">
        <v>107</v>
      </c>
      <c r="T122" s="33">
        <f t="shared" si="29"/>
        <v>0.66754571175683841</v>
      </c>
      <c r="U122" s="31">
        <f t="shared" si="30"/>
        <v>0.32129190244927441</v>
      </c>
      <c r="V122" s="8">
        <f t="shared" si="25"/>
        <v>0.21447703170220958</v>
      </c>
      <c r="W122" s="33">
        <f t="shared" si="27"/>
        <v>0.18019984119470173</v>
      </c>
      <c r="X122" s="72">
        <f t="shared" si="31"/>
        <v>0.27600330163714165</v>
      </c>
      <c r="Y122" s="8">
        <f t="shared" si="28"/>
        <v>4.9735751124226284E-2</v>
      </c>
    </row>
    <row r="123" spans="1:25">
      <c r="A123" t="s">
        <v>143</v>
      </c>
      <c r="B123">
        <v>83411.104000000007</v>
      </c>
      <c r="C123">
        <v>85565.040999999997</v>
      </c>
      <c r="D123">
        <v>99366.743000000002</v>
      </c>
      <c r="E123">
        <v>127939.344</v>
      </c>
      <c r="F123">
        <v>156046.10800000001</v>
      </c>
      <c r="G123">
        <v>201943.91200000001</v>
      </c>
      <c r="H123">
        <v>237003.83600000001</v>
      </c>
      <c r="I123">
        <v>277408.94400000002</v>
      </c>
      <c r="J123">
        <v>323849.05099999998</v>
      </c>
      <c r="K123">
        <v>221232.55600000001</v>
      </c>
      <c r="L123">
        <v>262177.82</v>
      </c>
      <c r="N123" s="110" t="s">
        <v>108</v>
      </c>
      <c r="T123" s="33">
        <f t="shared" si="29"/>
        <v>0.66906574569300392</v>
      </c>
      <c r="U123" s="31">
        <f t="shared" si="30"/>
        <v>1.4189638232533457E-2</v>
      </c>
      <c r="V123" s="8">
        <f t="shared" si="25"/>
        <v>9.4938008851639562E-3</v>
      </c>
      <c r="W123" s="33">
        <f t="shared" si="27"/>
        <v>0.48463834817110729</v>
      </c>
      <c r="X123" s="72">
        <f t="shared" si="31"/>
        <v>1.005120713198685E-2</v>
      </c>
      <c r="Y123" s="8">
        <f t="shared" si="28"/>
        <v>4.8712004215717593E-3</v>
      </c>
    </row>
    <row r="124" spans="1:25">
      <c r="A124" t="s">
        <v>144</v>
      </c>
      <c r="B124">
        <v>4629.6610000000001</v>
      </c>
      <c r="C124">
        <v>5023.7089999999998</v>
      </c>
      <c r="D124">
        <v>7622.0320000000002</v>
      </c>
      <c r="E124">
        <v>13994.896000000001</v>
      </c>
      <c r="F124">
        <v>16362.652</v>
      </c>
      <c r="G124">
        <v>33053.858999999997</v>
      </c>
      <c r="H124">
        <v>26187.422999999999</v>
      </c>
      <c r="I124">
        <v>32430.010999999999</v>
      </c>
      <c r="J124">
        <v>41113.678999999996</v>
      </c>
      <c r="K124">
        <v>28173.828000000001</v>
      </c>
      <c r="L124">
        <v>26715.728999999999</v>
      </c>
      <c r="N124" s="110" t="s">
        <v>109</v>
      </c>
      <c r="T124" s="33">
        <f t="shared" si="29"/>
        <v>8.8593396713081335E-2</v>
      </c>
      <c r="U124" s="31">
        <f t="shared" si="30"/>
        <v>4.3623426151615284E-3</v>
      </c>
      <c r="V124" s="8">
        <f t="shared" si="25"/>
        <v>3.8647474990338601E-4</v>
      </c>
      <c r="W124" s="33">
        <f t="shared" si="27"/>
        <v>3.3236116766959103E-2</v>
      </c>
      <c r="X124" s="72">
        <f t="shared" si="31"/>
        <v>3.6774129546216332E-3</v>
      </c>
      <c r="Y124" s="8">
        <f t="shared" si="28"/>
        <v>1.2222292636013268E-4</v>
      </c>
    </row>
    <row r="125" spans="1:25">
      <c r="A125" t="s">
        <v>145</v>
      </c>
      <c r="B125">
        <v>17204.867999999999</v>
      </c>
      <c r="C125">
        <v>14613.096</v>
      </c>
      <c r="D125">
        <v>21955.249</v>
      </c>
      <c r="E125">
        <v>23169.204000000002</v>
      </c>
      <c r="F125">
        <v>19118.631000000001</v>
      </c>
      <c r="G125">
        <v>18044.039000000001</v>
      </c>
      <c r="H125">
        <v>19594.878000000001</v>
      </c>
      <c r="I125">
        <v>24825.111000000001</v>
      </c>
      <c r="J125">
        <v>26092.399000000001</v>
      </c>
      <c r="K125">
        <v>21175.565999999999</v>
      </c>
      <c r="L125">
        <v>15334.458000000001</v>
      </c>
      <c r="N125" s="110" t="s">
        <v>110</v>
      </c>
      <c r="T125" s="33">
        <f t="shared" si="29"/>
        <v>0.28294189009547466</v>
      </c>
      <c r="U125" s="31">
        <f t="shared" si="30"/>
        <v>0.28153219315027173</v>
      </c>
      <c r="V125" s="8">
        <f t="shared" si="25"/>
        <v>7.965725085266212E-2</v>
      </c>
      <c r="W125" s="33">
        <f t="shared" si="27"/>
        <v>0</v>
      </c>
      <c r="X125" s="72">
        <f t="shared" si="31"/>
        <v>0.28727922716259768</v>
      </c>
      <c r="Y125" s="8">
        <f t="shared" si="28"/>
        <v>0</v>
      </c>
    </row>
    <row r="126" spans="1:25">
      <c r="A126" t="s">
        <v>146</v>
      </c>
      <c r="B126">
        <v>14637.302</v>
      </c>
      <c r="C126">
        <v>15350.628000000001</v>
      </c>
      <c r="D126">
        <v>14258.224</v>
      </c>
      <c r="E126">
        <v>17861.359</v>
      </c>
      <c r="F126">
        <v>22090.045999999998</v>
      </c>
      <c r="G126">
        <v>30512.330999999998</v>
      </c>
      <c r="H126">
        <v>29984.088</v>
      </c>
      <c r="I126">
        <v>45622.92</v>
      </c>
      <c r="J126">
        <v>44719.739000000001</v>
      </c>
      <c r="K126">
        <v>50267.298000000003</v>
      </c>
      <c r="L126">
        <v>45013.872000000003</v>
      </c>
      <c r="N126" s="110" t="s">
        <v>111</v>
      </c>
      <c r="T126" s="33">
        <f t="shared" si="29"/>
        <v>0.59737940385840083</v>
      </c>
      <c r="U126" s="31">
        <f t="shared" si="30"/>
        <v>6.5719461432877492E-3</v>
      </c>
      <c r="V126" s="8">
        <f t="shared" si="25"/>
        <v>3.9259452692667523E-3</v>
      </c>
      <c r="W126" s="33">
        <f t="shared" si="27"/>
        <v>0.61651338711196213</v>
      </c>
      <c r="X126" s="72">
        <f t="shared" si="31"/>
        <v>4.9848835071412154E-4</v>
      </c>
      <c r="Y126" s="8">
        <f t="shared" si="28"/>
        <v>3.0732474153461874E-4</v>
      </c>
    </row>
    <row r="127" spans="1:25">
      <c r="A127" t="s">
        <v>147</v>
      </c>
      <c r="B127">
        <v>4546.6469999999999</v>
      </c>
      <c r="C127">
        <v>4875.3050000000003</v>
      </c>
      <c r="D127">
        <v>4411.9480000000003</v>
      </c>
      <c r="E127">
        <v>5392.259</v>
      </c>
      <c r="F127">
        <v>4176.1940000000004</v>
      </c>
      <c r="G127">
        <v>4399.6719999999996</v>
      </c>
      <c r="H127">
        <v>6098.9380000000001</v>
      </c>
      <c r="I127">
        <v>6925.3609999999999</v>
      </c>
      <c r="J127">
        <v>7979.2690000000002</v>
      </c>
      <c r="K127">
        <v>5306.942</v>
      </c>
      <c r="L127">
        <v>604.13199999999995</v>
      </c>
      <c r="N127" s="110" t="s">
        <v>112</v>
      </c>
      <c r="T127" s="33">
        <f t="shared" si="29"/>
        <v>0.80376513645670189</v>
      </c>
      <c r="U127" s="31">
        <f t="shared" si="30"/>
        <v>1.1900061245021134E-2</v>
      </c>
      <c r="V127" s="8">
        <f t="shared" si="25"/>
        <v>9.5648543504475211E-3</v>
      </c>
      <c r="W127" s="33">
        <f t="shared" si="27"/>
        <v>0.54863606148931354</v>
      </c>
      <c r="X127" s="72">
        <f t="shared" si="31"/>
        <v>2.0877815378727706E-2</v>
      </c>
      <c r="Y127" s="8">
        <f t="shared" si="28"/>
        <v>1.145432240188619E-2</v>
      </c>
    </row>
    <row r="128" spans="1:25">
      <c r="A128" t="s">
        <v>148</v>
      </c>
      <c r="B128">
        <v>9690.125</v>
      </c>
      <c r="C128">
        <v>11282.062</v>
      </c>
      <c r="D128">
        <v>15294.045</v>
      </c>
      <c r="E128">
        <v>17848.707999999999</v>
      </c>
      <c r="F128">
        <v>24784.538</v>
      </c>
      <c r="G128">
        <v>24030.577000000001</v>
      </c>
      <c r="H128">
        <v>24332.813999999998</v>
      </c>
      <c r="I128">
        <v>26920.931</v>
      </c>
      <c r="J128">
        <v>32641.852999999999</v>
      </c>
      <c r="K128">
        <v>26367.346000000001</v>
      </c>
      <c r="L128">
        <v>46436.294999999998</v>
      </c>
      <c r="N128" s="110" t="s">
        <v>113</v>
      </c>
      <c r="T128" s="33">
        <f t="shared" si="29"/>
        <v>0.73502078779352276</v>
      </c>
      <c r="U128" s="31">
        <f>(L93+L358)/($AF$44+$AF$45)</f>
        <v>0.10426977248305894</v>
      </c>
      <c r="V128" s="8">
        <f t="shared" si="25"/>
        <v>7.6640450313549366E-2</v>
      </c>
      <c r="W128" s="33">
        <f t="shared" si="27"/>
        <v>0.97331325654197387</v>
      </c>
      <c r="X128" s="72">
        <f>(B93+B358)/($AF$52+$AF$53)</f>
        <v>0.12641521568069355</v>
      </c>
      <c r="Y128" s="8">
        <f t="shared" si="28"/>
        <v>0.12304160525063185</v>
      </c>
    </row>
    <row r="129" spans="1:25">
      <c r="A129" t="s">
        <v>149</v>
      </c>
      <c r="B129">
        <v>19617.098000000002</v>
      </c>
      <c r="C129">
        <v>26839.039000000001</v>
      </c>
      <c r="D129">
        <v>32952.584999999999</v>
      </c>
      <c r="E129">
        <v>48153.175999999999</v>
      </c>
      <c r="F129">
        <v>55578.928</v>
      </c>
      <c r="G129">
        <v>72339.926999999996</v>
      </c>
      <c r="H129">
        <v>100539.23299999999</v>
      </c>
      <c r="I129">
        <v>111802.136</v>
      </c>
      <c r="J129">
        <v>170545.141</v>
      </c>
      <c r="K129">
        <v>117002.194</v>
      </c>
      <c r="L129">
        <v>119345.62699999999</v>
      </c>
      <c r="N129" s="110" t="s">
        <v>114</v>
      </c>
      <c r="T129" s="33">
        <f t="shared" si="29"/>
        <v>0.6395207033313669</v>
      </c>
      <c r="U129" s="31">
        <f>(L94+L359)/($AF$44+$AF$45)</f>
        <v>0.65374766954897512</v>
      </c>
      <c r="V129" s="8">
        <f t="shared" si="25"/>
        <v>0.41808516943120261</v>
      </c>
      <c r="W129" s="33">
        <f t="shared" si="27"/>
        <v>0.58954744206877296</v>
      </c>
      <c r="X129" s="72">
        <f>(B94+B359)/($AF$52+$AF$53)</f>
        <v>0.54706476341213406</v>
      </c>
      <c r="Y129" s="8">
        <f t="shared" si="28"/>
        <v>0.32252063191558211</v>
      </c>
    </row>
    <row r="130" spans="1:25">
      <c r="A130" t="s">
        <v>150</v>
      </c>
      <c r="B130">
        <v>34352.879999999997</v>
      </c>
      <c r="C130">
        <v>48541.857000000004</v>
      </c>
      <c r="D130">
        <v>53681.614000000001</v>
      </c>
      <c r="E130">
        <v>74709.323000000004</v>
      </c>
      <c r="F130">
        <v>73912.804000000004</v>
      </c>
      <c r="G130">
        <v>76682.354000000007</v>
      </c>
      <c r="H130">
        <v>80127.978000000003</v>
      </c>
      <c r="I130">
        <v>92414.8</v>
      </c>
      <c r="J130">
        <v>84837.403000000006</v>
      </c>
      <c r="K130">
        <v>83761.868000000002</v>
      </c>
      <c r="L130">
        <v>83518.869000000006</v>
      </c>
      <c r="N130" s="110" t="s">
        <v>115</v>
      </c>
      <c r="T130" s="33">
        <f t="shared" si="29"/>
        <v>6.815549138379938E-2</v>
      </c>
      <c r="U130" s="31">
        <f>(L95+L360)/($AF$44+$AF$45)</f>
        <v>3.1677818533867946E-2</v>
      </c>
      <c r="V130" s="8">
        <f t="shared" si="25"/>
        <v>2.1590172881425971E-3</v>
      </c>
      <c r="W130" s="33">
        <f t="shared" si="27"/>
        <v>3.0241860412635189E-2</v>
      </c>
      <c r="X130" s="72">
        <f>(B95+B360)/($AF$52+$AF$53)</f>
        <v>7.9575203249523191E-2</v>
      </c>
      <c r="Y130" s="8">
        <f t="shared" si="28"/>
        <v>2.4065021889791544E-3</v>
      </c>
    </row>
    <row r="131" spans="1:25">
      <c r="A131" t="s">
        <v>151</v>
      </c>
      <c r="B131">
        <v>6491.3429999999998</v>
      </c>
      <c r="C131">
        <v>7912.41</v>
      </c>
      <c r="D131">
        <v>10771.558999999999</v>
      </c>
      <c r="E131">
        <v>13514.844999999999</v>
      </c>
      <c r="F131">
        <v>10534.448</v>
      </c>
      <c r="G131">
        <v>18271.726999999999</v>
      </c>
      <c r="H131">
        <v>29816.367999999999</v>
      </c>
      <c r="I131">
        <v>36705.142999999996</v>
      </c>
      <c r="J131">
        <v>31638.383000000002</v>
      </c>
      <c r="K131">
        <v>28803.601999999999</v>
      </c>
      <c r="L131">
        <v>57440.228999999999</v>
      </c>
      <c r="N131" s="109" t="s">
        <v>116</v>
      </c>
      <c r="T131" s="33">
        <f t="shared" si="29"/>
        <v>0.81546902437906243</v>
      </c>
      <c r="U131" s="31">
        <f>(L96+L361)/($AF$44+$AF$45)</f>
        <v>0.210304739434098</v>
      </c>
      <c r="V131" s="8">
        <f t="shared" si="25"/>
        <v>0.17149700068861684</v>
      </c>
      <c r="W131" s="33">
        <f t="shared" si="27"/>
        <v>0.80673016265468722</v>
      </c>
      <c r="X131" s="72">
        <f>(B96+B361)/($AF$52+$AF$53)</f>
        <v>0.24694481765764922</v>
      </c>
      <c r="Y131" s="8">
        <f t="shared" si="28"/>
        <v>0.19921783291568743</v>
      </c>
    </row>
    <row r="132" spans="1:25">
      <c r="A132" t="s">
        <v>152</v>
      </c>
      <c r="B132">
        <v>2084.558</v>
      </c>
      <c r="C132">
        <v>835.97500000000002</v>
      </c>
      <c r="D132">
        <v>990.57500000000005</v>
      </c>
      <c r="E132">
        <v>475.25400000000002</v>
      </c>
      <c r="F132">
        <v>200.96199999999999</v>
      </c>
      <c r="G132">
        <v>108.777</v>
      </c>
      <c r="H132">
        <v>254.40899999999999</v>
      </c>
      <c r="I132">
        <v>115.664</v>
      </c>
      <c r="J132">
        <v>421.77100000000002</v>
      </c>
      <c r="K132">
        <v>379.02300000000002</v>
      </c>
      <c r="L132">
        <v>62.69</v>
      </c>
      <c r="N132" s="110" t="s">
        <v>117</v>
      </c>
      <c r="T132" s="33">
        <f t="shared" si="29"/>
        <v>0.63736045087423221</v>
      </c>
      <c r="U132" s="31">
        <f t="shared" ref="U132:U164" si="32">(L97+L362)/($AG$44+$AG$45)</f>
        <v>3.0012105100877474E-2</v>
      </c>
      <c r="V132" s="8">
        <f t="shared" si="25"/>
        <v>1.912852883878011E-2</v>
      </c>
      <c r="W132" s="33">
        <f t="shared" si="27"/>
        <v>0.8964752517984923</v>
      </c>
      <c r="X132" s="72">
        <f>(B97+B362)/($AG$52+$AG$53)</f>
        <v>5.7086710143646954E-2</v>
      </c>
      <c r="Y132" s="8">
        <f t="shared" si="28"/>
        <v>5.1176822850373449E-2</v>
      </c>
    </row>
    <row r="133" spans="1:25">
      <c r="A133" t="s">
        <v>153</v>
      </c>
      <c r="B133">
        <v>36103.360000000001</v>
      </c>
      <c r="C133">
        <v>39463.519999999997</v>
      </c>
      <c r="D133">
        <v>39655.483</v>
      </c>
      <c r="E133">
        <v>50820.828999999998</v>
      </c>
      <c r="F133">
        <v>77571.471999999994</v>
      </c>
      <c r="G133">
        <v>81553.716</v>
      </c>
      <c r="H133">
        <v>78243.346000000005</v>
      </c>
      <c r="I133">
        <v>99023.360000000001</v>
      </c>
      <c r="J133">
        <v>127141.989</v>
      </c>
      <c r="K133">
        <v>79335.479000000007</v>
      </c>
      <c r="L133">
        <v>93714.066000000006</v>
      </c>
      <c r="N133" s="110" t="s">
        <v>118</v>
      </c>
      <c r="T133" s="33">
        <f t="shared" si="29"/>
        <v>0.60646599058478734</v>
      </c>
      <c r="U133" s="31">
        <f t="shared" si="32"/>
        <v>2.5600451735911769E-2</v>
      </c>
      <c r="V133" s="8">
        <f t="shared" si="25"/>
        <v>1.552580332143777E-2</v>
      </c>
      <c r="W133" s="33">
        <f t="shared" si="27"/>
        <v>0.87170719806644514</v>
      </c>
      <c r="X133" s="72">
        <f t="shared" ref="X133:X164" si="33">(B98+B363)/($AG$52+$AG$53)</f>
        <v>3.0695959204441313E-2</v>
      </c>
      <c r="Y133" s="8">
        <f t="shared" si="28"/>
        <v>2.6757888590065445E-2</v>
      </c>
    </row>
    <row r="134" spans="1:25">
      <c r="A134" t="s">
        <v>154</v>
      </c>
      <c r="B134">
        <v>137200.11199999999</v>
      </c>
      <c r="C134">
        <v>163228.09099999999</v>
      </c>
      <c r="D134">
        <v>249987.81200000001</v>
      </c>
      <c r="E134">
        <v>365221.59399999998</v>
      </c>
      <c r="F134">
        <v>473206.41399999999</v>
      </c>
      <c r="G134">
        <v>565599.43700000003</v>
      </c>
      <c r="H134">
        <v>654460.51500000001</v>
      </c>
      <c r="I134">
        <v>762110.549</v>
      </c>
      <c r="J134">
        <v>913485.54</v>
      </c>
      <c r="K134">
        <v>671716.26899999997</v>
      </c>
      <c r="L134">
        <v>994290.90500000003</v>
      </c>
      <c r="N134" s="110" t="s">
        <v>119</v>
      </c>
      <c r="T134" s="33">
        <f t="shared" si="29"/>
        <v>0.31627235572070045</v>
      </c>
      <c r="U134" s="31">
        <f t="shared" si="32"/>
        <v>7.300128746325173E-3</v>
      </c>
      <c r="V134" s="8">
        <f t="shared" si="25"/>
        <v>2.3088289156646662E-3</v>
      </c>
      <c r="W134" s="33">
        <f t="shared" si="27"/>
        <v>0.18367142291802865</v>
      </c>
      <c r="X134" s="72">
        <f t="shared" si="33"/>
        <v>1.9951314120040146E-2</v>
      </c>
      <c r="Y134" s="8">
        <f t="shared" si="28"/>
        <v>3.6644862535123303E-3</v>
      </c>
    </row>
    <row r="135" spans="1:25">
      <c r="A135" t="s">
        <v>155</v>
      </c>
      <c r="B135">
        <v>43010.228000000003</v>
      </c>
      <c r="C135">
        <v>66595.16</v>
      </c>
      <c r="D135">
        <v>82428.837</v>
      </c>
      <c r="E135">
        <v>117359.849</v>
      </c>
      <c r="F135">
        <v>150047.46299999999</v>
      </c>
      <c r="G135">
        <v>171453.28400000001</v>
      </c>
      <c r="H135">
        <v>200917.234</v>
      </c>
      <c r="I135">
        <v>273879.897</v>
      </c>
      <c r="J135">
        <v>282466.33299999998</v>
      </c>
      <c r="K135">
        <v>215342.94899999999</v>
      </c>
      <c r="L135">
        <v>287467.92200000002</v>
      </c>
      <c r="N135" s="110" t="s">
        <v>120</v>
      </c>
      <c r="T135" s="33">
        <f t="shared" si="29"/>
        <v>0.73494810366140884</v>
      </c>
      <c r="U135" s="31">
        <f t="shared" si="32"/>
        <v>1.8306183558962654E-2</v>
      </c>
      <c r="V135" s="8">
        <f t="shared" si="25"/>
        <v>1.3454094891937263E-2</v>
      </c>
      <c r="W135" s="33">
        <f t="shared" si="27"/>
        <v>0.67063246290466016</v>
      </c>
      <c r="X135" s="72">
        <f t="shared" si="33"/>
        <v>3.5266195996509014E-2</v>
      </c>
      <c r="Y135" s="8">
        <f t="shared" si="28"/>
        <v>2.3650655878417307E-2</v>
      </c>
    </row>
    <row r="136" spans="1:25">
      <c r="A136" t="s">
        <v>156</v>
      </c>
      <c r="B136">
        <v>67.861000000000004</v>
      </c>
      <c r="C136">
        <v>28.914000000000001</v>
      </c>
      <c r="D136">
        <v>69.584999999999994</v>
      </c>
      <c r="E136">
        <v>281.62700000000001</v>
      </c>
      <c r="F136">
        <v>327.51400000000001</v>
      </c>
      <c r="G136">
        <v>101.26</v>
      </c>
      <c r="H136">
        <v>153.126</v>
      </c>
      <c r="I136">
        <v>252.31299999999999</v>
      </c>
      <c r="J136">
        <v>256.495</v>
      </c>
      <c r="K136">
        <v>318.86500000000001</v>
      </c>
      <c r="L136">
        <v>316.09500000000003</v>
      </c>
      <c r="N136" s="110" t="s">
        <v>121</v>
      </c>
      <c r="T136" s="33">
        <f t="shared" si="29"/>
        <v>0.51084332735783333</v>
      </c>
      <c r="U136" s="31">
        <f t="shared" si="32"/>
        <v>1.5564574235829676E-2</v>
      </c>
      <c r="V136" s="8">
        <f t="shared" si="25"/>
        <v>7.9510588915392387E-3</v>
      </c>
      <c r="W136" s="33">
        <f t="shared" si="27"/>
        <v>0.92670291380259562</v>
      </c>
      <c r="X136" s="72">
        <f t="shared" si="33"/>
        <v>5.6492982044908283E-2</v>
      </c>
      <c r="Y136" s="8">
        <f t="shared" si="28"/>
        <v>5.2352211070414219E-2</v>
      </c>
    </row>
    <row r="137" spans="1:25">
      <c r="A137" t="s">
        <v>157</v>
      </c>
      <c r="B137">
        <v>42229.491999999998</v>
      </c>
      <c r="C137">
        <v>54280.279000000002</v>
      </c>
      <c r="D137">
        <v>66790.58</v>
      </c>
      <c r="E137">
        <v>93914.288</v>
      </c>
      <c r="F137">
        <v>134690.51</v>
      </c>
      <c r="G137">
        <v>161216.136</v>
      </c>
      <c r="H137">
        <v>185035.18599999999</v>
      </c>
      <c r="I137">
        <v>236097.511</v>
      </c>
      <c r="J137">
        <v>259368.12299999999</v>
      </c>
      <c r="K137">
        <v>151302.71</v>
      </c>
      <c r="L137">
        <v>150229.57399999999</v>
      </c>
      <c r="N137" s="110" t="s">
        <v>122</v>
      </c>
      <c r="T137" s="33">
        <f t="shared" si="29"/>
        <v>0.61044398934397659</v>
      </c>
      <c r="U137" s="31">
        <f t="shared" si="32"/>
        <v>1.1448023535519353E-2</v>
      </c>
      <c r="V137" s="8">
        <f t="shared" si="25"/>
        <v>6.9883771571261693E-3</v>
      </c>
      <c r="W137" s="33">
        <f t="shared" si="27"/>
        <v>0.5024972105549802</v>
      </c>
      <c r="X137" s="72">
        <f t="shared" si="33"/>
        <v>3.5394500212476775E-2</v>
      </c>
      <c r="Y137" s="8">
        <f t="shared" si="28"/>
        <v>1.7785637625757234E-2</v>
      </c>
    </row>
    <row r="138" spans="1:25">
      <c r="A138" t="s">
        <v>158</v>
      </c>
      <c r="B138">
        <v>57033.784</v>
      </c>
      <c r="C138">
        <v>64972.055999999997</v>
      </c>
      <c r="D138">
        <v>77321.498000000007</v>
      </c>
      <c r="E138">
        <v>102333.925</v>
      </c>
      <c r="F138">
        <v>136736.546</v>
      </c>
      <c r="G138">
        <v>164322.81599999999</v>
      </c>
      <c r="H138">
        <v>222758.378</v>
      </c>
      <c r="I138">
        <v>291273.80599999998</v>
      </c>
      <c r="J138">
        <v>297905.77299999999</v>
      </c>
      <c r="K138">
        <v>376717.87400000001</v>
      </c>
      <c r="L138">
        <v>229343.78400000001</v>
      </c>
      <c r="N138" s="110" t="s">
        <v>123</v>
      </c>
      <c r="T138" s="33">
        <f t="shared" si="29"/>
        <v>0.55322843934086763</v>
      </c>
      <c r="U138" s="31">
        <f t="shared" si="32"/>
        <v>2.7525177701863628E-2</v>
      </c>
      <c r="V138" s="8">
        <f t="shared" si="25"/>
        <v>1.5227711102582064E-2</v>
      </c>
      <c r="W138" s="33">
        <f t="shared" si="27"/>
        <v>0.76797727219922474</v>
      </c>
      <c r="X138" s="72">
        <f t="shared" si="33"/>
        <v>2.8219097328340895E-2</v>
      </c>
      <c r="Y138" s="8">
        <f t="shared" si="28"/>
        <v>2.1671625390143671E-2</v>
      </c>
    </row>
    <row r="139" spans="1:25">
      <c r="A139" t="s">
        <v>159</v>
      </c>
      <c r="B139">
        <v>212844.016</v>
      </c>
      <c r="C139">
        <v>202842.954</v>
      </c>
      <c r="D139">
        <v>352204.50400000002</v>
      </c>
      <c r="E139">
        <v>393029.91700000002</v>
      </c>
      <c r="F139">
        <v>518751.87699999998</v>
      </c>
      <c r="G139">
        <v>541354.245</v>
      </c>
      <c r="H139">
        <v>557984.61100000003</v>
      </c>
      <c r="I139">
        <v>666383.42599999998</v>
      </c>
      <c r="J139">
        <v>893461.20499999996</v>
      </c>
      <c r="K139">
        <v>708999.87699999998</v>
      </c>
      <c r="L139">
        <v>611438.60100000002</v>
      </c>
      <c r="N139" s="110" t="s">
        <v>124</v>
      </c>
      <c r="T139" s="33">
        <f t="shared" si="29"/>
        <v>0.34910445573619941</v>
      </c>
      <c r="U139" s="31">
        <f t="shared" si="32"/>
        <v>9.4496413314709322E-3</v>
      </c>
      <c r="V139" s="8">
        <f t="shared" si="25"/>
        <v>3.2989118939254548E-3</v>
      </c>
      <c r="W139" s="33">
        <f t="shared" si="27"/>
        <v>0.17002412786181489</v>
      </c>
      <c r="X139" s="72">
        <f t="shared" si="33"/>
        <v>1.3463059873472575E-2</v>
      </c>
      <c r="Y139" s="8">
        <f t="shared" si="28"/>
        <v>2.2890450133385707E-3</v>
      </c>
    </row>
    <row r="140" spans="1:25">
      <c r="A140" t="s">
        <v>160</v>
      </c>
      <c r="B140">
        <v>244716.704</v>
      </c>
      <c r="C140">
        <v>295242.549</v>
      </c>
      <c r="D140">
        <v>183923.64199999999</v>
      </c>
      <c r="E140">
        <v>225633.47899999999</v>
      </c>
      <c r="F140">
        <v>268028.75</v>
      </c>
      <c r="G140">
        <v>310868.92800000001</v>
      </c>
      <c r="H140">
        <v>412846.96899999998</v>
      </c>
      <c r="I140">
        <v>473842.02500000002</v>
      </c>
      <c r="J140">
        <v>557893.68900000001</v>
      </c>
      <c r="K140">
        <v>522268.07500000001</v>
      </c>
      <c r="L140">
        <v>515632.49800000002</v>
      </c>
      <c r="N140" s="110" t="s">
        <v>125</v>
      </c>
      <c r="T140" s="33">
        <f t="shared" si="29"/>
        <v>0.27021517752215618</v>
      </c>
      <c r="U140" s="31">
        <f t="shared" si="32"/>
        <v>6.0079231038333691E-3</v>
      </c>
      <c r="V140" s="8">
        <f t="shared" si="25"/>
        <v>1.6234320080417974E-3</v>
      </c>
      <c r="W140" s="33">
        <f t="shared" si="27"/>
        <v>0.37277878650082663</v>
      </c>
      <c r="X140" s="72">
        <f t="shared" si="33"/>
        <v>6.5211517784378621E-3</v>
      </c>
      <c r="Y140" s="8">
        <f t="shared" si="28"/>
        <v>2.4309470465537736E-3</v>
      </c>
    </row>
    <row r="141" spans="1:25">
      <c r="A141" t="s">
        <v>161</v>
      </c>
      <c r="B141">
        <v>196847.584</v>
      </c>
      <c r="C141">
        <v>204608.01199999999</v>
      </c>
      <c r="D141">
        <v>234947.40700000001</v>
      </c>
      <c r="E141">
        <v>276989.33199999999</v>
      </c>
      <c r="F141">
        <v>342732.75300000003</v>
      </c>
      <c r="G141">
        <v>339640.80900000001</v>
      </c>
      <c r="H141">
        <v>332469.41100000002</v>
      </c>
      <c r="I141">
        <v>398383.49300000002</v>
      </c>
      <c r="J141">
        <v>350453.25400000002</v>
      </c>
      <c r="K141">
        <v>255513.20800000001</v>
      </c>
      <c r="L141">
        <v>269063.54200000002</v>
      </c>
      <c r="N141" s="110" t="s">
        <v>126</v>
      </c>
      <c r="T141" s="33">
        <f t="shared" si="29"/>
        <v>0.47569013846184677</v>
      </c>
      <c r="U141" s="31">
        <f t="shared" si="32"/>
        <v>4.2593347486858101E-4</v>
      </c>
      <c r="V141" s="8">
        <f t="shared" si="25"/>
        <v>2.0261235363577083E-4</v>
      </c>
      <c r="W141" s="33">
        <f t="shared" si="27"/>
        <v>2.5371909706281685E-3</v>
      </c>
      <c r="X141" s="72">
        <f t="shared" si="33"/>
        <v>3.49599130170988E-4</v>
      </c>
      <c r="Y141" s="8">
        <f t="shared" si="28"/>
        <v>8.8699975640929246E-7</v>
      </c>
    </row>
    <row r="142" spans="1:25">
      <c r="A142" t="s">
        <v>162</v>
      </c>
      <c r="B142">
        <v>16618.001</v>
      </c>
      <c r="C142">
        <v>18573.330000000002</v>
      </c>
      <c r="D142">
        <v>19525.875</v>
      </c>
      <c r="E142">
        <v>21051.278999999999</v>
      </c>
      <c r="F142">
        <v>20549.891</v>
      </c>
      <c r="G142">
        <v>22485.037</v>
      </c>
      <c r="H142">
        <v>29766.274000000001</v>
      </c>
      <c r="I142">
        <v>33517.226999999999</v>
      </c>
      <c r="J142">
        <v>18186.190999999999</v>
      </c>
      <c r="K142">
        <v>27841.981</v>
      </c>
      <c r="L142">
        <v>28841.853999999999</v>
      </c>
      <c r="N142" s="110" t="s">
        <v>127</v>
      </c>
      <c r="T142" s="33">
        <f t="shared" si="29"/>
        <v>0.82466956101072963</v>
      </c>
      <c r="U142" s="31">
        <f t="shared" si="32"/>
        <v>4.8837678657317803E-3</v>
      </c>
      <c r="V142" s="8">
        <f t="shared" si="25"/>
        <v>4.027494701911335E-3</v>
      </c>
      <c r="W142" s="33">
        <f t="shared" si="27"/>
        <v>0.15365656575833059</v>
      </c>
      <c r="X142" s="72">
        <f t="shared" si="33"/>
        <v>5.5926610930957035E-3</v>
      </c>
      <c r="Y142" s="8">
        <f t="shared" si="28"/>
        <v>8.5934909701531703E-4</v>
      </c>
    </row>
    <row r="143" spans="1:25">
      <c r="A143" t="s">
        <v>163</v>
      </c>
      <c r="B143">
        <v>36158.536</v>
      </c>
      <c r="C143">
        <v>34767.311000000002</v>
      </c>
      <c r="D143">
        <v>38353.942000000003</v>
      </c>
      <c r="E143">
        <v>42100.82</v>
      </c>
      <c r="F143">
        <v>55068.457000000002</v>
      </c>
      <c r="G143">
        <v>69362.262000000002</v>
      </c>
      <c r="H143">
        <v>75880.460999999996</v>
      </c>
      <c r="I143">
        <v>132489.38699999999</v>
      </c>
      <c r="J143">
        <v>92067.373999999996</v>
      </c>
      <c r="K143">
        <v>69809.967999999993</v>
      </c>
      <c r="L143">
        <v>52765.38</v>
      </c>
      <c r="N143" s="110" t="s">
        <v>128</v>
      </c>
      <c r="T143" s="33">
        <f t="shared" si="29"/>
        <v>9.8891795723770048E-2</v>
      </c>
      <c r="U143" s="31">
        <f t="shared" si="32"/>
        <v>4.2831978397273675E-4</v>
      </c>
      <c r="V143" s="8">
        <f t="shared" si="25"/>
        <v>4.2357312581081198E-5</v>
      </c>
      <c r="W143" s="33">
        <f t="shared" si="27"/>
        <v>0.10303508441293223</v>
      </c>
      <c r="X143" s="72">
        <f t="shared" si="33"/>
        <v>7.1797849531923287E-4</v>
      </c>
      <c r="Y143" s="8">
        <f t="shared" si="28"/>
        <v>7.397697487188722E-5</v>
      </c>
    </row>
    <row r="144" spans="1:25">
      <c r="A144" t="s">
        <v>164</v>
      </c>
      <c r="B144">
        <v>20601.027999999998</v>
      </c>
      <c r="C144">
        <v>27537.153999999999</v>
      </c>
      <c r="D144">
        <v>27244.222000000002</v>
      </c>
      <c r="E144">
        <v>30775.986000000001</v>
      </c>
      <c r="F144">
        <v>40091.438000000002</v>
      </c>
      <c r="G144">
        <v>38538.851999999999</v>
      </c>
      <c r="H144">
        <v>30532.166000000001</v>
      </c>
      <c r="I144">
        <v>40910.870000000003</v>
      </c>
      <c r="J144">
        <v>35186.512999999999</v>
      </c>
      <c r="K144">
        <v>32344.530999999999</v>
      </c>
      <c r="L144">
        <v>27235.117999999999</v>
      </c>
      <c r="N144" s="110" t="s">
        <v>129</v>
      </c>
      <c r="T144" s="33">
        <f t="shared" si="29"/>
        <v>0.28674285094415136</v>
      </c>
      <c r="U144" s="31">
        <f t="shared" si="32"/>
        <v>4.8439585020687945E-2</v>
      </c>
      <c r="V144" s="8">
        <f t="shared" si="25"/>
        <v>1.388970470738367E-2</v>
      </c>
      <c r="W144" s="33">
        <f t="shared" si="27"/>
        <v>0.17859606266663583</v>
      </c>
      <c r="X144" s="72">
        <f t="shared" si="33"/>
        <v>4.8346805308023891E-2</v>
      </c>
      <c r="Y144" s="8">
        <f t="shared" si="28"/>
        <v>8.634549070523476E-3</v>
      </c>
    </row>
    <row r="145" spans="1:25">
      <c r="A145" t="s">
        <v>165</v>
      </c>
      <c r="B145">
        <v>2405.7240000000002</v>
      </c>
      <c r="C145">
        <v>2777.509</v>
      </c>
      <c r="D145">
        <v>5132.7209999999995</v>
      </c>
      <c r="E145">
        <v>5724.9650000000001</v>
      </c>
      <c r="F145">
        <v>5593.4080000000004</v>
      </c>
      <c r="G145">
        <v>14630.655000000001</v>
      </c>
      <c r="H145">
        <v>25464.218000000001</v>
      </c>
      <c r="I145">
        <v>43396.748</v>
      </c>
      <c r="J145">
        <v>53884.800999999999</v>
      </c>
      <c r="K145">
        <v>64761.692000000003</v>
      </c>
      <c r="L145">
        <v>56800.281999999999</v>
      </c>
      <c r="N145" s="110" t="s">
        <v>130</v>
      </c>
      <c r="T145" s="33">
        <f t="shared" si="29"/>
        <v>0.24630943568109537</v>
      </c>
      <c r="U145" s="31">
        <f t="shared" si="32"/>
        <v>4.427286350799025E-2</v>
      </c>
      <c r="V145" s="8">
        <f t="shared" si="25"/>
        <v>1.0904824026639238E-2</v>
      </c>
      <c r="W145" s="33">
        <f t="shared" si="27"/>
        <v>0.65118726527745041</v>
      </c>
      <c r="X145" s="72">
        <f t="shared" si="33"/>
        <v>2.9089384950744923E-2</v>
      </c>
      <c r="Y145" s="8">
        <f t="shared" si="28"/>
        <v>1.8942637034678609E-2</v>
      </c>
    </row>
    <row r="146" spans="1:25">
      <c r="A146" t="s">
        <v>166</v>
      </c>
      <c r="B146">
        <v>558.14499999999998</v>
      </c>
      <c r="C146">
        <v>880.13699999999994</v>
      </c>
      <c r="D146">
        <v>1421.289</v>
      </c>
      <c r="E146">
        <v>1739.6</v>
      </c>
      <c r="F146">
        <v>3379.0340000000001</v>
      </c>
      <c r="G146">
        <v>3182.2840000000001</v>
      </c>
      <c r="H146">
        <v>2579.2089999999998</v>
      </c>
      <c r="I146">
        <v>17067.151999999998</v>
      </c>
      <c r="J146">
        <v>22585.272000000001</v>
      </c>
      <c r="K146">
        <v>13014.056</v>
      </c>
      <c r="L146">
        <v>16219.951999999999</v>
      </c>
      <c r="N146" s="110" t="s">
        <v>131</v>
      </c>
      <c r="T146" s="33">
        <f t="shared" si="29"/>
        <v>0.4513805335002945</v>
      </c>
      <c r="U146" s="31">
        <f t="shared" si="32"/>
        <v>0.21998610685647554</v>
      </c>
      <c r="V146" s="8">
        <f t="shared" si="25"/>
        <v>9.9297446275528722E-2</v>
      </c>
      <c r="W146" s="33">
        <f t="shared" si="27"/>
        <v>0.38045984330717891</v>
      </c>
      <c r="X146" s="72">
        <f t="shared" si="33"/>
        <v>0.16345516090160428</v>
      </c>
      <c r="Y146" s="8">
        <f t="shared" si="28"/>
        <v>6.218812490437408E-2</v>
      </c>
    </row>
    <row r="147" spans="1:25">
      <c r="A147" t="s">
        <v>167</v>
      </c>
      <c r="B147">
        <v>12342.038</v>
      </c>
      <c r="C147">
        <v>14824.404</v>
      </c>
      <c r="D147">
        <v>19980.588</v>
      </c>
      <c r="E147">
        <v>29195.429</v>
      </c>
      <c r="F147">
        <v>43520.921000000002</v>
      </c>
      <c r="G147">
        <v>62125.732000000004</v>
      </c>
      <c r="H147">
        <v>87258.379000000001</v>
      </c>
      <c r="I147">
        <v>131132.682</v>
      </c>
      <c r="J147">
        <v>158236.48800000001</v>
      </c>
      <c r="K147">
        <v>122042.44899999999</v>
      </c>
      <c r="L147">
        <v>116938.22900000001</v>
      </c>
      <c r="N147" s="110" t="s">
        <v>132</v>
      </c>
      <c r="T147" s="33">
        <f t="shared" si="29"/>
        <v>1.9290355072249684E-2</v>
      </c>
      <c r="U147" s="31">
        <f t="shared" si="32"/>
        <v>4.1286953789973291E-3</v>
      </c>
      <c r="V147" s="8">
        <f t="shared" si="25"/>
        <v>7.9643999846014965E-5</v>
      </c>
      <c r="W147" s="33">
        <f t="shared" si="27"/>
        <v>9.8634738536277244E-2</v>
      </c>
      <c r="X147" s="72">
        <f t="shared" si="33"/>
        <v>3.543792819862552E-3</v>
      </c>
      <c r="Y147" s="8">
        <f t="shared" si="28"/>
        <v>3.4954107821387947E-4</v>
      </c>
    </row>
    <row r="148" spans="1:25">
      <c r="A148" t="s">
        <v>168</v>
      </c>
      <c r="B148">
        <v>32163.952000000001</v>
      </c>
      <c r="C148">
        <v>34992.339</v>
      </c>
      <c r="D148">
        <v>42051.923000000003</v>
      </c>
      <c r="E148">
        <v>58747.845000000001</v>
      </c>
      <c r="F148">
        <v>69431.025999999998</v>
      </c>
      <c r="G148">
        <v>59775.714999999997</v>
      </c>
      <c r="H148">
        <v>67250.642999999996</v>
      </c>
      <c r="I148">
        <v>94187.051999999996</v>
      </c>
      <c r="J148">
        <v>96065.006999999998</v>
      </c>
      <c r="K148">
        <v>79073.826000000001</v>
      </c>
      <c r="L148">
        <v>86685.510999999999</v>
      </c>
      <c r="N148" s="110" t="s">
        <v>133</v>
      </c>
      <c r="T148" s="33">
        <f t="shared" si="29"/>
        <v>0.9705259081340073</v>
      </c>
      <c r="U148" s="31">
        <f t="shared" si="32"/>
        <v>5.5104178284923429E-2</v>
      </c>
      <c r="V148" s="8">
        <f t="shared" si="25"/>
        <v>5.3480032671953552E-2</v>
      </c>
      <c r="W148" s="33">
        <f t="shared" si="27"/>
        <v>0.26337663617962281</v>
      </c>
      <c r="X148" s="72">
        <f t="shared" si="33"/>
        <v>2.6983790097806284E-2</v>
      </c>
      <c r="Y148" s="8">
        <f t="shared" si="28"/>
        <v>7.1068998673372349E-3</v>
      </c>
    </row>
    <row r="149" spans="1:25">
      <c r="A149" t="s">
        <v>169</v>
      </c>
      <c r="B149">
        <v>804.65899999999999</v>
      </c>
      <c r="C149">
        <v>2166.8879999999999</v>
      </c>
      <c r="D149">
        <v>2225.0970000000002</v>
      </c>
      <c r="E149">
        <v>12583.65</v>
      </c>
      <c r="F149">
        <v>9175.7800000000007</v>
      </c>
      <c r="G149">
        <v>4267.8280000000004</v>
      </c>
      <c r="H149">
        <v>6192.3509999999997</v>
      </c>
      <c r="I149">
        <v>8036.4530000000004</v>
      </c>
      <c r="J149">
        <v>10377.785</v>
      </c>
      <c r="K149">
        <v>9978.0759999999991</v>
      </c>
      <c r="L149">
        <v>10894.855</v>
      </c>
      <c r="N149" s="110" t="s">
        <v>134</v>
      </c>
      <c r="T149" s="33">
        <f t="shared" si="29"/>
        <v>0.59174899214535015</v>
      </c>
      <c r="U149" s="31">
        <f t="shared" si="32"/>
        <v>3.0240102468091595E-2</v>
      </c>
      <c r="V149" s="8">
        <f t="shared" ref="V149:V212" si="34">(T149*U149)</f>
        <v>1.7894550157865317E-2</v>
      </c>
      <c r="W149" s="33">
        <f t="shared" si="27"/>
        <v>0.89214564535601271</v>
      </c>
      <c r="X149" s="72">
        <f t="shared" si="33"/>
        <v>3.4795146196130076E-2</v>
      </c>
      <c r="Y149" s="8">
        <f t="shared" si="28"/>
        <v>3.1042338158403279E-2</v>
      </c>
    </row>
    <row r="150" spans="1:25">
      <c r="A150" t="s">
        <v>170</v>
      </c>
      <c r="B150">
        <v>86200.672000000006</v>
      </c>
      <c r="C150">
        <v>92942.428</v>
      </c>
      <c r="D150">
        <v>103447.61500000001</v>
      </c>
      <c r="E150">
        <v>111461.46400000001</v>
      </c>
      <c r="F150">
        <v>121082.651</v>
      </c>
      <c r="G150">
        <v>142866.408</v>
      </c>
      <c r="H150">
        <v>145968.82999999999</v>
      </c>
      <c r="I150">
        <v>200220.87299999999</v>
      </c>
      <c r="J150">
        <v>285689.69400000002</v>
      </c>
      <c r="K150">
        <v>260074.56</v>
      </c>
      <c r="L150">
        <v>204876.821</v>
      </c>
      <c r="N150" s="110" t="s">
        <v>135</v>
      </c>
      <c r="T150" s="33">
        <f t="shared" si="29"/>
        <v>0.76180705378093516</v>
      </c>
      <c r="U150" s="31">
        <f t="shared" si="32"/>
        <v>3.4920378894781196E-2</v>
      </c>
      <c r="V150" s="8">
        <f t="shared" si="34"/>
        <v>2.6602590962747211E-2</v>
      </c>
      <c r="W150" s="33">
        <f t="shared" si="27"/>
        <v>0.48112432384892195</v>
      </c>
      <c r="X150" s="72">
        <f t="shared" si="33"/>
        <v>3.2304135009189688E-2</v>
      </c>
      <c r="Y150" s="8">
        <f t="shared" si="28"/>
        <v>1.5542305113820676E-2</v>
      </c>
    </row>
    <row r="151" spans="1:25">
      <c r="A151" t="s">
        <v>171</v>
      </c>
      <c r="B151">
        <v>65581.504000000001</v>
      </c>
      <c r="C151">
        <v>65811.819000000003</v>
      </c>
      <c r="D151">
        <v>67168.024000000005</v>
      </c>
      <c r="E151">
        <v>80025.222999999998</v>
      </c>
      <c r="F151">
        <v>90053.604999999996</v>
      </c>
      <c r="G151">
        <v>86641.869000000006</v>
      </c>
      <c r="H151">
        <v>93667.962</v>
      </c>
      <c r="I151">
        <v>110511.15</v>
      </c>
      <c r="J151">
        <v>109461.07</v>
      </c>
      <c r="K151">
        <v>62980.754999999997</v>
      </c>
      <c r="L151">
        <v>67189.83</v>
      </c>
      <c r="N151" s="110" t="s">
        <v>136</v>
      </c>
      <c r="T151" s="33">
        <f t="shared" si="29"/>
        <v>0.80957100177746788</v>
      </c>
      <c r="U151" s="31">
        <f t="shared" si="32"/>
        <v>4.6034588831999707E-2</v>
      </c>
      <c r="V151" s="8">
        <f t="shared" si="34"/>
        <v>3.7268268197135836E-2</v>
      </c>
      <c r="W151" s="33">
        <f t="shared" si="27"/>
        <v>0.32692165590657279</v>
      </c>
      <c r="X151" s="72">
        <f t="shared" si="33"/>
        <v>5.7344730177216009E-2</v>
      </c>
      <c r="Y151" s="8">
        <f t="shared" si="28"/>
        <v>1.8747234147051074E-2</v>
      </c>
    </row>
    <row r="152" spans="1:25">
      <c r="A152" t="s">
        <v>172</v>
      </c>
      <c r="B152">
        <v>33430.057999999997</v>
      </c>
      <c r="C152">
        <v>36379.031000000003</v>
      </c>
      <c r="D152">
        <v>48348.510999999999</v>
      </c>
      <c r="E152">
        <v>60708.834999999999</v>
      </c>
      <c r="F152">
        <v>69603.436000000002</v>
      </c>
      <c r="G152">
        <v>78509.77</v>
      </c>
      <c r="H152">
        <v>90628.788</v>
      </c>
      <c r="I152">
        <v>131639.81599999999</v>
      </c>
      <c r="J152">
        <v>137548.19399999999</v>
      </c>
      <c r="K152">
        <v>106749.19</v>
      </c>
      <c r="L152">
        <v>95293.962</v>
      </c>
      <c r="N152" s="110" t="s">
        <v>137</v>
      </c>
      <c r="T152" s="33">
        <f t="shared" si="29"/>
        <v>0.20044389077138969</v>
      </c>
      <c r="U152" s="31">
        <f t="shared" si="32"/>
        <v>1.9113513263456401E-2</v>
      </c>
      <c r="V152" s="8">
        <f t="shared" si="34"/>
        <v>3.8311869648377629E-3</v>
      </c>
      <c r="W152" s="33">
        <f t="shared" si="27"/>
        <v>3.5414294204893719E-2</v>
      </c>
      <c r="X152" s="72">
        <f t="shared" si="33"/>
        <v>8.254191366990073E-3</v>
      </c>
      <c r="Y152" s="8">
        <f t="shared" si="28"/>
        <v>2.9231636149408031E-4</v>
      </c>
    </row>
    <row r="153" spans="1:25">
      <c r="A153" t="s">
        <v>173</v>
      </c>
      <c r="B153">
        <v>31248.82</v>
      </c>
      <c r="C153">
        <v>39190.387000000002</v>
      </c>
      <c r="D153">
        <v>44815.256000000001</v>
      </c>
      <c r="E153">
        <v>62529.794999999998</v>
      </c>
      <c r="F153">
        <v>77365.142000000007</v>
      </c>
      <c r="G153">
        <v>97820.255999999994</v>
      </c>
      <c r="H153">
        <v>121723.133</v>
      </c>
      <c r="I153">
        <v>159902.47700000001</v>
      </c>
      <c r="J153">
        <v>187323.375</v>
      </c>
      <c r="K153">
        <v>141474.88800000001</v>
      </c>
      <c r="L153">
        <v>184609.49600000001</v>
      </c>
      <c r="N153" s="110" t="s">
        <v>138</v>
      </c>
      <c r="T153" s="33">
        <f t="shared" si="29"/>
        <v>0.84854879561901708</v>
      </c>
      <c r="U153" s="31">
        <f t="shared" si="32"/>
        <v>1.1332082530724761E-2</v>
      </c>
      <c r="V153" s="8">
        <f t="shared" si="34"/>
        <v>9.6158249833017996E-3</v>
      </c>
      <c r="W153" s="33">
        <f t="shared" si="27"/>
        <v>0.37832564513187511</v>
      </c>
      <c r="X153" s="72">
        <f t="shared" si="33"/>
        <v>2.1867573368574353E-2</v>
      </c>
      <c r="Y153" s="8">
        <f t="shared" si="28"/>
        <v>8.2730638021345036E-3</v>
      </c>
    </row>
    <row r="154" spans="1:25">
      <c r="A154" t="s">
        <v>174</v>
      </c>
      <c r="B154">
        <v>68911.712</v>
      </c>
      <c r="C154">
        <v>70089.217000000004</v>
      </c>
      <c r="D154">
        <v>83799.898000000001</v>
      </c>
      <c r="E154">
        <v>106913.924</v>
      </c>
      <c r="F154">
        <v>138512.91399999999</v>
      </c>
      <c r="G154">
        <v>157421.90400000001</v>
      </c>
      <c r="H154">
        <v>157939.101</v>
      </c>
      <c r="I154">
        <v>168965.07500000001</v>
      </c>
      <c r="J154">
        <v>165193.60999999999</v>
      </c>
      <c r="K154">
        <v>172732.71100000001</v>
      </c>
      <c r="L154">
        <v>170816.75700000001</v>
      </c>
      <c r="N154" s="110" t="s">
        <v>139</v>
      </c>
      <c r="T154" s="33">
        <f t="shared" si="29"/>
        <v>0.49897106896772686</v>
      </c>
      <c r="U154" s="31">
        <f t="shared" si="32"/>
        <v>2.2992755119092486E-2</v>
      </c>
      <c r="V154" s="8">
        <f t="shared" si="34"/>
        <v>1.1472719600286752E-2</v>
      </c>
      <c r="W154" s="33">
        <f t="shared" si="27"/>
        <v>0.74716607456302153</v>
      </c>
      <c r="X154" s="72">
        <f t="shared" si="33"/>
        <v>1.9576994673751291E-2</v>
      </c>
      <c r="Y154" s="8">
        <f t="shared" si="28"/>
        <v>1.4627266262127932E-2</v>
      </c>
    </row>
    <row r="155" spans="1:25">
      <c r="A155" t="s">
        <v>175</v>
      </c>
      <c r="B155">
        <v>1776.952</v>
      </c>
      <c r="C155">
        <v>1988.7</v>
      </c>
      <c r="D155">
        <v>2219.5819999999999</v>
      </c>
      <c r="E155">
        <v>2788.31</v>
      </c>
      <c r="F155">
        <v>3673.2339999999999</v>
      </c>
      <c r="G155">
        <v>3840.3029999999999</v>
      </c>
      <c r="H155">
        <v>4007.7310000000002</v>
      </c>
      <c r="I155">
        <v>4492.5190000000002</v>
      </c>
      <c r="J155">
        <v>6890.076</v>
      </c>
      <c r="K155">
        <v>5784.0690000000004</v>
      </c>
      <c r="L155">
        <v>22152.899000000001</v>
      </c>
      <c r="N155" s="110" t="s">
        <v>140</v>
      </c>
      <c r="T155" s="33">
        <f t="shared" si="29"/>
        <v>0.94054516535694555</v>
      </c>
      <c r="U155" s="31">
        <f t="shared" si="32"/>
        <v>9.4196285543723224E-2</v>
      </c>
      <c r="V155" s="8">
        <f t="shared" si="34"/>
        <v>8.8595860962731213E-2</v>
      </c>
      <c r="W155" s="33">
        <f t="shared" si="27"/>
        <v>0.90455803881671104</v>
      </c>
      <c r="X155" s="72">
        <f t="shared" si="33"/>
        <v>5.6997769423125073E-2</v>
      </c>
      <c r="Y155" s="8">
        <f t="shared" si="28"/>
        <v>5.1557790526309114E-2</v>
      </c>
    </row>
    <row r="156" spans="1:25">
      <c r="A156" t="s">
        <v>176</v>
      </c>
      <c r="B156">
        <v>470.39699999999999</v>
      </c>
      <c r="C156">
        <v>225.43700000000001</v>
      </c>
      <c r="D156">
        <v>274.13400000000001</v>
      </c>
      <c r="E156">
        <v>181.41800000000001</v>
      </c>
      <c r="F156">
        <v>1106.3900000000001</v>
      </c>
      <c r="G156">
        <v>254.69399999999999</v>
      </c>
      <c r="H156" t="s">
        <v>18</v>
      </c>
      <c r="I156">
        <v>445.88400000000001</v>
      </c>
      <c r="J156" t="s">
        <v>18</v>
      </c>
      <c r="K156">
        <v>4493.6559999999999</v>
      </c>
      <c r="L156">
        <v>2316.0479999999998</v>
      </c>
      <c r="N156" s="110" t="s">
        <v>141</v>
      </c>
      <c r="T156" s="33">
        <f t="shared" si="29"/>
        <v>0.76368740030328186</v>
      </c>
      <c r="U156" s="31">
        <f t="shared" si="32"/>
        <v>2.505140801604099E-3</v>
      </c>
      <c r="V156" s="8">
        <f t="shared" si="34"/>
        <v>1.9131444661707139E-3</v>
      </c>
      <c r="W156" s="33">
        <f t="shared" si="27"/>
        <v>0.12011102247302503</v>
      </c>
      <c r="X156" s="72">
        <f t="shared" si="33"/>
        <v>7.6141245740473393E-4</v>
      </c>
      <c r="Y156" s="8">
        <f t="shared" si="28"/>
        <v>9.1454028782581213E-5</v>
      </c>
    </row>
    <row r="157" spans="1:25">
      <c r="A157" t="s">
        <v>177</v>
      </c>
      <c r="B157">
        <v>92009.191999999995</v>
      </c>
      <c r="C157">
        <v>82118.839000000007</v>
      </c>
      <c r="D157">
        <v>88370.274999999994</v>
      </c>
      <c r="E157">
        <v>100128.98699999999</v>
      </c>
      <c r="F157">
        <v>203440.53599999999</v>
      </c>
      <c r="G157">
        <v>138334.223</v>
      </c>
      <c r="H157">
        <v>165012.46400000001</v>
      </c>
      <c r="I157">
        <v>222977.31400000001</v>
      </c>
      <c r="J157">
        <v>381762.424</v>
      </c>
      <c r="K157">
        <v>123154.121</v>
      </c>
      <c r="L157">
        <v>162130.76199999999</v>
      </c>
      <c r="N157" s="110" t="s">
        <v>142</v>
      </c>
      <c r="T157" s="33">
        <f t="shared" si="29"/>
        <v>0.71327187071063669</v>
      </c>
      <c r="U157" s="31">
        <f t="shared" si="32"/>
        <v>2.6278667905041641E-2</v>
      </c>
      <c r="V157" s="8">
        <f t="shared" si="34"/>
        <v>1.874383461641262E-2</v>
      </c>
      <c r="W157" s="33">
        <f t="shared" si="27"/>
        <v>0.42632158268863113</v>
      </c>
      <c r="X157" s="72">
        <f t="shared" si="33"/>
        <v>2.1688336243591056E-2</v>
      </c>
      <c r="Y157" s="8">
        <f t="shared" si="28"/>
        <v>9.2462058332509391E-3</v>
      </c>
    </row>
    <row r="158" spans="1:25">
      <c r="A158" t="s">
        <v>178</v>
      </c>
      <c r="B158">
        <v>10419.913</v>
      </c>
      <c r="C158">
        <v>34404.565000000002</v>
      </c>
      <c r="D158">
        <v>37005.114000000001</v>
      </c>
      <c r="E158">
        <v>31357.897000000001</v>
      </c>
      <c r="F158">
        <v>80425.883000000002</v>
      </c>
      <c r="G158">
        <v>117589.663</v>
      </c>
      <c r="H158">
        <v>60988.212</v>
      </c>
      <c r="I158">
        <v>244376.772</v>
      </c>
      <c r="J158">
        <v>191153.24799999999</v>
      </c>
      <c r="K158">
        <v>151270.818</v>
      </c>
      <c r="L158">
        <v>388093.45299999998</v>
      </c>
      <c r="N158" s="110" t="s">
        <v>143</v>
      </c>
      <c r="T158" s="33">
        <f t="shared" si="29"/>
        <v>0.75864639279934021</v>
      </c>
      <c r="U158" s="31">
        <f t="shared" si="32"/>
        <v>8.1930932114517102E-2</v>
      </c>
      <c r="V158" s="8">
        <f t="shared" si="34"/>
        <v>6.2156606107366022E-2</v>
      </c>
      <c r="W158" s="33">
        <f t="shared" si="27"/>
        <v>0.90845310030539994</v>
      </c>
      <c r="X158" s="72">
        <f t="shared" si="33"/>
        <v>7.8384340922350013E-2</v>
      </c>
      <c r="Y158" s="8">
        <f t="shared" si="28"/>
        <v>7.1208497526304301E-2</v>
      </c>
    </row>
    <row r="159" spans="1:25">
      <c r="A159" t="s">
        <v>179</v>
      </c>
      <c r="B159">
        <v>643683.39199999999</v>
      </c>
      <c r="C159">
        <v>644266.86300000001</v>
      </c>
      <c r="D159">
        <v>673348.41200000001</v>
      </c>
      <c r="E159">
        <v>1061826.9650000001</v>
      </c>
      <c r="F159">
        <v>1268001.8160000001</v>
      </c>
      <c r="G159">
        <v>1405580.517</v>
      </c>
      <c r="H159">
        <v>1509367.35</v>
      </c>
      <c r="I159">
        <v>1771723.541</v>
      </c>
      <c r="J159">
        <v>1940549.389</v>
      </c>
      <c r="K159">
        <v>1024695.514</v>
      </c>
      <c r="L159">
        <v>1437007.058</v>
      </c>
      <c r="N159" s="110" t="s">
        <v>144</v>
      </c>
      <c r="T159" s="33">
        <f t="shared" si="29"/>
        <v>0.4992868606478218</v>
      </c>
      <c r="U159" s="31">
        <f t="shared" si="32"/>
        <v>1.2685518913676856E-2</v>
      </c>
      <c r="V159" s="8">
        <f t="shared" si="34"/>
        <v>6.3337129140982841E-3</v>
      </c>
      <c r="W159" s="33">
        <f t="shared" si="27"/>
        <v>0.47617662036101355</v>
      </c>
      <c r="X159" s="72">
        <f t="shared" si="33"/>
        <v>8.3002099217247844E-3</v>
      </c>
      <c r="Y159" s="8">
        <f t="shared" si="28"/>
        <v>3.9523659088138603E-3</v>
      </c>
    </row>
    <row r="160" spans="1:25">
      <c r="A160" t="s">
        <v>180</v>
      </c>
      <c r="B160">
        <v>178213.88800000001</v>
      </c>
      <c r="C160">
        <v>174157.99100000001</v>
      </c>
      <c r="D160">
        <v>182570.68400000001</v>
      </c>
      <c r="E160">
        <v>275498.27299999999</v>
      </c>
      <c r="F160">
        <v>468854.95899999997</v>
      </c>
      <c r="G160">
        <v>568696.83499999996</v>
      </c>
      <c r="H160">
        <v>640023.39300000004</v>
      </c>
      <c r="I160">
        <v>943699.09199999995</v>
      </c>
      <c r="J160">
        <v>1291875.375</v>
      </c>
      <c r="K160">
        <v>966373.59699999995</v>
      </c>
      <c r="L160">
        <v>1123242.851</v>
      </c>
      <c r="N160" s="110" t="s">
        <v>145</v>
      </c>
      <c r="T160" s="33">
        <f t="shared" si="29"/>
        <v>0.27170599192511219</v>
      </c>
      <c r="U160" s="31">
        <f t="shared" si="32"/>
        <v>1.3380136972023102E-2</v>
      </c>
      <c r="V160" s="8">
        <f t="shared" si="34"/>
        <v>3.6354633880774038E-3</v>
      </c>
      <c r="W160" s="33">
        <f t="shared" si="27"/>
        <v>0.51916131855494074</v>
      </c>
      <c r="X160" s="72">
        <f t="shared" si="33"/>
        <v>2.8291564952327958E-2</v>
      </c>
      <c r="Y160" s="8">
        <f t="shared" si="28"/>
        <v>1.4687886164633332E-2</v>
      </c>
    </row>
    <row r="161" spans="1:25">
      <c r="A161" t="s">
        <v>181</v>
      </c>
      <c r="B161">
        <v>35338.675999999999</v>
      </c>
      <c r="C161">
        <v>38020.389000000003</v>
      </c>
      <c r="D161">
        <v>38160.567000000003</v>
      </c>
      <c r="E161">
        <v>87199.28</v>
      </c>
      <c r="F161">
        <v>126589.527</v>
      </c>
      <c r="G161">
        <v>204776.04800000001</v>
      </c>
      <c r="H161">
        <v>172701.984</v>
      </c>
      <c r="I161">
        <v>202900.52299999999</v>
      </c>
      <c r="J161">
        <v>247471.394</v>
      </c>
      <c r="K161">
        <v>214855.41699999999</v>
      </c>
      <c r="L161">
        <v>240013.91899999999</v>
      </c>
      <c r="N161" s="110" t="s">
        <v>146</v>
      </c>
      <c r="T161" s="33">
        <f t="shared" si="29"/>
        <v>0.75286534408752703</v>
      </c>
      <c r="U161" s="31">
        <f t="shared" si="32"/>
        <v>1.4174913275273036E-2</v>
      </c>
      <c r="V161" s="8">
        <f t="shared" si="34"/>
        <v>1.0671800960399288E-2</v>
      </c>
      <c r="W161" s="33">
        <f t="shared" si="27"/>
        <v>0.84604275811993845</v>
      </c>
      <c r="X161" s="72">
        <f t="shared" si="33"/>
        <v>1.4769870041059946E-2</v>
      </c>
      <c r="Y161" s="8">
        <f t="shared" si="28"/>
        <v>1.2495941586611405E-2</v>
      </c>
    </row>
    <row r="162" spans="1:25">
      <c r="A162" t="s">
        <v>182</v>
      </c>
      <c r="B162">
        <v>24212.416000000001</v>
      </c>
      <c r="C162">
        <v>27971.571</v>
      </c>
      <c r="D162">
        <v>31416.493999999999</v>
      </c>
      <c r="E162">
        <v>34247.767999999996</v>
      </c>
      <c r="F162">
        <v>55363.584000000003</v>
      </c>
      <c r="G162">
        <v>75031.995999999999</v>
      </c>
      <c r="H162">
        <v>142702.236</v>
      </c>
      <c r="I162">
        <v>194806.80499999999</v>
      </c>
      <c r="J162">
        <v>261848.17600000001</v>
      </c>
      <c r="K162">
        <v>149967.66</v>
      </c>
      <c r="L162">
        <v>263556.90399999998</v>
      </c>
      <c r="N162" s="110" t="s">
        <v>147</v>
      </c>
      <c r="T162" s="33">
        <f t="shared" si="29"/>
        <v>0.16403583345529249</v>
      </c>
      <c r="U162" s="31">
        <f t="shared" si="32"/>
        <v>8.7314114848152744E-4</v>
      </c>
      <c r="V162" s="8">
        <f t="shared" si="34"/>
        <v>1.4322643601527864E-4</v>
      </c>
      <c r="W162" s="33">
        <f t="shared" si="27"/>
        <v>0.77001448260106276</v>
      </c>
      <c r="X162" s="72">
        <f t="shared" si="33"/>
        <v>3.1557253042019768E-3</v>
      </c>
      <c r="Y162" s="8">
        <f t="shared" si="28"/>
        <v>2.4299541873461666E-3</v>
      </c>
    </row>
    <row r="163" spans="1:25">
      <c r="A163" t="s">
        <v>183</v>
      </c>
      <c r="B163">
        <v>113.414</v>
      </c>
      <c r="C163">
        <v>117.07599999999999</v>
      </c>
      <c r="D163">
        <v>335.23500000000001</v>
      </c>
      <c r="E163">
        <v>368.52800000000002</v>
      </c>
      <c r="F163">
        <v>116.786</v>
      </c>
      <c r="G163">
        <v>857.61300000000006</v>
      </c>
      <c r="H163">
        <v>1541.057</v>
      </c>
      <c r="I163">
        <v>710.23400000000004</v>
      </c>
      <c r="J163">
        <v>11247.623</v>
      </c>
      <c r="K163">
        <v>12090.898999999999</v>
      </c>
      <c r="L163">
        <v>1715.271</v>
      </c>
      <c r="N163" s="110" t="s">
        <v>148</v>
      </c>
      <c r="T163" s="33">
        <f t="shared" si="29"/>
        <v>0.90735656408785414</v>
      </c>
      <c r="U163" s="31">
        <f t="shared" si="32"/>
        <v>1.2133076087275768E-2</v>
      </c>
      <c r="V163" s="8">
        <f t="shared" si="34"/>
        <v>1.1009026230367047E-2</v>
      </c>
      <c r="W163" s="33">
        <f t="shared" si="27"/>
        <v>0.64242869920706158</v>
      </c>
      <c r="X163" s="72">
        <f t="shared" si="33"/>
        <v>1.2876931885736242E-2</v>
      </c>
      <c r="Y163" s="8">
        <f t="shared" si="28"/>
        <v>8.2725106011314695E-3</v>
      </c>
    </row>
    <row r="164" spans="1:25">
      <c r="A164" t="s">
        <v>184</v>
      </c>
      <c r="B164">
        <v>14731.511</v>
      </c>
      <c r="C164">
        <v>16439.208999999999</v>
      </c>
      <c r="D164">
        <v>20068.699000000001</v>
      </c>
      <c r="E164">
        <v>26303.66</v>
      </c>
      <c r="F164">
        <v>44956.008000000002</v>
      </c>
      <c r="G164">
        <v>55357.286999999997</v>
      </c>
      <c r="H164">
        <v>105437.368</v>
      </c>
      <c r="I164">
        <v>129376.99800000001</v>
      </c>
      <c r="J164">
        <v>207167.674</v>
      </c>
      <c r="K164">
        <v>231021.49799999999</v>
      </c>
      <c r="L164">
        <v>280918.59899999999</v>
      </c>
      <c r="N164" s="110" t="s">
        <v>149</v>
      </c>
      <c r="T164" s="33">
        <f t="shared" si="29"/>
        <v>0.58549748237405252</v>
      </c>
      <c r="U164" s="31">
        <f t="shared" si="32"/>
        <v>4.8325106905995903E-2</v>
      </c>
      <c r="V164" s="8">
        <f t="shared" si="34"/>
        <v>2.8294228428917542E-2</v>
      </c>
      <c r="W164" s="33">
        <f t="shared" si="27"/>
        <v>0.42440008112822319</v>
      </c>
      <c r="X164" s="72">
        <f t="shared" si="33"/>
        <v>3.9460924557725006E-2</v>
      </c>
      <c r="Y164" s="8">
        <f t="shared" si="28"/>
        <v>1.6747219583693188E-2</v>
      </c>
    </row>
    <row r="165" spans="1:25">
      <c r="A165" t="s">
        <v>185</v>
      </c>
      <c r="B165">
        <v>101928.992</v>
      </c>
      <c r="C165">
        <v>110350.12699999999</v>
      </c>
      <c r="D165">
        <v>121788.814</v>
      </c>
      <c r="E165">
        <v>151507.67300000001</v>
      </c>
      <c r="F165">
        <v>214164.68599999999</v>
      </c>
      <c r="G165">
        <v>270827.93900000001</v>
      </c>
      <c r="H165">
        <v>355143.43</v>
      </c>
      <c r="I165">
        <v>446366.89799999999</v>
      </c>
      <c r="J165">
        <v>600258.08799999999</v>
      </c>
      <c r="K165">
        <v>308593.58199999999</v>
      </c>
      <c r="L165">
        <v>396094.42599999998</v>
      </c>
      <c r="N165" s="110" t="s">
        <v>150</v>
      </c>
      <c r="T165" s="33">
        <f t="shared" si="29"/>
        <v>0.76911296462806</v>
      </c>
      <c r="U165" s="31">
        <f t="shared" ref="U165:U196" si="35">(L130+L395)/($AH$44+$AH$45)</f>
        <v>9.8705182957476659E-3</v>
      </c>
      <c r="V165" s="8">
        <f t="shared" si="34"/>
        <v>7.5915435888579937E-3</v>
      </c>
      <c r="W165" s="33">
        <f t="shared" si="27"/>
        <v>0.57420561677450455</v>
      </c>
      <c r="X165" s="72">
        <f>(B130+B395)/($AH$52+$AH$53)</f>
        <v>2.2025566112979511E-2</v>
      </c>
      <c r="Y165" s="8">
        <f t="shared" si="28"/>
        <v>1.2647203774711027E-2</v>
      </c>
    </row>
    <row r="166" spans="1:25">
      <c r="A166" t="s">
        <v>186</v>
      </c>
      <c r="B166">
        <v>1847.3230000000001</v>
      </c>
      <c r="C166">
        <v>1945.7080000000001</v>
      </c>
      <c r="D166">
        <v>3968.2930000000001</v>
      </c>
      <c r="E166">
        <v>2069.2739999999999</v>
      </c>
      <c r="F166">
        <v>2070.4850000000001</v>
      </c>
      <c r="G166">
        <v>134.91</v>
      </c>
      <c r="H166">
        <v>1778.9960000000001</v>
      </c>
      <c r="I166">
        <v>1742.164</v>
      </c>
      <c r="J166">
        <v>49794.589</v>
      </c>
      <c r="K166">
        <v>102490.898</v>
      </c>
      <c r="L166">
        <v>121356.38400000001</v>
      </c>
      <c r="N166" s="110" t="s">
        <v>151</v>
      </c>
      <c r="T166" s="33">
        <f t="shared" si="29"/>
        <v>0.39826325470214802</v>
      </c>
      <c r="U166" s="31">
        <f t="shared" si="35"/>
        <v>3.2596465357426626E-3</v>
      </c>
      <c r="V166" s="8">
        <f t="shared" si="34"/>
        <v>1.2981974385034545E-3</v>
      </c>
      <c r="W166" s="33">
        <f t="shared" si="27"/>
        <v>0.23432440500678992</v>
      </c>
      <c r="X166" s="72">
        <f t="shared" ref="X166:X216" si="36">(B131+B396)/($AH$52+$AH$53)</f>
        <v>1.3534898620254237E-3</v>
      </c>
      <c r="Y166" s="8">
        <f t="shared" si="28"/>
        <v>3.1715570660182957E-4</v>
      </c>
    </row>
    <row r="167" spans="1:25">
      <c r="A167" t="s">
        <v>187</v>
      </c>
      <c r="B167">
        <v>12997.098</v>
      </c>
      <c r="C167">
        <v>29630.972000000002</v>
      </c>
      <c r="D167">
        <v>30447.225999999999</v>
      </c>
      <c r="E167">
        <v>32045.239000000001</v>
      </c>
      <c r="F167">
        <v>66260.12</v>
      </c>
      <c r="G167">
        <v>39233.972000000002</v>
      </c>
      <c r="H167">
        <v>250675.89799999999</v>
      </c>
      <c r="I167">
        <v>169505.56899999999</v>
      </c>
      <c r="J167">
        <v>158737.29199999999</v>
      </c>
      <c r="K167">
        <v>230479.06400000001</v>
      </c>
      <c r="L167">
        <v>461017.03200000001</v>
      </c>
      <c r="N167" s="110" t="s">
        <v>152</v>
      </c>
      <c r="T167" s="33">
        <f t="shared" si="29"/>
        <v>0.24567309293763334</v>
      </c>
      <c r="U167" s="31">
        <f t="shared" si="35"/>
        <v>2.3194561250610584E-5</v>
      </c>
      <c r="V167" s="8">
        <f t="shared" si="34"/>
        <v>5.6982796017688833E-6</v>
      </c>
      <c r="W167" s="33">
        <f t="shared" si="27"/>
        <v>0.50615419399246331</v>
      </c>
      <c r="X167" s="72">
        <f t="shared" si="36"/>
        <v>5.1373549719694234E-4</v>
      </c>
      <c r="Y167" s="8">
        <f t="shared" si="28"/>
        <v>2.6002937650903575E-4</v>
      </c>
    </row>
    <row r="168" spans="1:25">
      <c r="A168" t="s">
        <v>188</v>
      </c>
      <c r="B168">
        <v>572.13699999999994</v>
      </c>
      <c r="C168">
        <v>1306.9290000000001</v>
      </c>
      <c r="D168">
        <v>912.41200000000003</v>
      </c>
      <c r="E168">
        <v>325.75599999999997</v>
      </c>
      <c r="F168">
        <v>2599.7040000000002</v>
      </c>
      <c r="G168">
        <v>9906.9159999999993</v>
      </c>
      <c r="H168">
        <v>3470.663</v>
      </c>
      <c r="I168">
        <v>6352.4859999999999</v>
      </c>
      <c r="J168">
        <v>5158.0240000000003</v>
      </c>
      <c r="K168">
        <v>3024.337</v>
      </c>
      <c r="L168">
        <v>8665.1149999999998</v>
      </c>
      <c r="N168" s="110" t="s">
        <v>153</v>
      </c>
      <c r="T168" s="33">
        <f t="shared" si="29"/>
        <v>0.60945520762310001</v>
      </c>
      <c r="U168" s="31">
        <f t="shared" si="35"/>
        <v>1.3976823286299209E-2</v>
      </c>
      <c r="V168" s="8">
        <f t="shared" si="34"/>
        <v>8.5182477378628642E-3</v>
      </c>
      <c r="W168" s="33">
        <f t="shared" si="27"/>
        <v>0.81375055452727996</v>
      </c>
      <c r="X168" s="72">
        <f t="shared" si="36"/>
        <v>1.6333817095997842E-2</v>
      </c>
      <c r="Y168" s="8">
        <f t="shared" si="28"/>
        <v>1.329165271941541E-2</v>
      </c>
    </row>
    <row r="169" spans="1:25">
      <c r="A169" t="s">
        <v>189</v>
      </c>
      <c r="B169">
        <v>276895.424</v>
      </c>
      <c r="C169">
        <v>280127.50900000002</v>
      </c>
      <c r="D169">
        <v>281488.07799999998</v>
      </c>
      <c r="E169">
        <v>319892.64500000002</v>
      </c>
      <c r="F169">
        <v>403730.95299999998</v>
      </c>
      <c r="G169">
        <v>410998.35100000002</v>
      </c>
      <c r="H169">
        <v>684827.45200000005</v>
      </c>
      <c r="I169">
        <v>728836.875</v>
      </c>
      <c r="J169">
        <v>607612.67000000004</v>
      </c>
      <c r="K169">
        <v>501311.50099999999</v>
      </c>
      <c r="L169">
        <v>572820.82200000004</v>
      </c>
      <c r="N169" s="110" t="s">
        <v>154</v>
      </c>
      <c r="T169" s="33">
        <f t="shared" si="29"/>
        <v>0.54054888162964698</v>
      </c>
      <c r="U169" s="31">
        <f t="shared" si="35"/>
        <v>6.192548242626901E-2</v>
      </c>
      <c r="V169" s="8">
        <f t="shared" si="34"/>
        <v>3.3473750269896074E-2</v>
      </c>
      <c r="W169" s="33">
        <f t="shared" si="27"/>
        <v>0.4303336538180581</v>
      </c>
      <c r="X169" s="72">
        <f t="shared" si="36"/>
        <v>3.2179440039008488E-2</v>
      </c>
      <c r="Y169" s="8">
        <f t="shared" si="28"/>
        <v>1.3847896009805637E-2</v>
      </c>
    </row>
    <row r="170" spans="1:25">
      <c r="A170" t="s">
        <v>190</v>
      </c>
      <c r="B170">
        <v>1374.26</v>
      </c>
      <c r="C170">
        <v>1387.6679999999999</v>
      </c>
      <c r="D170">
        <v>481.23500000000001</v>
      </c>
      <c r="E170">
        <v>1826.09</v>
      </c>
      <c r="F170">
        <v>2281.5630000000001</v>
      </c>
      <c r="G170">
        <v>105.1</v>
      </c>
      <c r="H170">
        <v>190.74799999999999</v>
      </c>
      <c r="I170">
        <v>2615.8780000000002</v>
      </c>
      <c r="J170">
        <v>91.025000000000006</v>
      </c>
      <c r="K170">
        <v>2407.7800000000002</v>
      </c>
      <c r="L170">
        <v>1880.079</v>
      </c>
      <c r="N170" s="110" t="s">
        <v>155</v>
      </c>
      <c r="T170" s="33">
        <f t="shared" si="29"/>
        <v>0.82832253196525696</v>
      </c>
      <c r="U170" s="31">
        <f t="shared" si="35"/>
        <v>2.2301126273912019E-2</v>
      </c>
      <c r="V170" s="8">
        <f t="shared" si="34"/>
        <v>1.847252538088372E-2</v>
      </c>
      <c r="W170" s="33">
        <f t="shared" si="27"/>
        <v>0.99526754065858081</v>
      </c>
      <c r="X170" s="72">
        <f t="shared" si="36"/>
        <v>1.590974680583275E-2</v>
      </c>
      <c r="Y170" s="8">
        <f t="shared" si="28"/>
        <v>1.5834454575941872E-2</v>
      </c>
    </row>
    <row r="171" spans="1:25">
      <c r="A171" t="s">
        <v>191</v>
      </c>
      <c r="B171">
        <v>505.392</v>
      </c>
      <c r="C171">
        <v>517.846</v>
      </c>
      <c r="D171">
        <v>230.72300000000001</v>
      </c>
      <c r="E171">
        <v>831.86800000000005</v>
      </c>
      <c r="F171">
        <v>8402.5159999999996</v>
      </c>
      <c r="G171">
        <v>16976.100999999999</v>
      </c>
      <c r="H171">
        <v>136007.20300000001</v>
      </c>
      <c r="I171">
        <v>126655.11500000001</v>
      </c>
      <c r="J171">
        <v>76469.191999999995</v>
      </c>
      <c r="K171">
        <v>49398.34</v>
      </c>
      <c r="L171">
        <v>46613.347999999998</v>
      </c>
      <c r="N171" s="110" t="s">
        <v>156</v>
      </c>
      <c r="T171" s="33">
        <f t="shared" si="29"/>
        <v>0.22539550906070768</v>
      </c>
      <c r="U171" s="31">
        <f t="shared" si="35"/>
        <v>1.2747289617068248E-4</v>
      </c>
      <c r="V171" s="8">
        <f t="shared" si="34"/>
        <v>2.8731818323833714E-5</v>
      </c>
      <c r="W171" s="33">
        <f t="shared" si="27"/>
        <v>9.3714224162336157E-2</v>
      </c>
      <c r="X171" s="72">
        <f t="shared" si="36"/>
        <v>2.6659138121083807E-4</v>
      </c>
      <c r="Y171" s="8">
        <f t="shared" si="28"/>
        <v>2.498340445853929E-5</v>
      </c>
    </row>
    <row r="172" spans="1:25">
      <c r="A172" t="s">
        <v>192</v>
      </c>
      <c r="B172">
        <v>328.101</v>
      </c>
      <c r="C172">
        <v>457.61</v>
      </c>
      <c r="D172">
        <v>380.93099999999998</v>
      </c>
      <c r="E172">
        <v>451.78899999999999</v>
      </c>
      <c r="F172">
        <v>5142.7690000000002</v>
      </c>
      <c r="G172">
        <v>12391.794</v>
      </c>
      <c r="H172">
        <v>11076.733</v>
      </c>
      <c r="I172">
        <v>15101.078</v>
      </c>
      <c r="J172">
        <v>31364.506000000001</v>
      </c>
      <c r="K172">
        <v>15377.656999999999</v>
      </c>
      <c r="L172">
        <v>24915.703000000001</v>
      </c>
      <c r="N172" s="110" t="s">
        <v>157</v>
      </c>
      <c r="T172" s="33">
        <f t="shared" si="29"/>
        <v>0.84418266459773228</v>
      </c>
      <c r="U172" s="31">
        <f t="shared" si="35"/>
        <v>1.6175752435337119E-2</v>
      </c>
      <c r="V172" s="8">
        <f t="shared" si="34"/>
        <v>1.3655289792736145E-2</v>
      </c>
      <c r="W172" s="33">
        <f t="shared" si="27"/>
        <v>0.90413451148423085</v>
      </c>
      <c r="X172" s="72">
        <f t="shared" si="36"/>
        <v>1.719547487586973E-2</v>
      </c>
      <c r="Y172" s="8">
        <f t="shared" si="28"/>
        <v>1.5547022276633843E-2</v>
      </c>
    </row>
    <row r="173" spans="1:25">
      <c r="A173" t="s">
        <v>193</v>
      </c>
      <c r="B173">
        <v>3657.6970000000001</v>
      </c>
      <c r="C173">
        <v>3606.1239999999998</v>
      </c>
      <c r="D173">
        <v>2679.741</v>
      </c>
      <c r="E173">
        <v>3103.3420000000001</v>
      </c>
      <c r="F173">
        <v>3604.16</v>
      </c>
      <c r="G173">
        <v>4838.75</v>
      </c>
      <c r="H173">
        <v>3599.0079999999998</v>
      </c>
      <c r="I173">
        <v>5645.06</v>
      </c>
      <c r="J173">
        <v>2204.23</v>
      </c>
      <c r="K173">
        <v>2911.2860000000001</v>
      </c>
      <c r="L173">
        <v>6193.1509999999998</v>
      </c>
      <c r="N173" s="110" t="s">
        <v>158</v>
      </c>
      <c r="T173" s="33">
        <f t="shared" si="29"/>
        <v>0.78842272222706511</v>
      </c>
      <c r="U173" s="31">
        <f t="shared" si="35"/>
        <v>1.7206056288611132E-2</v>
      </c>
      <c r="V173" s="8">
        <f t="shared" si="34"/>
        <v>1.3565645737858902E-2</v>
      </c>
      <c r="W173" s="33">
        <f t="shared" ref="W173:W236" si="37">(2*MIN(B138,B403)/(B138+B403))</f>
        <v>0.73069837002483695</v>
      </c>
      <c r="X173" s="72">
        <f t="shared" si="36"/>
        <v>1.6542407409505275E-2</v>
      </c>
      <c r="Y173" s="8">
        <f t="shared" ref="Y173:Y236" si="38">(W173*X173)</f>
        <v>1.208751013041229E-2</v>
      </c>
    </row>
    <row r="174" spans="1:25">
      <c r="A174" t="s">
        <v>194</v>
      </c>
      <c r="B174">
        <v>64336.735999999997</v>
      </c>
      <c r="C174">
        <v>67903.313999999998</v>
      </c>
      <c r="D174">
        <v>88030.415999999997</v>
      </c>
      <c r="E174">
        <v>126010.024</v>
      </c>
      <c r="F174">
        <v>167967.96599999999</v>
      </c>
      <c r="G174">
        <v>188848.223</v>
      </c>
      <c r="H174">
        <v>278036.22499999998</v>
      </c>
      <c r="I174">
        <v>376360.44</v>
      </c>
      <c r="J174">
        <v>432389.94099999999</v>
      </c>
      <c r="K174">
        <v>316186.364</v>
      </c>
      <c r="L174">
        <v>307890.03200000001</v>
      </c>
      <c r="N174" s="110" t="s">
        <v>159</v>
      </c>
      <c r="T174" s="33">
        <f t="shared" ref="T174:T237" si="39">(2*MIN(L139,L404)/(L139+L404))</f>
        <v>0.86817953792313229</v>
      </c>
      <c r="U174" s="31">
        <f t="shared" si="35"/>
        <v>4.9104443900301817E-2</v>
      </c>
      <c r="V174" s="8">
        <f t="shared" si="34"/>
        <v>4.26314734153364E-2</v>
      </c>
      <c r="W174" s="33">
        <f t="shared" si="37"/>
        <v>0.86090531251236269</v>
      </c>
      <c r="X174" s="72">
        <f t="shared" si="36"/>
        <v>6.8791215311769668E-2</v>
      </c>
      <c r="Y174" s="8">
        <f t="shared" si="38"/>
        <v>5.9222722716084295E-2</v>
      </c>
    </row>
    <row r="175" spans="1:25">
      <c r="A175" t="s">
        <v>195</v>
      </c>
      <c r="B175">
        <v>34860.9</v>
      </c>
      <c r="C175">
        <v>39017.281000000003</v>
      </c>
      <c r="D175">
        <v>45522.64</v>
      </c>
      <c r="E175">
        <v>65770.171000000002</v>
      </c>
      <c r="F175">
        <v>92128.417000000001</v>
      </c>
      <c r="G175">
        <v>102795.18700000001</v>
      </c>
      <c r="H175">
        <v>112972.24400000001</v>
      </c>
      <c r="I175">
        <v>154112.09099999999</v>
      </c>
      <c r="J175">
        <v>175586.55499999999</v>
      </c>
      <c r="K175">
        <v>157741.389</v>
      </c>
      <c r="L175">
        <v>171612.666</v>
      </c>
      <c r="N175" s="110" t="s">
        <v>160</v>
      </c>
      <c r="T175" s="33">
        <f t="shared" si="39"/>
        <v>0.78669469013514792</v>
      </c>
      <c r="U175" s="31">
        <f t="shared" si="35"/>
        <v>3.8629195931780845E-2</v>
      </c>
      <c r="V175" s="8">
        <f t="shared" si="34"/>
        <v>3.0389383323722249E-2</v>
      </c>
      <c r="W175" s="33">
        <f t="shared" si="37"/>
        <v>0.54894480088434439</v>
      </c>
      <c r="X175" s="72">
        <f t="shared" si="36"/>
        <v>6.2088482410838516E-2</v>
      </c>
      <c r="Y175" s="8">
        <f t="shared" si="38"/>
        <v>3.4083149614228869E-2</v>
      </c>
    </row>
    <row r="176" spans="1:25">
      <c r="A176" t="s">
        <v>196</v>
      </c>
      <c r="B176">
        <v>21071.954000000002</v>
      </c>
      <c r="C176">
        <v>24191.725999999999</v>
      </c>
      <c r="D176">
        <v>28747.668000000001</v>
      </c>
      <c r="E176">
        <v>37611.837</v>
      </c>
      <c r="F176">
        <v>68858.226999999999</v>
      </c>
      <c r="G176">
        <v>85045.888999999996</v>
      </c>
      <c r="H176">
        <v>113510.79700000001</v>
      </c>
      <c r="I176">
        <v>160159.71299999999</v>
      </c>
      <c r="J176">
        <v>175249.587</v>
      </c>
      <c r="K176">
        <v>143894.579</v>
      </c>
      <c r="L176">
        <v>173509.791</v>
      </c>
      <c r="N176" s="110" t="s">
        <v>161</v>
      </c>
      <c r="T176" s="33">
        <f t="shared" si="39"/>
        <v>0.73596678935283411</v>
      </c>
      <c r="U176" s="31">
        <f t="shared" si="35"/>
        <v>1.9348257378089859E-2</v>
      </c>
      <c r="V176" s="8">
        <f t="shared" si="34"/>
        <v>1.4239674862125077E-2</v>
      </c>
      <c r="W176" s="33">
        <f t="shared" si="37"/>
        <v>0.47351286262463005</v>
      </c>
      <c r="X176" s="72">
        <f t="shared" si="36"/>
        <v>4.7475364024863832E-2</v>
      </c>
      <c r="Y176" s="8">
        <f t="shared" si="38"/>
        <v>2.2480195523559652E-2</v>
      </c>
    </row>
    <row r="177" spans="1:25">
      <c r="A177" t="s">
        <v>197</v>
      </c>
      <c r="B177">
        <v>19959.042000000001</v>
      </c>
      <c r="C177">
        <v>24908.903999999999</v>
      </c>
      <c r="D177">
        <v>33351.286</v>
      </c>
      <c r="E177">
        <v>45072.972999999998</v>
      </c>
      <c r="F177">
        <v>51411.415000000001</v>
      </c>
      <c r="G177">
        <v>82238.606</v>
      </c>
      <c r="H177">
        <v>100978.38099999999</v>
      </c>
      <c r="I177">
        <v>168506.533</v>
      </c>
      <c r="J177">
        <v>205063.79500000001</v>
      </c>
      <c r="K177">
        <v>134724.52299999999</v>
      </c>
      <c r="L177">
        <v>149768.89199999999</v>
      </c>
      <c r="N177" s="110" t="s">
        <v>162</v>
      </c>
      <c r="T177" s="33">
        <f t="shared" si="39"/>
        <v>0.5803575638034858</v>
      </c>
      <c r="U177" s="31">
        <f t="shared" si="35"/>
        <v>4.5172383919347405E-3</v>
      </c>
      <c r="V177" s="8">
        <f t="shared" si="34"/>
        <v>2.6216134682628218E-3</v>
      </c>
      <c r="W177" s="33">
        <f t="shared" si="37"/>
        <v>0.33632060884348086</v>
      </c>
      <c r="X177" s="72">
        <f t="shared" si="36"/>
        <v>1.8191003773487355E-2</v>
      </c>
      <c r="Y177" s="8">
        <f t="shared" si="38"/>
        <v>6.1180094645733249E-3</v>
      </c>
    </row>
    <row r="178" spans="1:25">
      <c r="A178" t="s">
        <v>198</v>
      </c>
      <c r="B178">
        <v>14082.322</v>
      </c>
      <c r="C178">
        <v>20656.227999999999</v>
      </c>
      <c r="D178">
        <v>25523.005000000001</v>
      </c>
      <c r="E178">
        <v>28576.462</v>
      </c>
      <c r="F178">
        <v>33522.447</v>
      </c>
      <c r="G178">
        <v>44079.955000000002</v>
      </c>
      <c r="H178">
        <v>50794.851000000002</v>
      </c>
      <c r="I178">
        <v>58872.419000000002</v>
      </c>
      <c r="J178">
        <v>77901.381999999998</v>
      </c>
      <c r="K178">
        <v>72707.107000000004</v>
      </c>
      <c r="L178">
        <v>62088.089</v>
      </c>
      <c r="N178" s="110" t="s">
        <v>163</v>
      </c>
      <c r="T178" s="33">
        <f t="shared" si="39"/>
        <v>0.88272487653693021</v>
      </c>
      <c r="U178" s="31">
        <f t="shared" si="35"/>
        <v>5.4333688645759959E-3</v>
      </c>
      <c r="V178" s="8">
        <f t="shared" si="34"/>
        <v>4.7961698601624468E-3</v>
      </c>
      <c r="W178" s="33">
        <f t="shared" si="37"/>
        <v>0.485006755763082</v>
      </c>
      <c r="X178" s="72">
        <f t="shared" si="36"/>
        <v>2.7446970402815938E-2</v>
      </c>
      <c r="Y178" s="8">
        <f t="shared" si="38"/>
        <v>1.331196607059509E-2</v>
      </c>
    </row>
    <row r="179" spans="1:25">
      <c r="A179" t="s">
        <v>199</v>
      </c>
      <c r="B179">
        <v>2638.7</v>
      </c>
      <c r="C179">
        <v>2654.7890000000002</v>
      </c>
      <c r="D179">
        <v>3367.634</v>
      </c>
      <c r="E179">
        <v>6135.0739999999996</v>
      </c>
      <c r="F179">
        <v>8328.3389999999999</v>
      </c>
      <c r="G179">
        <v>18241.388999999999</v>
      </c>
      <c r="H179">
        <v>27919.339</v>
      </c>
      <c r="I179">
        <v>29084.419000000002</v>
      </c>
      <c r="J179">
        <v>34436.461000000003</v>
      </c>
      <c r="K179">
        <v>30806.617999999999</v>
      </c>
      <c r="L179">
        <v>32723.61</v>
      </c>
      <c r="N179" s="110" t="s">
        <v>164</v>
      </c>
      <c r="T179" s="33">
        <f t="shared" si="39"/>
        <v>0.7065728698596867</v>
      </c>
      <c r="U179" s="31">
        <f t="shared" si="35"/>
        <v>3.5036263893879617E-3</v>
      </c>
      <c r="V179" s="8">
        <f t="shared" si="34"/>
        <v>2.4755673528659844E-3</v>
      </c>
      <c r="W179" s="33">
        <f t="shared" si="37"/>
        <v>0.52477007684135557</v>
      </c>
      <c r="X179" s="72">
        <f t="shared" si="36"/>
        <v>1.4452773385985671E-2</v>
      </c>
      <c r="Y179" s="8">
        <f t="shared" si="38"/>
        <v>7.5843830003343993E-3</v>
      </c>
    </row>
    <row r="180" spans="1:25">
      <c r="A180" t="s">
        <v>200</v>
      </c>
      <c r="B180">
        <v>33634.82</v>
      </c>
      <c r="C180">
        <v>39427.080999999998</v>
      </c>
      <c r="D180">
        <v>44006.875</v>
      </c>
      <c r="E180">
        <v>80924.561000000002</v>
      </c>
      <c r="F180">
        <v>72155.017999999996</v>
      </c>
      <c r="G180">
        <v>78167.118000000002</v>
      </c>
      <c r="H180">
        <v>105999.567</v>
      </c>
      <c r="I180">
        <v>129283.33100000001</v>
      </c>
      <c r="J180">
        <v>120570.527</v>
      </c>
      <c r="K180">
        <v>112190.103</v>
      </c>
      <c r="L180">
        <v>129642.236</v>
      </c>
      <c r="N180" s="110" t="s">
        <v>165</v>
      </c>
      <c r="T180" s="33">
        <f t="shared" si="39"/>
        <v>0.74935417289394735</v>
      </c>
      <c r="U180" s="31">
        <f t="shared" si="35"/>
        <v>4.1282086446893093E-3</v>
      </c>
      <c r="V180" s="8">
        <f t="shared" si="34"/>
        <v>3.0934903744748005E-3</v>
      </c>
      <c r="W180" s="33">
        <f t="shared" si="37"/>
        <v>9.6179146896239506E-2</v>
      </c>
      <c r="X180" s="72">
        <f t="shared" si="36"/>
        <v>9.2086558786992727E-3</v>
      </c>
      <c r="Y180" s="8">
        <f t="shared" si="38"/>
        <v>8.8568066647433678E-4</v>
      </c>
    </row>
    <row r="181" spans="1:25">
      <c r="A181" t="s">
        <v>201</v>
      </c>
      <c r="B181">
        <v>166124.07999999999</v>
      </c>
      <c r="C181">
        <v>199888.48800000001</v>
      </c>
      <c r="D181">
        <v>233379.98</v>
      </c>
      <c r="E181">
        <v>342827.94400000002</v>
      </c>
      <c r="F181">
        <v>520364.22200000001</v>
      </c>
      <c r="G181">
        <v>619013.24</v>
      </c>
      <c r="H181">
        <v>737036.96200000006</v>
      </c>
      <c r="I181">
        <v>1115509.6440000001</v>
      </c>
      <c r="J181">
        <v>1386233.8870000001</v>
      </c>
      <c r="K181">
        <v>1052001.487</v>
      </c>
      <c r="L181">
        <v>1206699.04</v>
      </c>
      <c r="N181" s="110" t="s">
        <v>166</v>
      </c>
      <c r="T181" s="33">
        <f t="shared" si="39"/>
        <v>0.83320738868101873</v>
      </c>
      <c r="U181" s="31">
        <f t="shared" si="35"/>
        <v>1.769464840586072E-3</v>
      </c>
      <c r="V181" s="8">
        <f t="shared" si="34"/>
        <v>1.4743311791875961E-3</v>
      </c>
      <c r="W181" s="33">
        <f t="shared" si="37"/>
        <v>7.0989476763504603E-2</v>
      </c>
      <c r="X181" s="72">
        <f t="shared" si="36"/>
        <v>2.8945724692703042E-3</v>
      </c>
      <c r="Y181" s="8">
        <f t="shared" si="38"/>
        <v>2.054841850475444E-4</v>
      </c>
    </row>
    <row r="182" spans="1:25">
      <c r="A182" t="s">
        <v>202</v>
      </c>
      <c r="B182">
        <v>36921.103999999999</v>
      </c>
      <c r="C182">
        <v>23576.105</v>
      </c>
      <c r="D182">
        <v>43302.188999999998</v>
      </c>
      <c r="E182">
        <v>84288.764999999999</v>
      </c>
      <c r="F182">
        <v>42481.180999999997</v>
      </c>
      <c r="G182">
        <v>43780.587</v>
      </c>
      <c r="H182">
        <v>31656.162</v>
      </c>
      <c r="I182">
        <v>97699.566999999995</v>
      </c>
      <c r="J182">
        <v>153261.21400000001</v>
      </c>
      <c r="K182">
        <v>157923.103</v>
      </c>
      <c r="L182">
        <v>80569.13</v>
      </c>
      <c r="N182" s="110" t="s">
        <v>167</v>
      </c>
      <c r="T182" s="33">
        <f t="shared" si="39"/>
        <v>0.56888745159469933</v>
      </c>
      <c r="U182" s="31">
        <f t="shared" si="35"/>
        <v>1.8684248872566672E-2</v>
      </c>
      <c r="V182" s="8">
        <f t="shared" si="34"/>
        <v>1.0629234726075588E-2</v>
      </c>
      <c r="W182" s="33">
        <f t="shared" si="37"/>
        <v>0.19732842564457742</v>
      </c>
      <c r="X182" s="72">
        <f t="shared" si="36"/>
        <v>2.3026535061229772E-2</v>
      </c>
      <c r="Y182" s="8">
        <f t="shared" si="38"/>
        <v>4.5437899116821338E-3</v>
      </c>
    </row>
    <row r="183" spans="1:25">
      <c r="A183" t="s">
        <v>203</v>
      </c>
      <c r="B183">
        <v>1556.4169999999999</v>
      </c>
      <c r="C183">
        <v>2172.415</v>
      </c>
      <c r="D183">
        <v>1823.0440000000001</v>
      </c>
      <c r="E183">
        <v>2022.461</v>
      </c>
      <c r="F183">
        <v>1611.2840000000001</v>
      </c>
      <c r="G183">
        <v>2443.7860000000001</v>
      </c>
      <c r="H183">
        <v>3203.9459999999999</v>
      </c>
      <c r="I183">
        <v>5803.5860000000002</v>
      </c>
      <c r="J183">
        <v>9727</v>
      </c>
      <c r="K183">
        <v>5490.2250000000004</v>
      </c>
      <c r="L183">
        <v>3261.2739999999999</v>
      </c>
      <c r="N183" s="110" t="s">
        <v>168</v>
      </c>
      <c r="T183" s="33">
        <f t="shared" si="39"/>
        <v>0.94479727615738973</v>
      </c>
      <c r="U183" s="31">
        <f t="shared" si="35"/>
        <v>8.3397564237534371E-3</v>
      </c>
      <c r="V183" s="8">
        <f t="shared" si="34"/>
        <v>7.8793791529783407E-3</v>
      </c>
      <c r="W183" s="33">
        <f t="shared" si="37"/>
        <v>0.92747259591789188</v>
      </c>
      <c r="X183" s="72">
        <f t="shared" si="36"/>
        <v>1.276731820772326E-2</v>
      </c>
      <c r="Y183" s="8">
        <f t="shared" si="38"/>
        <v>1.1841337761026858E-2</v>
      </c>
    </row>
    <row r="184" spans="1:25">
      <c r="A184" t="s">
        <v>204</v>
      </c>
      <c r="B184">
        <v>32854.163999999997</v>
      </c>
      <c r="C184">
        <v>34111.711000000003</v>
      </c>
      <c r="D184">
        <v>48288.43</v>
      </c>
      <c r="E184">
        <v>69744.73</v>
      </c>
      <c r="F184">
        <v>81672.630999999994</v>
      </c>
      <c r="G184">
        <v>101625.92</v>
      </c>
      <c r="H184">
        <v>115045.13499999999</v>
      </c>
      <c r="I184">
        <v>170731.98199999999</v>
      </c>
      <c r="J184">
        <v>392511.74</v>
      </c>
      <c r="K184">
        <v>317736.53499999997</v>
      </c>
      <c r="L184">
        <v>465498.196</v>
      </c>
      <c r="N184" s="110" t="s">
        <v>169</v>
      </c>
      <c r="T184" s="33">
        <f t="shared" si="39"/>
        <v>0.37066635044215773</v>
      </c>
      <c r="U184" s="31">
        <f t="shared" si="35"/>
        <v>2.6716759313990162E-3</v>
      </c>
      <c r="V184" s="8">
        <f t="shared" si="34"/>
        <v>9.9030036705582579E-4</v>
      </c>
      <c r="W184" s="33">
        <f t="shared" si="37"/>
        <v>0.15988419081651298</v>
      </c>
      <c r="X184" s="72">
        <f t="shared" si="36"/>
        <v>1.8528391284812317E-3</v>
      </c>
      <c r="Y184" s="8">
        <f t="shared" si="38"/>
        <v>2.9623968477039485E-4</v>
      </c>
    </row>
    <row r="185" spans="1:25">
      <c r="A185" t="s">
        <v>205</v>
      </c>
      <c r="B185">
        <v>8837.6710000000003</v>
      </c>
      <c r="C185">
        <v>9638.2909999999993</v>
      </c>
      <c r="D185">
        <v>5055.03</v>
      </c>
      <c r="E185">
        <v>4235.0219999999999</v>
      </c>
      <c r="F185">
        <v>7925.75</v>
      </c>
      <c r="G185">
        <v>7571.0249999999996</v>
      </c>
      <c r="H185">
        <v>7433.9390000000003</v>
      </c>
      <c r="I185">
        <v>6003.8519999999999</v>
      </c>
      <c r="J185">
        <v>5287.683</v>
      </c>
      <c r="K185">
        <v>13990.629000000001</v>
      </c>
      <c r="L185">
        <v>2272.7440000000001</v>
      </c>
      <c r="N185" s="110" t="s">
        <v>170</v>
      </c>
      <c r="T185" s="33">
        <f t="shared" si="39"/>
        <v>0.75218628647102848</v>
      </c>
      <c r="U185" s="31">
        <f t="shared" si="35"/>
        <v>1.4924114004237991E-2</v>
      </c>
      <c r="V185" s="8">
        <f t="shared" si="34"/>
        <v>1.1225713891718045E-2</v>
      </c>
      <c r="W185" s="33">
        <f t="shared" si="37"/>
        <v>0.33244335768230776</v>
      </c>
      <c r="X185" s="72">
        <f t="shared" si="36"/>
        <v>1.9030991733018667E-2</v>
      </c>
      <c r="Y185" s="8">
        <f t="shared" si="38"/>
        <v>6.3267267917489671E-3</v>
      </c>
    </row>
    <row r="186" spans="1:25">
      <c r="A186" t="s">
        <v>206</v>
      </c>
      <c r="B186">
        <v>120448.32000000001</v>
      </c>
      <c r="C186">
        <v>138101.584</v>
      </c>
      <c r="D186">
        <v>161914.139</v>
      </c>
      <c r="E186">
        <v>199839.671</v>
      </c>
      <c r="F186">
        <v>250870.02600000001</v>
      </c>
      <c r="G186">
        <v>352661.67599999998</v>
      </c>
      <c r="H186">
        <v>465060.81099999999</v>
      </c>
      <c r="I186">
        <v>549247.14899999998</v>
      </c>
      <c r="J186">
        <v>592122.94499999995</v>
      </c>
      <c r="K186">
        <v>496813.92499999999</v>
      </c>
      <c r="L186">
        <v>499039.51899999997</v>
      </c>
      <c r="N186" s="110" t="s">
        <v>171</v>
      </c>
      <c r="T186" s="33">
        <f t="shared" si="39"/>
        <v>0.64524232646334656</v>
      </c>
      <c r="U186" s="31">
        <f t="shared" si="35"/>
        <v>9.4651211970281247E-3</v>
      </c>
      <c r="V186" s="8">
        <f t="shared" si="34"/>
        <v>6.1072968214279629E-3</v>
      </c>
      <c r="W186" s="33">
        <f t="shared" si="37"/>
        <v>0.69942083710082126</v>
      </c>
      <c r="X186" s="72">
        <f t="shared" si="36"/>
        <v>1.8564187418068655E-2</v>
      </c>
      <c r="Y186" s="8">
        <f t="shared" si="38"/>
        <v>1.2984179504042112E-2</v>
      </c>
    </row>
    <row r="187" spans="1:25">
      <c r="A187" t="s">
        <v>207</v>
      </c>
      <c r="B187">
        <v>34793.928</v>
      </c>
      <c r="C187">
        <v>30028.945</v>
      </c>
      <c r="D187">
        <v>33156.673999999999</v>
      </c>
      <c r="E187">
        <v>43703.063999999998</v>
      </c>
      <c r="F187">
        <v>62321.205999999998</v>
      </c>
      <c r="G187">
        <v>68291.502999999997</v>
      </c>
      <c r="H187">
        <v>74944.921000000002</v>
      </c>
      <c r="I187">
        <v>97851.998999999996</v>
      </c>
      <c r="J187">
        <v>111920.318</v>
      </c>
      <c r="K187">
        <v>46217.171000000002</v>
      </c>
      <c r="L187">
        <v>71102.770999999993</v>
      </c>
      <c r="N187" s="110" t="s">
        <v>172</v>
      </c>
      <c r="T187" s="33">
        <f t="shared" si="39"/>
        <v>0.7832070717510311</v>
      </c>
      <c r="U187" s="31">
        <f t="shared" si="35"/>
        <v>1.1059468834016135E-2</v>
      </c>
      <c r="V187" s="8">
        <f t="shared" si="34"/>
        <v>8.6618542006115674E-3</v>
      </c>
      <c r="W187" s="33">
        <f t="shared" si="37"/>
        <v>0.84741795896836225</v>
      </c>
      <c r="X187" s="72">
        <f t="shared" si="36"/>
        <v>1.4523484656243216E-2</v>
      </c>
      <c r="Y187" s="8">
        <f t="shared" si="38"/>
        <v>1.2307461724501952E-2</v>
      </c>
    </row>
    <row r="188" spans="1:25">
      <c r="A188" t="s">
        <v>208</v>
      </c>
      <c r="B188">
        <v>15392.974</v>
      </c>
      <c r="C188">
        <v>18064.928</v>
      </c>
      <c r="D188">
        <v>21469.851999999999</v>
      </c>
      <c r="E188">
        <v>24294.168000000001</v>
      </c>
      <c r="F188">
        <v>29001.91</v>
      </c>
      <c r="G188">
        <v>35928.85</v>
      </c>
      <c r="H188">
        <v>60480.057999999997</v>
      </c>
      <c r="I188">
        <v>146489.573</v>
      </c>
      <c r="J188">
        <v>212866.736</v>
      </c>
      <c r="K188">
        <v>153834.98699999999</v>
      </c>
      <c r="L188">
        <v>159091.15599999999</v>
      </c>
      <c r="N188" s="110" t="s">
        <v>173</v>
      </c>
      <c r="T188" s="33">
        <f t="shared" si="39"/>
        <v>0.72276402081217628</v>
      </c>
      <c r="U188" s="31">
        <f t="shared" si="35"/>
        <v>2.3216834034010796E-2</v>
      </c>
      <c r="V188" s="8">
        <f t="shared" si="34"/>
        <v>1.6780292316950621E-2</v>
      </c>
      <c r="W188" s="33">
        <f t="shared" si="37"/>
        <v>0.70390257422274061</v>
      </c>
      <c r="X188" s="72">
        <f t="shared" si="36"/>
        <v>1.634377717651863E-2</v>
      </c>
      <c r="Y188" s="8">
        <f t="shared" si="38"/>
        <v>1.1504426827074339E-2</v>
      </c>
    </row>
    <row r="189" spans="1:25">
      <c r="A189" t="s">
        <v>209</v>
      </c>
      <c r="B189">
        <v>5434.1440000000002</v>
      </c>
      <c r="C189">
        <v>4961.3270000000002</v>
      </c>
      <c r="D189">
        <v>4891.7960000000003</v>
      </c>
      <c r="E189">
        <v>8642.4629999999997</v>
      </c>
      <c r="F189">
        <v>3017.1680000000001</v>
      </c>
      <c r="G189">
        <v>5329.7939999999999</v>
      </c>
      <c r="H189">
        <v>7041.7030000000004</v>
      </c>
      <c r="I189">
        <v>12488.949000000001</v>
      </c>
      <c r="J189">
        <v>20577.596000000001</v>
      </c>
      <c r="K189">
        <v>29089.274000000001</v>
      </c>
      <c r="L189">
        <v>39517.218000000001</v>
      </c>
      <c r="N189" s="110" t="s">
        <v>174</v>
      </c>
      <c r="T189" s="33">
        <f t="shared" si="39"/>
        <v>0.67175310698219426</v>
      </c>
      <c r="U189" s="31">
        <f t="shared" si="35"/>
        <v>1.1689532672499239E-2</v>
      </c>
      <c r="V189" s="8">
        <f t="shared" si="34"/>
        <v>7.8524798919212373E-3</v>
      </c>
      <c r="W189" s="33">
        <f t="shared" si="37"/>
        <v>0.37572513520821288</v>
      </c>
      <c r="X189" s="72">
        <f t="shared" si="36"/>
        <v>1.561941914712294E-2</v>
      </c>
      <c r="Y189" s="8">
        <f t="shared" si="38"/>
        <v>5.8686083709265152E-3</v>
      </c>
    </row>
    <row r="190" spans="1:25">
      <c r="A190" t="s">
        <v>210</v>
      </c>
      <c r="B190">
        <v>59556.343999999997</v>
      </c>
      <c r="C190">
        <v>67074.233999999997</v>
      </c>
      <c r="D190">
        <v>73682.544999999998</v>
      </c>
      <c r="E190">
        <v>83268.391000000003</v>
      </c>
      <c r="F190">
        <v>138400.70499999999</v>
      </c>
      <c r="G190">
        <v>185611.12</v>
      </c>
      <c r="H190">
        <v>207024.81099999999</v>
      </c>
      <c r="I190">
        <v>297934.51699999999</v>
      </c>
      <c r="J190">
        <v>388289.59100000001</v>
      </c>
      <c r="K190">
        <v>195581.6</v>
      </c>
      <c r="L190">
        <v>231138.264</v>
      </c>
      <c r="N190" s="110" t="s">
        <v>175</v>
      </c>
      <c r="T190" s="33">
        <f t="shared" si="39"/>
        <v>0.92437782543808988</v>
      </c>
      <c r="U190" s="31">
        <f t="shared" si="35"/>
        <v>2.1783443525789101E-3</v>
      </c>
      <c r="V190" s="8">
        <f t="shared" si="34"/>
        <v>2.0136132156922367E-3</v>
      </c>
      <c r="W190" s="33">
        <f t="shared" si="37"/>
        <v>0.41409556940727504</v>
      </c>
      <c r="X190" s="72">
        <f t="shared" si="36"/>
        <v>1.5798158855590586E-3</v>
      </c>
      <c r="Y190" s="8">
        <f t="shared" si="38"/>
        <v>6.5419475868923685E-4</v>
      </c>
    </row>
    <row r="191" spans="1:25">
      <c r="A191" t="s">
        <v>211</v>
      </c>
      <c r="B191">
        <v>22355.858</v>
      </c>
      <c r="C191">
        <v>17658.763999999999</v>
      </c>
      <c r="D191">
        <v>25233.859</v>
      </c>
      <c r="E191">
        <v>35515.324999999997</v>
      </c>
      <c r="F191">
        <v>57430.2</v>
      </c>
      <c r="G191">
        <v>55244.978000000003</v>
      </c>
      <c r="H191">
        <v>72980.95</v>
      </c>
      <c r="I191">
        <v>41066.455000000002</v>
      </c>
      <c r="J191">
        <v>27817.516</v>
      </c>
      <c r="K191">
        <v>23522.744999999999</v>
      </c>
      <c r="L191">
        <v>19274.924999999999</v>
      </c>
      <c r="N191" s="110" t="s">
        <v>176</v>
      </c>
      <c r="T191" s="33">
        <f t="shared" si="39"/>
        <v>0.56066969105706799</v>
      </c>
      <c r="U191" s="31">
        <f t="shared" si="35"/>
        <v>3.7547926743919298E-4</v>
      </c>
      <c r="V191" s="8">
        <f t="shared" si="34"/>
        <v>2.1051984487346654E-4</v>
      </c>
      <c r="W191" s="33">
        <f t="shared" si="37"/>
        <v>0.19336229538622041</v>
      </c>
      <c r="X191" s="72">
        <f t="shared" si="36"/>
        <v>8.9562068251710562E-4</v>
      </c>
      <c r="Y191" s="8">
        <f t="shared" si="38"/>
        <v>1.7317927096688091E-4</v>
      </c>
    </row>
    <row r="192" spans="1:25">
      <c r="A192" t="s">
        <v>212</v>
      </c>
      <c r="B192">
        <v>7462.2030000000004</v>
      </c>
      <c r="C192">
        <v>7918.95</v>
      </c>
      <c r="D192">
        <v>10942.332</v>
      </c>
      <c r="E192">
        <v>14804.885</v>
      </c>
      <c r="F192">
        <v>16001.415999999999</v>
      </c>
      <c r="G192">
        <v>12252.871999999999</v>
      </c>
      <c r="H192">
        <v>16101.876</v>
      </c>
      <c r="I192">
        <v>18294.446</v>
      </c>
      <c r="J192">
        <v>21865.903999999999</v>
      </c>
      <c r="K192">
        <v>19170.36</v>
      </c>
      <c r="L192">
        <v>19103.492999999999</v>
      </c>
      <c r="N192" s="110" t="s">
        <v>177</v>
      </c>
      <c r="T192" s="33">
        <f t="shared" si="39"/>
        <v>0.88572020244141325</v>
      </c>
      <c r="U192" s="31">
        <f t="shared" si="35"/>
        <v>1.3225638647249353E-2</v>
      </c>
      <c r="V192" s="8">
        <f t="shared" si="34"/>
        <v>1.1714215340058676E-2</v>
      </c>
      <c r="W192" s="33">
        <f t="shared" si="37"/>
        <v>0.32927386837362471</v>
      </c>
      <c r="X192" s="72">
        <f t="shared" si="36"/>
        <v>2.0274834376836578E-2</v>
      </c>
      <c r="Y192" s="8">
        <f t="shared" si="38"/>
        <v>6.6759731458955291E-3</v>
      </c>
    </row>
    <row r="193" spans="1:25">
      <c r="A193" t="s">
        <v>213</v>
      </c>
      <c r="B193">
        <v>9027.1440000000002</v>
      </c>
      <c r="C193">
        <v>7377.9560000000001</v>
      </c>
      <c r="D193">
        <v>8140.0630000000001</v>
      </c>
      <c r="E193">
        <v>12717.371999999999</v>
      </c>
      <c r="F193">
        <v>17071.905999999999</v>
      </c>
      <c r="G193">
        <v>19235.892</v>
      </c>
      <c r="H193">
        <v>31026.73</v>
      </c>
      <c r="I193">
        <v>24826.088</v>
      </c>
      <c r="J193">
        <v>53292.741000000002</v>
      </c>
      <c r="K193">
        <v>41867.205000000002</v>
      </c>
      <c r="L193">
        <v>42289.485000000001</v>
      </c>
      <c r="N193" s="110" t="s">
        <v>178</v>
      </c>
      <c r="T193" s="33">
        <f t="shared" si="39"/>
        <v>0.17199421899551803</v>
      </c>
      <c r="U193" s="31">
        <f t="shared" si="35"/>
        <v>1.9297641630092663E-2</v>
      </c>
      <c r="V193" s="8">
        <f t="shared" si="34"/>
        <v>3.3190828006231829E-3</v>
      </c>
      <c r="W193" s="33">
        <f t="shared" si="37"/>
        <v>0.97818318792281023</v>
      </c>
      <c r="X193" s="72">
        <f t="shared" si="36"/>
        <v>3.9217080739490104E-3</v>
      </c>
      <c r="Y193" s="8">
        <f t="shared" si="38"/>
        <v>3.8361489058780672E-3</v>
      </c>
    </row>
    <row r="194" spans="1:25">
      <c r="A194" t="s">
        <v>214</v>
      </c>
      <c r="B194">
        <v>6908.4279999999999</v>
      </c>
      <c r="C194">
        <v>8350.027</v>
      </c>
      <c r="D194">
        <v>9093.2029999999995</v>
      </c>
      <c r="E194">
        <v>18794.75</v>
      </c>
      <c r="F194">
        <v>20342.774000000001</v>
      </c>
      <c r="G194">
        <v>23092.342000000001</v>
      </c>
      <c r="H194">
        <v>31109.65</v>
      </c>
      <c r="I194">
        <v>48648.038999999997</v>
      </c>
      <c r="J194">
        <v>68416.639999999999</v>
      </c>
      <c r="K194">
        <v>38875.485999999997</v>
      </c>
      <c r="L194">
        <v>44195.341999999997</v>
      </c>
      <c r="N194" s="110" t="s">
        <v>179</v>
      </c>
      <c r="T194" s="33">
        <f t="shared" si="39"/>
        <v>0.46300707167828653</v>
      </c>
      <c r="U194" s="31">
        <f t="shared" si="35"/>
        <v>8.4983089857852578E-2</v>
      </c>
      <c r="V194" s="8">
        <f t="shared" si="34"/>
        <v>3.9347771577257017E-2</v>
      </c>
      <c r="W194" s="33">
        <f t="shared" si="37"/>
        <v>0.14954324449054615</v>
      </c>
      <c r="X194" s="72">
        <f t="shared" si="36"/>
        <v>0.12806331137000831</v>
      </c>
      <c r="Y194" s="8">
        <f t="shared" si="38"/>
        <v>1.9151003082474093E-2</v>
      </c>
    </row>
    <row r="195" spans="1:25">
      <c r="A195" t="s">
        <v>215</v>
      </c>
      <c r="B195">
        <v>72019.784</v>
      </c>
      <c r="C195">
        <v>90143.748999999996</v>
      </c>
      <c r="D195">
        <v>87363.228000000003</v>
      </c>
      <c r="E195">
        <v>148662.70499999999</v>
      </c>
      <c r="F195">
        <v>176629.96400000001</v>
      </c>
      <c r="G195">
        <v>240989.01199999999</v>
      </c>
      <c r="H195">
        <v>268817.98100000003</v>
      </c>
      <c r="I195">
        <v>311439.15399999998</v>
      </c>
      <c r="J195">
        <v>343507.12599999999</v>
      </c>
      <c r="K195">
        <v>297280.734</v>
      </c>
      <c r="L195">
        <v>356662.89299999998</v>
      </c>
      <c r="N195" s="110" t="s">
        <v>180</v>
      </c>
      <c r="T195" s="33">
        <f t="shared" si="39"/>
        <v>0.60676291508221114</v>
      </c>
      <c r="U195" s="31">
        <f t="shared" si="35"/>
        <v>7.3281461589313354E-2</v>
      </c>
      <c r="V195" s="8">
        <f t="shared" si="34"/>
        <v>4.4464473255416859E-2</v>
      </c>
      <c r="W195" s="33">
        <f t="shared" si="37"/>
        <v>0.23712926190990991</v>
      </c>
      <c r="X195" s="72">
        <f t="shared" si="36"/>
        <v>3.721794929282362E-2</v>
      </c>
      <c r="Y195" s="8">
        <f t="shared" si="38"/>
        <v>8.8254648456077174E-3</v>
      </c>
    </row>
    <row r="196" spans="1:25">
      <c r="A196" t="s">
        <v>216</v>
      </c>
      <c r="B196">
        <v>32157.704000000002</v>
      </c>
      <c r="C196">
        <v>36153.178</v>
      </c>
      <c r="D196">
        <v>26753.886999999999</v>
      </c>
      <c r="E196">
        <v>33943.504999999997</v>
      </c>
      <c r="F196">
        <v>40830.298000000003</v>
      </c>
      <c r="G196">
        <v>37682.534</v>
      </c>
      <c r="H196">
        <v>55320.813000000002</v>
      </c>
      <c r="I196">
        <v>67683.365000000005</v>
      </c>
      <c r="J196">
        <v>75916.19</v>
      </c>
      <c r="K196">
        <v>38710.553999999996</v>
      </c>
      <c r="L196">
        <v>46719.832999999999</v>
      </c>
      <c r="N196" s="110" t="s">
        <v>181</v>
      </c>
      <c r="T196" s="33">
        <f t="shared" si="39"/>
        <v>0.94177327809690359</v>
      </c>
      <c r="U196" s="31">
        <f t="shared" si="35"/>
        <v>2.3165173116640483E-2</v>
      </c>
      <c r="V196" s="8">
        <f t="shared" si="34"/>
        <v>2.1816341023740773E-2</v>
      </c>
      <c r="W196" s="33">
        <f t="shared" si="37"/>
        <v>0.81967947920196649</v>
      </c>
      <c r="X196" s="72">
        <f t="shared" si="36"/>
        <v>1.1022539915141415E-2</v>
      </c>
      <c r="Y196" s="8">
        <f t="shared" si="38"/>
        <v>9.0349497771260029E-3</v>
      </c>
    </row>
    <row r="197" spans="1:25">
      <c r="A197" t="s">
        <v>217</v>
      </c>
      <c r="B197">
        <v>21822.928</v>
      </c>
      <c r="C197">
        <v>20067.438999999998</v>
      </c>
      <c r="D197">
        <v>28840.491000000002</v>
      </c>
      <c r="E197">
        <v>31444.638999999999</v>
      </c>
      <c r="F197">
        <v>35196.947999999997</v>
      </c>
      <c r="G197">
        <v>26515.956999999999</v>
      </c>
      <c r="H197">
        <v>41037.358999999997</v>
      </c>
      <c r="I197">
        <v>54166.561999999998</v>
      </c>
      <c r="J197">
        <v>69982.047000000006</v>
      </c>
      <c r="K197">
        <v>38292.712</v>
      </c>
      <c r="L197">
        <v>35185.735999999997</v>
      </c>
      <c r="N197" s="110" t="s">
        <v>182</v>
      </c>
      <c r="T197" s="33">
        <f t="shared" si="39"/>
        <v>0.55275480498208185</v>
      </c>
      <c r="U197" s="31">
        <f t="shared" ref="U197:U216" si="40">(L162+L427)/($AH$44+$AH$45)</f>
        <v>4.3339845240880595E-2</v>
      </c>
      <c r="V197" s="8">
        <f t="shared" si="34"/>
        <v>2.3956307704076561E-2</v>
      </c>
      <c r="W197" s="33">
        <f t="shared" si="37"/>
        <v>0.35817403846745566</v>
      </c>
      <c r="X197" s="72">
        <f t="shared" si="36"/>
        <v>2.4887162704661014E-2</v>
      </c>
      <c r="Y197" s="8">
        <f t="shared" si="38"/>
        <v>8.9139355719250815E-3</v>
      </c>
    </row>
    <row r="198" spans="1:25">
      <c r="A198" t="s">
        <v>218</v>
      </c>
      <c r="B198">
        <v>29034.475999999999</v>
      </c>
      <c r="C198">
        <v>35271.762999999999</v>
      </c>
      <c r="D198">
        <v>33686.279000000002</v>
      </c>
      <c r="E198">
        <v>44952.843999999997</v>
      </c>
      <c r="F198">
        <v>56376.688999999998</v>
      </c>
      <c r="G198">
        <v>58474.067999999999</v>
      </c>
      <c r="H198">
        <v>75616.27</v>
      </c>
      <c r="I198">
        <v>106031.17600000001</v>
      </c>
      <c r="J198">
        <v>131381.84400000001</v>
      </c>
      <c r="K198">
        <v>83286.709000000003</v>
      </c>
      <c r="L198">
        <v>73791.017000000007</v>
      </c>
      <c r="N198" s="110" t="s">
        <v>183</v>
      </c>
      <c r="T198" s="33">
        <f t="shared" si="39"/>
        <v>0.12360485497928522</v>
      </c>
      <c r="U198" s="31">
        <f t="shared" si="40"/>
        <v>1.2613705909122043E-3</v>
      </c>
      <c r="V198" s="8">
        <f t="shared" si="34"/>
        <v>1.5591152896483833E-4</v>
      </c>
      <c r="W198" s="33">
        <f t="shared" si="37"/>
        <v>2.8405229473524973E-2</v>
      </c>
      <c r="X198" s="72">
        <f t="shared" si="36"/>
        <v>1.4699404109043326E-3</v>
      </c>
      <c r="Y198" s="8">
        <f t="shared" si="38"/>
        <v>4.1753994684145154E-5</v>
      </c>
    </row>
    <row r="199" spans="1:25">
      <c r="A199" t="s">
        <v>219</v>
      </c>
      <c r="B199">
        <v>25219.094000000001</v>
      </c>
      <c r="C199">
        <v>26357.24</v>
      </c>
      <c r="D199">
        <v>31938.476999999999</v>
      </c>
      <c r="E199">
        <v>42923.069000000003</v>
      </c>
      <c r="F199">
        <v>45791.555</v>
      </c>
      <c r="G199">
        <v>64130.783000000003</v>
      </c>
      <c r="H199">
        <v>93134.239000000001</v>
      </c>
      <c r="I199">
        <v>119804.87300000001</v>
      </c>
      <c r="J199">
        <v>152065.94699999999</v>
      </c>
      <c r="K199">
        <v>89625.293999999994</v>
      </c>
      <c r="L199">
        <v>88730.804999999993</v>
      </c>
      <c r="N199" s="110" t="s">
        <v>184</v>
      </c>
      <c r="T199" s="33">
        <f t="shared" si="39"/>
        <v>0.52375800965579644</v>
      </c>
      <c r="U199" s="31">
        <f t="shared" si="40"/>
        <v>1.7296905990013146E-2</v>
      </c>
      <c r="V199" s="8">
        <f t="shared" si="34"/>
        <v>9.0593930545327089E-3</v>
      </c>
      <c r="W199" s="33">
        <f t="shared" si="37"/>
        <v>0.95377268124712689</v>
      </c>
      <c r="X199" s="72">
        <f t="shared" si="36"/>
        <v>5.1838520988110913E-3</v>
      </c>
      <c r="Y199" s="8">
        <f t="shared" si="38"/>
        <v>4.9442165154716007E-3</v>
      </c>
    </row>
    <row r="200" spans="1:25">
      <c r="A200" t="s">
        <v>220</v>
      </c>
      <c r="B200">
        <v>39821.008000000002</v>
      </c>
      <c r="C200">
        <v>40848.065999999999</v>
      </c>
      <c r="D200">
        <v>57143.785000000003</v>
      </c>
      <c r="E200">
        <v>77994.293000000005</v>
      </c>
      <c r="F200">
        <v>93075.504000000001</v>
      </c>
      <c r="G200">
        <v>126835.632</v>
      </c>
      <c r="H200">
        <v>147810.837</v>
      </c>
      <c r="I200">
        <v>258185.55100000001</v>
      </c>
      <c r="J200">
        <v>285456.43800000002</v>
      </c>
      <c r="K200">
        <v>290193.51699999999</v>
      </c>
      <c r="L200">
        <v>365408.06</v>
      </c>
      <c r="N200" s="110" t="s">
        <v>185</v>
      </c>
      <c r="T200" s="33">
        <f t="shared" si="39"/>
        <v>0.87087124025761398</v>
      </c>
      <c r="U200" s="31">
        <f t="shared" si="40"/>
        <v>3.1886051777128013E-2</v>
      </c>
      <c r="V200" s="8">
        <f t="shared" si="34"/>
        <v>2.7768645458065969E-2</v>
      </c>
      <c r="W200" s="33">
        <f t="shared" si="37"/>
        <v>0.82839732732638016</v>
      </c>
      <c r="X200" s="72">
        <f t="shared" si="36"/>
        <v>3.2029395295277721E-2</v>
      </c>
      <c r="Y200" s="8">
        <f t="shared" si="38"/>
        <v>2.65330654584882E-2</v>
      </c>
    </row>
    <row r="201" spans="1:25">
      <c r="A201" t="s">
        <v>221</v>
      </c>
      <c r="B201">
        <v>10311.916999999999</v>
      </c>
      <c r="C201">
        <v>13773.651</v>
      </c>
      <c r="D201">
        <v>17336.736000000001</v>
      </c>
      <c r="E201">
        <v>27395.133000000002</v>
      </c>
      <c r="F201">
        <v>54121.77</v>
      </c>
      <c r="G201">
        <v>63873.343999999997</v>
      </c>
      <c r="H201">
        <v>79443.990999999995</v>
      </c>
      <c r="I201">
        <v>109013.14200000001</v>
      </c>
      <c r="J201">
        <v>135540.89000000001</v>
      </c>
      <c r="K201">
        <v>113716.33199999999</v>
      </c>
      <c r="L201">
        <v>146985.38200000001</v>
      </c>
      <c r="N201" s="110" t="s">
        <v>186</v>
      </c>
      <c r="T201" s="33">
        <f t="shared" si="39"/>
        <v>0.97222207234420188</v>
      </c>
      <c r="U201" s="31">
        <f t="shared" si="40"/>
        <v>1.1345996266203338E-2</v>
      </c>
      <c r="V201" s="8">
        <f t="shared" si="34"/>
        <v>1.1030828002737785E-2</v>
      </c>
      <c r="W201" s="33">
        <f t="shared" si="37"/>
        <v>0.95288259774236739</v>
      </c>
      <c r="X201" s="72">
        <f t="shared" si="36"/>
        <v>7.1373140323348382E-4</v>
      </c>
      <c r="Y201" s="8">
        <f t="shared" si="38"/>
        <v>6.8010223360342721E-4</v>
      </c>
    </row>
    <row r="202" spans="1:25">
      <c r="A202" t="s">
        <v>222</v>
      </c>
      <c r="B202">
        <v>78774.039999999994</v>
      </c>
      <c r="C202">
        <v>91722.665999999997</v>
      </c>
      <c r="D202">
        <v>95070.365999999995</v>
      </c>
      <c r="E202">
        <v>137834.18599999999</v>
      </c>
      <c r="F202">
        <v>236812.74400000001</v>
      </c>
      <c r="G202">
        <v>279607.413</v>
      </c>
      <c r="H202">
        <v>338390.391</v>
      </c>
      <c r="I202">
        <v>466190.46799999999</v>
      </c>
      <c r="J202">
        <v>545200.48400000005</v>
      </c>
      <c r="K202">
        <v>424345.17800000001</v>
      </c>
      <c r="L202">
        <v>565954.80799999996</v>
      </c>
      <c r="N202" s="110" t="s">
        <v>187</v>
      </c>
      <c r="T202" s="33">
        <f t="shared" si="39"/>
        <v>0.76489637141379985</v>
      </c>
      <c r="U202" s="31">
        <f t="shared" si="40"/>
        <v>3.3928062404210681E-2</v>
      </c>
      <c r="V202" s="8">
        <f t="shared" si="34"/>
        <v>2.5951451822081712E-2</v>
      </c>
      <c r="W202" s="33">
        <f t="shared" si="37"/>
        <v>0.47665436269313072</v>
      </c>
      <c r="X202" s="72">
        <f t="shared" si="36"/>
        <v>1.0038623932431294E-2</v>
      </c>
      <c r="Y202" s="8">
        <f t="shared" si="38"/>
        <v>4.7849538928290483E-3</v>
      </c>
    </row>
    <row r="203" spans="1:25">
      <c r="A203" t="s">
        <v>223</v>
      </c>
      <c r="B203">
        <v>51759.947999999997</v>
      </c>
      <c r="C203">
        <v>57813.432999999997</v>
      </c>
      <c r="D203">
        <v>58634.260999999999</v>
      </c>
      <c r="E203">
        <v>77216.623999999996</v>
      </c>
      <c r="F203">
        <v>105755.70299999999</v>
      </c>
      <c r="G203">
        <v>160395.16</v>
      </c>
      <c r="H203">
        <v>204767.29199999999</v>
      </c>
      <c r="I203">
        <v>287871.51899999997</v>
      </c>
      <c r="J203">
        <v>388798.68599999999</v>
      </c>
      <c r="K203">
        <v>248174.05499999999</v>
      </c>
      <c r="L203">
        <v>319123.10800000001</v>
      </c>
      <c r="N203" s="110" t="s">
        <v>188</v>
      </c>
      <c r="T203" s="33">
        <f t="shared" si="39"/>
        <v>0.591674556409582</v>
      </c>
      <c r="U203" s="31">
        <f t="shared" si="40"/>
        <v>1.33118042428358E-3</v>
      </c>
      <c r="V203" s="8">
        <f t="shared" si="34"/>
        <v>7.8762558703910637E-4</v>
      </c>
      <c r="W203" s="33">
        <f t="shared" si="37"/>
        <v>0.40457226903977755</v>
      </c>
      <c r="X203" s="72">
        <f t="shared" si="36"/>
        <v>5.2063730948064338E-4</v>
      </c>
      <c r="Y203" s="8">
        <f t="shared" si="38"/>
        <v>2.1063541764334878E-4</v>
      </c>
    </row>
    <row r="204" spans="1:25">
      <c r="A204" t="s">
        <v>224</v>
      </c>
      <c r="B204">
        <v>30110.02</v>
      </c>
      <c r="C204">
        <v>30007.165000000001</v>
      </c>
      <c r="D204">
        <v>28774.550999999999</v>
      </c>
      <c r="E204">
        <v>50080.086000000003</v>
      </c>
      <c r="F204">
        <v>57591.313000000002</v>
      </c>
      <c r="G204">
        <v>58307.357000000004</v>
      </c>
      <c r="H204">
        <v>104292.095</v>
      </c>
      <c r="I204">
        <v>94325.264999999999</v>
      </c>
      <c r="J204">
        <v>72080.103000000003</v>
      </c>
      <c r="K204">
        <v>59998.457000000002</v>
      </c>
      <c r="L204">
        <v>68251.807000000001</v>
      </c>
      <c r="N204" s="110" t="s">
        <v>189</v>
      </c>
      <c r="T204" s="33">
        <f t="shared" si="39"/>
        <v>0.82472767695790961</v>
      </c>
      <c r="U204" s="31">
        <f t="shared" si="40"/>
        <v>4.4302248897984606E-2</v>
      </c>
      <c r="V204" s="8">
        <f t="shared" si="34"/>
        <v>3.6537290817645958E-2</v>
      </c>
      <c r="W204" s="33">
        <f t="shared" si="37"/>
        <v>0.67430676923842947</v>
      </c>
      <c r="X204" s="72">
        <f t="shared" si="36"/>
        <v>7.689606277254929E-2</v>
      </c>
      <c r="Y204" s="8">
        <f t="shared" si="38"/>
        <v>5.1851535655313183E-2</v>
      </c>
    </row>
    <row r="205" spans="1:25">
      <c r="A205" t="s">
        <v>225</v>
      </c>
      <c r="B205">
        <v>155175.696</v>
      </c>
      <c r="C205">
        <v>179760.12899999999</v>
      </c>
      <c r="D205">
        <v>196624.133</v>
      </c>
      <c r="E205">
        <v>290315.65000000002</v>
      </c>
      <c r="F205">
        <v>352467.859</v>
      </c>
      <c r="G205">
        <v>450689.88</v>
      </c>
      <c r="H205">
        <v>523931.12900000002</v>
      </c>
      <c r="I205">
        <v>628687.47600000002</v>
      </c>
      <c r="J205">
        <v>825065.66</v>
      </c>
      <c r="K205">
        <v>470678.48300000001</v>
      </c>
      <c r="L205">
        <v>666942.45400000003</v>
      </c>
      <c r="N205" s="110" t="s">
        <v>190</v>
      </c>
      <c r="T205" s="33">
        <f t="shared" si="39"/>
        <v>0.59578761000811409</v>
      </c>
      <c r="U205" s="31">
        <f t="shared" si="40"/>
        <v>2.8683366131431045E-4</v>
      </c>
      <c r="V205" s="8">
        <f t="shared" si="34"/>
        <v>1.7089194154432989E-4</v>
      </c>
      <c r="W205" s="33">
        <f t="shared" si="37"/>
        <v>0.86664483955007543</v>
      </c>
      <c r="X205" s="72">
        <f t="shared" si="36"/>
        <v>4.4641033770268548E-4</v>
      </c>
      <c r="Y205" s="8">
        <f t="shared" si="38"/>
        <v>3.8687921549183886E-4</v>
      </c>
    </row>
    <row r="206" spans="1:25">
      <c r="A206" t="s">
        <v>226</v>
      </c>
      <c r="B206">
        <v>9540.2099999999991</v>
      </c>
      <c r="C206">
        <v>10138.285</v>
      </c>
      <c r="D206">
        <v>12676.39</v>
      </c>
      <c r="E206">
        <v>19019.445</v>
      </c>
      <c r="F206">
        <v>30616.181</v>
      </c>
      <c r="G206">
        <v>33945.56</v>
      </c>
      <c r="H206">
        <v>56842.345000000001</v>
      </c>
      <c r="I206">
        <v>73857.817999999999</v>
      </c>
      <c r="J206">
        <v>104964.603</v>
      </c>
      <c r="K206">
        <v>75816.107999999993</v>
      </c>
      <c r="L206">
        <v>86192.95</v>
      </c>
      <c r="N206" s="110" t="s">
        <v>191</v>
      </c>
      <c r="T206" s="33">
        <f t="shared" si="39"/>
        <v>0.62808656909427529</v>
      </c>
      <c r="U206" s="31">
        <f t="shared" si="40"/>
        <v>6.7458437248399897E-3</v>
      </c>
      <c r="V206" s="8">
        <f t="shared" si="34"/>
        <v>4.2369738407808952E-3</v>
      </c>
      <c r="W206" s="33">
        <f t="shared" si="37"/>
        <v>3.3566732304592568E-2</v>
      </c>
      <c r="X206" s="72">
        <f t="shared" si="36"/>
        <v>5.543073811934183E-3</v>
      </c>
      <c r="Y206" s="8">
        <f t="shared" si="38"/>
        <v>1.8606287478979222E-4</v>
      </c>
    </row>
    <row r="207" spans="1:25">
      <c r="A207" t="s">
        <v>227</v>
      </c>
      <c r="B207">
        <v>64024.656000000003</v>
      </c>
      <c r="C207">
        <v>93651.902000000002</v>
      </c>
      <c r="D207">
        <v>121925.47100000001</v>
      </c>
      <c r="E207">
        <v>145527.027</v>
      </c>
      <c r="F207">
        <v>232397.549</v>
      </c>
      <c r="G207">
        <v>294094.89899999998</v>
      </c>
      <c r="H207">
        <v>387621.359</v>
      </c>
      <c r="I207">
        <v>561854.69999999995</v>
      </c>
      <c r="J207">
        <v>711982.73600000003</v>
      </c>
      <c r="K207">
        <v>480333.92599999998</v>
      </c>
      <c r="L207">
        <v>767229.33799999999</v>
      </c>
      <c r="N207" s="110" t="s">
        <v>192</v>
      </c>
      <c r="T207" s="33">
        <f t="shared" si="39"/>
        <v>0.61249986110669985</v>
      </c>
      <c r="U207" s="31">
        <f t="shared" si="40"/>
        <v>3.6975379170954329E-3</v>
      </c>
      <c r="V207" s="8">
        <f t="shared" si="34"/>
        <v>2.2647414606577088E-3</v>
      </c>
      <c r="W207" s="33">
        <f t="shared" si="37"/>
        <v>0.14063390076789048</v>
      </c>
      <c r="X207" s="72">
        <f t="shared" si="36"/>
        <v>8.5891244386081895E-4</v>
      </c>
      <c r="Y207" s="8">
        <f t="shared" si="38"/>
        <v>1.2079220739822871E-4</v>
      </c>
    </row>
    <row r="208" spans="1:25">
      <c r="A208" t="s">
        <v>228</v>
      </c>
      <c r="B208">
        <v>16239.554</v>
      </c>
      <c r="C208">
        <v>22265.348999999998</v>
      </c>
      <c r="D208">
        <v>29482.694</v>
      </c>
      <c r="E208">
        <v>37226.097000000002</v>
      </c>
      <c r="F208">
        <v>43676.462</v>
      </c>
      <c r="G208">
        <v>42292.892999999996</v>
      </c>
      <c r="H208">
        <v>44457.375999999997</v>
      </c>
      <c r="I208">
        <v>64170.762999999999</v>
      </c>
      <c r="J208">
        <v>51584.241999999998</v>
      </c>
      <c r="K208">
        <v>35994.493000000002</v>
      </c>
      <c r="L208">
        <v>38976.317999999999</v>
      </c>
      <c r="N208" s="110" t="s">
        <v>193</v>
      </c>
      <c r="T208" s="33">
        <f t="shared" si="39"/>
        <v>0.72929033172774815</v>
      </c>
      <c r="U208" s="31">
        <f t="shared" si="40"/>
        <v>7.7189228165467879E-4</v>
      </c>
      <c r="V208" s="8">
        <f t="shared" si="34"/>
        <v>5.6293357814602915E-4</v>
      </c>
      <c r="W208" s="33">
        <f t="shared" si="37"/>
        <v>0.61324908003557788</v>
      </c>
      <c r="X208" s="72">
        <f t="shared" si="36"/>
        <v>9.710478414207297E-4</v>
      </c>
      <c r="Y208" s="8">
        <f t="shared" si="38"/>
        <v>5.9549419542179616E-4</v>
      </c>
    </row>
    <row r="209" spans="1:25">
      <c r="A209" t="s">
        <v>229</v>
      </c>
      <c r="B209">
        <v>3408.605</v>
      </c>
      <c r="C209">
        <v>2943.201</v>
      </c>
      <c r="D209">
        <v>4306.7920000000004</v>
      </c>
      <c r="E209">
        <v>5398.6570000000002</v>
      </c>
      <c r="F209">
        <v>6858.2190000000001</v>
      </c>
      <c r="G209">
        <v>6112.3580000000002</v>
      </c>
      <c r="H209">
        <v>16109.718999999999</v>
      </c>
      <c r="I209">
        <v>107223.93799999999</v>
      </c>
      <c r="J209">
        <v>145512.07500000001</v>
      </c>
      <c r="K209">
        <v>183328.48699999999</v>
      </c>
      <c r="L209">
        <v>142664.96299999999</v>
      </c>
      <c r="N209" s="110" t="s">
        <v>194</v>
      </c>
      <c r="T209" s="33">
        <f t="shared" si="39"/>
        <v>0.94451971779245869</v>
      </c>
      <c r="U209" s="31">
        <f t="shared" si="40"/>
        <v>2.6514960818301101E-2</v>
      </c>
      <c r="V209" s="8">
        <f t="shared" si="34"/>
        <v>2.5043903309379854E-2</v>
      </c>
      <c r="W209" s="33">
        <f t="shared" si="37"/>
        <v>0.80643381508558676</v>
      </c>
      <c r="X209" s="72">
        <f t="shared" si="36"/>
        <v>1.9844670007686468E-2</v>
      </c>
      <c r="Y209" s="8">
        <f t="shared" si="38"/>
        <v>1.600341294341312E-2</v>
      </c>
    </row>
    <row r="210" spans="1:25">
      <c r="A210" t="s">
        <v>230</v>
      </c>
      <c r="B210">
        <v>74389.176000000007</v>
      </c>
      <c r="C210">
        <v>47354.324000000001</v>
      </c>
      <c r="D210">
        <v>24622.880000000001</v>
      </c>
      <c r="E210">
        <v>209579.72</v>
      </c>
      <c r="F210">
        <v>561322.95900000003</v>
      </c>
      <c r="G210">
        <v>818398.57799999998</v>
      </c>
      <c r="H210">
        <v>792115.21299999999</v>
      </c>
      <c r="I210">
        <v>588602.24</v>
      </c>
      <c r="J210">
        <v>671498.76399999997</v>
      </c>
      <c r="K210">
        <v>282784.50199999998</v>
      </c>
      <c r="L210">
        <v>385877.12699999998</v>
      </c>
      <c r="N210" s="110" t="s">
        <v>195</v>
      </c>
      <c r="T210" s="33">
        <f t="shared" si="39"/>
        <v>0.4311600148182273</v>
      </c>
      <c r="U210" s="31">
        <f t="shared" si="40"/>
        <v>9.9429710255570843E-3</v>
      </c>
      <c r="V210" s="8">
        <f t="shared" si="34"/>
        <v>4.2870115347163973E-3</v>
      </c>
      <c r="W210" s="33">
        <f t="shared" si="37"/>
        <v>0.65842268292373174</v>
      </c>
      <c r="X210" s="72">
        <f t="shared" si="36"/>
        <v>9.5665259086837508E-3</v>
      </c>
      <c r="Y210" s="8">
        <f t="shared" si="38"/>
        <v>6.298817655054946E-3</v>
      </c>
    </row>
    <row r="211" spans="1:25">
      <c r="A211" t="s">
        <v>231</v>
      </c>
      <c r="B211">
        <v>37425.584000000003</v>
      </c>
      <c r="C211">
        <v>43917.43</v>
      </c>
      <c r="D211">
        <v>74395.17</v>
      </c>
      <c r="E211">
        <v>94424.947</v>
      </c>
      <c r="F211">
        <v>112186.379</v>
      </c>
      <c r="G211">
        <v>160816.41</v>
      </c>
      <c r="H211">
        <v>129265.632</v>
      </c>
      <c r="I211">
        <v>186653.356</v>
      </c>
      <c r="J211">
        <v>239812.72399999999</v>
      </c>
      <c r="K211">
        <v>292375.72899999999</v>
      </c>
      <c r="L211">
        <v>285159.00599999999</v>
      </c>
      <c r="N211" s="110" t="s">
        <v>196</v>
      </c>
      <c r="T211" s="33">
        <f t="shared" si="39"/>
        <v>0.94932113959027564</v>
      </c>
      <c r="U211" s="31">
        <f t="shared" si="40"/>
        <v>1.5010649274463779E-2</v>
      </c>
      <c r="V211" s="8">
        <f t="shared" si="34"/>
        <v>1.4249926675223899E-2</v>
      </c>
      <c r="W211" s="33">
        <f t="shared" si="37"/>
        <v>0.88113917611426562</v>
      </c>
      <c r="X211" s="72">
        <f t="shared" si="36"/>
        <v>6.9336211081645737E-3</v>
      </c>
      <c r="Y211" s="8">
        <f t="shared" si="38"/>
        <v>6.1094851907366136E-3</v>
      </c>
    </row>
    <row r="212" spans="1:25">
      <c r="A212" t="s">
        <v>232</v>
      </c>
      <c r="B212">
        <v>67407.831999999995</v>
      </c>
      <c r="C212">
        <v>94535.32</v>
      </c>
      <c r="D212">
        <v>119121.372</v>
      </c>
      <c r="E212">
        <v>139860.35699999999</v>
      </c>
      <c r="F212">
        <v>386817.62</v>
      </c>
      <c r="G212">
        <v>1116888.6780000001</v>
      </c>
      <c r="H212">
        <v>3067752.4240000001</v>
      </c>
      <c r="I212">
        <v>5797871.1749999998</v>
      </c>
      <c r="J212">
        <v>8444356.8340000007</v>
      </c>
      <c r="K212">
        <v>7778268.7089999998</v>
      </c>
      <c r="L212">
        <v>7543997.2539999997</v>
      </c>
      <c r="N212" s="110" t="s">
        <v>197</v>
      </c>
      <c r="T212" s="33">
        <f t="shared" si="39"/>
        <v>0.65842618605592851</v>
      </c>
      <c r="U212" s="31">
        <f t="shared" si="40"/>
        <v>2.0675689790551784E-2</v>
      </c>
      <c r="V212" s="8">
        <f t="shared" si="34"/>
        <v>1.361341557286851E-2</v>
      </c>
      <c r="W212" s="33">
        <f t="shared" si="37"/>
        <v>0.5668977889612602</v>
      </c>
      <c r="X212" s="72">
        <f t="shared" si="36"/>
        <v>1.2961829148148838E-2</v>
      </c>
      <c r="Y212" s="8">
        <f t="shared" si="38"/>
        <v>7.3480322849791913E-3</v>
      </c>
    </row>
    <row r="213" spans="1:25">
      <c r="A213" t="s">
        <v>233</v>
      </c>
      <c r="B213">
        <v>777.67100000000005</v>
      </c>
      <c r="C213">
        <v>570.58299999999997</v>
      </c>
      <c r="D213">
        <v>637.61500000000001</v>
      </c>
      <c r="E213">
        <v>936.30799999999999</v>
      </c>
      <c r="F213">
        <v>1240.6420000000001</v>
      </c>
      <c r="G213">
        <v>6432.5169999999998</v>
      </c>
      <c r="H213">
        <v>50076.038999999997</v>
      </c>
      <c r="I213">
        <v>114412.178</v>
      </c>
      <c r="J213">
        <v>66640.532999999996</v>
      </c>
      <c r="K213">
        <v>62697.298000000003</v>
      </c>
      <c r="L213">
        <v>61677.805</v>
      </c>
      <c r="N213" s="110" t="s">
        <v>198</v>
      </c>
      <c r="T213" s="33">
        <f t="shared" si="39"/>
        <v>0.46979047577597527</v>
      </c>
      <c r="U213" s="31">
        <f t="shared" si="40"/>
        <v>1.2012947261872775E-2</v>
      </c>
      <c r="V213" s="8">
        <f t="shared" ref="V213:V276" si="41">(T213*U213)</f>
        <v>5.6435682096269103E-3</v>
      </c>
      <c r="W213" s="33">
        <f t="shared" si="37"/>
        <v>0.48722317407672161</v>
      </c>
      <c r="X213" s="72">
        <f t="shared" si="36"/>
        <v>1.0640883722579583E-2</v>
      </c>
      <c r="Y213" s="8">
        <f t="shared" si="38"/>
        <v>5.184485142296546E-3</v>
      </c>
    </row>
    <row r="214" spans="1:25">
      <c r="A214" t="s">
        <v>234</v>
      </c>
      <c r="B214">
        <v>883.42700000000002</v>
      </c>
      <c r="C214">
        <v>38212.084000000003</v>
      </c>
      <c r="D214">
        <v>49315.284</v>
      </c>
      <c r="E214">
        <v>109710.659</v>
      </c>
      <c r="F214">
        <v>207895.443</v>
      </c>
      <c r="G214">
        <v>367200.125</v>
      </c>
      <c r="H214">
        <v>397826.59600000002</v>
      </c>
      <c r="I214">
        <v>794198.93099999998</v>
      </c>
      <c r="J214">
        <v>940219.22</v>
      </c>
      <c r="K214">
        <v>1052225.838</v>
      </c>
      <c r="L214">
        <v>1127137.2420000001</v>
      </c>
      <c r="N214" s="110" t="s">
        <v>199</v>
      </c>
      <c r="T214" s="33">
        <f t="shared" si="39"/>
        <v>0.82652816236193072</v>
      </c>
      <c r="U214" s="31">
        <f t="shared" si="40"/>
        <v>3.5987281217596877E-3</v>
      </c>
      <c r="V214" s="8">
        <f t="shared" si="41"/>
        <v>2.9744501413182371E-3</v>
      </c>
      <c r="W214" s="33">
        <f t="shared" si="37"/>
        <v>0.53941024861074305</v>
      </c>
      <c r="X214" s="72">
        <f t="shared" si="36"/>
        <v>1.8009522042408675E-3</v>
      </c>
      <c r="Y214" s="8">
        <f t="shared" si="38"/>
        <v>9.7145207622563196E-4</v>
      </c>
    </row>
    <row r="215" spans="1:25">
      <c r="A215" t="s">
        <v>235</v>
      </c>
      <c r="B215">
        <v>107491.83199999999</v>
      </c>
      <c r="C215">
        <v>133966.66</v>
      </c>
      <c r="D215">
        <v>88956.236000000004</v>
      </c>
      <c r="E215">
        <v>64050.36</v>
      </c>
      <c r="F215">
        <v>111376.048</v>
      </c>
      <c r="G215">
        <v>192556.61499999999</v>
      </c>
      <c r="H215">
        <v>501194.05900000001</v>
      </c>
      <c r="I215">
        <v>482262.14299999998</v>
      </c>
      <c r="J215">
        <v>993263.68500000006</v>
      </c>
      <c r="K215">
        <v>1584162.6850000001</v>
      </c>
      <c r="L215">
        <v>2291689.216</v>
      </c>
      <c r="N215" s="110" t="s">
        <v>200</v>
      </c>
      <c r="T215" s="33">
        <f t="shared" si="39"/>
        <v>0.85535150583046371</v>
      </c>
      <c r="U215" s="31">
        <f t="shared" si="40"/>
        <v>1.0294846062800617E-2</v>
      </c>
      <c r="V215" s="8">
        <f t="shared" si="41"/>
        <v>8.8057120821093283E-3</v>
      </c>
      <c r="W215" s="33">
        <f t="shared" si="37"/>
        <v>0.8546221513277158</v>
      </c>
      <c r="X215" s="72">
        <f t="shared" si="36"/>
        <v>1.0811144992577744E-2</v>
      </c>
      <c r="Y215" s="8">
        <f t="shared" si="38"/>
        <v>9.2394439918726534E-3</v>
      </c>
    </row>
    <row r="216" spans="1:25">
      <c r="A216" t="s">
        <v>236</v>
      </c>
      <c r="B216">
        <v>82313.047999999995</v>
      </c>
      <c r="C216">
        <v>76093.188999999998</v>
      </c>
      <c r="D216">
        <v>125429.284</v>
      </c>
      <c r="E216">
        <v>228142.549</v>
      </c>
      <c r="F216">
        <v>309286.42</v>
      </c>
      <c r="G216">
        <v>304532.61300000001</v>
      </c>
      <c r="H216">
        <v>396865.07400000002</v>
      </c>
      <c r="I216">
        <v>508079.50199999998</v>
      </c>
      <c r="J216">
        <v>670513.48800000001</v>
      </c>
      <c r="K216">
        <v>485595.31199999998</v>
      </c>
      <c r="L216">
        <v>595919.62899999996</v>
      </c>
      <c r="N216" s="110" t="s">
        <v>201</v>
      </c>
      <c r="T216" s="33">
        <f t="shared" si="39"/>
        <v>0.93033227111409822</v>
      </c>
      <c r="U216" s="31">
        <f t="shared" si="40"/>
        <v>0.11789798069680808</v>
      </c>
      <c r="V216" s="8">
        <f t="shared" si="41"/>
        <v>0.10968429614142758</v>
      </c>
      <c r="W216" s="33">
        <f t="shared" si="37"/>
        <v>0.86988116412333727</v>
      </c>
      <c r="X216" s="72">
        <f t="shared" si="36"/>
        <v>7.0307883683051811E-2</v>
      </c>
      <c r="Y216" s="8">
        <f t="shared" si="38"/>
        <v>6.1159503705261298E-2</v>
      </c>
    </row>
    <row r="217" spans="1:25">
      <c r="A217" t="s">
        <v>237</v>
      </c>
      <c r="B217">
        <v>80007.28</v>
      </c>
      <c r="C217">
        <v>109616.893</v>
      </c>
      <c r="D217">
        <v>98701.71</v>
      </c>
      <c r="E217">
        <v>144194.76199999999</v>
      </c>
      <c r="F217">
        <v>219588.32500000001</v>
      </c>
      <c r="G217">
        <v>249818.84400000001</v>
      </c>
      <c r="H217">
        <v>326092.36499999999</v>
      </c>
      <c r="I217">
        <v>474214.98499999999</v>
      </c>
      <c r="J217">
        <v>672080.78399999999</v>
      </c>
      <c r="K217">
        <v>472090.97700000001</v>
      </c>
      <c r="L217">
        <v>663632.50600000005</v>
      </c>
      <c r="N217" s="110" t="s">
        <v>202</v>
      </c>
      <c r="T217" s="33">
        <f t="shared" si="39"/>
        <v>0.58931094107720861</v>
      </c>
      <c r="U217" s="31">
        <f t="shared" ref="U217:U248" si="42">(L182+L447)/($AI$44+$AI$45)</f>
        <v>1.8241138574095262E-3</v>
      </c>
      <c r="V217" s="8">
        <f t="shared" si="41"/>
        <v>1.074970253941985E-3</v>
      </c>
      <c r="W217" s="33">
        <f t="shared" si="37"/>
        <v>0.30391481460154296</v>
      </c>
      <c r="X217" s="72">
        <f>(B182+B447)/($AI$52+$AI$53)</f>
        <v>4.7036935962212626E-3</v>
      </c>
      <c r="Y217" s="8">
        <f t="shared" si="38"/>
        <v>1.4295221672380499E-3</v>
      </c>
    </row>
    <row r="218" spans="1:25">
      <c r="A218" t="s">
        <v>238</v>
      </c>
      <c r="B218">
        <v>325385.08799999999</v>
      </c>
      <c r="C218">
        <v>373038.103</v>
      </c>
      <c r="D218">
        <v>464457.10600000003</v>
      </c>
      <c r="E218">
        <v>647913.05099999998</v>
      </c>
      <c r="F218">
        <v>828797.14800000004</v>
      </c>
      <c r="G218">
        <v>945326.57499999995</v>
      </c>
      <c r="H218">
        <v>1164388.182</v>
      </c>
      <c r="I218">
        <v>1348385.7660000001</v>
      </c>
      <c r="J218">
        <v>1462346.6140000001</v>
      </c>
      <c r="K218">
        <v>1142676.162</v>
      </c>
      <c r="L218">
        <v>1330496.6100000001</v>
      </c>
      <c r="N218" s="110" t="s">
        <v>203</v>
      </c>
      <c r="T218" s="33">
        <f t="shared" si="39"/>
        <v>0.80308708219463465</v>
      </c>
      <c r="U218" s="31">
        <f t="shared" si="42"/>
        <v>1.2969977253744479E-4</v>
      </c>
      <c r="V218" s="8">
        <f>(T218*U218)</f>
        <v>1.0416021188840434E-4</v>
      </c>
      <c r="W218" s="33">
        <f t="shared" si="37"/>
        <v>0.5681921727308703</v>
      </c>
      <c r="X218" s="72">
        <f t="shared" ref="X218:X266" si="43">(B183+B448)/($AI$52+$AI$53)</f>
        <v>5.918923470734029E-4</v>
      </c>
      <c r="Y218" s="8">
        <f t="shared" si="38"/>
        <v>3.3630859870641117E-4</v>
      </c>
    </row>
    <row r="219" spans="1:25">
      <c r="A219" t="s">
        <v>239</v>
      </c>
      <c r="B219">
        <v>1504.7840000000001</v>
      </c>
      <c r="C219">
        <v>2321.0929999999998</v>
      </c>
      <c r="D219">
        <v>3764.1950000000002</v>
      </c>
      <c r="E219">
        <v>5950.027</v>
      </c>
      <c r="F219">
        <v>6049.9809999999998</v>
      </c>
      <c r="G219">
        <v>8556.3590000000004</v>
      </c>
      <c r="H219">
        <v>13021.53</v>
      </c>
      <c r="I219">
        <v>16098.11</v>
      </c>
      <c r="J219">
        <v>67672.354000000007</v>
      </c>
      <c r="K219">
        <v>26165.420999999998</v>
      </c>
      <c r="L219">
        <v>28875.143</v>
      </c>
      <c r="N219" s="110" t="s">
        <v>204</v>
      </c>
      <c r="T219" s="33">
        <f t="shared" si="39"/>
        <v>0.53677606143886269</v>
      </c>
      <c r="U219" s="31">
        <f t="shared" si="42"/>
        <v>2.7697427191677528E-2</v>
      </c>
      <c r="V219" s="8">
        <f t="shared" si="41"/>
        <v>1.4867315879938323E-2</v>
      </c>
      <c r="W219" s="33">
        <f t="shared" si="37"/>
        <v>0.21911310017025429</v>
      </c>
      <c r="X219" s="72">
        <f t="shared" si="43"/>
        <v>3.2399184784674066E-2</v>
      </c>
      <c r="Y219" s="8">
        <f t="shared" si="38"/>
        <v>7.0990858211588672E-3</v>
      </c>
    </row>
    <row r="220" spans="1:25">
      <c r="A220" t="s">
        <v>240</v>
      </c>
      <c r="B220">
        <v>160221.90400000001</v>
      </c>
      <c r="C220">
        <v>139239.91699999999</v>
      </c>
      <c r="D220">
        <v>145853.65100000001</v>
      </c>
      <c r="E220">
        <v>280401.83600000001</v>
      </c>
      <c r="F220">
        <v>449208.79800000001</v>
      </c>
      <c r="G220">
        <v>428106.48100000003</v>
      </c>
      <c r="H220">
        <v>465158.40100000001</v>
      </c>
      <c r="I220">
        <v>554147.87800000003</v>
      </c>
      <c r="J220">
        <v>591140.67200000002</v>
      </c>
      <c r="K220">
        <v>506730.34100000001</v>
      </c>
      <c r="L220">
        <v>493088.20799999998</v>
      </c>
      <c r="N220" s="110" t="s">
        <v>205</v>
      </c>
      <c r="T220" s="33">
        <f t="shared" si="39"/>
        <v>0.4358940180664187</v>
      </c>
      <c r="U220" s="31">
        <f t="shared" si="42"/>
        <v>1.6652681561332727E-4</v>
      </c>
      <c r="V220" s="8">
        <f t="shared" si="41"/>
        <v>7.2588042773498858E-5</v>
      </c>
      <c r="W220" s="33">
        <f t="shared" si="37"/>
        <v>0.83500344175381436</v>
      </c>
      <c r="X220" s="72">
        <f t="shared" si="43"/>
        <v>2.2869758057787628E-3</v>
      </c>
      <c r="Y220" s="8">
        <f t="shared" si="38"/>
        <v>1.9096326690329699E-3</v>
      </c>
    </row>
    <row r="221" spans="1:25">
      <c r="A221" t="s">
        <v>241</v>
      </c>
      <c r="B221">
        <v>72946.888000000006</v>
      </c>
      <c r="C221">
        <v>91477.119000000006</v>
      </c>
      <c r="D221">
        <v>129877.503</v>
      </c>
      <c r="E221">
        <v>231016.55600000001</v>
      </c>
      <c r="F221">
        <v>273712.18699999998</v>
      </c>
      <c r="G221">
        <v>278973.39199999999</v>
      </c>
      <c r="H221">
        <v>254622.361</v>
      </c>
      <c r="I221">
        <v>418634.46500000003</v>
      </c>
      <c r="J221">
        <v>355301.158</v>
      </c>
      <c r="K221">
        <v>380435.88199999998</v>
      </c>
      <c r="L221">
        <v>456769.12599999999</v>
      </c>
      <c r="N221" s="110" t="s">
        <v>206</v>
      </c>
      <c r="T221" s="33">
        <f t="shared" si="39"/>
        <v>0.81146333194070019</v>
      </c>
      <c r="U221" s="31">
        <f t="shared" si="42"/>
        <v>1.3410251428319895E-2</v>
      </c>
      <c r="V221" s="8">
        <f t="shared" si="41"/>
        <v>1.0881927306186995E-2</v>
      </c>
      <c r="W221" s="33">
        <f t="shared" si="37"/>
        <v>0.69550760342852025</v>
      </c>
      <c r="X221" s="72">
        <f t="shared" si="43"/>
        <v>1.9951300069241885E-2</v>
      </c>
      <c r="Y221" s="8">
        <f t="shared" si="38"/>
        <v>1.3876280896441693E-2</v>
      </c>
    </row>
    <row r="222" spans="1:25">
      <c r="A222" t="s">
        <v>242</v>
      </c>
      <c r="B222">
        <v>53833.252</v>
      </c>
      <c r="C222">
        <v>57022.476000000002</v>
      </c>
      <c r="D222">
        <v>76269.081000000006</v>
      </c>
      <c r="E222">
        <v>123241.17</v>
      </c>
      <c r="F222">
        <v>232488.75099999999</v>
      </c>
      <c r="G222">
        <v>241247.74400000001</v>
      </c>
      <c r="H222">
        <v>308645.554</v>
      </c>
      <c r="I222">
        <v>441944.81800000003</v>
      </c>
      <c r="J222">
        <v>596305.76800000004</v>
      </c>
      <c r="K222">
        <v>530150.06000000006</v>
      </c>
      <c r="L222">
        <v>643491.31299999997</v>
      </c>
      <c r="N222" s="110" t="s">
        <v>207</v>
      </c>
      <c r="T222" s="33">
        <f t="shared" si="39"/>
        <v>0.91110800215986965</v>
      </c>
      <c r="U222" s="31">
        <f t="shared" si="42"/>
        <v>2.4924774154604624E-3</v>
      </c>
      <c r="V222" s="8">
        <f t="shared" si="41"/>
        <v>2.2709161184287772E-3</v>
      </c>
      <c r="W222" s="33">
        <f t="shared" si="37"/>
        <v>0.82958464126982556</v>
      </c>
      <c r="X222" s="72">
        <f t="shared" si="43"/>
        <v>9.0626407195806089E-3</v>
      </c>
      <c r="Y222" s="8">
        <f t="shared" si="38"/>
        <v>7.5182275503105928E-3</v>
      </c>
    </row>
    <row r="223" spans="1:25">
      <c r="A223" t="s">
        <v>243</v>
      </c>
      <c r="B223">
        <v>1937550.976</v>
      </c>
      <c r="C223">
        <v>1763438.365</v>
      </c>
      <c r="D223">
        <v>2156826.0290000001</v>
      </c>
      <c r="E223">
        <v>4027509.3709999998</v>
      </c>
      <c r="F223">
        <v>4183758.0419999999</v>
      </c>
      <c r="G223">
        <v>3822201.9870000002</v>
      </c>
      <c r="H223">
        <v>6306267.8890000004</v>
      </c>
      <c r="I223">
        <v>10120171.07</v>
      </c>
      <c r="J223">
        <v>10904086.42</v>
      </c>
      <c r="K223">
        <v>7617371.2390000001</v>
      </c>
      <c r="L223">
        <v>9103927.0600000005</v>
      </c>
      <c r="N223" s="110" t="s">
        <v>208</v>
      </c>
      <c r="T223" s="33">
        <f t="shared" si="39"/>
        <v>0.9897427758949553</v>
      </c>
      <c r="U223" s="31">
        <f t="shared" si="42"/>
        <v>5.029544319733687E-3</v>
      </c>
      <c r="V223" s="8">
        <f t="shared" si="41"/>
        <v>4.9779551564999242E-3</v>
      </c>
      <c r="W223" s="33">
        <f t="shared" si="37"/>
        <v>0.63286772614595899</v>
      </c>
      <c r="X223" s="72">
        <f t="shared" si="43"/>
        <v>5.2555913921518375E-3</v>
      </c>
      <c r="Y223" s="8">
        <f t="shared" si="38"/>
        <v>3.3260941739034085E-3</v>
      </c>
    </row>
    <row r="224" spans="1:25">
      <c r="A224" t="s">
        <v>244</v>
      </c>
      <c r="B224">
        <v>14613.314</v>
      </c>
      <c r="C224">
        <v>22458.695</v>
      </c>
      <c r="D224">
        <v>27536.714</v>
      </c>
      <c r="E224">
        <v>23285.609</v>
      </c>
      <c r="F224">
        <v>14900.152</v>
      </c>
      <c r="G224">
        <v>13466.866</v>
      </c>
      <c r="H224">
        <v>67905.733999999997</v>
      </c>
      <c r="I224">
        <v>205533.34400000001</v>
      </c>
      <c r="J224">
        <v>337430.03600000002</v>
      </c>
      <c r="K224">
        <v>216059.592</v>
      </c>
      <c r="L224">
        <v>194242.606</v>
      </c>
      <c r="N224" s="110" t="s">
        <v>209</v>
      </c>
      <c r="T224" s="33">
        <f t="shared" si="39"/>
        <v>0.8055196247628702</v>
      </c>
      <c r="U224" s="31">
        <f t="shared" si="42"/>
        <v>1.5668405543449817E-3</v>
      </c>
      <c r="V224" s="8">
        <f t="shared" si="41"/>
        <v>1.2621208153992172E-3</v>
      </c>
      <c r="W224" s="33">
        <f t="shared" si="37"/>
        <v>0.82787207171247978</v>
      </c>
      <c r="X224" s="72">
        <f t="shared" si="43"/>
        <v>1.4183385807421121E-3</v>
      </c>
      <c r="Y224" s="8">
        <f t="shared" si="38"/>
        <v>1.1742028992287106E-3</v>
      </c>
    </row>
    <row r="225" spans="1:25">
      <c r="A225" t="s">
        <v>245</v>
      </c>
      <c r="B225">
        <v>2936.1559999999999</v>
      </c>
      <c r="C225">
        <v>2694.2510000000002</v>
      </c>
      <c r="D225">
        <v>2343.7020000000002</v>
      </c>
      <c r="E225">
        <v>6200.7039999999997</v>
      </c>
      <c r="F225">
        <v>6576.5860000000002</v>
      </c>
      <c r="G225">
        <v>17727.521000000001</v>
      </c>
      <c r="H225">
        <v>19688.784</v>
      </c>
      <c r="I225">
        <v>53253.055</v>
      </c>
      <c r="J225">
        <v>40707.718999999997</v>
      </c>
      <c r="K225">
        <v>57110.25</v>
      </c>
      <c r="L225">
        <v>87909.846999999994</v>
      </c>
      <c r="N225" s="110" t="s">
        <v>210</v>
      </c>
      <c r="T225" s="33">
        <f t="shared" si="39"/>
        <v>0.64414685256365967</v>
      </c>
      <c r="U225" s="31">
        <f t="shared" si="42"/>
        <v>5.4446975516287514E-3</v>
      </c>
      <c r="V225" s="8">
        <f t="shared" si="41"/>
        <v>3.5071847910427239E-3</v>
      </c>
      <c r="W225" s="33">
        <f t="shared" si="37"/>
        <v>0.55129830467658236</v>
      </c>
      <c r="X225" s="72">
        <f t="shared" si="43"/>
        <v>8.8830287378706147E-3</v>
      </c>
      <c r="Y225" s="8">
        <f t="shared" si="38"/>
        <v>4.8971986835814312E-3</v>
      </c>
    </row>
    <row r="226" spans="1:25">
      <c r="A226" t="s">
        <v>246</v>
      </c>
      <c r="B226">
        <v>432911.55200000003</v>
      </c>
      <c r="C226">
        <v>473865.04399999999</v>
      </c>
      <c r="D226">
        <v>630055.61</v>
      </c>
      <c r="E226">
        <v>1914303.844</v>
      </c>
      <c r="F226">
        <v>2041700.723</v>
      </c>
      <c r="G226">
        <v>1796296.5390000001</v>
      </c>
      <c r="H226">
        <v>1728330.4580000001</v>
      </c>
      <c r="I226">
        <v>2957196.05</v>
      </c>
      <c r="J226">
        <v>3786039.2409999999</v>
      </c>
      <c r="K226">
        <v>2905178.577</v>
      </c>
      <c r="L226">
        <v>3455413.9819999998</v>
      </c>
      <c r="N226" s="110" t="s">
        <v>211</v>
      </c>
      <c r="T226" s="33">
        <f t="shared" si="39"/>
        <v>0.46125465007518657</v>
      </c>
      <c r="U226" s="31">
        <f t="shared" si="42"/>
        <v>1.3346472807374804E-3</v>
      </c>
      <c r="V226" s="8">
        <f t="shared" si="41"/>
        <v>6.1561226445036577E-4</v>
      </c>
      <c r="W226" s="33">
        <f t="shared" si="37"/>
        <v>0.60461274640269225</v>
      </c>
      <c r="X226" s="72">
        <f t="shared" si="43"/>
        <v>7.9896186273731955E-3</v>
      </c>
      <c r="Y226" s="8">
        <f t="shared" si="38"/>
        <v>4.8306252610062156E-3</v>
      </c>
    </row>
    <row r="227" spans="1:25">
      <c r="A227" t="s">
        <v>247</v>
      </c>
      <c r="B227">
        <v>11266.602999999999</v>
      </c>
      <c r="C227">
        <v>12358.856</v>
      </c>
      <c r="D227">
        <v>15699.141</v>
      </c>
      <c r="E227">
        <v>21933.817999999999</v>
      </c>
      <c r="F227">
        <v>28607.311000000002</v>
      </c>
      <c r="G227">
        <v>36263.322</v>
      </c>
      <c r="H227">
        <v>33236.618999999999</v>
      </c>
      <c r="I227">
        <v>37935.794000000002</v>
      </c>
      <c r="J227">
        <v>46645.487999999998</v>
      </c>
      <c r="K227">
        <v>39569.716999999997</v>
      </c>
      <c r="L227">
        <v>34589.421999999999</v>
      </c>
      <c r="N227" s="110" t="s">
        <v>212</v>
      </c>
      <c r="T227" s="33">
        <f t="shared" si="39"/>
        <v>0.85534575059320361</v>
      </c>
      <c r="U227" s="31">
        <f t="shared" si="42"/>
        <v>7.13322048366809E-4</v>
      </c>
      <c r="V227" s="8">
        <f t="shared" si="41"/>
        <v>6.1013698287498979E-4</v>
      </c>
      <c r="W227" s="33">
        <f t="shared" si="37"/>
        <v>0.64543478671715426</v>
      </c>
      <c r="X227" s="72">
        <f t="shared" si="43"/>
        <v>2.4981970796452723E-3</v>
      </c>
      <c r="Y227" s="8">
        <f t="shared" si="38"/>
        <v>1.612423299278264E-3</v>
      </c>
    </row>
    <row r="228" spans="1:25">
      <c r="A228" t="s">
        <v>248</v>
      </c>
      <c r="B228">
        <v>50261.847999999998</v>
      </c>
      <c r="C228">
        <v>59933.419000000002</v>
      </c>
      <c r="D228">
        <v>67483.467999999993</v>
      </c>
      <c r="E228">
        <v>86637.284</v>
      </c>
      <c r="F228">
        <v>132598.82500000001</v>
      </c>
      <c r="G228">
        <v>155676.80100000001</v>
      </c>
      <c r="H228">
        <v>230003.52499999999</v>
      </c>
      <c r="I228">
        <v>345011.41800000001</v>
      </c>
      <c r="J228">
        <v>352898.31199999998</v>
      </c>
      <c r="K228">
        <v>143015.88099999999</v>
      </c>
      <c r="L228">
        <v>194228.44200000001</v>
      </c>
      <c r="N228" s="110" t="s">
        <v>213</v>
      </c>
      <c r="T228" s="33">
        <f t="shared" si="39"/>
        <v>0.78994326283435046</v>
      </c>
      <c r="U228" s="31">
        <f t="shared" si="42"/>
        <v>1.7098226403459223E-3</v>
      </c>
      <c r="V228" s="8">
        <f t="shared" si="41"/>
        <v>1.3506628753829019E-3</v>
      </c>
      <c r="W228" s="33">
        <f t="shared" si="37"/>
        <v>0.84714372037402119</v>
      </c>
      <c r="X228" s="72">
        <f t="shared" si="43"/>
        <v>2.3025299085770376E-3</v>
      </c>
      <c r="Y228" s="8">
        <f t="shared" si="38"/>
        <v>1.9505737530244064E-3</v>
      </c>
    </row>
    <row r="229" spans="1:25">
      <c r="A229" t="s">
        <v>249</v>
      </c>
      <c r="B229">
        <v>101920.09600000001</v>
      </c>
      <c r="C229">
        <v>148942.951</v>
      </c>
      <c r="D229">
        <v>103955.285</v>
      </c>
      <c r="E229">
        <v>180303.65400000001</v>
      </c>
      <c r="F229">
        <v>229109.02100000001</v>
      </c>
      <c r="G229">
        <v>171237.37899999999</v>
      </c>
      <c r="H229">
        <v>176508.15</v>
      </c>
      <c r="I229">
        <v>275352.77100000001</v>
      </c>
      <c r="J229">
        <v>498727.098</v>
      </c>
      <c r="K229">
        <v>366310.47399999999</v>
      </c>
      <c r="L229">
        <v>396621.86599999998</v>
      </c>
      <c r="N229" s="110" t="s">
        <v>214</v>
      </c>
      <c r="T229" s="33">
        <f t="shared" si="39"/>
        <v>0.9418132270144195</v>
      </c>
      <c r="U229" s="31">
        <f t="shared" si="42"/>
        <v>1.3339167832796426E-3</v>
      </c>
      <c r="V229" s="8">
        <f t="shared" si="41"/>
        <v>1.2563004702292942E-3</v>
      </c>
      <c r="W229" s="33">
        <f t="shared" si="37"/>
        <v>0.6656523516436611</v>
      </c>
      <c r="X229" s="72">
        <f t="shared" si="43"/>
        <v>2.2425584472824927E-3</v>
      </c>
      <c r="Y229" s="8">
        <f t="shared" si="38"/>
        <v>1.4927643041319485E-3</v>
      </c>
    </row>
    <row r="230" spans="1:25">
      <c r="A230" t="s">
        <v>250</v>
      </c>
      <c r="B230">
        <v>21789.606</v>
      </c>
      <c r="C230">
        <v>18231.59</v>
      </c>
      <c r="D230">
        <v>9420.2170000000006</v>
      </c>
      <c r="E230">
        <v>24534.357</v>
      </c>
      <c r="F230">
        <v>24405.707999999999</v>
      </c>
      <c r="G230">
        <v>13818.875</v>
      </c>
      <c r="H230">
        <v>26815.789000000001</v>
      </c>
      <c r="I230">
        <v>22895.137999999999</v>
      </c>
      <c r="J230">
        <v>36056.396000000001</v>
      </c>
      <c r="K230">
        <v>49271.839</v>
      </c>
      <c r="L230">
        <v>72252.142999999996</v>
      </c>
      <c r="N230" s="110" t="s">
        <v>215</v>
      </c>
      <c r="T230" s="33">
        <f t="shared" si="39"/>
        <v>0.84887119563440117</v>
      </c>
      <c r="U230" s="31">
        <f t="shared" si="42"/>
        <v>1.3419325811975438E-2</v>
      </c>
      <c r="V230" s="8">
        <f t="shared" si="41"/>
        <v>1.1391279146619171E-2</v>
      </c>
      <c r="W230" s="33">
        <f t="shared" si="37"/>
        <v>0.6853655609262882</v>
      </c>
      <c r="X230" s="72">
        <f t="shared" si="43"/>
        <v>2.2706047525424045E-2</v>
      </c>
      <c r="Y230" s="8">
        <f t="shared" si="38"/>
        <v>1.5561942998681208E-2</v>
      </c>
    </row>
    <row r="231" spans="1:25">
      <c r="A231" t="s">
        <v>251</v>
      </c>
      <c r="B231">
        <v>60896.851999999999</v>
      </c>
      <c r="C231">
        <v>44512.012000000002</v>
      </c>
      <c r="D231">
        <v>32206.109</v>
      </c>
      <c r="E231">
        <v>50351.624000000003</v>
      </c>
      <c r="F231">
        <v>99293.207999999999</v>
      </c>
      <c r="G231">
        <v>79399.688999999998</v>
      </c>
      <c r="H231">
        <v>1228.8040000000001</v>
      </c>
      <c r="I231">
        <v>97811.869000000006</v>
      </c>
      <c r="J231">
        <v>2853.9929999999999</v>
      </c>
      <c r="K231">
        <v>66555.691000000006</v>
      </c>
      <c r="L231">
        <v>79067.600000000006</v>
      </c>
      <c r="N231" s="110" t="s">
        <v>216</v>
      </c>
      <c r="T231" s="33">
        <f t="shared" si="39"/>
        <v>0.62336126749865861</v>
      </c>
      <c r="U231" s="31">
        <f t="shared" si="42"/>
        <v>2.3937348042096561E-3</v>
      </c>
      <c r="V231" s="8">
        <f t="shared" si="41"/>
        <v>1.4921615616077847E-3</v>
      </c>
      <c r="W231" s="33">
        <f t="shared" si="37"/>
        <v>0.95729635444689654</v>
      </c>
      <c r="X231" s="72">
        <f t="shared" si="43"/>
        <v>7.25856272309149E-3</v>
      </c>
      <c r="Y231" s="8">
        <f t="shared" si="38"/>
        <v>6.9485956333396213E-3</v>
      </c>
    </row>
    <row r="232" spans="1:25">
      <c r="A232" t="s">
        <v>252</v>
      </c>
      <c r="B232">
        <v>14023.841</v>
      </c>
      <c r="C232">
        <v>12556.999</v>
      </c>
      <c r="D232">
        <v>17334.791000000001</v>
      </c>
      <c r="E232">
        <v>21937.316999999999</v>
      </c>
      <c r="F232">
        <v>29126.339</v>
      </c>
      <c r="G232">
        <v>35763.305999999997</v>
      </c>
      <c r="H232">
        <v>30663.375</v>
      </c>
      <c r="I232">
        <v>48762.506999999998</v>
      </c>
      <c r="J232">
        <v>52444.692999999999</v>
      </c>
      <c r="K232">
        <v>31668.505000000001</v>
      </c>
      <c r="L232">
        <v>32047.254000000001</v>
      </c>
      <c r="N232" s="110" t="s">
        <v>217</v>
      </c>
      <c r="T232" s="33">
        <f t="shared" si="39"/>
        <v>0.8807812482653371</v>
      </c>
      <c r="U232" s="31">
        <f t="shared" si="42"/>
        <v>1.2758897439058929E-3</v>
      </c>
      <c r="V232" s="8">
        <f t="shared" si="41"/>
        <v>1.1237797612863737E-3</v>
      </c>
      <c r="W232" s="33">
        <f t="shared" si="37"/>
        <v>0.7347691969462633</v>
      </c>
      <c r="X232" s="72">
        <f t="shared" si="43"/>
        <v>3.7269646103079363E-3</v>
      </c>
      <c r="Y232" s="8">
        <f t="shared" si="38"/>
        <v>2.7384587937631056E-3</v>
      </c>
    </row>
    <row r="233" spans="1:25">
      <c r="A233" t="s">
        <v>253</v>
      </c>
      <c r="B233">
        <v>40449.336000000003</v>
      </c>
      <c r="C233">
        <v>57718.356</v>
      </c>
      <c r="D233">
        <v>80776.422999999995</v>
      </c>
      <c r="E233">
        <v>110661.12699999999</v>
      </c>
      <c r="F233">
        <v>119825.364</v>
      </c>
      <c r="G233">
        <v>209160.91200000001</v>
      </c>
      <c r="H233">
        <v>361101.30300000001</v>
      </c>
      <c r="I233">
        <v>634910.14500000002</v>
      </c>
      <c r="J233">
        <v>647052.22</v>
      </c>
      <c r="K233">
        <v>547671.52899999998</v>
      </c>
      <c r="L233">
        <v>536521.11399999994</v>
      </c>
      <c r="N233" s="110" t="s">
        <v>218</v>
      </c>
      <c r="T233" s="33">
        <f t="shared" si="39"/>
        <v>0.8121811604821384</v>
      </c>
      <c r="U233" s="31">
        <f t="shared" si="42"/>
        <v>2.9017844639360676E-3</v>
      </c>
      <c r="V233" s="8">
        <f t="shared" si="41"/>
        <v>2.3567746733886355E-3</v>
      </c>
      <c r="W233" s="33">
        <f t="shared" si="37"/>
        <v>0.93242541152544223</v>
      </c>
      <c r="X233" s="72">
        <f t="shared" si="43"/>
        <v>6.7284014743980427E-3</v>
      </c>
      <c r="Y233" s="8">
        <f t="shared" si="38"/>
        <v>6.2737325136739876E-3</v>
      </c>
    </row>
    <row r="234" spans="1:25">
      <c r="A234" t="s">
        <v>254</v>
      </c>
      <c r="B234">
        <v>28551.9</v>
      </c>
      <c r="C234">
        <v>38751.815000000002</v>
      </c>
      <c r="D234">
        <v>52661.19</v>
      </c>
      <c r="E234">
        <v>69731.301999999996</v>
      </c>
      <c r="F234">
        <v>94346.334000000003</v>
      </c>
      <c r="G234">
        <v>126849.75</v>
      </c>
      <c r="H234">
        <v>151068.70800000001</v>
      </c>
      <c r="I234">
        <v>221921.65100000001</v>
      </c>
      <c r="J234">
        <v>236999.04800000001</v>
      </c>
      <c r="K234">
        <v>182877.60500000001</v>
      </c>
      <c r="L234">
        <v>206491.28700000001</v>
      </c>
      <c r="N234" s="110" t="s">
        <v>219</v>
      </c>
      <c r="T234" s="33">
        <f t="shared" si="39"/>
        <v>0.65241501196043505</v>
      </c>
      <c r="U234" s="31">
        <f t="shared" si="42"/>
        <v>4.3437522076312995E-3</v>
      </c>
      <c r="V234" s="8">
        <f t="shared" si="41"/>
        <v>2.8339291484949405E-3</v>
      </c>
      <c r="W234" s="33">
        <f t="shared" si="37"/>
        <v>0.67779308555800299</v>
      </c>
      <c r="X234" s="72">
        <f t="shared" si="43"/>
        <v>8.0397834638377685E-3</v>
      </c>
      <c r="Y234" s="8">
        <f t="shared" si="38"/>
        <v>5.4493096411728104E-3</v>
      </c>
    </row>
    <row r="235" spans="1:25">
      <c r="A235" t="s">
        <v>255</v>
      </c>
      <c r="B235">
        <v>285890.78399999999</v>
      </c>
      <c r="C235">
        <v>337307.78399999999</v>
      </c>
      <c r="D235">
        <v>493801.91</v>
      </c>
      <c r="E235">
        <v>871119.06700000004</v>
      </c>
      <c r="F235">
        <v>764325.67299999995</v>
      </c>
      <c r="G235">
        <v>693094.56499999994</v>
      </c>
      <c r="H235">
        <v>757320.478</v>
      </c>
      <c r="I235">
        <v>1029396.201</v>
      </c>
      <c r="J235">
        <v>1164462.6499999999</v>
      </c>
      <c r="K235">
        <v>1068165.567</v>
      </c>
      <c r="L235">
        <v>1047928.224</v>
      </c>
      <c r="N235" s="110" t="s">
        <v>220</v>
      </c>
      <c r="T235" s="33">
        <f t="shared" si="39"/>
        <v>0.83527045495621521</v>
      </c>
      <c r="U235" s="31">
        <f t="shared" si="42"/>
        <v>1.3972224955904413E-2</v>
      </c>
      <c r="V235" s="8">
        <f t="shared" si="41"/>
        <v>1.1670586695668863E-2</v>
      </c>
      <c r="W235" s="33">
        <f t="shared" si="37"/>
        <v>0.52076235586612307</v>
      </c>
      <c r="X235" s="72">
        <f t="shared" si="43"/>
        <v>1.6522839032203487E-2</v>
      </c>
      <c r="Y235" s="8">
        <f t="shared" si="38"/>
        <v>8.6044725800070217E-3</v>
      </c>
    </row>
    <row r="236" spans="1:25">
      <c r="A236" t="s">
        <v>256</v>
      </c>
      <c r="B236">
        <v>14813.233</v>
      </c>
      <c r="C236">
        <v>15937.862999999999</v>
      </c>
      <c r="D236">
        <v>17240.763999999999</v>
      </c>
      <c r="E236">
        <v>18225.707999999999</v>
      </c>
      <c r="F236">
        <v>18602.164000000001</v>
      </c>
      <c r="G236">
        <v>22013.928</v>
      </c>
      <c r="H236">
        <v>17941.933000000001</v>
      </c>
      <c r="I236">
        <v>11789.974</v>
      </c>
      <c r="J236">
        <v>18398.493999999999</v>
      </c>
      <c r="K236">
        <v>29311.993999999999</v>
      </c>
      <c r="L236">
        <v>33614.381999999998</v>
      </c>
      <c r="N236" s="110" t="s">
        <v>221</v>
      </c>
      <c r="T236" s="33">
        <f t="shared" si="39"/>
        <v>0.83476358031687858</v>
      </c>
      <c r="U236" s="31">
        <f t="shared" si="42"/>
        <v>5.6237398052919633E-3</v>
      </c>
      <c r="V236" s="8">
        <f t="shared" si="41"/>
        <v>4.6944931746360653E-3</v>
      </c>
      <c r="W236" s="33">
        <f t="shared" si="37"/>
        <v>0.33201505574183882</v>
      </c>
      <c r="X236" s="72">
        <f t="shared" si="43"/>
        <v>6.7110988625686211E-3</v>
      </c>
      <c r="Y236" s="8">
        <f t="shared" si="38"/>
        <v>2.2281858629447119E-3</v>
      </c>
    </row>
    <row r="237" spans="1:25">
      <c r="A237" t="s">
        <v>257</v>
      </c>
      <c r="B237">
        <v>232248.95999999999</v>
      </c>
      <c r="C237">
        <v>244913.61600000001</v>
      </c>
      <c r="D237">
        <v>259233.11</v>
      </c>
      <c r="E237">
        <v>278731.11099999998</v>
      </c>
      <c r="F237">
        <v>331049.09999999998</v>
      </c>
      <c r="G237">
        <v>323971.56699999998</v>
      </c>
      <c r="H237">
        <v>314771.36300000001</v>
      </c>
      <c r="I237">
        <v>349621.81099999999</v>
      </c>
      <c r="J237">
        <v>344857.7</v>
      </c>
      <c r="K237">
        <v>238916.27</v>
      </c>
      <c r="L237">
        <v>256684.519</v>
      </c>
      <c r="N237" s="110" t="s">
        <v>222</v>
      </c>
      <c r="T237" s="33">
        <f t="shared" si="39"/>
        <v>0.91757713441590794</v>
      </c>
      <c r="U237" s="31">
        <f t="shared" si="42"/>
        <v>1.9699433520447777E-2</v>
      </c>
      <c r="V237" s="8">
        <f t="shared" si="41"/>
        <v>1.8075749759309152E-2</v>
      </c>
      <c r="W237" s="33">
        <f t="shared" ref="W237:W298" si="44">(2*MIN(B202,B467)/(B202+B467))</f>
        <v>0.71769652095845138</v>
      </c>
      <c r="X237" s="72">
        <f t="shared" si="43"/>
        <v>2.3716701303095694E-2</v>
      </c>
      <c r="Y237" s="8">
        <f t="shared" ref="Y237:Y298" si="45">(W237*X237)</f>
        <v>1.7021394013842551E-2</v>
      </c>
    </row>
    <row r="238" spans="1:25">
      <c r="A238" t="s">
        <v>258</v>
      </c>
      <c r="B238">
        <v>102288.11199999999</v>
      </c>
      <c r="C238">
        <v>104582.07</v>
      </c>
      <c r="D238">
        <v>112701.65700000001</v>
      </c>
      <c r="E238">
        <v>118883.916</v>
      </c>
      <c r="F238">
        <v>129986.637</v>
      </c>
      <c r="G238">
        <v>115505.637</v>
      </c>
      <c r="H238">
        <v>107176.31200000001</v>
      </c>
      <c r="I238">
        <v>119996.00199999999</v>
      </c>
      <c r="J238">
        <v>127488.481</v>
      </c>
      <c r="K238">
        <v>119503.716</v>
      </c>
      <c r="L238">
        <v>163722.481</v>
      </c>
      <c r="N238" s="110" t="s">
        <v>223</v>
      </c>
      <c r="T238" s="33">
        <f t="shared" ref="T238:T297" si="46">(2*MIN(L203,L468)/(L203+L468))</f>
        <v>0.82689034131764005</v>
      </c>
      <c r="U238" s="31">
        <f t="shared" si="42"/>
        <v>8.6882880104829259E-3</v>
      </c>
      <c r="V238" s="8">
        <f t="shared" si="41"/>
        <v>7.1842614384541861E-3</v>
      </c>
      <c r="W238" s="33">
        <f t="shared" si="44"/>
        <v>0.91765826012219509</v>
      </c>
      <c r="X238" s="72">
        <f t="shared" si="43"/>
        <v>1.033335690932273E-2</v>
      </c>
      <c r="Y238" s="8">
        <f t="shared" si="45"/>
        <v>9.4824903226307603E-3</v>
      </c>
    </row>
    <row r="239" spans="1:25">
      <c r="A239" t="s">
        <v>259</v>
      </c>
      <c r="B239">
        <v>14513.046</v>
      </c>
      <c r="C239">
        <v>13475.575999999999</v>
      </c>
      <c r="D239">
        <v>13287.88</v>
      </c>
      <c r="E239">
        <v>16754.296999999999</v>
      </c>
      <c r="F239">
        <v>20272.044000000002</v>
      </c>
      <c r="G239">
        <v>33042.343999999997</v>
      </c>
      <c r="H239">
        <v>35639.915000000001</v>
      </c>
      <c r="I239">
        <v>52526.125999999997</v>
      </c>
      <c r="J239">
        <v>59846.633999999998</v>
      </c>
      <c r="K239">
        <v>42252.387000000002</v>
      </c>
      <c r="L239">
        <v>47358.321000000004</v>
      </c>
      <c r="N239" s="110" t="s">
        <v>224</v>
      </c>
      <c r="T239" s="33">
        <f t="shared" si="46"/>
        <v>0.50669536582525931</v>
      </c>
      <c r="U239" s="31">
        <f t="shared" si="42"/>
        <v>4.3021127506561825E-3</v>
      </c>
      <c r="V239" s="8">
        <f t="shared" si="41"/>
        <v>2.1798605940152472E-3</v>
      </c>
      <c r="W239" s="33">
        <f t="shared" si="44"/>
        <v>0.57145378619671472</v>
      </c>
      <c r="X239" s="72">
        <f t="shared" si="43"/>
        <v>1.1385233321562624E-2</v>
      </c>
      <c r="Y239" s="8">
        <f t="shared" si="45"/>
        <v>6.5061346883399599E-3</v>
      </c>
    </row>
    <row r="240" spans="1:25">
      <c r="A240" t="s">
        <v>260</v>
      </c>
      <c r="B240">
        <v>19494.094000000001</v>
      </c>
      <c r="C240">
        <v>22530.613000000001</v>
      </c>
      <c r="D240">
        <v>28405.266</v>
      </c>
      <c r="E240">
        <v>36136.199000000001</v>
      </c>
      <c r="F240">
        <v>41670.144999999997</v>
      </c>
      <c r="G240">
        <v>55451.521999999997</v>
      </c>
      <c r="H240">
        <v>60517.322999999997</v>
      </c>
      <c r="I240">
        <v>74478.748999999996</v>
      </c>
      <c r="J240">
        <v>82662.585000000006</v>
      </c>
      <c r="K240">
        <v>75464.361999999994</v>
      </c>
      <c r="L240">
        <v>108314.74</v>
      </c>
      <c r="N240" s="110" t="s">
        <v>225</v>
      </c>
      <c r="T240" s="33">
        <f t="shared" si="46"/>
        <v>0.6145929524022834</v>
      </c>
      <c r="U240" s="31">
        <f t="shared" si="42"/>
        <v>1.53753686376996E-2</v>
      </c>
      <c r="V240" s="8">
        <f t="shared" si="41"/>
        <v>9.4495932053172711E-3</v>
      </c>
      <c r="W240" s="33">
        <f t="shared" si="44"/>
        <v>0.54835150722674952</v>
      </c>
      <c r="X240" s="72">
        <f t="shared" si="43"/>
        <v>2.3097992722112055E-2</v>
      </c>
      <c r="Y240" s="8">
        <f t="shared" si="45"/>
        <v>1.2665819123082636E-2</v>
      </c>
    </row>
    <row r="241" spans="1:25">
      <c r="A241" t="s">
        <v>261</v>
      </c>
      <c r="B241">
        <v>108884.232</v>
      </c>
      <c r="C241">
        <v>137442.91899999999</v>
      </c>
      <c r="D241">
        <v>162039.973</v>
      </c>
      <c r="E241">
        <v>190457.141</v>
      </c>
      <c r="F241">
        <v>188955.02</v>
      </c>
      <c r="G241">
        <v>193754.41099999999</v>
      </c>
      <c r="H241">
        <v>191499.372</v>
      </c>
      <c r="I241">
        <v>222138.21299999999</v>
      </c>
      <c r="J241">
        <v>253070.125</v>
      </c>
      <c r="K241">
        <v>243540.42800000001</v>
      </c>
      <c r="L241">
        <v>330361.15500000003</v>
      </c>
      <c r="N241" s="110" t="s">
        <v>226</v>
      </c>
      <c r="T241" s="33">
        <f t="shared" si="46"/>
        <v>0.48942567541881127</v>
      </c>
      <c r="U241" s="31">
        <f t="shared" si="42"/>
        <v>5.6247025755183436E-3</v>
      </c>
      <c r="V241" s="8">
        <f t="shared" si="41"/>
        <v>2.7528738570529927E-3</v>
      </c>
      <c r="W241" s="33">
        <f t="shared" si="44"/>
        <v>0.28739108411381337</v>
      </c>
      <c r="X241" s="72">
        <f t="shared" si="43"/>
        <v>7.1729309410184646E-3</v>
      </c>
      <c r="Y241" s="8">
        <f t="shared" si="45"/>
        <v>2.0614363994128121E-3</v>
      </c>
    </row>
    <row r="242" spans="1:25">
      <c r="A242" t="s">
        <v>262</v>
      </c>
      <c r="B242">
        <v>34726.22</v>
      </c>
      <c r="C242">
        <v>44708.451999999997</v>
      </c>
      <c r="D242">
        <v>57246.063000000002</v>
      </c>
      <c r="E242">
        <v>64873.226999999999</v>
      </c>
      <c r="F242">
        <v>74738.653999999995</v>
      </c>
      <c r="G242">
        <v>78151.811000000002</v>
      </c>
      <c r="H242">
        <v>82500.323999999993</v>
      </c>
      <c r="I242">
        <v>102228.83500000001</v>
      </c>
      <c r="J242">
        <v>133489.75200000001</v>
      </c>
      <c r="K242">
        <v>132271.52299999999</v>
      </c>
      <c r="L242">
        <v>162818.25</v>
      </c>
      <c r="N242" s="110" t="s">
        <v>227</v>
      </c>
      <c r="T242" s="33">
        <f t="shared" si="46"/>
        <v>0.55304865408415249</v>
      </c>
      <c r="U242" s="31">
        <f t="shared" si="42"/>
        <v>1.6935024913071889E-2</v>
      </c>
      <c r="V242" s="8">
        <f t="shared" si="41"/>
        <v>9.3658927350559994E-3</v>
      </c>
      <c r="W242" s="33">
        <f t="shared" si="44"/>
        <v>0.87818623864551548</v>
      </c>
      <c r="X242" s="72">
        <f t="shared" si="43"/>
        <v>1.57533394818174E-2</v>
      </c>
      <c r="Y242" s="8">
        <f t="shared" si="45"/>
        <v>1.3834365945643117E-2</v>
      </c>
    </row>
    <row r="243" spans="1:25">
      <c r="A243" t="s">
        <v>263</v>
      </c>
      <c r="B243">
        <v>4571.9589999999998</v>
      </c>
      <c r="C243">
        <v>5624.3609999999999</v>
      </c>
      <c r="D243">
        <v>4758.9409999999998</v>
      </c>
      <c r="E243">
        <v>7447.5389999999998</v>
      </c>
      <c r="F243">
        <v>6893.9110000000001</v>
      </c>
      <c r="G243">
        <v>9613.0329999999994</v>
      </c>
      <c r="H243">
        <v>13339.109</v>
      </c>
      <c r="I243">
        <v>19766.63</v>
      </c>
      <c r="J243">
        <v>26482.585999999999</v>
      </c>
      <c r="K243">
        <v>25307.755000000001</v>
      </c>
      <c r="L243">
        <v>38724.61</v>
      </c>
      <c r="N243" s="110" t="s">
        <v>228</v>
      </c>
      <c r="T243" s="33">
        <f t="shared" si="46"/>
        <v>0.48413842261148471</v>
      </c>
      <c r="U243" s="31">
        <f t="shared" si="42"/>
        <v>2.5712590048202369E-3</v>
      </c>
      <c r="V243" s="8">
        <f t="shared" si="41"/>
        <v>1.2448452787192454E-3</v>
      </c>
      <c r="W243" s="33">
        <f t="shared" si="44"/>
        <v>0.85436051752731379</v>
      </c>
      <c r="X243" s="72">
        <f t="shared" si="43"/>
        <v>4.1071913176198033E-3</v>
      </c>
      <c r="Y243" s="8">
        <f t="shared" si="45"/>
        <v>3.5090220997053452E-3</v>
      </c>
    </row>
    <row r="244" spans="1:25">
      <c r="A244" t="s">
        <v>264</v>
      </c>
      <c r="B244">
        <v>210665.82399999999</v>
      </c>
      <c r="C244">
        <v>232598.75700000001</v>
      </c>
      <c r="D244">
        <v>286776.70299999998</v>
      </c>
      <c r="E244">
        <v>405067.913</v>
      </c>
      <c r="F244">
        <v>452654.065</v>
      </c>
      <c r="G244">
        <v>463272.00099999999</v>
      </c>
      <c r="H244">
        <v>481592.185</v>
      </c>
      <c r="I244">
        <v>667663.58700000006</v>
      </c>
      <c r="J244">
        <v>904739.55200000003</v>
      </c>
      <c r="K244">
        <v>807427.85499999998</v>
      </c>
      <c r="L244">
        <v>929148.51500000001</v>
      </c>
      <c r="N244" s="110" t="s">
        <v>229</v>
      </c>
      <c r="T244" s="33">
        <f t="shared" si="46"/>
        <v>0.94693957631855408</v>
      </c>
      <c r="U244" s="31">
        <f t="shared" si="42"/>
        <v>4.8118228133464487E-3</v>
      </c>
      <c r="V244" s="8">
        <f t="shared" si="41"/>
        <v>4.556505456190239E-3</v>
      </c>
      <c r="W244" s="33">
        <f t="shared" si="44"/>
        <v>0.4169114169726339</v>
      </c>
      <c r="X244" s="72">
        <f t="shared" si="43"/>
        <v>1.7666271240801869E-3</v>
      </c>
      <c r="Y244" s="8">
        <f t="shared" si="45"/>
        <v>7.3652701756255986E-4</v>
      </c>
    </row>
    <row r="245" spans="1:25">
      <c r="A245" t="s">
        <v>265</v>
      </c>
      <c r="B245">
        <v>877.19</v>
      </c>
      <c r="C245">
        <v>1036.3969999999999</v>
      </c>
      <c r="D245">
        <v>2401.8249999999998</v>
      </c>
      <c r="E245">
        <v>2785.2139999999999</v>
      </c>
      <c r="F245">
        <v>5729.335</v>
      </c>
      <c r="G245">
        <v>6224.442</v>
      </c>
      <c r="H245">
        <v>10255.098</v>
      </c>
      <c r="I245">
        <v>7030.04</v>
      </c>
      <c r="J245">
        <v>20331.690999999999</v>
      </c>
      <c r="K245">
        <v>17949.496999999999</v>
      </c>
      <c r="L245">
        <v>8260.2330000000002</v>
      </c>
      <c r="N245" s="110" t="s">
        <v>230</v>
      </c>
      <c r="T245" s="33">
        <f t="shared" si="46"/>
        <v>0.81060976383515981</v>
      </c>
      <c r="U245" s="31">
        <f t="shared" si="42"/>
        <v>1.5203786851220286E-2</v>
      </c>
      <c r="V245" s="8">
        <f t="shared" si="41"/>
        <v>1.2324338068867784E-2</v>
      </c>
      <c r="W245" s="33">
        <f t="shared" si="44"/>
        <v>0.6470783103384723</v>
      </c>
      <c r="X245" s="72">
        <f t="shared" si="43"/>
        <v>2.4840761838047079E-2</v>
      </c>
      <c r="Y245" s="8">
        <f t="shared" si="45"/>
        <v>1.6073918197683907E-2</v>
      </c>
    </row>
    <row r="246" spans="1:25">
      <c r="A246" t="s">
        <v>266</v>
      </c>
      <c r="B246">
        <v>25948.124</v>
      </c>
      <c r="C246">
        <v>35569.074000000001</v>
      </c>
      <c r="D246">
        <v>42407.928999999996</v>
      </c>
      <c r="E246">
        <v>60022.599000000002</v>
      </c>
      <c r="F246">
        <v>61897.436999999998</v>
      </c>
      <c r="G246">
        <v>72879.823999999993</v>
      </c>
      <c r="H246">
        <v>79331.087</v>
      </c>
      <c r="I246">
        <v>121399.442</v>
      </c>
      <c r="J246">
        <v>156410.91500000001</v>
      </c>
      <c r="K246">
        <v>139128.535</v>
      </c>
      <c r="L246">
        <v>176762.70199999999</v>
      </c>
      <c r="N246" s="110" t="s">
        <v>231</v>
      </c>
      <c r="T246" s="33">
        <f t="shared" si="46"/>
        <v>0.9293014147144717</v>
      </c>
      <c r="U246" s="31">
        <f t="shared" si="42"/>
        <v>9.8004284068773581E-3</v>
      </c>
      <c r="V246" s="8">
        <f t="shared" si="41"/>
        <v>9.1075519833190254E-3</v>
      </c>
      <c r="W246" s="33">
        <f t="shared" si="44"/>
        <v>0.4536590592936775</v>
      </c>
      <c r="X246" s="72">
        <f t="shared" si="43"/>
        <v>1.7825881031149491E-2</v>
      </c>
      <c r="Y246" s="8">
        <f t="shared" si="45"/>
        <v>8.0868724196722884E-3</v>
      </c>
    </row>
    <row r="247" spans="1:25">
      <c r="A247" t="s">
        <v>267</v>
      </c>
      <c r="B247">
        <v>25973.78</v>
      </c>
      <c r="C247">
        <v>32071.353999999999</v>
      </c>
      <c r="D247">
        <v>39109.016000000003</v>
      </c>
      <c r="E247">
        <v>45202.682000000001</v>
      </c>
      <c r="F247">
        <v>60757.52</v>
      </c>
      <c r="G247">
        <v>73044.879000000001</v>
      </c>
      <c r="H247">
        <v>104835.72500000001</v>
      </c>
      <c r="I247">
        <v>137759.37400000001</v>
      </c>
      <c r="J247">
        <v>176676.516</v>
      </c>
      <c r="K247">
        <v>179759.97899999999</v>
      </c>
      <c r="L247">
        <v>197629.25</v>
      </c>
      <c r="N247" s="110" t="s">
        <v>232</v>
      </c>
      <c r="T247" s="33">
        <f t="shared" si="46"/>
        <v>0.32775806438820138</v>
      </c>
      <c r="U247" s="31">
        <f t="shared" si="42"/>
        <v>0.14408440517967691</v>
      </c>
      <c r="V247" s="8">
        <f t="shared" si="41"/>
        <v>4.7224825750216241E-2</v>
      </c>
      <c r="W247" s="33">
        <f t="shared" si="44"/>
        <v>0.60651044128526577</v>
      </c>
      <c r="X247" s="72">
        <f t="shared" si="43"/>
        <v>1.0452463175094146E-2</v>
      </c>
      <c r="Y247" s="8">
        <f t="shared" si="45"/>
        <v>6.3395280528443405E-3</v>
      </c>
    </row>
    <row r="248" spans="1:25">
      <c r="A248" t="s">
        <v>268</v>
      </c>
      <c r="B248">
        <v>22806.508000000002</v>
      </c>
      <c r="C248">
        <v>27758.848000000002</v>
      </c>
      <c r="D248">
        <v>34740.082999999999</v>
      </c>
      <c r="E248">
        <v>45192.491000000002</v>
      </c>
      <c r="F248">
        <v>63056</v>
      </c>
      <c r="G248">
        <v>52152.040999999997</v>
      </c>
      <c r="H248">
        <v>96645.817999999999</v>
      </c>
      <c r="I248">
        <v>162924.41200000001</v>
      </c>
      <c r="J248">
        <v>176407.47099999999</v>
      </c>
      <c r="K248">
        <v>131742.628</v>
      </c>
      <c r="L248">
        <v>163704.48300000001</v>
      </c>
      <c r="N248" s="110" t="s">
        <v>233</v>
      </c>
      <c r="T248" s="33">
        <f t="shared" si="46"/>
        <v>0.84662921141643799</v>
      </c>
      <c r="U248" s="31">
        <f t="shared" si="42"/>
        <v>2.3267527034303869E-3</v>
      </c>
      <c r="V248" s="8">
        <f t="shared" si="41"/>
        <v>1.9698968064663339E-3</v>
      </c>
      <c r="W248" s="33">
        <f t="shared" si="44"/>
        <v>4.3991083002480467E-2</v>
      </c>
      <c r="X248" s="72">
        <f t="shared" si="43"/>
        <v>3.8198231452908418E-3</v>
      </c>
      <c r="Y248" s="8">
        <f t="shared" si="45"/>
        <v>1.6803815703928543E-4</v>
      </c>
    </row>
    <row r="249" spans="1:25">
      <c r="A249" t="s">
        <v>269</v>
      </c>
      <c r="B249">
        <v>634.67499999999995</v>
      </c>
      <c r="C249">
        <v>627.68899999999996</v>
      </c>
      <c r="D249">
        <v>1263.3019999999999</v>
      </c>
      <c r="E249">
        <v>5540.7619999999997</v>
      </c>
      <c r="F249">
        <v>12084.718000000001</v>
      </c>
      <c r="G249">
        <v>11583.736999999999</v>
      </c>
      <c r="H249">
        <v>6724.085</v>
      </c>
      <c r="I249">
        <v>42522.745000000003</v>
      </c>
      <c r="J249">
        <v>14515.539000000001</v>
      </c>
      <c r="K249">
        <v>11988.162</v>
      </c>
      <c r="L249">
        <v>6838.2070000000003</v>
      </c>
      <c r="N249" s="110" t="s">
        <v>234</v>
      </c>
      <c r="T249" s="33">
        <f t="shared" si="46"/>
        <v>0.61892426867816686</v>
      </c>
      <c r="U249" s="31">
        <f t="shared" ref="U249:U266" si="47">(L214+L479)/($AI$44+$AI$45)</f>
        <v>2.6065968880109106E-2</v>
      </c>
      <c r="V249" s="8">
        <f t="shared" si="41"/>
        <v>1.6132860726509383E-2</v>
      </c>
      <c r="W249" s="33">
        <f t="shared" si="44"/>
        <v>7.7894318345689523E-2</v>
      </c>
      <c r="X249" s="72">
        <f t="shared" si="43"/>
        <v>2.4506251878635686E-3</v>
      </c>
      <c r="Y249" s="8">
        <f t="shared" si="45"/>
        <v>1.9088977852941001E-4</v>
      </c>
    </row>
    <row r="250" spans="1:25">
      <c r="A250" t="s">
        <v>270</v>
      </c>
      <c r="B250">
        <v>426.16500000000002</v>
      </c>
      <c r="C250">
        <v>476.33699999999999</v>
      </c>
      <c r="D250">
        <v>783.85</v>
      </c>
      <c r="E250">
        <v>583.08100000000002</v>
      </c>
      <c r="F250">
        <v>4402.8739999999998</v>
      </c>
      <c r="G250">
        <v>9715.3629999999994</v>
      </c>
      <c r="H250">
        <v>13242.368</v>
      </c>
      <c r="I250">
        <v>22763.518</v>
      </c>
      <c r="J250">
        <v>13178.39</v>
      </c>
      <c r="K250">
        <v>9813.5030000000006</v>
      </c>
      <c r="L250">
        <v>8690.5840000000007</v>
      </c>
      <c r="N250" s="110" t="s">
        <v>235</v>
      </c>
      <c r="T250" s="33">
        <f t="shared" si="46"/>
        <v>0.58790525686603146</v>
      </c>
      <c r="U250" s="31">
        <f t="shared" si="47"/>
        <v>0.12449816321763928</v>
      </c>
      <c r="V250" s="8">
        <f t="shared" si="41"/>
        <v>7.3193124625815328E-2</v>
      </c>
      <c r="W250" s="33">
        <f t="shared" si="44"/>
        <v>0.72487655998882838</v>
      </c>
      <c r="X250" s="72">
        <f t="shared" si="43"/>
        <v>3.2042280210272896E-2</v>
      </c>
      <c r="Y250" s="8">
        <f t="shared" si="45"/>
        <v>2.3226697853020728E-2</v>
      </c>
    </row>
    <row r="251" spans="1:25">
      <c r="A251" t="s">
        <v>271</v>
      </c>
      <c r="B251">
        <v>12.663</v>
      </c>
      <c r="C251">
        <v>12.411</v>
      </c>
      <c r="D251">
        <v>18.616</v>
      </c>
      <c r="E251">
        <v>12.146000000000001</v>
      </c>
      <c r="F251">
        <v>50.68</v>
      </c>
      <c r="G251">
        <v>21.138000000000002</v>
      </c>
      <c r="H251">
        <v>115.367</v>
      </c>
      <c r="I251" t="s">
        <v>18</v>
      </c>
      <c r="J251">
        <v>22.620999999999999</v>
      </c>
      <c r="K251" t="s">
        <v>18</v>
      </c>
      <c r="L251">
        <v>58.732999999999997</v>
      </c>
      <c r="N251" s="110" t="s">
        <v>236</v>
      </c>
      <c r="T251" s="33">
        <f t="shared" si="46"/>
        <v>0.83480829526949918</v>
      </c>
      <c r="U251" s="31">
        <f t="shared" si="47"/>
        <v>1.6334463444945574E-2</v>
      </c>
      <c r="V251" s="8">
        <f t="shared" si="41"/>
        <v>1.3636145582616966E-2</v>
      </c>
      <c r="W251" s="33">
        <f t="shared" si="44"/>
        <v>0.9778343178842146</v>
      </c>
      <c r="X251" s="72">
        <f t="shared" si="43"/>
        <v>1.7400406466767302E-2</v>
      </c>
      <c r="Y251" s="8">
        <f t="shared" si="45"/>
        <v>1.7014714588339482E-2</v>
      </c>
    </row>
    <row r="252" spans="1:25">
      <c r="A252" t="s">
        <v>272</v>
      </c>
      <c r="B252">
        <v>1221.5509999999999</v>
      </c>
      <c r="C252">
        <v>359.17200000000003</v>
      </c>
      <c r="D252">
        <v>1630.4349999999999</v>
      </c>
      <c r="E252">
        <v>2903.7620000000002</v>
      </c>
      <c r="F252">
        <v>5763.7129999999997</v>
      </c>
      <c r="G252">
        <v>5618.66</v>
      </c>
      <c r="H252">
        <v>12393.857</v>
      </c>
      <c r="I252">
        <v>18955.053</v>
      </c>
      <c r="J252">
        <v>22771.673999999999</v>
      </c>
      <c r="K252">
        <v>40709.96</v>
      </c>
      <c r="L252">
        <v>34328.345000000001</v>
      </c>
      <c r="N252" s="110" t="s">
        <v>237</v>
      </c>
      <c r="T252" s="33">
        <f t="shared" si="46"/>
        <v>0.70577054560006924</v>
      </c>
      <c r="U252" s="31">
        <f t="shared" si="47"/>
        <v>3.0031614971181331E-2</v>
      </c>
      <c r="V252" s="8">
        <f t="shared" si="41"/>
        <v>2.1195429283461856E-2</v>
      </c>
      <c r="W252" s="33">
        <f t="shared" si="44"/>
        <v>0.56873918356502418</v>
      </c>
      <c r="X252" s="72">
        <f t="shared" si="43"/>
        <v>3.0396834680064679E-2</v>
      </c>
      <c r="Y252" s="8">
        <f t="shared" si="45"/>
        <v>1.7287870938900999E-2</v>
      </c>
    </row>
    <row r="253" spans="1:25">
      <c r="A253" t="s">
        <v>273</v>
      </c>
      <c r="B253">
        <v>877.75199999999995</v>
      </c>
      <c r="C253">
        <v>1125.7190000000001</v>
      </c>
      <c r="D253">
        <v>1321.6790000000001</v>
      </c>
      <c r="E253">
        <v>1914.002</v>
      </c>
      <c r="F253">
        <v>3208.2559999999999</v>
      </c>
      <c r="G253">
        <v>11686.223</v>
      </c>
      <c r="H253">
        <v>3576.5810000000001</v>
      </c>
      <c r="I253">
        <v>10946.992</v>
      </c>
      <c r="J253">
        <v>8649.3760000000002</v>
      </c>
      <c r="K253">
        <v>9515.4840000000004</v>
      </c>
      <c r="L253">
        <v>11757.932000000001</v>
      </c>
      <c r="N253" s="110" t="s">
        <v>238</v>
      </c>
      <c r="T253" s="33">
        <f t="shared" si="46"/>
        <v>0.93758629109025449</v>
      </c>
      <c r="U253" s="31">
        <f t="shared" si="47"/>
        <v>3.9997668154510516E-2</v>
      </c>
      <c r="V253" s="8">
        <f t="shared" si="41"/>
        <v>3.7501265337246299E-2</v>
      </c>
      <c r="W253" s="33">
        <f t="shared" si="44"/>
        <v>0.86456306272656047</v>
      </c>
      <c r="X253" s="72">
        <f t="shared" si="43"/>
        <v>6.1922236432939579E-2</v>
      </c>
      <c r="Y253" s="8">
        <f t="shared" si="45"/>
        <v>5.3535678381340449E-2</v>
      </c>
    </row>
    <row r="254" spans="1:25">
      <c r="A254" t="s">
        <v>274</v>
      </c>
      <c r="B254">
        <v>68703.415999999997</v>
      </c>
      <c r="C254">
        <v>64287.712</v>
      </c>
      <c r="D254">
        <v>20754.853999999999</v>
      </c>
      <c r="E254">
        <v>21896.799999999999</v>
      </c>
      <c r="F254">
        <v>17512.45</v>
      </c>
      <c r="G254">
        <v>37685.523999999998</v>
      </c>
      <c r="H254">
        <v>48259.696000000004</v>
      </c>
      <c r="I254">
        <v>39450.680999999997</v>
      </c>
      <c r="J254">
        <v>21489.151000000002</v>
      </c>
      <c r="K254">
        <v>41444.021000000001</v>
      </c>
      <c r="L254">
        <v>35143.31</v>
      </c>
      <c r="N254" s="110" t="s">
        <v>239</v>
      </c>
      <c r="T254" s="33">
        <f t="shared" si="46"/>
        <v>0.50726332038554878</v>
      </c>
      <c r="U254" s="31">
        <f t="shared" si="47"/>
        <v>1.8180476017299572E-3</v>
      </c>
      <c r="V254" s="8">
        <f t="shared" si="41"/>
        <v>9.2222886307252185E-4</v>
      </c>
      <c r="W254" s="33">
        <f t="shared" si="44"/>
        <v>0.13028230991052175</v>
      </c>
      <c r="X254" s="72">
        <f t="shared" si="43"/>
        <v>2.4957479353529405E-3</v>
      </c>
      <c r="Y254" s="8">
        <f t="shared" si="45"/>
        <v>3.2515180597219662E-4</v>
      </c>
    </row>
    <row r="255" spans="1:25">
      <c r="A255" t="s">
        <v>275</v>
      </c>
      <c r="B255">
        <v>92919.48</v>
      </c>
      <c r="C255">
        <v>118198.526</v>
      </c>
      <c r="D255">
        <v>130684.617</v>
      </c>
      <c r="E255">
        <v>161425.84700000001</v>
      </c>
      <c r="F255">
        <v>191694.42600000001</v>
      </c>
      <c r="G255">
        <v>215527.557</v>
      </c>
      <c r="H255">
        <v>244682.30600000001</v>
      </c>
      <c r="I255">
        <v>271061.09499999997</v>
      </c>
      <c r="J255">
        <v>335835.69799999997</v>
      </c>
      <c r="K255">
        <v>260230.33499999999</v>
      </c>
      <c r="L255">
        <v>260042.769</v>
      </c>
      <c r="N255" s="110" t="s">
        <v>240</v>
      </c>
      <c r="T255" s="33">
        <f t="shared" si="46"/>
        <v>0.83311205534742228</v>
      </c>
      <c r="U255" s="31">
        <f t="shared" si="47"/>
        <v>1.3496154154230444E-2</v>
      </c>
      <c r="V255" s="8">
        <f t="shared" si="41"/>
        <v>1.1243808726716577E-2</v>
      </c>
      <c r="W255" s="33">
        <f t="shared" si="44"/>
        <v>0.69655962865390941</v>
      </c>
      <c r="X255" s="72">
        <f t="shared" si="43"/>
        <v>2.6560896275530446E-2</v>
      </c>
      <c r="Y255" s="8">
        <f t="shared" si="45"/>
        <v>1.8501248046398494E-2</v>
      </c>
    </row>
    <row r="256" spans="1:25">
      <c r="A256" t="s">
        <v>276</v>
      </c>
      <c r="B256">
        <v>76968.127999999997</v>
      </c>
      <c r="C256">
        <v>96563.342999999993</v>
      </c>
      <c r="D256">
        <v>131505.84599999999</v>
      </c>
      <c r="E256">
        <v>196201.326</v>
      </c>
      <c r="F256">
        <v>240763.63399999999</v>
      </c>
      <c r="G256">
        <v>310388.51799999998</v>
      </c>
      <c r="H256">
        <v>428646.11900000001</v>
      </c>
      <c r="I256">
        <v>627683.43400000001</v>
      </c>
      <c r="J256">
        <v>733587.87800000003</v>
      </c>
      <c r="K256">
        <v>741878.97199999995</v>
      </c>
      <c r="L256">
        <v>863601.93400000001</v>
      </c>
      <c r="N256" s="110" t="s">
        <v>241</v>
      </c>
      <c r="T256" s="33">
        <f t="shared" si="46"/>
        <v>0.50625711051217914</v>
      </c>
      <c r="U256" s="31">
        <f t="shared" si="47"/>
        <v>2.8816429719326551E-2</v>
      </c>
      <c r="V256" s="8">
        <f t="shared" si="41"/>
        <v>1.4588522444983544E-2</v>
      </c>
      <c r="W256" s="33">
        <f t="shared" si="44"/>
        <v>0.58714647646054718</v>
      </c>
      <c r="X256" s="72">
        <f t="shared" si="43"/>
        <v>2.6845550607130703E-2</v>
      </c>
      <c r="Y256" s="8">
        <f t="shared" si="45"/>
        <v>1.5762270447620096E-2</v>
      </c>
    </row>
    <row r="257" spans="1:25">
      <c r="A257" t="s">
        <v>277</v>
      </c>
      <c r="B257">
        <v>27754.556</v>
      </c>
      <c r="C257">
        <v>39876.565999999999</v>
      </c>
      <c r="D257">
        <v>43992.087</v>
      </c>
      <c r="E257">
        <v>62449.47</v>
      </c>
      <c r="F257">
        <v>123903.667</v>
      </c>
      <c r="G257">
        <v>102535.00599999999</v>
      </c>
      <c r="H257">
        <v>105560.935</v>
      </c>
      <c r="I257">
        <v>183042.76</v>
      </c>
      <c r="J257">
        <v>274354.93</v>
      </c>
      <c r="K257">
        <v>287422.39899999998</v>
      </c>
      <c r="L257">
        <v>348688.97499999998</v>
      </c>
      <c r="N257" s="110" t="s">
        <v>242</v>
      </c>
      <c r="T257" s="33">
        <f t="shared" si="46"/>
        <v>0.79828880669573499</v>
      </c>
      <c r="U257" s="31">
        <f t="shared" si="47"/>
        <v>2.5745256031224555E-2</v>
      </c>
      <c r="V257" s="8">
        <f t="shared" si="41"/>
        <v>2.0552149715242423E-2</v>
      </c>
      <c r="W257" s="33">
        <f t="shared" si="44"/>
        <v>0.49371508309439166</v>
      </c>
      <c r="X257" s="72">
        <f t="shared" si="43"/>
        <v>2.3560593500621011E-2</v>
      </c>
      <c r="Y257" s="8">
        <f t="shared" si="45"/>
        <v>1.1632220377912287E-2</v>
      </c>
    </row>
    <row r="258" spans="1:25">
      <c r="A258" t="s">
        <v>278</v>
      </c>
      <c r="B258">
        <v>2022.9069999999999</v>
      </c>
      <c r="C258">
        <v>2161.3029999999999</v>
      </c>
      <c r="D258">
        <v>2059.223</v>
      </c>
      <c r="E258">
        <v>2719.9830000000002</v>
      </c>
      <c r="F258">
        <v>3900.3440000000001</v>
      </c>
      <c r="G258">
        <v>15172.007</v>
      </c>
      <c r="H258">
        <v>157858.66399999999</v>
      </c>
      <c r="I258">
        <v>168860.59599999999</v>
      </c>
      <c r="J258">
        <v>123823.41800000001</v>
      </c>
      <c r="K258">
        <v>140248.073</v>
      </c>
      <c r="L258">
        <v>154246.55799999999</v>
      </c>
      <c r="N258" s="110" t="s">
        <v>243</v>
      </c>
      <c r="T258" s="33">
        <f t="shared" si="46"/>
        <v>0.31125302045814779</v>
      </c>
      <c r="U258" s="31">
        <f t="shared" si="47"/>
        <v>0.17217843294161997</v>
      </c>
      <c r="V258" s="8">
        <f t="shared" si="41"/>
        <v>5.3591057310829866E-2</v>
      </c>
      <c r="W258" s="33">
        <f t="shared" si="44"/>
        <v>0.30413478086304219</v>
      </c>
      <c r="X258" s="72">
        <f t="shared" si="43"/>
        <v>0.24687312236029785</v>
      </c>
      <c r="Y258" s="8">
        <f t="shared" si="45"/>
        <v>7.5082702970024187E-2</v>
      </c>
    </row>
    <row r="259" spans="1:25">
      <c r="A259" t="s">
        <v>279</v>
      </c>
      <c r="B259">
        <v>577.71199999999999</v>
      </c>
      <c r="C259">
        <v>754.31100000000004</v>
      </c>
      <c r="D259">
        <v>2731.84</v>
      </c>
      <c r="E259">
        <v>412.17399999999998</v>
      </c>
      <c r="F259">
        <v>658.13800000000003</v>
      </c>
      <c r="G259">
        <v>386.065</v>
      </c>
      <c r="H259">
        <v>47.914000000000001</v>
      </c>
      <c r="I259">
        <v>170.61799999999999</v>
      </c>
      <c r="J259">
        <v>144.55799999999999</v>
      </c>
      <c r="K259">
        <v>615.69000000000005</v>
      </c>
      <c r="L259">
        <v>525.29300000000001</v>
      </c>
      <c r="N259" s="110" t="s">
        <v>244</v>
      </c>
      <c r="T259" s="33">
        <f t="shared" si="46"/>
        <v>0.90706939970332345</v>
      </c>
      <c r="U259" s="31">
        <f t="shared" si="47"/>
        <v>6.8394085422165529E-3</v>
      </c>
      <c r="V259" s="8">
        <f t="shared" si="41"/>
        <v>6.2038182007141509E-3</v>
      </c>
      <c r="W259" s="33">
        <f t="shared" si="44"/>
        <v>0.33368553797125333</v>
      </c>
      <c r="X259" s="72">
        <f t="shared" si="43"/>
        <v>9.4628800980729455E-3</v>
      </c>
      <c r="Y259" s="8">
        <f t="shared" si="45"/>
        <v>3.1576262362829374E-3</v>
      </c>
    </row>
    <row r="260" spans="1:25">
      <c r="A260" t="s">
        <v>280</v>
      </c>
      <c r="B260">
        <v>1750.78</v>
      </c>
      <c r="C260">
        <v>2083.0340000000001</v>
      </c>
      <c r="D260">
        <v>2916.0659999999998</v>
      </c>
      <c r="E260">
        <v>4286.7169999999996</v>
      </c>
      <c r="F260">
        <v>3341.3589999999999</v>
      </c>
      <c r="G260">
        <v>9810.8230000000003</v>
      </c>
      <c r="H260">
        <v>4988.3599999999997</v>
      </c>
      <c r="I260">
        <v>11945.343999999999</v>
      </c>
      <c r="J260">
        <v>9729.1020000000008</v>
      </c>
      <c r="K260">
        <v>25525.195</v>
      </c>
      <c r="L260">
        <v>11768.784</v>
      </c>
      <c r="N260" s="110" t="s">
        <v>245</v>
      </c>
      <c r="T260" s="33">
        <f t="shared" si="46"/>
        <v>0.4581992503574101</v>
      </c>
      <c r="U260" s="31">
        <f t="shared" si="47"/>
        <v>6.1277031250942067E-3</v>
      </c>
      <c r="V260" s="8">
        <f t="shared" si="41"/>
        <v>2.8077089783309249E-3</v>
      </c>
      <c r="W260" s="33">
        <f t="shared" si="44"/>
        <v>9.18560486966363E-2</v>
      </c>
      <c r="X260" s="72">
        <f t="shared" si="43"/>
        <v>6.9069032436263238E-3</v>
      </c>
      <c r="Y260" s="8">
        <f t="shared" si="45"/>
        <v>6.344408406894948E-4</v>
      </c>
    </row>
    <row r="261" spans="1:25">
      <c r="A261" t="s">
        <v>281</v>
      </c>
      <c r="B261">
        <v>8672.9419999999991</v>
      </c>
      <c r="C261">
        <v>11873.279</v>
      </c>
      <c r="D261">
        <v>11787.531000000001</v>
      </c>
      <c r="E261">
        <v>12044.081</v>
      </c>
      <c r="F261">
        <v>13371.445</v>
      </c>
      <c r="G261">
        <v>52124.139000000003</v>
      </c>
      <c r="H261">
        <v>59276.627999999997</v>
      </c>
      <c r="I261">
        <v>79081.384999999995</v>
      </c>
      <c r="J261">
        <v>62791.394</v>
      </c>
      <c r="K261">
        <v>119473.916</v>
      </c>
      <c r="L261">
        <v>96828.28</v>
      </c>
      <c r="N261" s="110" t="s">
        <v>246</v>
      </c>
      <c r="T261" s="33">
        <f t="shared" si="46"/>
        <v>0.83518636575381544</v>
      </c>
      <c r="U261" s="31">
        <f t="shared" si="47"/>
        <v>0.13213907333425023</v>
      </c>
      <c r="V261" s="8">
        <f t="shared" si="41"/>
        <v>0.11036075243210935</v>
      </c>
      <c r="W261" s="33">
        <f t="shared" si="44"/>
        <v>0.66589841052983445</v>
      </c>
      <c r="X261" s="72">
        <f t="shared" si="43"/>
        <v>0.14047634608631218</v>
      </c>
      <c r="Y261" s="8">
        <f t="shared" si="45"/>
        <v>9.3542975575914206E-2</v>
      </c>
    </row>
    <row r="262" spans="1:25">
      <c r="A262" t="s">
        <v>282</v>
      </c>
      <c r="B262">
        <v>8744.723</v>
      </c>
      <c r="C262">
        <v>9187.7960000000003</v>
      </c>
      <c r="D262">
        <v>12289.343000000001</v>
      </c>
      <c r="E262">
        <v>18320.032999999999</v>
      </c>
      <c r="F262">
        <v>19849.914000000001</v>
      </c>
      <c r="G262">
        <v>23136.235000000001</v>
      </c>
      <c r="H262">
        <v>34490.998</v>
      </c>
      <c r="I262">
        <v>47457.027000000002</v>
      </c>
      <c r="J262">
        <v>57526.91</v>
      </c>
      <c r="K262">
        <v>54092.915999999997</v>
      </c>
      <c r="L262">
        <v>56532.904999999999</v>
      </c>
      <c r="N262" s="110" t="s">
        <v>247</v>
      </c>
      <c r="T262" s="33">
        <f t="shared" si="46"/>
        <v>0.62307465206648116</v>
      </c>
      <c r="U262" s="31">
        <f t="shared" si="47"/>
        <v>1.773036955837456E-3</v>
      </c>
      <c r="V262" s="8">
        <f t="shared" si="41"/>
        <v>1.1047343843594358E-3</v>
      </c>
      <c r="W262" s="33">
        <f t="shared" si="44"/>
        <v>0.777116140881974</v>
      </c>
      <c r="X262" s="72">
        <f t="shared" si="43"/>
        <v>3.1327018796369443E-3</v>
      </c>
      <c r="Y262" s="8">
        <f t="shared" si="45"/>
        <v>2.4344731952371684E-3</v>
      </c>
    </row>
    <row r="263" spans="1:25">
      <c r="A263" t="s">
        <v>283</v>
      </c>
      <c r="B263">
        <v>1419.2360000000001</v>
      </c>
      <c r="C263">
        <v>1235.675</v>
      </c>
      <c r="D263">
        <v>3096.3789999999999</v>
      </c>
      <c r="E263">
        <v>2597.002</v>
      </c>
      <c r="F263">
        <v>2958.2170000000001</v>
      </c>
      <c r="G263">
        <v>5120.5839999999998</v>
      </c>
      <c r="H263">
        <v>7836.7669999999998</v>
      </c>
      <c r="I263">
        <v>64722.718999999997</v>
      </c>
      <c r="J263">
        <v>68233.758000000002</v>
      </c>
      <c r="K263">
        <v>86131.831000000006</v>
      </c>
      <c r="L263">
        <v>103807.242</v>
      </c>
      <c r="N263" s="110" t="s">
        <v>248</v>
      </c>
      <c r="T263" s="33">
        <f t="shared" si="46"/>
        <v>0.675938886362346</v>
      </c>
      <c r="U263" s="31">
        <f t="shared" si="47"/>
        <v>4.6851053624739443E-3</v>
      </c>
      <c r="V263" s="8">
        <f t="shared" si="41"/>
        <v>3.1668449012008932E-3</v>
      </c>
      <c r="W263" s="33">
        <f t="shared" si="44"/>
        <v>0.72562678424072602</v>
      </c>
      <c r="X263" s="72">
        <f t="shared" si="43"/>
        <v>8.5222412288068553E-3</v>
      </c>
      <c r="Y263" s="8">
        <f t="shared" si="45"/>
        <v>6.1839664973828519E-3</v>
      </c>
    </row>
    <row r="264" spans="1:25">
      <c r="N264" s="110" t="s">
        <v>249</v>
      </c>
      <c r="T264" s="33">
        <f t="shared" si="46"/>
        <v>0.68385617018793876</v>
      </c>
      <c r="U264" s="31">
        <f t="shared" si="47"/>
        <v>9.6247147681060297E-3</v>
      </c>
      <c r="V264" s="8">
        <f t="shared" si="41"/>
        <v>6.5819205804682843E-3</v>
      </c>
      <c r="W264" s="33">
        <f t="shared" si="44"/>
        <v>0.87804827787177753</v>
      </c>
      <c r="X264" s="72">
        <f t="shared" si="43"/>
        <v>1.9628976733761249E-2</v>
      </c>
      <c r="Y264" s="8">
        <f t="shared" si="45"/>
        <v>1.7235189217464253E-2</v>
      </c>
    </row>
    <row r="265" spans="1:25">
      <c r="N265" s="110" t="s">
        <v>250</v>
      </c>
      <c r="T265" s="33">
        <f t="shared" si="46"/>
        <v>0.99341351835084046</v>
      </c>
      <c r="U265" s="31">
        <f t="shared" si="47"/>
        <v>2.292525662160269E-3</v>
      </c>
      <c r="V265" s="8">
        <f t="shared" si="41"/>
        <v>2.2774259839562229E-3</v>
      </c>
      <c r="W265" s="33">
        <f t="shared" si="44"/>
        <v>0.89530131569001137</v>
      </c>
      <c r="X265" s="72">
        <f t="shared" si="43"/>
        <v>4.262040245450952E-3</v>
      </c>
      <c r="Y265" s="8">
        <f t="shared" si="45"/>
        <v>3.8158102392760163E-3</v>
      </c>
    </row>
    <row r="266" spans="1:25">
      <c r="A266" t="s">
        <v>284</v>
      </c>
      <c r="N266" s="110" t="s">
        <v>251</v>
      </c>
      <c r="T266" s="33">
        <f t="shared" si="46"/>
        <v>0.10000372945961668</v>
      </c>
      <c r="U266" s="31">
        <f t="shared" si="47"/>
        <v>1.3291083137856208E-3</v>
      </c>
      <c r="V266" s="8">
        <f t="shared" si="41"/>
        <v>1.3291578823434455E-4</v>
      </c>
      <c r="W266" s="33">
        <f t="shared" si="44"/>
        <v>0.85658344191658087</v>
      </c>
      <c r="X266" s="72">
        <f t="shared" si="43"/>
        <v>1.1508066729236941E-2</v>
      </c>
      <c r="Y266" s="8">
        <f t="shared" si="45"/>
        <v>9.8576194087354671E-3</v>
      </c>
    </row>
    <row r="267" spans="1:25">
      <c r="A267" t="s">
        <v>0</v>
      </c>
      <c r="N267" s="110" t="s">
        <v>252</v>
      </c>
      <c r="T267" s="33">
        <f t="shared" si="46"/>
        <v>0.63499466516169556</v>
      </c>
      <c r="U267" s="31">
        <f t="shared" ref="U267:U297" si="48">(L232+L497)/($AJ$44+$AJ$45)</f>
        <v>3.5978684646177858E-3</v>
      </c>
      <c r="V267" s="8">
        <f t="shared" si="41"/>
        <v>2.2846272809857945E-3</v>
      </c>
      <c r="W267" s="33">
        <f t="shared" si="44"/>
        <v>0.61786207824000516</v>
      </c>
      <c r="X267" s="72">
        <f>(B232+B497)/($AJ$52+$AJ$53)</f>
        <v>7.8074973885664594E-3</v>
      </c>
      <c r="Y267" s="8">
        <f t="shared" si="45"/>
        <v>4.8239565623530859E-3</v>
      </c>
    </row>
    <row r="268" spans="1:25">
      <c r="N268" s="110" t="s">
        <v>253</v>
      </c>
      <c r="T268" s="33">
        <f t="shared" si="46"/>
        <v>0.46841413375230356</v>
      </c>
      <c r="U268" s="31">
        <f t="shared" si="48"/>
        <v>5.3682690725945795E-2</v>
      </c>
      <c r="V268" s="8">
        <f t="shared" si="41"/>
        <v>2.5145731073886721E-2</v>
      </c>
      <c r="W268" s="33">
        <f t="shared" si="44"/>
        <v>0.69098999285064922</v>
      </c>
      <c r="X268" s="72">
        <f t="shared" ref="X268:X297" si="49">(B233+B498)/($AJ$52+$AJ$53)</f>
        <v>2.377741739169411E-2</v>
      </c>
      <c r="Y268" s="8">
        <f t="shared" si="45"/>
        <v>1.6429957473493614E-2</v>
      </c>
    </row>
    <row r="269" spans="1:25">
      <c r="A269" t="s">
        <v>1</v>
      </c>
      <c r="B269" t="s">
        <v>306</v>
      </c>
      <c r="C269" t="s">
        <v>3</v>
      </c>
      <c r="D269" t="s">
        <v>4</v>
      </c>
      <c r="F269" s="2" t="s">
        <v>308</v>
      </c>
      <c r="N269" s="110" t="s">
        <v>254</v>
      </c>
      <c r="T269" s="33">
        <f t="shared" si="46"/>
        <v>0.85603054980488902</v>
      </c>
      <c r="U269" s="31">
        <f t="shared" si="48"/>
        <v>2.766152455484262E-2</v>
      </c>
      <c r="V269" s="8">
        <f t="shared" si="41"/>
        <v>2.3679110073123365E-2</v>
      </c>
      <c r="W269" s="33">
        <f t="shared" si="44"/>
        <v>0.96652487342129523</v>
      </c>
      <c r="X269" s="72">
        <f t="shared" si="49"/>
        <v>2.1258432411119011E-2</v>
      </c>
      <c r="Y269" s="8">
        <f t="shared" si="45"/>
        <v>2.0546803695291962E-2</v>
      </c>
    </row>
    <row r="270" spans="1:25">
      <c r="N270" s="110" t="s">
        <v>255</v>
      </c>
      <c r="T270" s="33">
        <f t="shared" si="46"/>
        <v>0.80249682389378374</v>
      </c>
      <c r="U270" s="31">
        <f t="shared" si="48"/>
        <v>0.13410459889472118</v>
      </c>
      <c r="V270" s="8">
        <f t="shared" si="41"/>
        <v>0.10761851468256356</v>
      </c>
      <c r="W270" s="33">
        <f t="shared" si="44"/>
        <v>0.69861553356352779</v>
      </c>
      <c r="X270" s="72">
        <f t="shared" si="49"/>
        <v>0.16904050769061674</v>
      </c>
      <c r="Y270" s="8">
        <f t="shared" si="45"/>
        <v>0.11809432447412983</v>
      </c>
    </row>
    <row r="271" spans="1:25">
      <c r="A271" t="s">
        <v>5</v>
      </c>
      <c r="B271" t="s">
        <v>6</v>
      </c>
      <c r="C271" t="s">
        <v>7</v>
      </c>
      <c r="D271" t="s">
        <v>8</v>
      </c>
      <c r="E271" t="s">
        <v>9</v>
      </c>
      <c r="F271" t="s">
        <v>10</v>
      </c>
      <c r="G271" t="s">
        <v>11</v>
      </c>
      <c r="H271" t="s">
        <v>12</v>
      </c>
      <c r="I271" t="s">
        <v>13</v>
      </c>
      <c r="J271" t="s">
        <v>14</v>
      </c>
      <c r="K271" t="s">
        <v>15</v>
      </c>
      <c r="L271" t="s">
        <v>16</v>
      </c>
      <c r="N271" s="110" t="s">
        <v>256</v>
      </c>
      <c r="T271" s="33">
        <f t="shared" si="46"/>
        <v>0.7483360320528355</v>
      </c>
      <c r="U271" s="31">
        <f t="shared" si="48"/>
        <v>6.8836262553269032E-3</v>
      </c>
      <c r="V271" s="8">
        <f t="shared" si="41"/>
        <v>5.1512655580460533E-3</v>
      </c>
      <c r="W271" s="33">
        <f t="shared" si="44"/>
        <v>0.83470476714915043</v>
      </c>
      <c r="X271" s="72">
        <f t="shared" si="49"/>
        <v>9.781605323839683E-3</v>
      </c>
      <c r="Y271" s="8">
        <f t="shared" si="45"/>
        <v>8.1647525941804921E-3</v>
      </c>
    </row>
    <row r="272" spans="1:25">
      <c r="A272" t="s">
        <v>17</v>
      </c>
      <c r="N272" s="110" t="s">
        <v>257</v>
      </c>
      <c r="T272" s="33">
        <f t="shared" si="46"/>
        <v>0.83750338628128829</v>
      </c>
      <c r="U272" s="31">
        <f t="shared" si="48"/>
        <v>3.3837384635694905E-2</v>
      </c>
      <c r="V272" s="8">
        <f t="shared" si="41"/>
        <v>2.8338924215296921E-2</v>
      </c>
      <c r="W272" s="33">
        <f t="shared" si="44"/>
        <v>0.15872734088799989</v>
      </c>
      <c r="X272" s="72">
        <f t="shared" si="49"/>
        <v>9.7058131182458651E-2</v>
      </c>
      <c r="Y272" s="8">
        <f t="shared" si="45"/>
        <v>1.5405779074150326E-2</v>
      </c>
    </row>
    <row r="273" spans="1:25">
      <c r="A273" t="s">
        <v>28</v>
      </c>
      <c r="B273">
        <v>12774093.823999999</v>
      </c>
      <c r="C273">
        <v>14769682.306</v>
      </c>
      <c r="D273">
        <v>16627735.554</v>
      </c>
      <c r="E273">
        <v>22600764.721999999</v>
      </c>
      <c r="F273">
        <v>29456675.921999998</v>
      </c>
      <c r="G273">
        <v>34225828.873000003</v>
      </c>
      <c r="H273">
        <v>44758621.589000002</v>
      </c>
      <c r="I273">
        <v>59207793.369000003</v>
      </c>
      <c r="J273">
        <v>72611558.377000004</v>
      </c>
      <c r="K273">
        <v>55159944.854999997</v>
      </c>
      <c r="L273">
        <v>64381971.193999998</v>
      </c>
      <c r="N273" s="110" t="s">
        <v>258</v>
      </c>
      <c r="T273" s="33">
        <f t="shared" si="46"/>
        <v>0.94877879815411892</v>
      </c>
      <c r="U273" s="31">
        <f t="shared" si="48"/>
        <v>2.6444304787829942E-2</v>
      </c>
      <c r="V273" s="8">
        <f t="shared" si="41"/>
        <v>2.5089795714618505E-2</v>
      </c>
      <c r="W273" s="33">
        <f t="shared" si="44"/>
        <v>0.24482496074162588</v>
      </c>
      <c r="X273" s="72">
        <f t="shared" si="49"/>
        <v>4.4843652646475211E-2</v>
      </c>
      <c r="Y273" s="8">
        <f t="shared" si="45"/>
        <v>1.09788454986844E-2</v>
      </c>
    </row>
    <row r="274" spans="1:25">
      <c r="A274" t="s">
        <v>29</v>
      </c>
      <c r="B274">
        <v>11207.084999999999</v>
      </c>
      <c r="C274">
        <v>14558.406999999999</v>
      </c>
      <c r="D274">
        <v>18156.841</v>
      </c>
      <c r="E274">
        <v>16197.89</v>
      </c>
      <c r="F274">
        <v>33521.199000000001</v>
      </c>
      <c r="G274">
        <v>44218.673999999999</v>
      </c>
      <c r="H274">
        <v>47665.800999999999</v>
      </c>
      <c r="I274">
        <v>46657.697999999997</v>
      </c>
      <c r="J274">
        <v>75488.368000000002</v>
      </c>
      <c r="K274">
        <v>70354.421000000002</v>
      </c>
      <c r="L274">
        <v>79328.873999999996</v>
      </c>
      <c r="N274" s="110" t="s">
        <v>259</v>
      </c>
      <c r="T274" s="33">
        <f t="shared" si="46"/>
        <v>0.95850991517625261</v>
      </c>
      <c r="U274" s="31">
        <f t="shared" si="48"/>
        <v>7.5716145164987743E-3</v>
      </c>
      <c r="V274" s="8">
        <f t="shared" si="41"/>
        <v>7.257467587956523E-3</v>
      </c>
      <c r="W274" s="33">
        <f t="shared" si="44"/>
        <v>0.67489235760079846</v>
      </c>
      <c r="X274" s="72">
        <f t="shared" si="49"/>
        <v>8.4275951480938388E-3</v>
      </c>
      <c r="Y274" s="8">
        <f t="shared" si="45"/>
        <v>5.6877195584021014E-3</v>
      </c>
    </row>
    <row r="275" spans="1:25">
      <c r="A275" t="s">
        <v>30</v>
      </c>
      <c r="B275">
        <v>3627.1529999999998</v>
      </c>
      <c r="C275">
        <v>2706.002</v>
      </c>
      <c r="D275">
        <v>1418.107</v>
      </c>
      <c r="E275">
        <v>2996.3040000000001</v>
      </c>
      <c r="F275">
        <v>3825.7460000000001</v>
      </c>
      <c r="G275">
        <v>10670.787</v>
      </c>
      <c r="H275">
        <v>14715.012000000001</v>
      </c>
      <c r="I275">
        <v>17684.337</v>
      </c>
      <c r="J275">
        <v>22179.724999999999</v>
      </c>
      <c r="K275">
        <v>19888.881000000001</v>
      </c>
      <c r="L275">
        <v>25751.001</v>
      </c>
      <c r="N275" s="110" t="s">
        <v>260</v>
      </c>
      <c r="T275" s="33">
        <f t="shared" si="46"/>
        <v>0.98803161272944273</v>
      </c>
      <c r="U275" s="31">
        <f t="shared" si="48"/>
        <v>1.6402476482663866E-2</v>
      </c>
      <c r="V275" s="8">
        <f t="shared" si="41"/>
        <v>1.6206165291923137E-2</v>
      </c>
      <c r="W275" s="33">
        <f t="shared" si="44"/>
        <v>0.744715486313833</v>
      </c>
      <c r="X275" s="72">
        <f t="shared" si="49"/>
        <v>1.1949703684110909E-2</v>
      </c>
      <c r="Y275" s="8">
        <f t="shared" si="45"/>
        <v>8.8991293904188574E-3</v>
      </c>
    </row>
    <row r="276" spans="1:25">
      <c r="A276" t="s">
        <v>31</v>
      </c>
      <c r="B276">
        <v>28561.635999999999</v>
      </c>
      <c r="C276">
        <v>38418.434000000001</v>
      </c>
      <c r="D276">
        <v>48351.525000000001</v>
      </c>
      <c r="E276">
        <v>55138.913</v>
      </c>
      <c r="F276">
        <v>102055.17</v>
      </c>
      <c r="G276">
        <v>196874.33499999999</v>
      </c>
      <c r="H276">
        <v>188966.46900000001</v>
      </c>
      <c r="I276">
        <v>224571.698</v>
      </c>
      <c r="J276">
        <v>343881.84899999999</v>
      </c>
      <c r="K276">
        <v>382228.886</v>
      </c>
      <c r="L276">
        <v>400116.76400000002</v>
      </c>
      <c r="N276" s="110" t="s">
        <v>261</v>
      </c>
      <c r="T276" s="33">
        <f t="shared" si="46"/>
        <v>0.93636933049304005</v>
      </c>
      <c r="U276" s="31">
        <f t="shared" si="48"/>
        <v>5.4066792176748708E-2</v>
      </c>
      <c r="V276" s="8">
        <f t="shared" si="41"/>
        <v>5.0626485992448525E-2</v>
      </c>
      <c r="W276" s="33">
        <f t="shared" si="44"/>
        <v>0.68456188963410314</v>
      </c>
      <c r="X276" s="72">
        <f t="shared" si="49"/>
        <v>6.3692870741672819E-2</v>
      </c>
      <c r="Y276" s="8">
        <f t="shared" si="45"/>
        <v>4.3601711951140223E-2</v>
      </c>
    </row>
    <row r="277" spans="1:25">
      <c r="A277" t="s">
        <v>32</v>
      </c>
      <c r="B277">
        <v>2.6960000000000002</v>
      </c>
      <c r="C277">
        <v>22.405000000000001</v>
      </c>
      <c r="D277">
        <v>76.790999999999997</v>
      </c>
      <c r="E277">
        <v>264.64100000000002</v>
      </c>
      <c r="F277">
        <v>1355.4110000000001</v>
      </c>
      <c r="G277">
        <v>4355.1369999999997</v>
      </c>
      <c r="H277">
        <v>2673.5569999999998</v>
      </c>
      <c r="I277">
        <v>5812.62</v>
      </c>
      <c r="J277">
        <v>9024.7909999999993</v>
      </c>
      <c r="K277">
        <v>9096.518</v>
      </c>
      <c r="L277">
        <v>14177.21</v>
      </c>
      <c r="N277" s="110" t="s">
        <v>262</v>
      </c>
      <c r="T277" s="33">
        <f t="shared" si="46"/>
        <v>0.88678303120218949</v>
      </c>
      <c r="U277" s="31">
        <f t="shared" si="48"/>
        <v>2.2413623523935163E-2</v>
      </c>
      <c r="V277" s="8">
        <f t="shared" ref="V277:V298" si="50">(T277*U277)</f>
        <v>1.9876021008779925E-2</v>
      </c>
      <c r="W277" s="33">
        <f t="shared" si="44"/>
        <v>0.83262073874475817</v>
      </c>
      <c r="X277" s="72">
        <f t="shared" si="49"/>
        <v>2.288978903306494E-2</v>
      </c>
      <c r="Y277" s="8">
        <f t="shared" si="45"/>
        <v>1.9058513054422195E-2</v>
      </c>
    </row>
    <row r="278" spans="1:25">
      <c r="A278" t="s">
        <v>33</v>
      </c>
      <c r="B278">
        <v>6910.6289999999999</v>
      </c>
      <c r="C278">
        <v>7750.6549999999997</v>
      </c>
      <c r="D278">
        <v>9019.8539999999994</v>
      </c>
      <c r="E278">
        <v>11442.846</v>
      </c>
      <c r="F278">
        <v>23751.72</v>
      </c>
      <c r="G278">
        <v>57667.919000000002</v>
      </c>
      <c r="H278">
        <v>69925.826000000001</v>
      </c>
      <c r="I278">
        <v>94559.366999999998</v>
      </c>
      <c r="J278">
        <v>130063.21</v>
      </c>
      <c r="K278">
        <v>124949.679</v>
      </c>
      <c r="L278">
        <v>118974.94500000001</v>
      </c>
      <c r="N278" s="110" t="s">
        <v>263</v>
      </c>
      <c r="T278" s="33">
        <f t="shared" si="46"/>
        <v>0.80174997540119353</v>
      </c>
      <c r="U278" s="31">
        <f t="shared" si="48"/>
        <v>7.4017924891396749E-3</v>
      </c>
      <c r="V278" s="8">
        <f t="shared" si="50"/>
        <v>5.9343869460924733E-3</v>
      </c>
      <c r="W278" s="33">
        <f t="shared" si="44"/>
        <v>0.52433518530517964</v>
      </c>
      <c r="X278" s="72">
        <f t="shared" si="49"/>
        <v>6.7094910303183179E-3</v>
      </c>
      <c r="Y278" s="8">
        <f t="shared" si="45"/>
        <v>3.5180222226853957E-3</v>
      </c>
    </row>
    <row r="279" spans="1:25">
      <c r="A279" t="s">
        <v>34</v>
      </c>
      <c r="B279">
        <v>19169.975999999999</v>
      </c>
      <c r="C279">
        <v>19713.284</v>
      </c>
      <c r="D279">
        <v>24010.373</v>
      </c>
      <c r="E279">
        <v>27221.172999999999</v>
      </c>
      <c r="F279">
        <v>38706.112999999998</v>
      </c>
      <c r="G279">
        <v>96996.277000000002</v>
      </c>
      <c r="H279">
        <v>103368.30100000001</v>
      </c>
      <c r="I279">
        <v>164018.37700000001</v>
      </c>
      <c r="J279">
        <v>186284.67</v>
      </c>
      <c r="K279">
        <v>150082.80100000001</v>
      </c>
      <c r="L279">
        <v>170701.00200000001</v>
      </c>
      <c r="N279" s="110" t="s">
        <v>264</v>
      </c>
      <c r="T279" s="33">
        <f t="shared" si="46"/>
        <v>0.77406393697906706</v>
      </c>
      <c r="U279" s="31">
        <f t="shared" si="48"/>
        <v>0.11614649926897277</v>
      </c>
      <c r="V279" s="8">
        <f t="shared" si="50"/>
        <v>8.9904816490477393E-2</v>
      </c>
      <c r="W279" s="33">
        <f t="shared" si="44"/>
        <v>0.57007666012591773</v>
      </c>
      <c r="X279" s="72">
        <f t="shared" si="49"/>
        <v>0.11336463205420844</v>
      </c>
      <c r="Y279" s="8">
        <f t="shared" si="45"/>
        <v>6.4626530817866706E-2</v>
      </c>
    </row>
    <row r="280" spans="1:25">
      <c r="A280" t="s">
        <v>35</v>
      </c>
      <c r="B280">
        <v>909.68200000000002</v>
      </c>
      <c r="C280">
        <v>1015.085</v>
      </c>
      <c r="D280">
        <v>3817.9749999999999</v>
      </c>
      <c r="E280">
        <v>4083.5520000000001</v>
      </c>
      <c r="F280">
        <v>10321.405000000001</v>
      </c>
      <c r="G280">
        <v>12973.286</v>
      </c>
      <c r="H280">
        <v>12996.437</v>
      </c>
      <c r="I280">
        <v>21449.572</v>
      </c>
      <c r="J280">
        <v>23548.163</v>
      </c>
      <c r="K280">
        <v>46703</v>
      </c>
      <c r="L280">
        <v>39593.667000000001</v>
      </c>
      <c r="N280" s="110" t="s">
        <v>265</v>
      </c>
      <c r="T280" s="33">
        <f t="shared" si="46"/>
        <v>2.2321636304789828E-2</v>
      </c>
      <c r="U280" s="31">
        <f t="shared" si="48"/>
        <v>5.6709403366415362E-2</v>
      </c>
      <c r="V280" s="8">
        <f t="shared" si="50"/>
        <v>1.2658466770067477E-3</v>
      </c>
      <c r="W280" s="33">
        <f t="shared" si="44"/>
        <v>0.3637646923194473</v>
      </c>
      <c r="X280" s="72">
        <f t="shared" si="49"/>
        <v>1.8555359803666988E-3</v>
      </c>
      <c r="Y280" s="8">
        <f t="shared" si="45"/>
        <v>6.7497847498575625E-4</v>
      </c>
    </row>
    <row r="281" spans="1:25">
      <c r="A281" t="s">
        <v>36</v>
      </c>
      <c r="B281">
        <v>10435.575999999999</v>
      </c>
      <c r="C281">
        <v>10753.439</v>
      </c>
      <c r="D281">
        <v>11269.191999999999</v>
      </c>
      <c r="E281">
        <v>15206.885</v>
      </c>
      <c r="F281">
        <v>26672.329000000002</v>
      </c>
      <c r="G281">
        <v>42858.442000000003</v>
      </c>
      <c r="H281">
        <v>55997.207000000002</v>
      </c>
      <c r="I281">
        <v>70122.312999999995</v>
      </c>
      <c r="J281">
        <v>102785.211</v>
      </c>
      <c r="K281">
        <v>99945.483999999997</v>
      </c>
      <c r="L281">
        <v>179039.04399999999</v>
      </c>
      <c r="N281" s="110" t="s">
        <v>266</v>
      </c>
      <c r="T281" s="33">
        <f t="shared" si="46"/>
        <v>0.92928650929771206</v>
      </c>
      <c r="U281" s="31">
        <f t="shared" si="48"/>
        <v>2.5299163684223823E-2</v>
      </c>
      <c r="V281" s="8">
        <f t="shared" si="50"/>
        <v>2.3510171508263802E-2</v>
      </c>
      <c r="W281" s="33">
        <f t="shared" si="44"/>
        <v>0.84814077369889707</v>
      </c>
      <c r="X281" s="72">
        <f t="shared" si="49"/>
        <v>2.3541507724717706E-2</v>
      </c>
      <c r="Y281" s="8">
        <f t="shared" si="45"/>
        <v>1.9966512575680637E-2</v>
      </c>
    </row>
    <row r="282" spans="1:25">
      <c r="A282" t="s">
        <v>37</v>
      </c>
      <c r="B282">
        <v>3191.607</v>
      </c>
      <c r="C282">
        <v>2651.1790000000001</v>
      </c>
      <c r="D282">
        <v>2323.299</v>
      </c>
      <c r="E282">
        <v>2616.9549999999999</v>
      </c>
      <c r="F282">
        <v>7685.2790000000014</v>
      </c>
      <c r="G282">
        <v>14125.949000000001</v>
      </c>
      <c r="H282">
        <v>16309.856</v>
      </c>
      <c r="I282">
        <v>17291.012999999999</v>
      </c>
      <c r="J282">
        <v>27085.554</v>
      </c>
      <c r="K282">
        <v>26550.61</v>
      </c>
      <c r="L282">
        <v>21666.036</v>
      </c>
      <c r="N282" s="110" t="s">
        <v>267</v>
      </c>
      <c r="T282" s="33">
        <f t="shared" si="46"/>
        <v>0.88474778602154736</v>
      </c>
      <c r="U282" s="31">
        <f t="shared" si="48"/>
        <v>2.7156071062893319E-2</v>
      </c>
      <c r="V282" s="8">
        <f t="shared" si="50"/>
        <v>2.4026273749938671E-2</v>
      </c>
      <c r="W282" s="33">
        <f t="shared" si="44"/>
        <v>0.7593871383393237</v>
      </c>
      <c r="X282" s="72">
        <f t="shared" si="49"/>
        <v>2.6318926534559913E-2</v>
      </c>
      <c r="Y282" s="8">
        <f t="shared" si="45"/>
        <v>1.9986254305242347E-2</v>
      </c>
    </row>
    <row r="283" spans="1:25">
      <c r="A283" t="s">
        <v>38</v>
      </c>
      <c r="B283">
        <v>16739.89</v>
      </c>
      <c r="C283">
        <v>19498.998</v>
      </c>
      <c r="D283">
        <v>20664.487000000001</v>
      </c>
      <c r="E283">
        <v>20600.498</v>
      </c>
      <c r="F283">
        <v>22628.094000000001</v>
      </c>
      <c r="G283">
        <v>28484.536</v>
      </c>
      <c r="H283">
        <v>32255.253000000001</v>
      </c>
      <c r="I283">
        <v>29990.264999999999</v>
      </c>
      <c r="J283">
        <v>37525.99</v>
      </c>
      <c r="K283">
        <v>33812.406000000003</v>
      </c>
      <c r="L283">
        <v>38897.366999999998</v>
      </c>
      <c r="N283" s="110" t="s">
        <v>268</v>
      </c>
      <c r="T283" s="33">
        <f t="shared" si="46"/>
        <v>0.52986723146657888</v>
      </c>
      <c r="U283" s="31">
        <f t="shared" si="48"/>
        <v>4.7345893660624389E-2</v>
      </c>
      <c r="V283" s="8">
        <f t="shared" si="50"/>
        <v>2.5087037595266093E-2</v>
      </c>
      <c r="W283" s="33">
        <f t="shared" si="44"/>
        <v>0.29363290174661466</v>
      </c>
      <c r="X283" s="72">
        <f t="shared" si="49"/>
        <v>5.976546848365033E-2</v>
      </c>
      <c r="Y283" s="8">
        <f t="shared" si="45"/>
        <v>1.7549107935100092E-2</v>
      </c>
    </row>
    <row r="284" spans="1:25">
      <c r="A284" t="s">
        <v>39</v>
      </c>
      <c r="B284">
        <v>202.911</v>
      </c>
      <c r="C284">
        <v>187.142</v>
      </c>
      <c r="D284">
        <v>256.45800000000003</v>
      </c>
      <c r="E284">
        <v>359.74900000000002</v>
      </c>
      <c r="F284">
        <v>971.08900000000006</v>
      </c>
      <c r="G284">
        <v>1099.1199999999999</v>
      </c>
      <c r="H284">
        <v>1531.2370000000001</v>
      </c>
      <c r="I284">
        <v>1633.502</v>
      </c>
      <c r="J284">
        <v>2527.2849999999999</v>
      </c>
      <c r="K284">
        <v>4723.1109999999999</v>
      </c>
      <c r="L284">
        <v>3000.8960000000002</v>
      </c>
      <c r="N284" s="110" t="s">
        <v>269</v>
      </c>
      <c r="T284" s="33">
        <f t="shared" si="46"/>
        <v>0.76086175722813476</v>
      </c>
      <c r="U284" s="31">
        <f t="shared" si="48"/>
        <v>1.3772896862914513E-3</v>
      </c>
      <c r="V284" s="8">
        <f t="shared" si="50"/>
        <v>1.0479270509239E-3</v>
      </c>
      <c r="W284" s="33">
        <f t="shared" si="44"/>
        <v>0.1589114475082069</v>
      </c>
      <c r="X284" s="72">
        <f t="shared" si="49"/>
        <v>3.0732115692601791E-3</v>
      </c>
      <c r="Y284" s="8">
        <f t="shared" si="45"/>
        <v>4.8836849897010307E-4</v>
      </c>
    </row>
    <row r="285" spans="1:25">
      <c r="A285" t="s">
        <v>40</v>
      </c>
      <c r="B285">
        <v>272.54599999999999</v>
      </c>
      <c r="C285">
        <v>381.79599999999999</v>
      </c>
      <c r="D285">
        <v>461.673</v>
      </c>
      <c r="E285">
        <v>406.137</v>
      </c>
      <c r="F285">
        <v>315.274</v>
      </c>
      <c r="G285">
        <v>557.38199999999995</v>
      </c>
      <c r="H285">
        <v>1164.6569999999999</v>
      </c>
      <c r="I285">
        <v>1966.4390000000001</v>
      </c>
      <c r="J285">
        <v>1901.019</v>
      </c>
      <c r="K285">
        <v>1414.3779999999999</v>
      </c>
      <c r="L285">
        <v>871.05</v>
      </c>
      <c r="N285" s="110" t="s">
        <v>270</v>
      </c>
      <c r="T285" s="33">
        <f t="shared" si="46"/>
        <v>0.46118705710576757</v>
      </c>
      <c r="U285" s="31">
        <f t="shared" si="48"/>
        <v>2.8877570918150364E-3</v>
      </c>
      <c r="V285" s="8">
        <f t="shared" si="50"/>
        <v>1.3317961948104864E-3</v>
      </c>
      <c r="W285" s="33">
        <f t="shared" si="44"/>
        <v>4.7404836457958316E-2</v>
      </c>
      <c r="X285" s="72">
        <f t="shared" si="49"/>
        <v>6.9175352029276008E-3</v>
      </c>
      <c r="Y285" s="8">
        <f t="shared" si="45"/>
        <v>3.2792462498695238E-4</v>
      </c>
    </row>
    <row r="286" spans="1:25">
      <c r="A286" t="s">
        <v>41</v>
      </c>
      <c r="B286">
        <v>8280.8619999999992</v>
      </c>
      <c r="C286">
        <v>9503.4429999999993</v>
      </c>
      <c r="D286">
        <v>10535.047</v>
      </c>
      <c r="E286">
        <v>11939.012000000001</v>
      </c>
      <c r="F286">
        <v>14603.496999999999</v>
      </c>
      <c r="G286">
        <v>17209.243999999999</v>
      </c>
      <c r="H286">
        <v>18951.026999999998</v>
      </c>
      <c r="I286">
        <v>25310.84</v>
      </c>
      <c r="J286">
        <v>34403.777999999998</v>
      </c>
      <c r="K286">
        <v>31078.437000000002</v>
      </c>
      <c r="L286">
        <v>33520.586000000003</v>
      </c>
      <c r="N286" s="110" t="s">
        <v>271</v>
      </c>
      <c r="T286" s="33">
        <f t="shared" si="46"/>
        <v>0.6021951882212413</v>
      </c>
      <c r="U286" s="31">
        <f t="shared" si="48"/>
        <v>1.4946300567851247E-5</v>
      </c>
      <c r="V286" s="8">
        <f t="shared" si="50"/>
        <v>9.0005902836684279E-6</v>
      </c>
      <c r="W286" s="33">
        <f t="shared" si="44"/>
        <v>0.16632188663632602</v>
      </c>
      <c r="X286" s="72">
        <f t="shared" si="49"/>
        <v>5.8584598185430795E-5</v>
      </c>
      <c r="Y286" s="8">
        <f t="shared" si="45"/>
        <v>9.743900898031932E-6</v>
      </c>
    </row>
    <row r="287" spans="1:25">
      <c r="A287" t="s">
        <v>42</v>
      </c>
      <c r="B287">
        <v>2146.9259999999999</v>
      </c>
      <c r="C287">
        <v>22895.678</v>
      </c>
      <c r="D287">
        <v>204.203</v>
      </c>
      <c r="E287">
        <v>2574.1060000000002</v>
      </c>
      <c r="F287">
        <v>5612.2830000000004</v>
      </c>
      <c r="G287">
        <v>7263.0140000000001</v>
      </c>
      <c r="H287">
        <v>15585.281999999999</v>
      </c>
      <c r="I287">
        <v>20174.316999999999</v>
      </c>
      <c r="J287">
        <v>40924.752</v>
      </c>
      <c r="K287">
        <v>14527.986999999999</v>
      </c>
      <c r="L287">
        <v>15860.798000000001</v>
      </c>
      <c r="N287" s="110" t="s">
        <v>272</v>
      </c>
      <c r="T287" s="33">
        <f t="shared" si="46"/>
        <v>0.28220375819894156</v>
      </c>
      <c r="U287" s="31">
        <f t="shared" si="48"/>
        <v>1.8641415266786098E-2</v>
      </c>
      <c r="V287" s="8">
        <f t="shared" si="50"/>
        <v>5.2606774464341614E-3</v>
      </c>
      <c r="W287" s="33">
        <f t="shared" si="44"/>
        <v>0.21393073119311709</v>
      </c>
      <c r="X287" s="72">
        <f t="shared" si="49"/>
        <v>4.3937432928010519E-3</v>
      </c>
      <c r="Y287" s="8">
        <f t="shared" si="45"/>
        <v>9.3995671530378304E-4</v>
      </c>
    </row>
    <row r="288" spans="1:25">
      <c r="A288" t="s">
        <v>43</v>
      </c>
      <c r="B288">
        <v>10376.851000000001</v>
      </c>
      <c r="C288">
        <v>7465.8130000000001</v>
      </c>
      <c r="D288">
        <v>9626.1569999999992</v>
      </c>
      <c r="E288">
        <v>11529.945</v>
      </c>
      <c r="F288">
        <v>13438.404</v>
      </c>
      <c r="G288">
        <v>15702.758</v>
      </c>
      <c r="H288">
        <v>18181.831999999999</v>
      </c>
      <c r="I288">
        <v>22010.54</v>
      </c>
      <c r="J288">
        <v>29786.574000000001</v>
      </c>
      <c r="K288">
        <v>31762.879000000001</v>
      </c>
      <c r="L288">
        <v>25766.481</v>
      </c>
      <c r="N288" s="110" t="s">
        <v>273</v>
      </c>
      <c r="T288" s="33">
        <f t="shared" si="46"/>
        <v>0.51585530460196882</v>
      </c>
      <c r="U288" s="31">
        <f t="shared" si="48"/>
        <v>3.4929458376681353E-3</v>
      </c>
      <c r="V288" s="8">
        <f t="shared" si="50"/>
        <v>1.801854639048475E-3</v>
      </c>
      <c r="W288" s="33">
        <f t="shared" si="44"/>
        <v>0.11495664006506445</v>
      </c>
      <c r="X288" s="72">
        <f t="shared" si="49"/>
        <v>5.8753537097391857E-3</v>
      </c>
      <c r="Y288" s="8">
        <f t="shared" si="45"/>
        <v>6.7541092166542875E-4</v>
      </c>
    </row>
    <row r="289" spans="1:25">
      <c r="A289" t="s">
        <v>44</v>
      </c>
      <c r="B289">
        <v>20054.675999999999</v>
      </c>
      <c r="C289">
        <v>11658.539000000001</v>
      </c>
      <c r="D289">
        <v>1494.0319999999999</v>
      </c>
      <c r="E289">
        <v>5164.7520000000004</v>
      </c>
      <c r="F289">
        <v>2071.85</v>
      </c>
      <c r="G289">
        <v>635.322</v>
      </c>
      <c r="H289">
        <v>1796.0540000000001</v>
      </c>
      <c r="I289">
        <v>22781.960999999999</v>
      </c>
      <c r="J289">
        <v>37286.078999999998</v>
      </c>
      <c r="K289">
        <v>9213.5740000000005</v>
      </c>
      <c r="L289">
        <v>16460.57</v>
      </c>
      <c r="N289" s="110" t="s">
        <v>274</v>
      </c>
      <c r="T289" s="33">
        <f t="shared" si="46"/>
        <v>0.67079131376991019</v>
      </c>
      <c r="U289" s="31">
        <f t="shared" si="48"/>
        <v>4.0517095103343378E-3</v>
      </c>
      <c r="V289" s="8">
        <f t="shared" si="50"/>
        <v>2.7178515454512101E-3</v>
      </c>
      <c r="W289" s="33">
        <f t="shared" si="44"/>
        <v>0.33964426049057933</v>
      </c>
      <c r="X289" s="72">
        <f t="shared" si="49"/>
        <v>3.1840027542144281E-2</v>
      </c>
      <c r="Y289" s="8">
        <f t="shared" si="45"/>
        <v>1.0814282608551272E-2</v>
      </c>
    </row>
    <row r="290" spans="1:25">
      <c r="A290" t="s">
        <v>45</v>
      </c>
      <c r="B290">
        <v>4770.7120000000004</v>
      </c>
      <c r="C290">
        <v>29326.663</v>
      </c>
      <c r="D290">
        <v>6603.9759999999997</v>
      </c>
      <c r="E290">
        <v>8687.8960000000006</v>
      </c>
      <c r="F290">
        <v>11938.906000000001</v>
      </c>
      <c r="G290">
        <v>15873.829</v>
      </c>
      <c r="H290">
        <v>33151.531000000003</v>
      </c>
      <c r="I290">
        <v>86677.61</v>
      </c>
      <c r="J290">
        <v>91204.540999999997</v>
      </c>
      <c r="K290">
        <v>51623.849000000002</v>
      </c>
      <c r="L290">
        <v>79744.466</v>
      </c>
      <c r="N290" s="110" t="s">
        <v>275</v>
      </c>
      <c r="T290" s="33">
        <f t="shared" si="46"/>
        <v>0.78507275094857198</v>
      </c>
      <c r="U290" s="31">
        <f t="shared" si="48"/>
        <v>3.2800715486870489E-2</v>
      </c>
      <c r="V290" s="8">
        <f t="shared" si="50"/>
        <v>2.5750947940358843E-2</v>
      </c>
      <c r="W290" s="33">
        <f t="shared" si="44"/>
        <v>0.77085041964872481</v>
      </c>
      <c r="X290" s="72">
        <f t="shared" si="49"/>
        <v>5.8169895670230183E-2</v>
      </c>
      <c r="Y290" s="8">
        <f t="shared" si="45"/>
        <v>4.4840288488319474E-2</v>
      </c>
    </row>
    <row r="291" spans="1:25">
      <c r="A291" t="s">
        <v>46</v>
      </c>
      <c r="B291">
        <v>671.06500000000005</v>
      </c>
      <c r="C291">
        <v>793.16600000000005</v>
      </c>
      <c r="D291">
        <v>218.328</v>
      </c>
      <c r="E291">
        <v>301.57100000000003</v>
      </c>
      <c r="F291">
        <v>407.40199999999999</v>
      </c>
      <c r="G291">
        <v>514.11500000000001</v>
      </c>
      <c r="H291">
        <v>2682.4720000000002</v>
      </c>
      <c r="I291">
        <v>5676.6559999999999</v>
      </c>
      <c r="J291">
        <v>2675.72</v>
      </c>
      <c r="K291">
        <v>1235.173</v>
      </c>
      <c r="L291">
        <v>2575.6849999999999</v>
      </c>
      <c r="N291" s="110" t="s">
        <v>276</v>
      </c>
      <c r="T291" s="33">
        <f t="shared" si="46"/>
        <v>0.87435252542126307</v>
      </c>
      <c r="U291" s="31">
        <f t="shared" si="48"/>
        <v>0.15136164727397494</v>
      </c>
      <c r="V291" s="8">
        <f t="shared" si="50"/>
        <v>0.13234343854592243</v>
      </c>
      <c r="W291" s="33">
        <f t="shared" si="44"/>
        <v>0.59322930472666879</v>
      </c>
      <c r="X291" s="72">
        <f t="shared" si="49"/>
        <v>9.983540379146609E-2</v>
      </c>
      <c r="Y291" s="8">
        <f t="shared" si="45"/>
        <v>5.9225287178317661E-2</v>
      </c>
    </row>
    <row r="292" spans="1:25">
      <c r="A292" t="s">
        <v>47</v>
      </c>
      <c r="B292">
        <v>3092.886</v>
      </c>
      <c r="C292">
        <v>5499.4160000000002</v>
      </c>
      <c r="D292">
        <v>3328.4520000000002</v>
      </c>
      <c r="E292">
        <v>3230.0039999999999</v>
      </c>
      <c r="F292">
        <v>2927.3359999999998</v>
      </c>
      <c r="G292">
        <v>2667.1709999999998</v>
      </c>
      <c r="H292">
        <v>4742.107</v>
      </c>
      <c r="I292">
        <v>8416.7170000000006</v>
      </c>
      <c r="J292">
        <v>21913.108</v>
      </c>
      <c r="K292">
        <v>24912.074000000001</v>
      </c>
      <c r="L292">
        <v>18632.79</v>
      </c>
      <c r="N292" s="110" t="s">
        <v>277</v>
      </c>
      <c r="T292" s="33">
        <f t="shared" si="46"/>
        <v>0.94661841804940239</v>
      </c>
      <c r="U292" s="31">
        <f t="shared" si="48"/>
        <v>5.0727248146995751E-2</v>
      </c>
      <c r="V292" s="8">
        <f t="shared" si="50"/>
        <v>4.8019347392908598E-2</v>
      </c>
      <c r="W292" s="33">
        <f t="shared" si="44"/>
        <v>0.78389396511462117</v>
      </c>
      <c r="X292" s="72">
        <f t="shared" si="49"/>
        <v>2.7244146975197486E-2</v>
      </c>
      <c r="Y292" s="8">
        <f t="shared" si="45"/>
        <v>2.1356522398553068E-2</v>
      </c>
    </row>
    <row r="293" spans="1:25">
      <c r="A293" t="s">
        <v>48</v>
      </c>
      <c r="B293">
        <v>256.601</v>
      </c>
      <c r="C293">
        <v>272.95299999999997</v>
      </c>
      <c r="D293">
        <v>101.589</v>
      </c>
      <c r="E293">
        <v>107.197</v>
      </c>
      <c r="F293">
        <v>152.71600000000001</v>
      </c>
      <c r="G293">
        <v>1055.4369999999999</v>
      </c>
      <c r="H293">
        <v>3755.3690000000001</v>
      </c>
      <c r="I293">
        <v>3460.5529999999999</v>
      </c>
      <c r="J293">
        <v>3921.643</v>
      </c>
      <c r="K293">
        <v>2535.9229999999998</v>
      </c>
      <c r="L293">
        <v>1738.7090000000001</v>
      </c>
      <c r="N293" s="110" t="s">
        <v>278</v>
      </c>
      <c r="T293" s="33">
        <f t="shared" si="46"/>
        <v>0.88059791411730159</v>
      </c>
      <c r="U293" s="31">
        <f t="shared" si="48"/>
        <v>2.1116317230044399E-2</v>
      </c>
      <c r="V293" s="8">
        <f t="shared" si="50"/>
        <v>1.8594984906616333E-2</v>
      </c>
      <c r="W293" s="33">
        <f t="shared" si="44"/>
        <v>0.31311068483999432</v>
      </c>
      <c r="X293" s="72">
        <f t="shared" si="49"/>
        <v>4.9713493186602101E-3</v>
      </c>
      <c r="Y293" s="8">
        <f t="shared" si="45"/>
        <v>1.5565825897445376E-3</v>
      </c>
    </row>
    <row r="294" spans="1:25">
      <c r="A294" t="s">
        <v>49</v>
      </c>
      <c r="B294">
        <v>39733.440000000002</v>
      </c>
      <c r="C294">
        <v>44267.462</v>
      </c>
      <c r="D294">
        <v>51564.226999999999</v>
      </c>
      <c r="E294">
        <v>65631.627999999997</v>
      </c>
      <c r="F294">
        <v>84044.538</v>
      </c>
      <c r="G294">
        <v>102089.905</v>
      </c>
      <c r="H294">
        <v>122748.969</v>
      </c>
      <c r="I294">
        <v>158186.48800000001</v>
      </c>
      <c r="J294">
        <v>215488.924</v>
      </c>
      <c r="K294">
        <v>207656.50399999999</v>
      </c>
      <c r="L294">
        <v>237533.766</v>
      </c>
      <c r="N294" s="110" t="s">
        <v>279</v>
      </c>
      <c r="T294" s="33">
        <f t="shared" si="46"/>
        <v>0.36114128491835196</v>
      </c>
      <c r="U294" s="31">
        <f t="shared" si="48"/>
        <v>2.2290164964919109E-4</v>
      </c>
      <c r="V294" s="8">
        <f t="shared" si="50"/>
        <v>8.0498988164729189E-5</v>
      </c>
      <c r="W294" s="33">
        <f t="shared" si="44"/>
        <v>0.89090805347496271</v>
      </c>
      <c r="X294" s="72">
        <f t="shared" si="49"/>
        <v>4.9897036792478087E-4</v>
      </c>
      <c r="Y294" s="8">
        <f t="shared" si="45"/>
        <v>4.4453671922955248E-4</v>
      </c>
    </row>
    <row r="295" spans="1:25">
      <c r="A295" t="s">
        <v>50</v>
      </c>
      <c r="B295">
        <v>24164.815999999999</v>
      </c>
      <c r="C295">
        <v>28009.833999999999</v>
      </c>
      <c r="D295">
        <v>37136.697999999997</v>
      </c>
      <c r="E295">
        <v>42915.692000000003</v>
      </c>
      <c r="F295">
        <v>66179.501000000004</v>
      </c>
      <c r="G295">
        <v>81108.979000000007</v>
      </c>
      <c r="H295">
        <v>129809.341</v>
      </c>
      <c r="I295">
        <v>179996.66800000001</v>
      </c>
      <c r="J295">
        <v>219751.451</v>
      </c>
      <c r="K295">
        <v>214599.2</v>
      </c>
      <c r="L295">
        <v>243620.18900000001</v>
      </c>
      <c r="N295" s="110" t="s">
        <v>280</v>
      </c>
      <c r="T295" s="33">
        <f t="shared" si="46"/>
        <v>0.40595237341708568</v>
      </c>
      <c r="U295" s="31">
        <f t="shared" si="48"/>
        <v>4.4426828895215587E-3</v>
      </c>
      <c r="V295" s="8">
        <f t="shared" si="50"/>
        <v>1.8035176633407529E-3</v>
      </c>
      <c r="W295" s="33">
        <f t="shared" si="44"/>
        <v>0.20418642942454759</v>
      </c>
      <c r="X295" s="72">
        <f t="shared" si="49"/>
        <v>6.5978274495934654E-3</v>
      </c>
      <c r="Y295" s="8">
        <f t="shared" si="45"/>
        <v>1.347186828891759E-3</v>
      </c>
    </row>
    <row r="296" spans="1:25">
      <c r="A296" t="s">
        <v>51</v>
      </c>
      <c r="B296">
        <v>18354.691999999999</v>
      </c>
      <c r="C296">
        <v>19430.767</v>
      </c>
      <c r="D296">
        <v>23053.638999999999</v>
      </c>
      <c r="E296">
        <v>27765.458999999999</v>
      </c>
      <c r="F296">
        <v>34604.606</v>
      </c>
      <c r="G296">
        <v>45167.822</v>
      </c>
      <c r="H296">
        <v>56431.864000000001</v>
      </c>
      <c r="I296">
        <v>77127.184999999998</v>
      </c>
      <c r="J296">
        <v>89586.671000000002</v>
      </c>
      <c r="K296">
        <v>77920.673999999999</v>
      </c>
      <c r="L296">
        <v>81423.160999999993</v>
      </c>
      <c r="N296" s="110" t="s">
        <v>281</v>
      </c>
      <c r="T296" s="33">
        <f t="shared" si="46"/>
        <v>0.66077086353674408</v>
      </c>
      <c r="U296" s="31">
        <f t="shared" si="48"/>
        <v>2.2456400272451375E-2</v>
      </c>
      <c r="V296" s="8">
        <f t="shared" si="50"/>
        <v>1.483853499995447E-2</v>
      </c>
      <c r="W296" s="33">
        <f t="shared" si="44"/>
        <v>0.35881235254432664</v>
      </c>
      <c r="X296" s="72">
        <f t="shared" si="49"/>
        <v>1.8599244677394905E-2</v>
      </c>
      <c r="Y296" s="8">
        <f t="shared" si="45"/>
        <v>6.6736387382436112E-3</v>
      </c>
    </row>
    <row r="297" spans="1:25">
      <c r="A297" t="s">
        <v>52</v>
      </c>
      <c r="B297">
        <v>63219.08</v>
      </c>
      <c r="C297">
        <v>71734.201000000001</v>
      </c>
      <c r="D297">
        <v>81314.945000000007</v>
      </c>
      <c r="E297">
        <v>97244.430999999997</v>
      </c>
      <c r="F297">
        <v>153359.861</v>
      </c>
      <c r="G297">
        <v>187256.29800000001</v>
      </c>
      <c r="H297">
        <v>209222.435</v>
      </c>
      <c r="I297">
        <v>275821.45</v>
      </c>
      <c r="J297">
        <v>339255.88799999998</v>
      </c>
      <c r="K297">
        <v>270546.03700000001</v>
      </c>
      <c r="L297">
        <v>272680.52500000002</v>
      </c>
      <c r="N297" s="110" t="s">
        <v>282</v>
      </c>
      <c r="T297" s="33">
        <f t="shared" si="46"/>
        <v>0.44019964103030557</v>
      </c>
      <c r="U297" s="31">
        <f t="shared" si="48"/>
        <v>1.9680694805934384E-2</v>
      </c>
      <c r="V297" s="8">
        <f t="shared" si="50"/>
        <v>8.6634347887993152E-3</v>
      </c>
      <c r="W297" s="33">
        <f t="shared" si="44"/>
        <v>0.33912370335124747</v>
      </c>
      <c r="X297" s="72">
        <f t="shared" si="49"/>
        <v>1.9841941384941251E-2</v>
      </c>
      <c r="Y297" s="8">
        <f t="shared" si="45"/>
        <v>6.7288726441396569E-3</v>
      </c>
    </row>
    <row r="298" spans="1:25">
      <c r="A298" t="s">
        <v>53</v>
      </c>
      <c r="B298">
        <v>12195.052</v>
      </c>
      <c r="C298">
        <v>13235.37</v>
      </c>
      <c r="D298">
        <v>17567.935000000001</v>
      </c>
      <c r="E298">
        <v>23187.575000000001</v>
      </c>
      <c r="F298">
        <v>33572.499000000003</v>
      </c>
      <c r="G298">
        <v>39112.688000000002</v>
      </c>
      <c r="H298">
        <v>45777.06</v>
      </c>
      <c r="I298">
        <v>56746.309000000001</v>
      </c>
      <c r="J298">
        <v>75245.335000000006</v>
      </c>
      <c r="K298">
        <v>56005.349000000002</v>
      </c>
      <c r="L298">
        <v>59447.631999999998</v>
      </c>
      <c r="N298" s="110" t="s">
        <v>283</v>
      </c>
      <c r="T298" s="13">
        <f>(2*MIN(L263,L528)/(L263+L528))</f>
        <v>0.93976581224119216</v>
      </c>
      <c r="U298" s="5">
        <f>(L263+L528)/(AK44+AK45)</f>
        <v>1</v>
      </c>
      <c r="V298" s="6">
        <f t="shared" si="50"/>
        <v>0.93976581224119216</v>
      </c>
      <c r="W298" s="33">
        <f t="shared" si="44"/>
        <v>0.87791305466651659</v>
      </c>
      <c r="X298" s="5">
        <f>(B528+B263)/(AK52+AK53)</f>
        <v>1</v>
      </c>
      <c r="Y298" s="8">
        <f t="shared" si="45"/>
        <v>0.87791305466651659</v>
      </c>
    </row>
    <row r="299" spans="1:25">
      <c r="A299" t="s">
        <v>54</v>
      </c>
      <c r="B299">
        <v>17492.16</v>
      </c>
      <c r="C299">
        <v>13077.273999999999</v>
      </c>
      <c r="D299">
        <v>12108.382</v>
      </c>
      <c r="E299">
        <v>10868.573</v>
      </c>
      <c r="F299">
        <v>14433.88</v>
      </c>
      <c r="G299">
        <v>20990.048999999999</v>
      </c>
      <c r="H299">
        <v>24550.834999999999</v>
      </c>
      <c r="I299">
        <v>28553.085999999999</v>
      </c>
      <c r="J299">
        <v>31757.937000000002</v>
      </c>
      <c r="K299">
        <v>31694.768</v>
      </c>
      <c r="L299">
        <v>30914.726999999999</v>
      </c>
    </row>
    <row r="300" spans="1:25">
      <c r="A300" t="s">
        <v>55</v>
      </c>
      <c r="B300">
        <v>15265.358</v>
      </c>
      <c r="C300">
        <v>21096.42</v>
      </c>
      <c r="D300">
        <v>18663.017</v>
      </c>
      <c r="E300">
        <v>23892.989000000001</v>
      </c>
      <c r="F300">
        <v>34078.324999999997</v>
      </c>
      <c r="G300">
        <v>60589.163</v>
      </c>
      <c r="H300">
        <v>56015.569000000003</v>
      </c>
      <c r="I300">
        <v>100036.69100000001</v>
      </c>
      <c r="J300">
        <v>109692.68700000001</v>
      </c>
      <c r="K300">
        <v>137610.03899999999</v>
      </c>
      <c r="L300">
        <v>183792.85399999999</v>
      </c>
    </row>
    <row r="301" spans="1:25">
      <c r="A301" t="s">
        <v>56</v>
      </c>
      <c r="B301">
        <v>11452.436</v>
      </c>
      <c r="C301">
        <v>13225.898999999999</v>
      </c>
      <c r="D301">
        <v>15201.795</v>
      </c>
      <c r="E301">
        <v>18253.251</v>
      </c>
      <c r="F301">
        <v>26600.706999999999</v>
      </c>
      <c r="G301">
        <v>31757.834999999999</v>
      </c>
      <c r="H301">
        <v>35591.146999999997</v>
      </c>
      <c r="I301">
        <v>46421.430999999997</v>
      </c>
      <c r="J301">
        <v>53031.146999999997</v>
      </c>
      <c r="K301">
        <v>103315.792</v>
      </c>
      <c r="L301">
        <v>74726.127999999997</v>
      </c>
    </row>
    <row r="302" spans="1:25">
      <c r="A302" t="s">
        <v>57</v>
      </c>
      <c r="B302">
        <v>34347.303999999996</v>
      </c>
      <c r="C302">
        <v>29576.909</v>
      </c>
      <c r="D302">
        <v>26796.185000000001</v>
      </c>
      <c r="E302">
        <v>31879.848000000002</v>
      </c>
      <c r="F302">
        <v>38086.624000000003</v>
      </c>
      <c r="G302">
        <v>45393.968000000001</v>
      </c>
      <c r="H302">
        <v>70133.53</v>
      </c>
      <c r="I302">
        <v>131276.478</v>
      </c>
      <c r="J302">
        <v>175308.93799999999</v>
      </c>
      <c r="K302">
        <v>186937.122</v>
      </c>
      <c r="L302">
        <v>180496.258</v>
      </c>
    </row>
    <row r="303" spans="1:25">
      <c r="A303" t="s">
        <v>58</v>
      </c>
      <c r="B303">
        <v>8926.6759999999995</v>
      </c>
      <c r="C303">
        <v>13256.152</v>
      </c>
      <c r="D303">
        <v>22185.25</v>
      </c>
      <c r="E303">
        <v>29479.14</v>
      </c>
      <c r="F303">
        <v>29204.733</v>
      </c>
      <c r="G303">
        <v>28940.417000000001</v>
      </c>
      <c r="H303">
        <v>31949.395</v>
      </c>
      <c r="I303">
        <v>41023.773000000001</v>
      </c>
      <c r="J303">
        <v>39393.495000000003</v>
      </c>
      <c r="K303">
        <v>20020.559000000001</v>
      </c>
      <c r="L303">
        <v>29704.255000000001</v>
      </c>
    </row>
    <row r="304" spans="1:25">
      <c r="A304" t="s">
        <v>59</v>
      </c>
      <c r="B304">
        <v>28260.722000000002</v>
      </c>
      <c r="C304">
        <v>34248.902999999998</v>
      </c>
      <c r="D304">
        <v>41971.504999999997</v>
      </c>
      <c r="E304">
        <v>48028.373</v>
      </c>
      <c r="F304">
        <v>72602.376999999993</v>
      </c>
      <c r="G304">
        <v>118953.25599999999</v>
      </c>
      <c r="H304">
        <v>104825.23699999999</v>
      </c>
      <c r="I304">
        <v>138130.40400000001</v>
      </c>
      <c r="J304">
        <v>175712.894</v>
      </c>
      <c r="K304">
        <v>152385.74900000001</v>
      </c>
      <c r="L304">
        <v>137979.74400000001</v>
      </c>
    </row>
    <row r="305" spans="1:12">
      <c r="A305" t="s">
        <v>60</v>
      </c>
      <c r="B305">
        <v>2781.0120000000002</v>
      </c>
      <c r="C305">
        <v>2969.134</v>
      </c>
      <c r="D305">
        <v>3298.4110000000001</v>
      </c>
      <c r="E305">
        <v>4004.1129999999998</v>
      </c>
      <c r="F305">
        <v>5309.3729999999996</v>
      </c>
      <c r="G305">
        <v>4824.0439999999999</v>
      </c>
      <c r="H305">
        <v>4546.7849999999999</v>
      </c>
      <c r="I305">
        <v>6466.1819999999998</v>
      </c>
      <c r="J305">
        <v>12717.183999999999</v>
      </c>
      <c r="K305">
        <v>29242.094000000001</v>
      </c>
      <c r="L305">
        <v>10251.757</v>
      </c>
    </row>
    <row r="306" spans="1:12">
      <c r="A306" t="s">
        <v>61</v>
      </c>
      <c r="B306">
        <v>5656.5469999999996</v>
      </c>
      <c r="C306">
        <v>5876.4930000000004</v>
      </c>
      <c r="D306">
        <v>5341.5349999999999</v>
      </c>
      <c r="E306">
        <v>6296.2139999999999</v>
      </c>
      <c r="F306">
        <v>8368.8359999999993</v>
      </c>
      <c r="G306">
        <v>7722.3879999999999</v>
      </c>
      <c r="H306">
        <v>8372.3060000000005</v>
      </c>
      <c r="I306">
        <v>11204.436</v>
      </c>
      <c r="J306">
        <v>14108.681</v>
      </c>
      <c r="K306">
        <v>13061.491</v>
      </c>
      <c r="L306">
        <v>13389.393</v>
      </c>
    </row>
    <row r="307" spans="1:12">
      <c r="A307" t="s">
        <v>62</v>
      </c>
      <c r="B307">
        <v>68077.16</v>
      </c>
      <c r="C307">
        <v>79428.372000000003</v>
      </c>
      <c r="D307">
        <v>91340.383000000002</v>
      </c>
      <c r="E307">
        <v>88817.58</v>
      </c>
      <c r="F307">
        <v>128100.689</v>
      </c>
      <c r="G307">
        <v>120299.251</v>
      </c>
      <c r="H307">
        <v>140850.87899999999</v>
      </c>
      <c r="I307">
        <v>164614.45800000001</v>
      </c>
      <c r="J307">
        <v>222020.28599999999</v>
      </c>
      <c r="K307">
        <v>162071.72700000001</v>
      </c>
      <c r="L307">
        <v>158493.69399999999</v>
      </c>
    </row>
    <row r="308" spans="1:12">
      <c r="A308" t="s">
        <v>63</v>
      </c>
      <c r="B308">
        <v>9466.5540000000001</v>
      </c>
      <c r="C308">
        <v>9286.0190000000002</v>
      </c>
      <c r="D308">
        <v>10649.096</v>
      </c>
      <c r="E308">
        <v>11562.974</v>
      </c>
      <c r="F308">
        <v>18608.401000000002</v>
      </c>
      <c r="G308">
        <v>23530.611000000001</v>
      </c>
      <c r="H308">
        <v>22135.59</v>
      </c>
      <c r="I308">
        <v>22434.1</v>
      </c>
      <c r="J308">
        <v>33439.639000000003</v>
      </c>
      <c r="K308">
        <v>35255.01</v>
      </c>
      <c r="L308">
        <v>29515.298999999999</v>
      </c>
    </row>
    <row r="309" spans="1:12">
      <c r="A309" t="s">
        <v>64</v>
      </c>
      <c r="B309">
        <v>62520.112000000001</v>
      </c>
      <c r="C309">
        <v>71803.183999999994</v>
      </c>
      <c r="D309">
        <v>86918.293000000005</v>
      </c>
      <c r="E309">
        <v>100154.766</v>
      </c>
      <c r="F309">
        <v>130939.132</v>
      </c>
      <c r="G309">
        <v>161367.04500000001</v>
      </c>
      <c r="H309">
        <v>178811.58600000001</v>
      </c>
      <c r="I309">
        <v>211626.82699999999</v>
      </c>
      <c r="J309">
        <v>273601.13299999997</v>
      </c>
      <c r="K309">
        <v>260105.40700000001</v>
      </c>
      <c r="L309">
        <v>265721.82699999999</v>
      </c>
    </row>
    <row r="310" spans="1:12">
      <c r="A310" t="s">
        <v>65</v>
      </c>
      <c r="B310">
        <v>14123.847</v>
      </c>
      <c r="C310">
        <v>18330.276000000002</v>
      </c>
      <c r="D310">
        <v>28482.906999999999</v>
      </c>
      <c r="E310">
        <v>32497.003000000001</v>
      </c>
      <c r="F310">
        <v>38064.447999999997</v>
      </c>
      <c r="G310">
        <v>67198.904999999999</v>
      </c>
      <c r="H310">
        <v>83793.39</v>
      </c>
      <c r="I310">
        <v>115496.55899999999</v>
      </c>
      <c r="J310">
        <v>153261.90400000001</v>
      </c>
      <c r="K310">
        <v>145452.351</v>
      </c>
      <c r="L310">
        <v>151412.20600000001</v>
      </c>
    </row>
    <row r="311" spans="1:12">
      <c r="A311" t="s">
        <v>66</v>
      </c>
      <c r="B311">
        <v>31932.34</v>
      </c>
      <c r="C311">
        <v>33757.457999999999</v>
      </c>
      <c r="D311">
        <v>38817.775000000001</v>
      </c>
      <c r="E311">
        <v>46061.803999999996</v>
      </c>
      <c r="F311">
        <v>70829.067999999999</v>
      </c>
      <c r="G311">
        <v>92872.578999999998</v>
      </c>
      <c r="H311">
        <v>105844.772</v>
      </c>
      <c r="I311">
        <v>151838.87400000001</v>
      </c>
      <c r="J311">
        <v>199337.098</v>
      </c>
      <c r="K311">
        <v>257678.272</v>
      </c>
      <c r="L311">
        <v>186880.82500000001</v>
      </c>
    </row>
    <row r="312" spans="1:12">
      <c r="A312" t="s">
        <v>67</v>
      </c>
      <c r="B312">
        <v>14494.271000000001</v>
      </c>
      <c r="C312">
        <v>10294.522999999999</v>
      </c>
      <c r="D312">
        <v>10612.875</v>
      </c>
      <c r="E312">
        <v>10671.962</v>
      </c>
      <c r="F312">
        <v>6119.5320000000002</v>
      </c>
      <c r="G312">
        <v>622.86599999999999</v>
      </c>
      <c r="H312">
        <v>2871.076</v>
      </c>
      <c r="I312">
        <v>3282.4589999999998</v>
      </c>
      <c r="J312" t="s">
        <v>18</v>
      </c>
      <c r="K312">
        <v>3265.098</v>
      </c>
      <c r="L312">
        <v>7637.9620000000004</v>
      </c>
    </row>
    <row r="313" spans="1:12">
      <c r="A313" t="s">
        <v>68</v>
      </c>
      <c r="B313">
        <v>45570.504000000001</v>
      </c>
      <c r="C313">
        <v>55534.531999999999</v>
      </c>
      <c r="D313">
        <v>61784.913999999997</v>
      </c>
      <c r="E313">
        <v>73257.339000000007</v>
      </c>
      <c r="F313">
        <v>91055.442999999999</v>
      </c>
      <c r="G313">
        <v>174199.02600000001</v>
      </c>
      <c r="H313">
        <v>64935.597999999998</v>
      </c>
      <c r="I313">
        <v>205419.899</v>
      </c>
      <c r="J313">
        <v>109375.086</v>
      </c>
      <c r="K313">
        <v>69836.274999999994</v>
      </c>
      <c r="L313">
        <v>123432.478</v>
      </c>
    </row>
    <row r="314" spans="1:12">
      <c r="A314" t="s">
        <v>69</v>
      </c>
      <c r="B314">
        <v>29797.065999999999</v>
      </c>
      <c r="C314">
        <v>34298.555999999997</v>
      </c>
      <c r="D314">
        <v>32980.264999999999</v>
      </c>
      <c r="E314">
        <v>38913.677000000003</v>
      </c>
      <c r="F314">
        <v>41839.622000000003</v>
      </c>
      <c r="G314">
        <v>58754.042999999998</v>
      </c>
      <c r="H314">
        <v>56571.991999999998</v>
      </c>
      <c r="I314">
        <v>76923.413</v>
      </c>
      <c r="J314">
        <v>61699.184999999998</v>
      </c>
      <c r="K314">
        <v>39013.635000000002</v>
      </c>
      <c r="L314">
        <v>60962.368000000002</v>
      </c>
    </row>
    <row r="315" spans="1:12">
      <c r="A315" t="s">
        <v>70</v>
      </c>
      <c r="B315">
        <v>42.688000000000002</v>
      </c>
      <c r="C315">
        <v>65.129000000000005</v>
      </c>
      <c r="D315">
        <v>101.3</v>
      </c>
      <c r="E315">
        <v>202.56700000000001</v>
      </c>
      <c r="F315">
        <v>128.518</v>
      </c>
      <c r="G315">
        <v>191.73599999999999</v>
      </c>
      <c r="H315">
        <v>141.25200000000001</v>
      </c>
      <c r="I315" t="s">
        <v>18</v>
      </c>
      <c r="J315">
        <v>3.8940000000000001</v>
      </c>
      <c r="K315">
        <v>25.11</v>
      </c>
      <c r="L315">
        <v>31.895</v>
      </c>
    </row>
    <row r="316" spans="1:12">
      <c r="A316" t="s">
        <v>71</v>
      </c>
      <c r="B316">
        <v>6404.6940000000004</v>
      </c>
      <c r="C316">
        <v>7310.7430000000004</v>
      </c>
      <c r="D316">
        <v>9949.6440000000002</v>
      </c>
      <c r="E316">
        <v>13150.296</v>
      </c>
      <c r="F316">
        <v>17129.288</v>
      </c>
      <c r="G316">
        <v>20775.919999999998</v>
      </c>
      <c r="H316">
        <v>22859.062000000002</v>
      </c>
      <c r="I316">
        <v>25568.397000000001</v>
      </c>
      <c r="J316">
        <v>38498.773000000001</v>
      </c>
      <c r="K316">
        <v>46669.945</v>
      </c>
      <c r="L316">
        <v>70429.354999999996</v>
      </c>
    </row>
    <row r="317" spans="1:12">
      <c r="A317" t="s">
        <v>72</v>
      </c>
      <c r="B317">
        <v>1912.5139999999999</v>
      </c>
      <c r="C317">
        <v>2258.0610000000001</v>
      </c>
      <c r="D317">
        <v>2838.64</v>
      </c>
      <c r="E317">
        <v>3414.7240000000002</v>
      </c>
      <c r="F317">
        <v>4359.893</v>
      </c>
      <c r="G317">
        <v>4484.0150000000003</v>
      </c>
      <c r="H317">
        <v>4211.9480000000003</v>
      </c>
      <c r="I317">
        <v>4811.4930000000004</v>
      </c>
      <c r="J317">
        <v>7171.674</v>
      </c>
      <c r="K317">
        <v>4251.58</v>
      </c>
      <c r="L317">
        <v>6135.0259999999998</v>
      </c>
    </row>
    <row r="318" spans="1:12">
      <c r="A318" t="s">
        <v>73</v>
      </c>
      <c r="B318">
        <v>19706.016</v>
      </c>
      <c r="C318">
        <v>22259.147000000001</v>
      </c>
      <c r="D318">
        <v>30950.687000000002</v>
      </c>
      <c r="E318">
        <v>46633.584000000003</v>
      </c>
      <c r="F318">
        <v>62029.372000000003</v>
      </c>
      <c r="G318">
        <v>60311.205000000002</v>
      </c>
      <c r="H318">
        <v>91919.146999999997</v>
      </c>
      <c r="I318">
        <v>117256.48</v>
      </c>
      <c r="J318">
        <v>123518.753</v>
      </c>
      <c r="K318">
        <v>56481.493999999999</v>
      </c>
      <c r="L318">
        <v>165947.179</v>
      </c>
    </row>
    <row r="319" spans="1:12">
      <c r="A319" t="s">
        <v>74</v>
      </c>
      <c r="B319">
        <v>29582.632000000001</v>
      </c>
      <c r="C319">
        <v>32263.215</v>
      </c>
      <c r="D319">
        <v>37368.207999999999</v>
      </c>
      <c r="E319">
        <v>51993.947</v>
      </c>
      <c r="F319">
        <v>63494.262000000002</v>
      </c>
      <c r="G319">
        <v>71532.221000000005</v>
      </c>
      <c r="H319">
        <v>82506.683999999994</v>
      </c>
      <c r="I319">
        <v>98828.03</v>
      </c>
      <c r="J319">
        <v>137484.353</v>
      </c>
      <c r="K319">
        <v>82150.106</v>
      </c>
      <c r="L319">
        <v>126691.87</v>
      </c>
    </row>
    <row r="320" spans="1:12">
      <c r="A320" t="s">
        <v>75</v>
      </c>
      <c r="B320">
        <v>14.616</v>
      </c>
      <c r="C320">
        <v>33.406999999999996</v>
      </c>
      <c r="D320">
        <v>69.540999999999997</v>
      </c>
      <c r="E320">
        <v>191.22900000000001</v>
      </c>
      <c r="F320">
        <v>364.94799999999998</v>
      </c>
      <c r="G320">
        <v>600.23400000000004</v>
      </c>
      <c r="H320">
        <v>1865.048</v>
      </c>
      <c r="I320">
        <v>1477.4839999999999</v>
      </c>
      <c r="J320">
        <v>4334.1220000000003</v>
      </c>
      <c r="K320">
        <v>4792.0730000000003</v>
      </c>
      <c r="L320">
        <v>3572.558</v>
      </c>
    </row>
    <row r="321" spans="1:12">
      <c r="A321" t="s">
        <v>76</v>
      </c>
      <c r="B321">
        <v>999.529</v>
      </c>
      <c r="C321">
        <v>615.23599999999999</v>
      </c>
      <c r="D321">
        <v>794.88300000000004</v>
      </c>
      <c r="E321">
        <v>547.11500000000001</v>
      </c>
      <c r="F321">
        <v>976.70299999999997</v>
      </c>
      <c r="G321">
        <v>2494.2080000000001</v>
      </c>
      <c r="H321">
        <v>2703.5450000000001</v>
      </c>
      <c r="I321">
        <v>5483.1220000000003</v>
      </c>
      <c r="J321">
        <v>3964.5459999999998</v>
      </c>
      <c r="K321">
        <v>3728.6309999999999</v>
      </c>
      <c r="L321">
        <v>6962.9949999999999</v>
      </c>
    </row>
    <row r="322" spans="1:12">
      <c r="A322" t="s">
        <v>77</v>
      </c>
      <c r="B322">
        <v>3249.288</v>
      </c>
      <c r="C322">
        <v>4167.9579999999996</v>
      </c>
      <c r="D322">
        <v>3160.3980000000001</v>
      </c>
      <c r="E322">
        <v>4982.7039999999997</v>
      </c>
      <c r="F322">
        <v>8213.6720000000005</v>
      </c>
      <c r="G322">
        <v>12173.075000000001</v>
      </c>
      <c r="H322">
        <v>26633.348999999998</v>
      </c>
      <c r="I322">
        <v>44527.934999999998</v>
      </c>
      <c r="J322">
        <v>47440.080999999998</v>
      </c>
      <c r="K322">
        <v>36532.080999999998</v>
      </c>
      <c r="L322">
        <v>38564.849000000002</v>
      </c>
    </row>
    <row r="323" spans="1:12">
      <c r="A323" t="s">
        <v>78</v>
      </c>
      <c r="B323">
        <v>12913.793</v>
      </c>
      <c r="C323">
        <v>16763.506000000001</v>
      </c>
      <c r="D323">
        <v>18621.481</v>
      </c>
      <c r="E323">
        <v>23936.411</v>
      </c>
      <c r="F323">
        <v>33161.124000000003</v>
      </c>
      <c r="G323">
        <v>36595.934000000001</v>
      </c>
      <c r="H323">
        <v>54190.423999999999</v>
      </c>
      <c r="I323">
        <v>105217.16899999999</v>
      </c>
      <c r="J323">
        <v>94596.502999999997</v>
      </c>
      <c r="K323">
        <v>124029.867</v>
      </c>
      <c r="L323">
        <v>123819.647</v>
      </c>
    </row>
    <row r="324" spans="1:12">
      <c r="A324" t="s">
        <v>79</v>
      </c>
      <c r="B324">
        <v>67821.967999999993</v>
      </c>
      <c r="C324">
        <v>50911.868999999999</v>
      </c>
      <c r="D324">
        <v>53250.559999999998</v>
      </c>
      <c r="E324">
        <v>68854.644</v>
      </c>
      <c r="F324">
        <v>76934.491999999998</v>
      </c>
      <c r="G324">
        <v>68450.542000000001</v>
      </c>
      <c r="H324">
        <v>89169.331999999995</v>
      </c>
      <c r="I324">
        <v>114896.073</v>
      </c>
      <c r="J324">
        <v>130245.577</v>
      </c>
      <c r="K324">
        <v>113597.679</v>
      </c>
      <c r="L324">
        <v>178392.36600000001</v>
      </c>
    </row>
    <row r="325" spans="1:12">
      <c r="A325" t="s">
        <v>80</v>
      </c>
      <c r="B325">
        <v>0</v>
      </c>
      <c r="C325">
        <v>0.317</v>
      </c>
      <c r="D325" t="s">
        <v>18</v>
      </c>
      <c r="E325">
        <v>3.8940000000000001</v>
      </c>
      <c r="F325">
        <v>1.512</v>
      </c>
      <c r="G325" t="s">
        <v>18</v>
      </c>
      <c r="H325" t="s">
        <v>18</v>
      </c>
      <c r="I325" t="s">
        <v>18</v>
      </c>
      <c r="J325">
        <v>2.8290000000000002</v>
      </c>
      <c r="K325">
        <v>0.85</v>
      </c>
      <c r="L325">
        <v>0</v>
      </c>
    </row>
    <row r="326" spans="1:12">
      <c r="A326" t="s">
        <v>81</v>
      </c>
      <c r="B326">
        <v>10041.733</v>
      </c>
      <c r="C326">
        <v>12781.579</v>
      </c>
      <c r="D326">
        <v>10823.16</v>
      </c>
      <c r="E326">
        <v>9359.1229999999996</v>
      </c>
      <c r="F326">
        <v>5736.473</v>
      </c>
      <c r="G326">
        <v>4305.0159999999996</v>
      </c>
      <c r="H326">
        <v>971.07799999999997</v>
      </c>
      <c r="I326">
        <v>488.66899999999998</v>
      </c>
      <c r="J326">
        <v>589.76499999999999</v>
      </c>
      <c r="K326">
        <v>1289.1579999999999</v>
      </c>
      <c r="L326">
        <v>6934.1189999999997</v>
      </c>
    </row>
    <row r="327" spans="1:12">
      <c r="A327" t="s">
        <v>82</v>
      </c>
      <c r="B327">
        <v>627.59299999999996</v>
      </c>
      <c r="C327">
        <v>750.19200000000001</v>
      </c>
      <c r="D327">
        <v>1237.4649999999999</v>
      </c>
      <c r="E327">
        <v>1033.268</v>
      </c>
      <c r="F327">
        <v>1366.163</v>
      </c>
      <c r="G327">
        <v>799.87099999999998</v>
      </c>
      <c r="H327">
        <v>784.97</v>
      </c>
      <c r="I327">
        <v>463.29300000000001</v>
      </c>
      <c r="J327">
        <v>305.70499999999998</v>
      </c>
      <c r="K327">
        <v>249.524</v>
      </c>
      <c r="L327">
        <v>434.90300000000002</v>
      </c>
    </row>
    <row r="328" spans="1:12">
      <c r="A328" t="s">
        <v>83</v>
      </c>
      <c r="B328">
        <v>3952.6280000000002</v>
      </c>
      <c r="C328">
        <v>4385.2110000000002</v>
      </c>
      <c r="D328">
        <v>5031.8900000000003</v>
      </c>
      <c r="E328">
        <v>5128.45</v>
      </c>
      <c r="F328">
        <v>5821.1319999999996</v>
      </c>
      <c r="G328">
        <v>5700.93</v>
      </c>
      <c r="H328">
        <v>8818.9590000000007</v>
      </c>
      <c r="I328">
        <v>12779.376</v>
      </c>
      <c r="J328">
        <v>13759.194</v>
      </c>
      <c r="K328">
        <v>8727.6650000000009</v>
      </c>
      <c r="L328">
        <v>19699.006000000001</v>
      </c>
    </row>
    <row r="329" spans="1:12">
      <c r="A329" t="s">
        <v>84</v>
      </c>
      <c r="B329">
        <v>2920.0430000000001</v>
      </c>
      <c r="C329">
        <v>2969.6529999999998</v>
      </c>
      <c r="D329">
        <v>2462.9789999999998</v>
      </c>
      <c r="E329">
        <v>3461.7910000000002</v>
      </c>
      <c r="F329">
        <v>2444.625</v>
      </c>
      <c r="G329">
        <v>1731.569</v>
      </c>
      <c r="H329">
        <v>2202.5369999999998</v>
      </c>
      <c r="I329">
        <v>2905.2730000000001</v>
      </c>
      <c r="J329">
        <v>1910.65</v>
      </c>
      <c r="K329">
        <v>1003.36</v>
      </c>
      <c r="L329">
        <v>2082.212</v>
      </c>
    </row>
    <row r="330" spans="1:12">
      <c r="A330" t="s">
        <v>85</v>
      </c>
      <c r="B330">
        <v>7505.8360000000002</v>
      </c>
      <c r="C330">
        <v>10053.066000000001</v>
      </c>
      <c r="D330">
        <v>8383.0049999999992</v>
      </c>
      <c r="E330">
        <v>13374.216</v>
      </c>
      <c r="F330">
        <v>10860.674999999999</v>
      </c>
      <c r="G330">
        <v>10519.273999999999</v>
      </c>
      <c r="H330">
        <v>4507.3890000000001</v>
      </c>
      <c r="I330">
        <v>4557.49</v>
      </c>
      <c r="J330">
        <v>4404.5919999999996</v>
      </c>
      <c r="K330">
        <v>5757.857</v>
      </c>
      <c r="L330">
        <v>8443.6229999999996</v>
      </c>
    </row>
    <row r="331" spans="1:12">
      <c r="A331" t="s">
        <v>86</v>
      </c>
      <c r="B331">
        <v>7502.57</v>
      </c>
      <c r="C331">
        <v>12903.775</v>
      </c>
      <c r="D331">
        <v>17272.134999999998</v>
      </c>
      <c r="E331">
        <v>20679.938999999998</v>
      </c>
      <c r="F331">
        <v>28988.624</v>
      </c>
      <c r="G331">
        <v>33968.144</v>
      </c>
      <c r="H331">
        <v>21216.054</v>
      </c>
      <c r="I331">
        <v>25814.893</v>
      </c>
      <c r="J331">
        <v>24402.555</v>
      </c>
      <c r="K331">
        <v>37798.258999999998</v>
      </c>
      <c r="L331">
        <v>32322.441999999999</v>
      </c>
    </row>
    <row r="332" spans="1:12">
      <c r="A332" t="s">
        <v>87</v>
      </c>
      <c r="B332">
        <v>262.91000000000003</v>
      </c>
      <c r="C332">
        <v>523.45699999999999</v>
      </c>
      <c r="D332">
        <v>495.62400000000002</v>
      </c>
      <c r="E332">
        <v>424.07600000000002</v>
      </c>
      <c r="F332">
        <v>1158.952</v>
      </c>
      <c r="G332">
        <v>2296.6320000000001</v>
      </c>
      <c r="H332">
        <v>1284.9760000000001</v>
      </c>
      <c r="I332">
        <v>1530.0070000000001</v>
      </c>
      <c r="J332">
        <v>1193.3399999999999</v>
      </c>
      <c r="K332">
        <v>1627.23</v>
      </c>
      <c r="L332">
        <v>1849.7570000000001</v>
      </c>
    </row>
    <row r="333" spans="1:12">
      <c r="A333" t="s">
        <v>88</v>
      </c>
      <c r="B333">
        <v>8278.3799999999992</v>
      </c>
      <c r="C333">
        <v>8105.1040000000003</v>
      </c>
      <c r="D333">
        <v>9063.0390000000007</v>
      </c>
      <c r="E333">
        <v>11070.34</v>
      </c>
      <c r="F333">
        <v>12258.708000000001</v>
      </c>
      <c r="G333">
        <v>24089.405999999999</v>
      </c>
      <c r="H333">
        <v>29585.541000000001</v>
      </c>
      <c r="I333">
        <v>26387.464</v>
      </c>
      <c r="J333">
        <v>34093.955000000002</v>
      </c>
      <c r="K333">
        <v>31620.331999999999</v>
      </c>
      <c r="L333">
        <v>25966.654999999999</v>
      </c>
    </row>
    <row r="334" spans="1:12">
      <c r="A334" t="s">
        <v>89</v>
      </c>
      <c r="B334">
        <v>1898.241</v>
      </c>
      <c r="C334">
        <v>2723.569</v>
      </c>
      <c r="D334">
        <v>3312.4569999999999</v>
      </c>
      <c r="E334">
        <v>3683.8139999999999</v>
      </c>
      <c r="F334">
        <v>4870.0739999999996</v>
      </c>
      <c r="G334">
        <v>6914.5780000000004</v>
      </c>
      <c r="H334">
        <v>3729.4920000000002</v>
      </c>
      <c r="I334">
        <v>5625.5379999999996</v>
      </c>
      <c r="J334">
        <v>6350.9089999999997</v>
      </c>
      <c r="K334">
        <v>4467.55</v>
      </c>
      <c r="L334">
        <v>7676.2510000000002</v>
      </c>
    </row>
    <row r="335" spans="1:12">
      <c r="A335" t="s">
        <v>90</v>
      </c>
      <c r="B335">
        <v>273.77100000000002</v>
      </c>
      <c r="C335">
        <v>365.47500000000002</v>
      </c>
      <c r="D335">
        <v>527.67600000000004</v>
      </c>
      <c r="E335">
        <v>590.14099999999996</v>
      </c>
      <c r="F335">
        <v>683.16700000000003</v>
      </c>
      <c r="G335">
        <v>578.79899999999998</v>
      </c>
      <c r="H335">
        <v>675.59900000000005</v>
      </c>
      <c r="I335">
        <v>715.41300000000001</v>
      </c>
      <c r="J335">
        <v>739.64099999999996</v>
      </c>
      <c r="K335">
        <v>291.18299999999999</v>
      </c>
      <c r="L335">
        <v>325.49299999999999</v>
      </c>
    </row>
    <row r="336" spans="1:12">
      <c r="A336" t="s">
        <v>91</v>
      </c>
      <c r="B336">
        <v>35438.699999999997</v>
      </c>
      <c r="C336">
        <v>33033.459000000003</v>
      </c>
      <c r="D336">
        <v>36978.364000000001</v>
      </c>
      <c r="E336">
        <v>39844.211000000003</v>
      </c>
      <c r="F336">
        <v>44861.411999999997</v>
      </c>
      <c r="G336">
        <v>50671.847999999998</v>
      </c>
      <c r="H336">
        <v>65262.089</v>
      </c>
      <c r="I336">
        <v>66230.195999999996</v>
      </c>
      <c r="J336">
        <v>79231.804999999993</v>
      </c>
      <c r="K336">
        <v>81960.914000000004</v>
      </c>
      <c r="L336">
        <v>96694.126000000004</v>
      </c>
    </row>
    <row r="337" spans="1:12">
      <c r="A337" t="s">
        <v>92</v>
      </c>
      <c r="B337">
        <v>108851.925</v>
      </c>
      <c r="C337">
        <v>121086.587</v>
      </c>
      <c r="D337">
        <v>121042.48299999999</v>
      </c>
      <c r="E337">
        <v>158067.745</v>
      </c>
      <c r="F337">
        <v>340708.71899999998</v>
      </c>
      <c r="G337">
        <v>365112.103</v>
      </c>
      <c r="H337">
        <v>385498.3</v>
      </c>
      <c r="I337">
        <v>428487.47200000001</v>
      </c>
      <c r="J337">
        <v>565435.37399999995</v>
      </c>
      <c r="K337">
        <v>296479.76400000002</v>
      </c>
      <c r="L337">
        <v>649581.28500000003</v>
      </c>
    </row>
    <row r="338" spans="1:12">
      <c r="A338" t="s">
        <v>93</v>
      </c>
      <c r="B338">
        <v>15535.213</v>
      </c>
      <c r="C338">
        <v>32744.583999999999</v>
      </c>
      <c r="D338">
        <v>51451.821000000004</v>
      </c>
      <c r="E338">
        <v>59780.394</v>
      </c>
      <c r="F338">
        <v>66779.399999999994</v>
      </c>
      <c r="G338">
        <v>46754.355000000003</v>
      </c>
      <c r="H338">
        <v>69261.379000000001</v>
      </c>
      <c r="I338">
        <v>100296.914</v>
      </c>
      <c r="J338">
        <v>119181.577</v>
      </c>
      <c r="K338">
        <v>49576.574999999997</v>
      </c>
      <c r="L338">
        <v>83494.570999999996</v>
      </c>
    </row>
    <row r="339" spans="1:12">
      <c r="A339" t="s">
        <v>94</v>
      </c>
      <c r="B339">
        <v>0.36</v>
      </c>
      <c r="C339" t="s">
        <v>18</v>
      </c>
      <c r="D339">
        <v>121.66800000000001</v>
      </c>
      <c r="E339">
        <v>190.34200000000001</v>
      </c>
      <c r="F339">
        <v>619.63</v>
      </c>
      <c r="G339" t="s">
        <v>18</v>
      </c>
      <c r="H339">
        <v>17.370999999999999</v>
      </c>
      <c r="I339" t="s">
        <v>18</v>
      </c>
      <c r="J339" t="s">
        <v>18</v>
      </c>
      <c r="K339">
        <v>4900.2719999999999</v>
      </c>
      <c r="L339">
        <v>1645.11</v>
      </c>
    </row>
    <row r="340" spans="1:12">
      <c r="A340" t="s">
        <v>95</v>
      </c>
      <c r="B340">
        <v>0.19600000000000001</v>
      </c>
      <c r="C340" t="s">
        <v>18</v>
      </c>
      <c r="D340" t="s">
        <v>18</v>
      </c>
      <c r="E340" t="s">
        <v>18</v>
      </c>
      <c r="F340" t="s">
        <v>18</v>
      </c>
      <c r="G340" t="s">
        <v>18</v>
      </c>
      <c r="H340" t="s">
        <v>18</v>
      </c>
      <c r="I340" t="s">
        <v>18</v>
      </c>
      <c r="J340" t="s">
        <v>18</v>
      </c>
      <c r="K340">
        <v>31.643000000000001</v>
      </c>
      <c r="L340">
        <v>4.907</v>
      </c>
    </row>
    <row r="341" spans="1:12">
      <c r="A341" t="s">
        <v>96</v>
      </c>
      <c r="B341">
        <v>56313.415999999997</v>
      </c>
      <c r="C341">
        <v>61685.752</v>
      </c>
      <c r="D341">
        <v>56329.120999999999</v>
      </c>
      <c r="E341">
        <v>65274.413999999997</v>
      </c>
      <c r="F341">
        <v>102763.253</v>
      </c>
      <c r="G341">
        <v>101379.639</v>
      </c>
      <c r="H341">
        <v>125704.607</v>
      </c>
      <c r="I341">
        <v>136551.89199999999</v>
      </c>
      <c r="J341">
        <v>153108.726</v>
      </c>
      <c r="K341">
        <v>103455.038</v>
      </c>
      <c r="L341">
        <v>116471.527</v>
      </c>
    </row>
    <row r="342" spans="1:12">
      <c r="A342" t="s">
        <v>97</v>
      </c>
      <c r="B342">
        <v>0</v>
      </c>
      <c r="C342" t="s">
        <v>18</v>
      </c>
      <c r="D342" t="s">
        <v>18</v>
      </c>
      <c r="E342" t="s">
        <v>18</v>
      </c>
      <c r="F342" t="s">
        <v>18</v>
      </c>
      <c r="G342" t="s">
        <v>18</v>
      </c>
      <c r="H342" t="s">
        <v>18</v>
      </c>
      <c r="I342" t="s">
        <v>18</v>
      </c>
      <c r="J342" t="s">
        <v>18</v>
      </c>
      <c r="K342">
        <v>66.88</v>
      </c>
      <c r="L342">
        <v>0</v>
      </c>
    </row>
    <row r="343" spans="1:12">
      <c r="A343" t="s">
        <v>98</v>
      </c>
      <c r="B343">
        <v>22432.06</v>
      </c>
      <c r="C343">
        <v>20383.112000000001</v>
      </c>
      <c r="D343">
        <v>20279.79</v>
      </c>
      <c r="E343">
        <v>18838.866999999998</v>
      </c>
      <c r="F343">
        <v>34980.160000000003</v>
      </c>
      <c r="G343">
        <v>40447.137999999999</v>
      </c>
      <c r="H343">
        <v>38646.521999999997</v>
      </c>
      <c r="I343">
        <v>53220.247000000003</v>
      </c>
      <c r="J343">
        <v>125478.266</v>
      </c>
      <c r="K343">
        <v>17823.330999999998</v>
      </c>
      <c r="L343">
        <v>43721.451000000001</v>
      </c>
    </row>
    <row r="344" spans="1:12">
      <c r="A344" t="s">
        <v>99</v>
      </c>
      <c r="B344">
        <v>2373.8420000000001</v>
      </c>
      <c r="C344">
        <v>10737.348</v>
      </c>
      <c r="D344">
        <v>20000.289000000001</v>
      </c>
      <c r="E344">
        <v>26025.703000000001</v>
      </c>
      <c r="F344">
        <v>54689.197999999997</v>
      </c>
      <c r="G344">
        <v>80444.025999999998</v>
      </c>
      <c r="H344">
        <v>109549.052</v>
      </c>
      <c r="I344">
        <v>100900.914</v>
      </c>
      <c r="J344">
        <v>159193.40100000001</v>
      </c>
      <c r="K344">
        <v>145431.64000000001</v>
      </c>
      <c r="L344">
        <v>371127.087</v>
      </c>
    </row>
    <row r="345" spans="1:12">
      <c r="A345" t="s">
        <v>100</v>
      </c>
      <c r="B345">
        <v>0.68500000000000005</v>
      </c>
      <c r="C345">
        <v>101.78</v>
      </c>
      <c r="D345">
        <v>6.0000000000000001E-3</v>
      </c>
      <c r="E345">
        <v>0.48599999999999999</v>
      </c>
      <c r="F345" t="s">
        <v>18</v>
      </c>
      <c r="G345">
        <v>54.765000000000001</v>
      </c>
      <c r="H345">
        <v>11.022</v>
      </c>
      <c r="I345" t="s">
        <v>18</v>
      </c>
      <c r="J345">
        <v>308.476</v>
      </c>
      <c r="K345">
        <v>122.73399999999999</v>
      </c>
      <c r="L345">
        <v>111.756</v>
      </c>
    </row>
    <row r="346" spans="1:12">
      <c r="A346" t="s">
        <v>101</v>
      </c>
      <c r="B346">
        <v>5117.4049999999997</v>
      </c>
      <c r="C346">
        <v>5124.7839999999997</v>
      </c>
      <c r="D346">
        <v>6605.7290000000003</v>
      </c>
      <c r="E346">
        <v>6043.835</v>
      </c>
      <c r="F346">
        <v>10891.619000000001</v>
      </c>
      <c r="G346">
        <v>17641.756000000001</v>
      </c>
      <c r="H346">
        <v>15742.262000000001</v>
      </c>
      <c r="I346">
        <v>22588.292000000001</v>
      </c>
      <c r="J346">
        <v>22131.404999999999</v>
      </c>
      <c r="K346">
        <v>21947.865000000002</v>
      </c>
      <c r="L346">
        <v>22158.879000000001</v>
      </c>
    </row>
    <row r="347" spans="1:12">
      <c r="A347" t="s">
        <v>102</v>
      </c>
      <c r="B347">
        <v>33817.063999999998</v>
      </c>
      <c r="C347">
        <v>30824.687000000002</v>
      </c>
      <c r="D347">
        <v>37165.610999999997</v>
      </c>
      <c r="E347">
        <v>45320.665000000001</v>
      </c>
      <c r="F347">
        <v>52126.337</v>
      </c>
      <c r="G347">
        <v>49738.841999999997</v>
      </c>
      <c r="H347">
        <v>55065.607000000004</v>
      </c>
      <c r="I347">
        <v>70215.006999999998</v>
      </c>
      <c r="J347">
        <v>78068.714000000007</v>
      </c>
      <c r="K347">
        <v>88462.184999999998</v>
      </c>
      <c r="L347">
        <v>93199.686000000002</v>
      </c>
    </row>
    <row r="348" spans="1:12">
      <c r="A348" t="s">
        <v>103</v>
      </c>
      <c r="B348">
        <v>193912.8</v>
      </c>
      <c r="C348">
        <v>222308.378</v>
      </c>
      <c r="D348">
        <v>204378.70600000001</v>
      </c>
      <c r="E348">
        <v>243782.68599999999</v>
      </c>
      <c r="F348">
        <v>438108.93800000002</v>
      </c>
      <c r="G348">
        <v>499465.82</v>
      </c>
      <c r="H348">
        <v>445174.68800000002</v>
      </c>
      <c r="I348">
        <v>547862.65800000005</v>
      </c>
      <c r="J348">
        <v>879028.37600000005</v>
      </c>
      <c r="K348">
        <v>603543.35600000003</v>
      </c>
      <c r="L348">
        <v>621562.06499999994</v>
      </c>
    </row>
    <row r="349" spans="1:12">
      <c r="A349" t="s">
        <v>104</v>
      </c>
      <c r="B349">
        <v>12498.098</v>
      </c>
      <c r="C349">
        <v>12302.357</v>
      </c>
      <c r="D349">
        <v>14297.875</v>
      </c>
      <c r="E349">
        <v>21472.851999999999</v>
      </c>
      <c r="F349">
        <v>27233.976999999999</v>
      </c>
      <c r="G349">
        <v>28313.863000000001</v>
      </c>
      <c r="H349">
        <v>41851.582999999999</v>
      </c>
      <c r="I349">
        <v>53103.597000000002</v>
      </c>
      <c r="J349">
        <v>86211.857999999993</v>
      </c>
      <c r="K349">
        <v>61535.252</v>
      </c>
      <c r="L349">
        <v>60399.536999999997</v>
      </c>
    </row>
    <row r="350" spans="1:12">
      <c r="A350" t="s">
        <v>105</v>
      </c>
      <c r="B350">
        <v>8939.0169999999998</v>
      </c>
      <c r="C350">
        <v>18085.91</v>
      </c>
      <c r="D350">
        <v>15465.808999999999</v>
      </c>
      <c r="E350">
        <v>34167.624000000003</v>
      </c>
      <c r="F350">
        <v>74441.210000000006</v>
      </c>
      <c r="G350">
        <v>71017.481</v>
      </c>
      <c r="H350">
        <v>80824.72</v>
      </c>
      <c r="I350">
        <v>89888.947</v>
      </c>
      <c r="J350">
        <v>153730.00899999999</v>
      </c>
      <c r="K350">
        <v>56391.040000000001</v>
      </c>
      <c r="L350">
        <v>271927.57199999999</v>
      </c>
    </row>
    <row r="351" spans="1:12">
      <c r="A351" t="s">
        <v>106</v>
      </c>
      <c r="B351">
        <v>1009954.56</v>
      </c>
      <c r="C351">
        <v>876333.41799999995</v>
      </c>
      <c r="D351">
        <v>925797.73899999994</v>
      </c>
      <c r="E351">
        <v>1082998.175</v>
      </c>
      <c r="F351">
        <v>1405130.787</v>
      </c>
      <c r="G351">
        <v>1864080.8130000001</v>
      </c>
      <c r="H351">
        <v>2614013.0649999999</v>
      </c>
      <c r="I351">
        <v>3012188.6129999999</v>
      </c>
      <c r="J351">
        <v>4024787.1170000001</v>
      </c>
      <c r="K351">
        <v>2397770.0469999998</v>
      </c>
      <c r="L351">
        <v>3040155.65</v>
      </c>
    </row>
    <row r="352" spans="1:12">
      <c r="A352" t="s">
        <v>107</v>
      </c>
      <c r="B352">
        <v>76288.144</v>
      </c>
      <c r="C352">
        <v>124423.879</v>
      </c>
      <c r="D352">
        <v>175089.90100000001</v>
      </c>
      <c r="E352">
        <v>193582.24600000001</v>
      </c>
      <c r="F352">
        <v>396911.32500000001</v>
      </c>
      <c r="G352">
        <v>613574.13899999997</v>
      </c>
      <c r="H352">
        <v>746984.27300000004</v>
      </c>
      <c r="I352">
        <v>911830.52399999998</v>
      </c>
      <c r="J352">
        <v>1308818.325</v>
      </c>
      <c r="K352">
        <v>850715.35699999996</v>
      </c>
      <c r="L352">
        <v>1208537.997</v>
      </c>
    </row>
    <row r="353" spans="1:12">
      <c r="A353" t="s">
        <v>108</v>
      </c>
      <c r="B353">
        <v>23362.691999999999</v>
      </c>
      <c r="C353">
        <v>21709.735000000001</v>
      </c>
      <c r="D353">
        <v>28391.246999999999</v>
      </c>
      <c r="E353">
        <v>34179.201000000001</v>
      </c>
      <c r="F353">
        <v>44003.656000000003</v>
      </c>
      <c r="G353">
        <v>69944.407000000007</v>
      </c>
      <c r="H353">
        <v>92382.434999999998</v>
      </c>
      <c r="I353">
        <v>90018.400999999998</v>
      </c>
      <c r="J353">
        <v>138805.701</v>
      </c>
      <c r="K353">
        <v>91850.464999999997</v>
      </c>
      <c r="L353">
        <v>106416.126</v>
      </c>
    </row>
    <row r="354" spans="1:12">
      <c r="A354" t="s">
        <v>109</v>
      </c>
      <c r="B354">
        <v>11093.868</v>
      </c>
      <c r="C354">
        <v>10161.869000000001</v>
      </c>
      <c r="D354">
        <v>15380.678</v>
      </c>
      <c r="E354">
        <v>19046.97</v>
      </c>
      <c r="F354">
        <v>24282.273000000001</v>
      </c>
      <c r="G354">
        <v>35992.154999999999</v>
      </c>
      <c r="H354">
        <v>42108.646000000001</v>
      </c>
      <c r="I354">
        <v>43463.703999999998</v>
      </c>
      <c r="J354">
        <v>47393.072999999997</v>
      </c>
      <c r="K354">
        <v>36847.678999999996</v>
      </c>
      <c r="L354">
        <v>46984.258000000002</v>
      </c>
    </row>
    <row r="355" spans="1:12">
      <c r="A355" t="s">
        <v>110</v>
      </c>
      <c r="B355">
        <v>881297.6</v>
      </c>
      <c r="C355">
        <v>940232.91899999999</v>
      </c>
      <c r="D355">
        <v>813378.01</v>
      </c>
      <c r="E355">
        <v>992938.51699999999</v>
      </c>
      <c r="F355">
        <v>1018505.69</v>
      </c>
      <c r="G355">
        <v>1323054.7250000001</v>
      </c>
      <c r="H355">
        <v>1912521.672</v>
      </c>
      <c r="I355">
        <v>1550042.2779999999</v>
      </c>
      <c r="J355">
        <v>2598496.6179999998</v>
      </c>
      <c r="K355">
        <v>2229186.8220000002</v>
      </c>
      <c r="L355">
        <v>2723908.88</v>
      </c>
    </row>
    <row r="356" spans="1:12">
      <c r="A356" t="s">
        <v>111</v>
      </c>
      <c r="B356">
        <v>1057.836</v>
      </c>
      <c r="C356">
        <v>3087.712</v>
      </c>
      <c r="D356">
        <v>702.70100000000002</v>
      </c>
      <c r="E356">
        <v>1128.453</v>
      </c>
      <c r="F356">
        <v>3433.3760000000002</v>
      </c>
      <c r="G356">
        <v>4139.33</v>
      </c>
      <c r="H356">
        <v>8560.2009999999991</v>
      </c>
      <c r="I356">
        <v>7356.7730000000001</v>
      </c>
      <c r="J356">
        <v>10751.841</v>
      </c>
      <c r="K356">
        <v>7143.6620000000003</v>
      </c>
      <c r="L356">
        <v>22121.968000000001</v>
      </c>
    </row>
    <row r="357" spans="1:12">
      <c r="A357" t="s">
        <v>112</v>
      </c>
      <c r="B357">
        <v>17569.434000000001</v>
      </c>
      <c r="C357">
        <v>18317.293000000001</v>
      </c>
      <c r="D357">
        <v>35655.091</v>
      </c>
      <c r="E357">
        <v>122267.04700000001</v>
      </c>
      <c r="F357">
        <v>254713.99400000001</v>
      </c>
      <c r="G357" t="s">
        <v>18</v>
      </c>
      <c r="H357">
        <v>10391.007</v>
      </c>
      <c r="I357">
        <v>90751.542000000001</v>
      </c>
      <c r="J357">
        <v>66854.392000000007</v>
      </c>
      <c r="K357">
        <v>108489.855</v>
      </c>
      <c r="L357">
        <v>80213.076000000001</v>
      </c>
    </row>
    <row r="358" spans="1:12">
      <c r="A358" t="s">
        <v>113</v>
      </c>
      <c r="B358">
        <v>2891.0010000000002</v>
      </c>
      <c r="C358">
        <v>4333.2179999999998</v>
      </c>
      <c r="D358">
        <v>5625.3360000000002</v>
      </c>
      <c r="E358">
        <v>7131.4219999999996</v>
      </c>
      <c r="F358">
        <v>12700.654</v>
      </c>
      <c r="G358">
        <v>10460.067999999999</v>
      </c>
      <c r="H358">
        <v>11686.168</v>
      </c>
      <c r="I358">
        <v>14300.226000000001</v>
      </c>
      <c r="J358">
        <v>25436.237000000001</v>
      </c>
      <c r="K358">
        <v>17865.411</v>
      </c>
      <c r="L358">
        <v>20138.062999999998</v>
      </c>
    </row>
    <row r="359" spans="1:12">
      <c r="A359" t="s">
        <v>114</v>
      </c>
      <c r="B359">
        <v>17187.32</v>
      </c>
      <c r="C359">
        <v>24911.302</v>
      </c>
      <c r="D359">
        <v>12623.992</v>
      </c>
      <c r="E359">
        <v>17728.848999999998</v>
      </c>
      <c r="F359">
        <v>26652.655999999999</v>
      </c>
      <c r="G359">
        <v>32041.157999999999</v>
      </c>
      <c r="H359">
        <v>55528.728999999999</v>
      </c>
      <c r="I359">
        <v>65745.513999999996</v>
      </c>
      <c r="J359">
        <v>131192.647</v>
      </c>
      <c r="K359">
        <v>118485.019</v>
      </c>
      <c r="L359">
        <v>135793.18400000001</v>
      </c>
    </row>
    <row r="360" spans="1:12">
      <c r="A360" t="s">
        <v>115</v>
      </c>
      <c r="B360">
        <v>3491.4160000000002</v>
      </c>
      <c r="C360">
        <v>6505.1980000000003</v>
      </c>
      <c r="D360">
        <v>6464.0619999999999</v>
      </c>
      <c r="E360">
        <v>8020.6930000000002</v>
      </c>
      <c r="F360">
        <v>11245.767</v>
      </c>
      <c r="G360">
        <v>4671.9089999999997</v>
      </c>
      <c r="H360">
        <v>4283.1629999999996</v>
      </c>
      <c r="I360">
        <v>6093.1239999999998</v>
      </c>
      <c r="J360">
        <v>14223.237999999999</v>
      </c>
      <c r="K360">
        <v>6834.64</v>
      </c>
      <c r="L360">
        <v>9343.3649999999998</v>
      </c>
    </row>
    <row r="361" spans="1:12">
      <c r="A361" t="s">
        <v>116</v>
      </c>
      <c r="B361">
        <v>6563.7120000000004</v>
      </c>
      <c r="C361">
        <v>6164.8209999999999</v>
      </c>
      <c r="D361">
        <v>7077.8789999999999</v>
      </c>
      <c r="E361">
        <v>8623.9940000000006</v>
      </c>
      <c r="F361">
        <v>11553.304</v>
      </c>
      <c r="G361">
        <v>12805.450999999999</v>
      </c>
      <c r="H361">
        <v>22144.958999999999</v>
      </c>
      <c r="I361">
        <v>26425.463</v>
      </c>
      <c r="J361">
        <v>33816.139000000003</v>
      </c>
      <c r="K361">
        <v>49347.894999999997</v>
      </c>
      <c r="L361">
        <v>38033.944000000003</v>
      </c>
    </row>
    <row r="362" spans="1:12">
      <c r="A362" t="s">
        <v>117</v>
      </c>
      <c r="B362">
        <v>73791.975999999995</v>
      </c>
      <c r="C362">
        <v>51652.256000000001</v>
      </c>
      <c r="D362">
        <v>50014.506000000001</v>
      </c>
      <c r="E362">
        <v>44039.487000000001</v>
      </c>
      <c r="F362">
        <v>58028.559000000001</v>
      </c>
      <c r="G362">
        <v>127312.925</v>
      </c>
      <c r="H362">
        <v>203887.75399999999</v>
      </c>
      <c r="I362">
        <v>204401.33100000001</v>
      </c>
      <c r="J362">
        <v>252162.576</v>
      </c>
      <c r="K362">
        <v>131808.359</v>
      </c>
      <c r="L362">
        <v>172498.81</v>
      </c>
    </row>
    <row r="363" spans="1:12">
      <c r="A363" t="s">
        <v>118</v>
      </c>
      <c r="B363">
        <v>31343.24</v>
      </c>
      <c r="C363">
        <v>34049.711000000003</v>
      </c>
      <c r="D363">
        <v>34217.296999999999</v>
      </c>
      <c r="E363">
        <v>39740.214999999997</v>
      </c>
      <c r="F363">
        <v>48406.550999999999</v>
      </c>
      <c r="G363">
        <v>57581.648000000001</v>
      </c>
      <c r="H363">
        <v>65225.826999999997</v>
      </c>
      <c r="I363">
        <v>102756.42600000001</v>
      </c>
      <c r="J363">
        <v>111228.217</v>
      </c>
      <c r="K363">
        <v>50866.813000000002</v>
      </c>
      <c r="L363">
        <v>65488.152000000002</v>
      </c>
    </row>
    <row r="364" spans="1:12">
      <c r="A364" t="s">
        <v>119</v>
      </c>
      <c r="B364">
        <v>42448.072</v>
      </c>
      <c r="C364">
        <v>45564.017</v>
      </c>
      <c r="D364">
        <v>47387.445</v>
      </c>
      <c r="E364">
        <v>55511.072999999997</v>
      </c>
      <c r="F364">
        <v>61936.908000000003</v>
      </c>
      <c r="G364">
        <v>63925.040999999997</v>
      </c>
      <c r="H364">
        <v>60725.735000000001</v>
      </c>
      <c r="I364">
        <v>66263.933000000005</v>
      </c>
      <c r="J364">
        <v>76179.099000000002</v>
      </c>
      <c r="K364">
        <v>47005.995000000003</v>
      </c>
      <c r="L364">
        <v>51845.493999999999</v>
      </c>
    </row>
    <row r="365" spans="1:12">
      <c r="A365" t="s">
        <v>120</v>
      </c>
      <c r="B365">
        <v>27703.538</v>
      </c>
      <c r="C365">
        <v>26534.172999999999</v>
      </c>
      <c r="D365">
        <v>31068.201000000001</v>
      </c>
      <c r="E365">
        <v>38499.523000000001</v>
      </c>
      <c r="F365">
        <v>54634.036</v>
      </c>
      <c r="G365">
        <v>58568.288999999997</v>
      </c>
      <c r="H365">
        <v>56172.677000000003</v>
      </c>
      <c r="I365">
        <v>69552.456999999995</v>
      </c>
      <c r="J365">
        <v>78874.396999999997</v>
      </c>
      <c r="K365">
        <v>35242.152000000002</v>
      </c>
      <c r="L365">
        <v>56749.644</v>
      </c>
    </row>
    <row r="366" spans="1:12">
      <c r="A366" t="s">
        <v>121</v>
      </c>
      <c r="B366">
        <v>71024.224000000002</v>
      </c>
      <c r="C366">
        <v>60253.824000000001</v>
      </c>
      <c r="D366">
        <v>62813.252</v>
      </c>
      <c r="E366">
        <v>75784.555999999997</v>
      </c>
      <c r="F366">
        <v>99147.103000000003</v>
      </c>
      <c r="G366">
        <v>108479.125</v>
      </c>
      <c r="H366">
        <v>100269.659</v>
      </c>
      <c r="I366">
        <v>93092.36</v>
      </c>
      <c r="J366">
        <v>93068.297000000006</v>
      </c>
      <c r="K366">
        <v>40126.413999999997</v>
      </c>
      <c r="L366">
        <v>33537.726999999999</v>
      </c>
    </row>
    <row r="367" spans="1:12">
      <c r="A367" t="s">
        <v>122</v>
      </c>
      <c r="B367">
        <v>20833.464</v>
      </c>
      <c r="C367">
        <v>19634.452000000001</v>
      </c>
      <c r="D367">
        <v>23630.365000000002</v>
      </c>
      <c r="E367">
        <v>30229.794999999998</v>
      </c>
      <c r="F367">
        <v>34070.154000000002</v>
      </c>
      <c r="G367">
        <v>40198.481</v>
      </c>
      <c r="H367">
        <v>45296.275999999998</v>
      </c>
      <c r="I367">
        <v>46137.203999999998</v>
      </c>
      <c r="J367">
        <v>69330.331999999995</v>
      </c>
      <c r="K367">
        <v>51484.067000000003</v>
      </c>
      <c r="L367">
        <v>67098.873000000007</v>
      </c>
    </row>
    <row r="368" spans="1:12">
      <c r="A368" t="s">
        <v>123</v>
      </c>
      <c r="B368">
        <v>40724.324000000001</v>
      </c>
      <c r="C368">
        <v>51045.283000000003</v>
      </c>
      <c r="D368">
        <v>57310.42</v>
      </c>
      <c r="E368">
        <v>71558.474000000002</v>
      </c>
      <c r="F368">
        <v>87361.784</v>
      </c>
      <c r="G368">
        <v>98878.914000000004</v>
      </c>
      <c r="H368">
        <v>107187.291</v>
      </c>
      <c r="I368">
        <v>116312.039</v>
      </c>
      <c r="J368">
        <v>177698.21100000001</v>
      </c>
      <c r="K368">
        <v>109420.474</v>
      </c>
      <c r="L368">
        <v>167972.71799999999</v>
      </c>
    </row>
    <row r="369" spans="1:12">
      <c r="A369" t="s">
        <v>124</v>
      </c>
      <c r="B369">
        <v>28858.993999999999</v>
      </c>
      <c r="C369">
        <v>27666.559000000001</v>
      </c>
      <c r="D369">
        <v>29870.449000000001</v>
      </c>
      <c r="E369">
        <v>33686.466</v>
      </c>
      <c r="F369">
        <v>33033.01</v>
      </c>
      <c r="G369">
        <v>35431.61</v>
      </c>
      <c r="H369">
        <v>35518.089</v>
      </c>
      <c r="I369">
        <v>63481.061000000002</v>
      </c>
      <c r="J369">
        <v>62218.741000000002</v>
      </c>
      <c r="K369">
        <v>48470.002</v>
      </c>
      <c r="L369">
        <v>65802.679000000004</v>
      </c>
    </row>
    <row r="370" spans="1:12">
      <c r="A370" t="s">
        <v>125</v>
      </c>
      <c r="B370">
        <v>2847.5250000000001</v>
      </c>
      <c r="C370">
        <v>3732.3209999999999</v>
      </c>
      <c r="D370">
        <v>3956.0889999999999</v>
      </c>
      <c r="E370">
        <v>4993.9589999999998</v>
      </c>
      <c r="F370">
        <v>8322.4709999999995</v>
      </c>
      <c r="G370">
        <v>5337.4430000000002</v>
      </c>
      <c r="H370">
        <v>4513.0200000000004</v>
      </c>
      <c r="I370">
        <v>11785.431</v>
      </c>
      <c r="J370">
        <v>11113.147999999999</v>
      </c>
      <c r="K370">
        <v>5075.3540000000003</v>
      </c>
      <c r="L370">
        <v>6847.6689999999999</v>
      </c>
    </row>
    <row r="371" spans="1:12">
      <c r="A371" t="s">
        <v>126</v>
      </c>
      <c r="B371">
        <v>817.97699999999998</v>
      </c>
      <c r="C371">
        <v>1004.403</v>
      </c>
      <c r="D371">
        <v>1081.461</v>
      </c>
      <c r="E371">
        <v>1492.433</v>
      </c>
      <c r="F371">
        <v>1705.2909999999999</v>
      </c>
      <c r="G371">
        <v>1866.4770000000001</v>
      </c>
      <c r="H371">
        <v>2200.0239999999999</v>
      </c>
      <c r="I371">
        <v>1747.788</v>
      </c>
      <c r="J371">
        <v>3270.8560000000002</v>
      </c>
      <c r="K371">
        <v>4921.7950000000001</v>
      </c>
      <c r="L371">
        <v>2738.569</v>
      </c>
    </row>
    <row r="372" spans="1:12">
      <c r="A372" t="s">
        <v>127</v>
      </c>
      <c r="B372">
        <v>12095.477999999999</v>
      </c>
      <c r="C372">
        <v>10123.44</v>
      </c>
      <c r="D372">
        <v>10893.679</v>
      </c>
      <c r="E372">
        <v>12286.902</v>
      </c>
      <c r="F372">
        <v>13717.008</v>
      </c>
      <c r="G372">
        <v>13059.603999999999</v>
      </c>
      <c r="H372">
        <v>15607.337</v>
      </c>
      <c r="I372">
        <v>22201.727999999999</v>
      </c>
      <c r="J372">
        <v>32033.701000000001</v>
      </c>
      <c r="K372">
        <v>25400.27</v>
      </c>
      <c r="L372">
        <v>24211.609</v>
      </c>
    </row>
    <row r="373" spans="1:12">
      <c r="A373" t="s">
        <v>128</v>
      </c>
      <c r="B373">
        <v>1595.375</v>
      </c>
      <c r="C373">
        <v>1608.8219999999999</v>
      </c>
      <c r="D373">
        <v>1833.4970000000001</v>
      </c>
      <c r="E373">
        <v>2129.835</v>
      </c>
      <c r="F373">
        <v>2779.518</v>
      </c>
      <c r="G373">
        <v>2690.5740000000001</v>
      </c>
      <c r="H373">
        <v>2233.518</v>
      </c>
      <c r="I373">
        <v>2799.8229999999999</v>
      </c>
      <c r="J373">
        <v>3248.52</v>
      </c>
      <c r="K373">
        <v>2562.4740000000002</v>
      </c>
      <c r="L373">
        <v>3434.6590000000001</v>
      </c>
    </row>
    <row r="374" spans="1:12">
      <c r="A374" t="s">
        <v>129</v>
      </c>
      <c r="B374">
        <v>103149.25599999999</v>
      </c>
      <c r="C374">
        <v>113633.694</v>
      </c>
      <c r="D374">
        <v>130878.67200000001</v>
      </c>
      <c r="E374">
        <v>173206.231</v>
      </c>
      <c r="F374">
        <v>217983.20699999999</v>
      </c>
      <c r="G374">
        <v>239571.37299999999</v>
      </c>
      <c r="H374">
        <v>261978.16</v>
      </c>
      <c r="I374">
        <v>336506.82799999998</v>
      </c>
      <c r="J374">
        <v>416926.45</v>
      </c>
      <c r="K374">
        <v>335106.17099999997</v>
      </c>
      <c r="L374">
        <v>350051.24099999998</v>
      </c>
    </row>
    <row r="375" spans="1:12">
      <c r="A375" t="s">
        <v>130</v>
      </c>
      <c r="B375">
        <v>45959.811999999998</v>
      </c>
      <c r="C375">
        <v>52432.389000000003</v>
      </c>
      <c r="D375">
        <v>60931.438999999998</v>
      </c>
      <c r="E375">
        <v>76303.466</v>
      </c>
      <c r="F375">
        <v>107557.977</v>
      </c>
      <c r="G375">
        <v>135229.815</v>
      </c>
      <c r="H375">
        <v>155059.58900000001</v>
      </c>
      <c r="I375">
        <v>218835.62599999999</v>
      </c>
      <c r="J375">
        <v>298873.57400000002</v>
      </c>
      <c r="K375">
        <v>326528.51</v>
      </c>
      <c r="L375">
        <v>327490.897</v>
      </c>
    </row>
    <row r="376" spans="1:12">
      <c r="A376" t="s">
        <v>131</v>
      </c>
      <c r="B376">
        <v>310086.17599999998</v>
      </c>
      <c r="C376">
        <v>347969.326</v>
      </c>
      <c r="D376">
        <v>424047.36300000001</v>
      </c>
      <c r="E376">
        <v>519232.56599999999</v>
      </c>
      <c r="F376">
        <v>741755.18</v>
      </c>
      <c r="G376">
        <v>831068.23899999994</v>
      </c>
      <c r="H376">
        <v>964326.75899999996</v>
      </c>
      <c r="I376">
        <v>1354605.922</v>
      </c>
      <c r="J376">
        <v>1480947.9169999999</v>
      </c>
      <c r="K376">
        <v>1557883.523</v>
      </c>
      <c r="L376">
        <v>1436973.05</v>
      </c>
    </row>
    <row r="377" spans="1:12">
      <c r="A377" t="s">
        <v>132</v>
      </c>
      <c r="B377">
        <v>7892.7060000000001</v>
      </c>
      <c r="C377">
        <v>16202.929</v>
      </c>
      <c r="D377">
        <v>17606.66</v>
      </c>
      <c r="E377">
        <v>20376.933000000001</v>
      </c>
      <c r="F377">
        <v>20904.633999999998</v>
      </c>
      <c r="G377">
        <v>20849.185000000001</v>
      </c>
      <c r="H377">
        <v>17216.396000000001</v>
      </c>
      <c r="I377">
        <v>20393.173999999999</v>
      </c>
      <c r="J377">
        <v>30283.058000000001</v>
      </c>
      <c r="K377">
        <v>34517.377999999997</v>
      </c>
      <c r="L377">
        <v>34493.900999999998</v>
      </c>
    </row>
    <row r="378" spans="1:12">
      <c r="A378" t="s">
        <v>133</v>
      </c>
      <c r="B378">
        <v>54890.936000000002</v>
      </c>
      <c r="C378">
        <v>64582.517</v>
      </c>
      <c r="D378">
        <v>75493.043999999994</v>
      </c>
      <c r="E378">
        <v>91204.49</v>
      </c>
      <c r="F378">
        <v>117514.47199999999</v>
      </c>
      <c r="G378">
        <v>130078.90700000001</v>
      </c>
      <c r="H378">
        <v>163862.29500000001</v>
      </c>
      <c r="I378">
        <v>195487.49799999999</v>
      </c>
      <c r="J378">
        <v>244436.23499999999</v>
      </c>
      <c r="K378">
        <v>239484.712</v>
      </c>
      <c r="L378">
        <v>239281.21599999999</v>
      </c>
    </row>
    <row r="379" spans="1:12">
      <c r="A379" t="s">
        <v>134</v>
      </c>
      <c r="B379">
        <v>45153.703999999998</v>
      </c>
      <c r="C379">
        <v>45489.675999999999</v>
      </c>
      <c r="D379">
        <v>54750.184999999998</v>
      </c>
      <c r="E379">
        <v>70268.061000000002</v>
      </c>
      <c r="F379">
        <v>104459.28200000001</v>
      </c>
      <c r="G379">
        <v>121557.568</v>
      </c>
      <c r="H379">
        <v>121086.196</v>
      </c>
      <c r="I379">
        <v>169121.60800000001</v>
      </c>
      <c r="J379">
        <v>198289.66500000001</v>
      </c>
      <c r="K379">
        <v>174210.61799999999</v>
      </c>
      <c r="L379">
        <v>179627.152</v>
      </c>
    </row>
    <row r="380" spans="1:12">
      <c r="A380" t="s">
        <v>135</v>
      </c>
      <c r="B380">
        <v>18205.704000000002</v>
      </c>
      <c r="C380">
        <v>20433.597000000002</v>
      </c>
      <c r="D380">
        <v>21094.852999999999</v>
      </c>
      <c r="E380">
        <v>21334.169000000002</v>
      </c>
      <c r="F380">
        <v>36510.987999999998</v>
      </c>
      <c r="G380">
        <v>37327.821000000004</v>
      </c>
      <c r="H380">
        <v>57183.188000000002</v>
      </c>
      <c r="I380">
        <v>101201.916</v>
      </c>
      <c r="J380">
        <v>200702.70800000001</v>
      </c>
      <c r="K380">
        <v>77424.911999999997</v>
      </c>
      <c r="L380">
        <v>112210.266</v>
      </c>
    </row>
    <row r="381" spans="1:12">
      <c r="A381" t="s">
        <v>136</v>
      </c>
      <c r="B381">
        <v>21959.844000000001</v>
      </c>
      <c r="C381">
        <v>20928.054</v>
      </c>
      <c r="D381">
        <v>31420.425999999999</v>
      </c>
      <c r="E381">
        <v>42596.252999999997</v>
      </c>
      <c r="F381">
        <v>54057.735999999997</v>
      </c>
      <c r="G381">
        <v>76681.082999999999</v>
      </c>
      <c r="H381">
        <v>104495.685</v>
      </c>
      <c r="I381">
        <v>132114.13099999999</v>
      </c>
      <c r="J381">
        <v>146559.23499999999</v>
      </c>
      <c r="K381">
        <v>112275.41099999999</v>
      </c>
      <c r="L381">
        <v>157198.30799999999</v>
      </c>
    </row>
    <row r="382" spans="1:12">
      <c r="A382" t="s">
        <v>137</v>
      </c>
      <c r="B382">
        <v>18994.923999999999</v>
      </c>
      <c r="C382">
        <v>16911.473999999998</v>
      </c>
      <c r="D382">
        <v>21612.379000000001</v>
      </c>
      <c r="E382">
        <v>34980.413</v>
      </c>
      <c r="F382">
        <v>49228.574000000001</v>
      </c>
      <c r="G382">
        <v>62243.824000000001</v>
      </c>
      <c r="H382">
        <v>97686.692999999999</v>
      </c>
      <c r="I382">
        <v>131643.022</v>
      </c>
      <c r="J382">
        <v>213573.49</v>
      </c>
      <c r="K382">
        <v>133870.948</v>
      </c>
      <c r="L382">
        <v>145082.34599999999</v>
      </c>
    </row>
    <row r="383" spans="1:12">
      <c r="A383" t="s">
        <v>138</v>
      </c>
      <c r="B383">
        <v>9690.7729999999992</v>
      </c>
      <c r="C383">
        <v>11804.355</v>
      </c>
      <c r="D383">
        <v>14713.793</v>
      </c>
      <c r="E383">
        <v>15396.644</v>
      </c>
      <c r="F383">
        <v>20413.218000000001</v>
      </c>
      <c r="G383">
        <v>22849.260999999999</v>
      </c>
      <c r="H383">
        <v>34234.142</v>
      </c>
      <c r="I383">
        <v>35047.178999999996</v>
      </c>
      <c r="J383">
        <v>40424.343000000001</v>
      </c>
      <c r="K383">
        <v>33864.798000000003</v>
      </c>
      <c r="L383">
        <v>40559.743999999999</v>
      </c>
    </row>
    <row r="384" spans="1:12">
      <c r="A384" t="s">
        <v>139</v>
      </c>
      <c r="B384">
        <v>28729.732</v>
      </c>
      <c r="C384">
        <v>34176.330999999998</v>
      </c>
      <c r="D384">
        <v>43603.826000000001</v>
      </c>
      <c r="E384">
        <v>62686.107000000004</v>
      </c>
      <c r="F384">
        <v>77483.194000000003</v>
      </c>
      <c r="G384">
        <v>81017.498000000007</v>
      </c>
      <c r="H384">
        <v>97509.197</v>
      </c>
      <c r="I384">
        <v>123136.193</v>
      </c>
      <c r="J384">
        <v>164357.103</v>
      </c>
      <c r="K384">
        <v>134288.31200000001</v>
      </c>
      <c r="L384">
        <v>145575.64799999999</v>
      </c>
    </row>
    <row r="385" spans="1:12">
      <c r="A385" t="s">
        <v>140</v>
      </c>
      <c r="B385">
        <v>60392.964</v>
      </c>
      <c r="C385">
        <v>68991.293000000005</v>
      </c>
      <c r="D385">
        <v>93335.366999999998</v>
      </c>
      <c r="E385">
        <v>136306.68599999999</v>
      </c>
      <c r="F385">
        <v>170356.35399999999</v>
      </c>
      <c r="G385">
        <v>192943.43100000001</v>
      </c>
      <c r="H385">
        <v>269378.723</v>
      </c>
      <c r="I385">
        <v>335801.98599999998</v>
      </c>
      <c r="J385">
        <v>389946.69099999999</v>
      </c>
      <c r="K385">
        <v>287142.21399999998</v>
      </c>
      <c r="L385">
        <v>373699.13099999999</v>
      </c>
    </row>
    <row r="386" spans="1:12">
      <c r="A386" t="s">
        <v>141</v>
      </c>
      <c r="B386">
        <v>107.126</v>
      </c>
      <c r="C386">
        <v>368.82600000000002</v>
      </c>
      <c r="D386">
        <v>1021.272</v>
      </c>
      <c r="E386">
        <v>1490.9079999999999</v>
      </c>
      <c r="F386">
        <v>1537.84</v>
      </c>
      <c r="G386">
        <v>3779.2579999999998</v>
      </c>
      <c r="H386">
        <v>3881.511</v>
      </c>
      <c r="I386">
        <v>4611.9340000000002</v>
      </c>
      <c r="J386">
        <v>8751.7520000000004</v>
      </c>
      <c r="K386">
        <v>48316.413</v>
      </c>
      <c r="L386">
        <v>13063.787</v>
      </c>
    </row>
    <row r="387" spans="1:12">
      <c r="A387" t="s">
        <v>142</v>
      </c>
      <c r="B387">
        <v>39979.216</v>
      </c>
      <c r="C387">
        <v>49330.792999999998</v>
      </c>
      <c r="D387">
        <v>52943.38</v>
      </c>
      <c r="E387">
        <v>73734.058999999994</v>
      </c>
      <c r="F387">
        <v>87324.172999999995</v>
      </c>
      <c r="G387">
        <v>97590.402000000002</v>
      </c>
      <c r="H387">
        <v>106034.724</v>
      </c>
      <c r="I387">
        <v>124728.29</v>
      </c>
      <c r="J387">
        <v>163192.78899999999</v>
      </c>
      <c r="K387">
        <v>141534.856</v>
      </c>
      <c r="L387">
        <v>142626.03099999999</v>
      </c>
    </row>
    <row r="388" spans="1:12">
      <c r="A388" t="s">
        <v>143</v>
      </c>
      <c r="B388">
        <v>100222.16</v>
      </c>
      <c r="C388">
        <v>115693.891</v>
      </c>
      <c r="D388">
        <v>135691.98699999999</v>
      </c>
      <c r="E388">
        <v>176148.962</v>
      </c>
      <c r="F388">
        <v>217376.58600000001</v>
      </c>
      <c r="G388">
        <v>260796.81099999999</v>
      </c>
      <c r="H388">
        <v>327582.58799999999</v>
      </c>
      <c r="I388">
        <v>431499.02100000001</v>
      </c>
      <c r="J388">
        <v>509149.96500000003</v>
      </c>
      <c r="K388">
        <v>378656.864</v>
      </c>
      <c r="L388">
        <v>428994.83299999998</v>
      </c>
    </row>
    <row r="389" spans="1:12">
      <c r="A389" t="s">
        <v>144</v>
      </c>
      <c r="B389">
        <v>14815.481</v>
      </c>
      <c r="C389">
        <v>17785.45</v>
      </c>
      <c r="D389">
        <v>22571.585999999999</v>
      </c>
      <c r="E389">
        <v>35951.199000000001</v>
      </c>
      <c r="F389">
        <v>45516.872000000003</v>
      </c>
      <c r="G389">
        <v>54237.506999999998</v>
      </c>
      <c r="H389">
        <v>76767.728000000003</v>
      </c>
      <c r="I389">
        <v>89996.619000000006</v>
      </c>
      <c r="J389">
        <v>107731.318</v>
      </c>
      <c r="K389">
        <v>86154.062999999995</v>
      </c>
      <c r="L389">
        <v>80299.820999999996</v>
      </c>
    </row>
    <row r="390" spans="1:12">
      <c r="A390" t="s">
        <v>145</v>
      </c>
      <c r="B390">
        <v>49074.6</v>
      </c>
      <c r="C390">
        <v>52143.423999999999</v>
      </c>
      <c r="D390">
        <v>62807.345000000001</v>
      </c>
      <c r="E390">
        <v>66363.441999999995</v>
      </c>
      <c r="F390">
        <v>80891.035999999993</v>
      </c>
      <c r="G390">
        <v>83953.76</v>
      </c>
      <c r="H390">
        <v>89670.005000000005</v>
      </c>
      <c r="I390">
        <v>106791.34699999999</v>
      </c>
      <c r="J390">
        <v>159278.15700000001</v>
      </c>
      <c r="K390">
        <v>129453.16499999999</v>
      </c>
      <c r="L390">
        <v>97540.918000000005</v>
      </c>
    </row>
    <row r="391" spans="1:12">
      <c r="A391" t="s">
        <v>146</v>
      </c>
      <c r="B391">
        <v>19964.5</v>
      </c>
      <c r="C391">
        <v>27967.714</v>
      </c>
      <c r="D391">
        <v>31882.052</v>
      </c>
      <c r="E391">
        <v>37231.385999999999</v>
      </c>
      <c r="F391">
        <v>40029.203000000001</v>
      </c>
      <c r="G391">
        <v>44338.796999999999</v>
      </c>
      <c r="H391">
        <v>54233.9</v>
      </c>
      <c r="I391">
        <v>75609.112999999998</v>
      </c>
      <c r="J391">
        <v>77800.313999999998</v>
      </c>
      <c r="K391">
        <v>71523.134999999995</v>
      </c>
      <c r="L391">
        <v>74566.269</v>
      </c>
    </row>
    <row r="392" spans="1:12">
      <c r="A392" t="s">
        <v>147</v>
      </c>
      <c r="B392">
        <v>2846.3620000000001</v>
      </c>
      <c r="C392">
        <v>2891.1619999999998</v>
      </c>
      <c r="D392">
        <v>2831.2280000000001</v>
      </c>
      <c r="E392">
        <v>2538.422</v>
      </c>
      <c r="F392">
        <v>4287.6580000000004</v>
      </c>
      <c r="G392">
        <v>5305.5649999999996</v>
      </c>
      <c r="H392">
        <v>5114.9480000000003</v>
      </c>
      <c r="I392">
        <v>5892.0870000000004</v>
      </c>
      <c r="J392">
        <v>6575.6040000000003</v>
      </c>
      <c r="K392">
        <v>6021.17</v>
      </c>
      <c r="L392">
        <v>6761.7219999999998</v>
      </c>
    </row>
    <row r="393" spans="1:12">
      <c r="A393" t="s">
        <v>148</v>
      </c>
      <c r="B393">
        <v>20477.036</v>
      </c>
      <c r="C393">
        <v>22297.539000000001</v>
      </c>
      <c r="D393">
        <v>23162.373</v>
      </c>
      <c r="E393">
        <v>28448.998</v>
      </c>
      <c r="F393">
        <v>33750.288999999997</v>
      </c>
      <c r="G393">
        <v>37171.392999999996</v>
      </c>
      <c r="H393">
        <v>45149.4</v>
      </c>
      <c r="I393">
        <v>51710.360999999997</v>
      </c>
      <c r="J393">
        <v>65063.078999999998</v>
      </c>
      <c r="K393">
        <v>45535.525999999998</v>
      </c>
      <c r="L393">
        <v>55918.824999999997</v>
      </c>
    </row>
    <row r="394" spans="1:12">
      <c r="A394" t="s">
        <v>149</v>
      </c>
      <c r="B394">
        <v>72829.152000000002</v>
      </c>
      <c r="C394">
        <v>88180.133000000002</v>
      </c>
      <c r="D394">
        <v>97479.342999999993</v>
      </c>
      <c r="E394">
        <v>120667.57</v>
      </c>
      <c r="F394">
        <v>154191.72099999999</v>
      </c>
      <c r="G394">
        <v>191772.568</v>
      </c>
      <c r="H394">
        <v>229596.58199999999</v>
      </c>
      <c r="I394">
        <v>339855.13299999997</v>
      </c>
      <c r="J394">
        <v>420468.39199999999</v>
      </c>
      <c r="K394">
        <v>332128.66399999999</v>
      </c>
      <c r="L394">
        <v>288326.92700000003</v>
      </c>
    </row>
    <row r="395" spans="1:12">
      <c r="A395" t="s">
        <v>150</v>
      </c>
      <c r="B395">
        <v>85300.703999999998</v>
      </c>
      <c r="C395">
        <v>98497.127999999997</v>
      </c>
      <c r="D395">
        <v>117948.5</v>
      </c>
      <c r="E395">
        <v>152537.149</v>
      </c>
      <c r="F395">
        <v>160679.77900000001</v>
      </c>
      <c r="G395">
        <v>155940.46</v>
      </c>
      <c r="H395">
        <v>156989.35699999999</v>
      </c>
      <c r="I395">
        <v>185532.38200000001</v>
      </c>
      <c r="J395">
        <v>179134.16500000001</v>
      </c>
      <c r="K395">
        <v>104447.98699999999</v>
      </c>
      <c r="L395">
        <v>133663.451</v>
      </c>
    </row>
    <row r="396" spans="1:12">
      <c r="A396" t="s">
        <v>151</v>
      </c>
      <c r="B396">
        <v>861.47199999999998</v>
      </c>
      <c r="C396">
        <v>2578.6759999999999</v>
      </c>
      <c r="D396">
        <v>2634.1750000000002</v>
      </c>
      <c r="E396">
        <v>4511.1610000000001</v>
      </c>
      <c r="F396">
        <v>13186.732</v>
      </c>
      <c r="G396">
        <v>17310.895</v>
      </c>
      <c r="H396">
        <v>22728.753000000001</v>
      </c>
      <c r="I396">
        <v>30310.011999999999</v>
      </c>
      <c r="J396">
        <v>36745.964</v>
      </c>
      <c r="K396">
        <v>17110.455000000002</v>
      </c>
      <c r="L396">
        <v>14282.205</v>
      </c>
    </row>
    <row r="397" spans="1:12">
      <c r="A397" t="s">
        <v>152</v>
      </c>
      <c r="B397">
        <v>706.303</v>
      </c>
      <c r="C397">
        <v>949.08</v>
      </c>
      <c r="D397">
        <v>1187.7570000000001</v>
      </c>
      <c r="E397">
        <v>1545.787</v>
      </c>
      <c r="F397">
        <v>1362.422</v>
      </c>
      <c r="G397">
        <v>980.13400000000001</v>
      </c>
      <c r="H397">
        <v>1271.672</v>
      </c>
      <c r="I397">
        <v>691.346</v>
      </c>
      <c r="J397">
        <v>261.42099999999999</v>
      </c>
      <c r="K397">
        <v>1129.2249999999999</v>
      </c>
      <c r="L397">
        <v>447.66300000000001</v>
      </c>
    </row>
    <row r="398" spans="1:12">
      <c r="A398" t="s">
        <v>153</v>
      </c>
      <c r="B398">
        <v>52629.875999999997</v>
      </c>
      <c r="C398">
        <v>56691.576999999997</v>
      </c>
      <c r="D398">
        <v>61535.156000000003</v>
      </c>
      <c r="E398">
        <v>100286.004</v>
      </c>
      <c r="F398">
        <v>137160.916</v>
      </c>
      <c r="G398">
        <v>154700.04199999999</v>
      </c>
      <c r="H398">
        <v>200131.69200000001</v>
      </c>
      <c r="I398">
        <v>269783.15999999997</v>
      </c>
      <c r="J398">
        <v>294295.53499999997</v>
      </c>
      <c r="K398">
        <v>177691.35699999999</v>
      </c>
      <c r="L398">
        <v>213819.826</v>
      </c>
    </row>
    <row r="399" spans="1:12">
      <c r="A399" t="s">
        <v>154</v>
      </c>
      <c r="B399">
        <v>37614.252</v>
      </c>
      <c r="C399">
        <v>42245.212</v>
      </c>
      <c r="D399">
        <v>83863.672000000006</v>
      </c>
      <c r="E399">
        <v>148678.60800000001</v>
      </c>
      <c r="F399">
        <v>159117.18900000001</v>
      </c>
      <c r="G399">
        <v>184237.98499999999</v>
      </c>
      <c r="H399">
        <v>232437.367</v>
      </c>
      <c r="I399">
        <v>328098.66600000003</v>
      </c>
      <c r="J399">
        <v>428391.39899999998</v>
      </c>
      <c r="K399">
        <v>333828.44900000002</v>
      </c>
      <c r="L399">
        <v>368263.67800000001</v>
      </c>
    </row>
    <row r="400" spans="1:12">
      <c r="A400" t="s">
        <v>155</v>
      </c>
      <c r="B400">
        <v>43419.252</v>
      </c>
      <c r="C400">
        <v>51569.911</v>
      </c>
      <c r="D400">
        <v>64959.807999999997</v>
      </c>
      <c r="E400">
        <v>108925.466</v>
      </c>
      <c r="F400">
        <v>123396.62</v>
      </c>
      <c r="G400">
        <v>122419.966</v>
      </c>
      <c r="H400">
        <v>150073.948</v>
      </c>
      <c r="I400">
        <v>207483.52100000001</v>
      </c>
      <c r="J400">
        <v>226699.209</v>
      </c>
      <c r="K400">
        <v>161238.155</v>
      </c>
      <c r="L400">
        <v>203226.71</v>
      </c>
    </row>
    <row r="401" spans="1:12">
      <c r="A401" t="s">
        <v>156</v>
      </c>
      <c r="B401">
        <v>1380.393</v>
      </c>
      <c r="C401">
        <v>1491.0050000000001</v>
      </c>
      <c r="D401">
        <v>1530.0509999999999</v>
      </c>
      <c r="E401">
        <v>2243.5659999999998</v>
      </c>
      <c r="F401">
        <v>2067.4270000000001</v>
      </c>
      <c r="G401">
        <v>2071.424</v>
      </c>
      <c r="H401">
        <v>2649.241</v>
      </c>
      <c r="I401">
        <v>2729.48</v>
      </c>
      <c r="J401">
        <v>2403.85</v>
      </c>
      <c r="K401">
        <v>10050.195</v>
      </c>
      <c r="L401">
        <v>2488.7080000000001</v>
      </c>
    </row>
    <row r="402" spans="1:12">
      <c r="A402" t="s">
        <v>157</v>
      </c>
      <c r="B402">
        <v>51184.688000000002</v>
      </c>
      <c r="C402">
        <v>67651.534</v>
      </c>
      <c r="D402">
        <v>82105.680999999997</v>
      </c>
      <c r="E402">
        <v>114315.834</v>
      </c>
      <c r="F402">
        <v>134343.43799999999</v>
      </c>
      <c r="G402">
        <v>166267.973</v>
      </c>
      <c r="H402">
        <v>219484.967</v>
      </c>
      <c r="I402">
        <v>301161.63699999999</v>
      </c>
      <c r="J402">
        <v>324828.36599999998</v>
      </c>
      <c r="K402">
        <v>224628.19899999999</v>
      </c>
      <c r="L402">
        <v>205687.647</v>
      </c>
    </row>
    <row r="403" spans="1:12">
      <c r="A403" t="s">
        <v>158</v>
      </c>
      <c r="B403">
        <v>32832.616000000002</v>
      </c>
      <c r="C403">
        <v>36709.563999999998</v>
      </c>
      <c r="D403">
        <v>43339.392999999996</v>
      </c>
      <c r="E403">
        <v>57900.466</v>
      </c>
      <c r="F403">
        <v>64721.678</v>
      </c>
      <c r="G403">
        <v>71560.400999999998</v>
      </c>
      <c r="H403">
        <v>89644.822</v>
      </c>
      <c r="I403">
        <v>111593.815</v>
      </c>
      <c r="J403">
        <v>159892.842</v>
      </c>
      <c r="K403">
        <v>117987.656</v>
      </c>
      <c r="L403">
        <v>149243.34899999999</v>
      </c>
    </row>
    <row r="404" spans="1:12">
      <c r="A404" t="s">
        <v>159</v>
      </c>
      <c r="B404">
        <v>160863.31200000001</v>
      </c>
      <c r="C404">
        <v>210866.60500000001</v>
      </c>
      <c r="D404">
        <v>245690.10699999999</v>
      </c>
      <c r="E404">
        <v>313236.58100000001</v>
      </c>
      <c r="F404">
        <v>383284.22399999999</v>
      </c>
      <c r="G404">
        <v>402340.70600000001</v>
      </c>
      <c r="H404">
        <v>438491.397</v>
      </c>
      <c r="I404">
        <v>514044.60399999999</v>
      </c>
      <c r="J404">
        <v>582115.20900000003</v>
      </c>
      <c r="K404">
        <v>456257.53399999999</v>
      </c>
      <c r="L404">
        <v>469012.97499999998</v>
      </c>
    </row>
    <row r="405" spans="1:12">
      <c r="A405" t="s">
        <v>160</v>
      </c>
      <c r="B405">
        <v>92578.12</v>
      </c>
      <c r="C405">
        <v>102286.711</v>
      </c>
      <c r="D405">
        <v>114629.395</v>
      </c>
      <c r="E405">
        <v>144321.171</v>
      </c>
      <c r="F405">
        <v>184267.08199999999</v>
      </c>
      <c r="G405">
        <v>203322.75700000001</v>
      </c>
      <c r="H405">
        <v>227437.731</v>
      </c>
      <c r="I405">
        <v>307146.739</v>
      </c>
      <c r="J405">
        <v>393830.315</v>
      </c>
      <c r="K405">
        <v>336213.58899999998</v>
      </c>
      <c r="L405">
        <v>334330.81099999999</v>
      </c>
    </row>
    <row r="406" spans="1:12">
      <c r="A406" t="s">
        <v>161</v>
      </c>
      <c r="B406">
        <v>61061.675999999999</v>
      </c>
      <c r="C406">
        <v>78776.357000000004</v>
      </c>
      <c r="D406">
        <v>80687.933999999994</v>
      </c>
      <c r="E406">
        <v>101092.12</v>
      </c>
      <c r="F406">
        <v>119106.571</v>
      </c>
      <c r="G406">
        <v>132849.46299999999</v>
      </c>
      <c r="H406">
        <v>149754.42199999999</v>
      </c>
      <c r="I406">
        <v>167539.64499999999</v>
      </c>
      <c r="J406">
        <v>178588.758</v>
      </c>
      <c r="K406">
        <v>276473.78999999998</v>
      </c>
      <c r="L406">
        <v>156658.72500000001</v>
      </c>
    </row>
    <row r="407" spans="1:12">
      <c r="A407" t="s">
        <v>162</v>
      </c>
      <c r="B407">
        <v>82204.376000000004</v>
      </c>
      <c r="C407">
        <v>98804.66</v>
      </c>
      <c r="D407">
        <v>110448.74099999999</v>
      </c>
      <c r="E407">
        <v>129432.024</v>
      </c>
      <c r="F407">
        <v>148594.91099999999</v>
      </c>
      <c r="G407">
        <v>141787.745</v>
      </c>
      <c r="H407">
        <v>141030.87599999999</v>
      </c>
      <c r="I407">
        <v>137993.03099999999</v>
      </c>
      <c r="J407">
        <v>140023.65400000001</v>
      </c>
      <c r="K407">
        <v>81930.175000000003</v>
      </c>
      <c r="L407">
        <v>70551.539999999994</v>
      </c>
    </row>
    <row r="408" spans="1:12">
      <c r="A408" t="s">
        <v>163</v>
      </c>
      <c r="B408">
        <v>112946.75199999999</v>
      </c>
      <c r="C408">
        <v>120752.561</v>
      </c>
      <c r="D408">
        <v>129092.95600000001</v>
      </c>
      <c r="E408">
        <v>152299.08199999999</v>
      </c>
      <c r="F408">
        <v>164354.171</v>
      </c>
      <c r="G408">
        <v>147461.372</v>
      </c>
      <c r="H408">
        <v>148552.96299999999</v>
      </c>
      <c r="I408">
        <v>152784.40100000001</v>
      </c>
      <c r="J408">
        <v>150561.69500000001</v>
      </c>
      <c r="K408">
        <v>102319.086</v>
      </c>
      <c r="L408">
        <v>66785.754000000001</v>
      </c>
    </row>
    <row r="409" spans="1:12">
      <c r="A409" t="s">
        <v>164</v>
      </c>
      <c r="B409">
        <v>57913.464</v>
      </c>
      <c r="C409">
        <v>59365.008000000002</v>
      </c>
      <c r="D409">
        <v>64102.593999999997</v>
      </c>
      <c r="E409">
        <v>75080.402000000002</v>
      </c>
      <c r="F409">
        <v>90112.328999999998</v>
      </c>
      <c r="G409">
        <v>77609.584000000003</v>
      </c>
      <c r="H409">
        <v>74830.451000000001</v>
      </c>
      <c r="I409">
        <v>73362.115000000005</v>
      </c>
      <c r="J409">
        <v>67186.873999999996</v>
      </c>
      <c r="K409">
        <v>59750.546000000002</v>
      </c>
      <c r="L409">
        <v>49855.637000000002</v>
      </c>
    </row>
    <row r="410" spans="1:12">
      <c r="A410" t="s">
        <v>165</v>
      </c>
      <c r="B410">
        <v>47620.171999999999</v>
      </c>
      <c r="C410">
        <v>56983.627999999997</v>
      </c>
      <c r="D410">
        <v>60210.112999999998</v>
      </c>
      <c r="E410">
        <v>66966.644</v>
      </c>
      <c r="F410">
        <v>63175.699000000001</v>
      </c>
      <c r="G410">
        <v>65318.472999999998</v>
      </c>
      <c r="H410">
        <v>66085.101999999999</v>
      </c>
      <c r="I410">
        <v>70551.756999999998</v>
      </c>
      <c r="J410">
        <v>67930.332999999999</v>
      </c>
      <c r="K410">
        <v>48526.014999999999</v>
      </c>
      <c r="L410">
        <v>34033.239000000001</v>
      </c>
    </row>
    <row r="411" spans="1:12">
      <c r="A411" t="s">
        <v>166</v>
      </c>
      <c r="B411">
        <v>15166.58</v>
      </c>
      <c r="C411">
        <v>17901.994999999999</v>
      </c>
      <c r="D411">
        <v>21753.848999999998</v>
      </c>
      <c r="E411">
        <v>28249.488000000001</v>
      </c>
      <c r="F411">
        <v>31068.026999999998</v>
      </c>
      <c r="G411">
        <v>28446.084999999999</v>
      </c>
      <c r="H411">
        <v>30360.762999999999</v>
      </c>
      <c r="I411">
        <v>35267.510999999999</v>
      </c>
      <c r="J411">
        <v>38988.731</v>
      </c>
      <c r="K411">
        <v>21950.856</v>
      </c>
      <c r="L411">
        <v>22713.816999999999</v>
      </c>
    </row>
    <row r="412" spans="1:12">
      <c r="A412" t="s">
        <v>167</v>
      </c>
      <c r="B412">
        <v>112749.296</v>
      </c>
      <c r="C412">
        <v>146153.98300000001</v>
      </c>
      <c r="D412">
        <v>163616.014</v>
      </c>
      <c r="E412">
        <v>214315.17199999999</v>
      </c>
      <c r="F412">
        <v>251595.685</v>
      </c>
      <c r="G412">
        <v>261342.14300000001</v>
      </c>
      <c r="H412">
        <v>287165.52600000001</v>
      </c>
      <c r="I412">
        <v>336076.52600000001</v>
      </c>
      <c r="J412">
        <v>375826.27299999999</v>
      </c>
      <c r="K412">
        <v>255627.22500000001</v>
      </c>
      <c r="L412">
        <v>294173.77100000001</v>
      </c>
    </row>
    <row r="413" spans="1:12">
      <c r="A413" t="s">
        <v>168</v>
      </c>
      <c r="B413">
        <v>37194.328000000001</v>
      </c>
      <c r="C413">
        <v>51285.665999999997</v>
      </c>
      <c r="D413">
        <v>40011.555</v>
      </c>
      <c r="E413">
        <v>51186.635999999999</v>
      </c>
      <c r="F413">
        <v>59384.235000000001</v>
      </c>
      <c r="G413">
        <v>43179.934000000001</v>
      </c>
      <c r="H413">
        <v>56801.16</v>
      </c>
      <c r="I413">
        <v>78448.065000000002</v>
      </c>
      <c r="J413">
        <v>108514.63</v>
      </c>
      <c r="K413">
        <v>95078.974000000002</v>
      </c>
      <c r="L413">
        <v>96815.252999999997</v>
      </c>
    </row>
    <row r="414" spans="1:12">
      <c r="A414" t="s">
        <v>169</v>
      </c>
      <c r="B414">
        <v>9260.8639999999996</v>
      </c>
      <c r="C414">
        <v>12875.543</v>
      </c>
      <c r="D414">
        <v>18322.329000000002</v>
      </c>
      <c r="E414">
        <v>34665.394999999997</v>
      </c>
      <c r="F414">
        <v>39386.241999999998</v>
      </c>
      <c r="G414">
        <v>29432.488000000001</v>
      </c>
      <c r="H414">
        <v>35586.788999999997</v>
      </c>
      <c r="I414">
        <v>58067.368999999999</v>
      </c>
      <c r="J414">
        <v>63604.71</v>
      </c>
      <c r="K414">
        <v>52339.576999999997</v>
      </c>
      <c r="L414">
        <v>47890.383999999998</v>
      </c>
    </row>
    <row r="415" spans="1:12">
      <c r="A415" t="s">
        <v>170</v>
      </c>
      <c r="B415">
        <v>17184.928</v>
      </c>
      <c r="C415">
        <v>22731.358</v>
      </c>
      <c r="D415">
        <v>25018.488000000001</v>
      </c>
      <c r="E415">
        <v>34098.036999999997</v>
      </c>
      <c r="F415">
        <v>40484.205000000002</v>
      </c>
      <c r="G415">
        <v>48030.563999999998</v>
      </c>
      <c r="H415">
        <v>66583.781000000003</v>
      </c>
      <c r="I415">
        <v>99150.05</v>
      </c>
      <c r="J415">
        <v>139906.58100000001</v>
      </c>
      <c r="K415">
        <v>138106.81099999999</v>
      </c>
      <c r="L415">
        <v>123500.43399999999</v>
      </c>
    </row>
    <row r="416" spans="1:12">
      <c r="A416" t="s">
        <v>171</v>
      </c>
      <c r="B416">
        <v>35268.188000000002</v>
      </c>
      <c r="C416">
        <v>45723.832000000002</v>
      </c>
      <c r="D416">
        <v>53574.052000000003</v>
      </c>
      <c r="E416">
        <v>76724.671000000002</v>
      </c>
      <c r="F416">
        <v>89275.741999999998</v>
      </c>
      <c r="G416">
        <v>89246.293999999994</v>
      </c>
      <c r="H416">
        <v>111649.787</v>
      </c>
      <c r="I416">
        <v>148940.73699999999</v>
      </c>
      <c r="J416">
        <v>191070.155</v>
      </c>
      <c r="K416">
        <v>147390.15100000001</v>
      </c>
      <c r="L416">
        <v>141072.484</v>
      </c>
    </row>
    <row r="417" spans="1:12">
      <c r="A417" t="s">
        <v>172</v>
      </c>
      <c r="B417">
        <v>45468.572</v>
      </c>
      <c r="C417">
        <v>58426.313999999998</v>
      </c>
      <c r="D417">
        <v>64487.968999999997</v>
      </c>
      <c r="E417">
        <v>81794.888000000006</v>
      </c>
      <c r="F417">
        <v>100739.633</v>
      </c>
      <c r="G417">
        <v>111280.474</v>
      </c>
      <c r="H417">
        <v>134378.31299999999</v>
      </c>
      <c r="I417">
        <v>168260.09700000001</v>
      </c>
      <c r="J417">
        <v>206132.867</v>
      </c>
      <c r="K417">
        <v>158139.69200000001</v>
      </c>
      <c r="L417">
        <v>148048.99400000001</v>
      </c>
    </row>
    <row r="418" spans="1:12">
      <c r="A418" t="s">
        <v>173</v>
      </c>
      <c r="B418">
        <v>57538.523999999998</v>
      </c>
      <c r="C418">
        <v>68913.707999999999</v>
      </c>
      <c r="D418">
        <v>85738.122000000003</v>
      </c>
      <c r="E418">
        <v>134351.23300000001</v>
      </c>
      <c r="F418">
        <v>129211.053</v>
      </c>
      <c r="G418">
        <v>136737.85699999999</v>
      </c>
      <c r="H418">
        <v>190996.64600000001</v>
      </c>
      <c r="I418">
        <v>326788.63799999998</v>
      </c>
      <c r="J418">
        <v>373967.96600000001</v>
      </c>
      <c r="K418">
        <v>291034.08299999998</v>
      </c>
      <c r="L418">
        <v>326233.57500000001</v>
      </c>
    </row>
    <row r="419" spans="1:12">
      <c r="A419" t="s">
        <v>174</v>
      </c>
      <c r="B419">
        <v>15940.566999999999</v>
      </c>
      <c r="C419">
        <v>19724.774000000001</v>
      </c>
      <c r="D419">
        <v>24160.548999999999</v>
      </c>
      <c r="E419">
        <v>30939.214</v>
      </c>
      <c r="F419">
        <v>59856.021000000001</v>
      </c>
      <c r="G419">
        <v>57521.627999999997</v>
      </c>
      <c r="H419">
        <v>45674.150999999998</v>
      </c>
      <c r="I419">
        <v>51594.684000000001</v>
      </c>
      <c r="J419">
        <v>70242.717000000004</v>
      </c>
      <c r="K419">
        <v>79580.036999999997</v>
      </c>
      <c r="L419">
        <v>86389.577000000005</v>
      </c>
    </row>
    <row r="420" spans="1:12">
      <c r="A420" t="s">
        <v>175</v>
      </c>
      <c r="B420">
        <v>6805.3760000000002</v>
      </c>
      <c r="C420">
        <v>7316.1750000000002</v>
      </c>
      <c r="D420">
        <v>8389.6509999999998</v>
      </c>
      <c r="E420">
        <v>9448.4670000000006</v>
      </c>
      <c r="F420">
        <v>13006.766</v>
      </c>
      <c r="G420">
        <v>11170.412</v>
      </c>
      <c r="H420">
        <v>14577.734</v>
      </c>
      <c r="I420">
        <v>17175.421999999999</v>
      </c>
      <c r="J420">
        <v>22899.530999999999</v>
      </c>
      <c r="K420">
        <v>21363.706999999999</v>
      </c>
      <c r="L420">
        <v>25777.5</v>
      </c>
    </row>
    <row r="421" spans="1:12">
      <c r="A421" t="s">
        <v>176</v>
      </c>
      <c r="B421">
        <v>4395.05</v>
      </c>
      <c r="C421">
        <v>1363.6579999999999</v>
      </c>
      <c r="D421">
        <v>1090.538</v>
      </c>
      <c r="E421">
        <v>952.29700000000003</v>
      </c>
      <c r="F421">
        <v>1433.691</v>
      </c>
      <c r="G421">
        <v>625.24</v>
      </c>
      <c r="H421">
        <v>764.62599999999998</v>
      </c>
      <c r="I421">
        <v>758.98400000000004</v>
      </c>
      <c r="J421">
        <v>7044.0140000000001</v>
      </c>
      <c r="K421">
        <v>4741.1419999999998</v>
      </c>
      <c r="L421">
        <v>5945.6719999999996</v>
      </c>
    </row>
    <row r="422" spans="1:12">
      <c r="A422" t="s">
        <v>177</v>
      </c>
      <c r="B422">
        <v>18133.565999999999</v>
      </c>
      <c r="C422">
        <v>23717.052</v>
      </c>
      <c r="D422">
        <v>31113.401000000002</v>
      </c>
      <c r="E422">
        <v>41681.737999999998</v>
      </c>
      <c r="F422">
        <v>61948.915000000001</v>
      </c>
      <c r="G422">
        <v>87262.157000000007</v>
      </c>
      <c r="H422">
        <v>100304.44899999999</v>
      </c>
      <c r="I422">
        <v>162703.75099999999</v>
      </c>
      <c r="J422">
        <v>318252.15700000001</v>
      </c>
      <c r="K422">
        <v>86291.327000000005</v>
      </c>
      <c r="L422">
        <v>128874.715</v>
      </c>
    </row>
    <row r="423" spans="1:12">
      <c r="A423" t="s">
        <v>178</v>
      </c>
      <c r="B423">
        <v>10884.712</v>
      </c>
      <c r="C423">
        <v>13380.978999999999</v>
      </c>
      <c r="D423">
        <v>14156.574000000001</v>
      </c>
      <c r="E423">
        <v>12244.58</v>
      </c>
      <c r="F423">
        <v>12604.391</v>
      </c>
      <c r="G423">
        <v>15653.52</v>
      </c>
      <c r="H423">
        <v>19641.669999999998</v>
      </c>
      <c r="I423">
        <v>39370.008999999998</v>
      </c>
      <c r="J423">
        <v>39908.553999999996</v>
      </c>
      <c r="K423">
        <v>49555.682000000001</v>
      </c>
      <c r="L423">
        <v>36515.108999999997</v>
      </c>
    </row>
    <row r="424" spans="1:12">
      <c r="A424" t="s">
        <v>179</v>
      </c>
      <c r="B424">
        <v>52018.78</v>
      </c>
      <c r="C424">
        <v>68189.599000000002</v>
      </c>
      <c r="D424">
        <v>76653.203999999998</v>
      </c>
      <c r="E424">
        <v>90220.267999999996</v>
      </c>
      <c r="F424">
        <v>194224.33900000001</v>
      </c>
      <c r="G424">
        <v>265509.72899999999</v>
      </c>
      <c r="H424">
        <v>345229.89899999998</v>
      </c>
      <c r="I424">
        <v>505366.59399999998</v>
      </c>
      <c r="J424">
        <v>680222.01399999997</v>
      </c>
      <c r="K424">
        <v>305715.88400000002</v>
      </c>
      <c r="L424">
        <v>432887.11200000002</v>
      </c>
    </row>
    <row r="425" spans="1:12">
      <c r="A425" t="s">
        <v>180</v>
      </c>
      <c r="B425">
        <v>23972.108</v>
      </c>
      <c r="C425">
        <v>29221.164000000001</v>
      </c>
      <c r="D425">
        <v>45696.47</v>
      </c>
      <c r="E425">
        <v>68220.615999999995</v>
      </c>
      <c r="F425">
        <v>127092.969</v>
      </c>
      <c r="G425">
        <v>173726.84899999999</v>
      </c>
      <c r="H425">
        <v>270294.011</v>
      </c>
      <c r="I425">
        <v>560880.94900000002</v>
      </c>
      <c r="J425">
        <v>579221.16099999996</v>
      </c>
      <c r="K425">
        <v>375142.45600000001</v>
      </c>
      <c r="L425">
        <v>489178.84399999998</v>
      </c>
    </row>
    <row r="426" spans="1:12">
      <c r="A426" t="s">
        <v>181</v>
      </c>
      <c r="B426">
        <v>24541.119999999999</v>
      </c>
      <c r="C426">
        <v>31791.562000000002</v>
      </c>
      <c r="D426">
        <v>36314.735000000001</v>
      </c>
      <c r="E426">
        <v>60759.851999999999</v>
      </c>
      <c r="F426">
        <v>103984.735</v>
      </c>
      <c r="G426">
        <v>107754.78599999999</v>
      </c>
      <c r="H426">
        <v>177655.71100000001</v>
      </c>
      <c r="I426">
        <v>246465.234</v>
      </c>
      <c r="J426">
        <v>321924.89</v>
      </c>
      <c r="K426">
        <v>227648.61499999999</v>
      </c>
      <c r="L426">
        <v>269692.45</v>
      </c>
    </row>
    <row r="427" spans="1:12">
      <c r="A427" t="s">
        <v>182</v>
      </c>
      <c r="B427">
        <v>110986.75199999999</v>
      </c>
      <c r="C427">
        <v>135168.29399999999</v>
      </c>
      <c r="D427">
        <v>140833.68400000001</v>
      </c>
      <c r="E427">
        <v>193318.57500000001</v>
      </c>
      <c r="F427">
        <v>349638.45299999998</v>
      </c>
      <c r="G427">
        <v>372949.22100000002</v>
      </c>
      <c r="H427">
        <v>497373.18400000001</v>
      </c>
      <c r="I427">
        <v>719728.84900000005</v>
      </c>
      <c r="J427">
        <v>891607.277</v>
      </c>
      <c r="K427">
        <v>427077.96500000003</v>
      </c>
      <c r="L427">
        <v>690055.44499999995</v>
      </c>
    </row>
    <row r="428" spans="1:12">
      <c r="A428" t="s">
        <v>183</v>
      </c>
      <c r="B428">
        <v>7872.0169999999998</v>
      </c>
      <c r="C428">
        <v>11826.52</v>
      </c>
      <c r="D428">
        <v>17115.792000000001</v>
      </c>
      <c r="E428">
        <v>6657.3029999999999</v>
      </c>
      <c r="F428">
        <v>8505.7049999999999</v>
      </c>
      <c r="G428">
        <v>16281.128000000001</v>
      </c>
      <c r="H428">
        <v>21763.212</v>
      </c>
      <c r="I428">
        <v>22888.393</v>
      </c>
      <c r="J428">
        <v>27791.687000000002</v>
      </c>
      <c r="K428">
        <v>20407.435000000001</v>
      </c>
      <c r="L428">
        <v>26038.832999999999</v>
      </c>
    </row>
    <row r="429" spans="1:12">
      <c r="A429" t="s">
        <v>184</v>
      </c>
      <c r="B429">
        <v>13429.694</v>
      </c>
      <c r="C429">
        <v>16170.967000000001</v>
      </c>
      <c r="D429">
        <v>20464.974999999999</v>
      </c>
      <c r="E429">
        <v>31574.785</v>
      </c>
      <c r="F429">
        <v>74235.481</v>
      </c>
      <c r="G429">
        <v>90432.26</v>
      </c>
      <c r="H429">
        <v>108578.102</v>
      </c>
      <c r="I429">
        <v>134478.52499999999</v>
      </c>
      <c r="J429">
        <v>146771.94399999999</v>
      </c>
      <c r="K429">
        <v>79260.380999999994</v>
      </c>
      <c r="L429">
        <v>99667.512000000002</v>
      </c>
    </row>
    <row r="430" spans="1:12">
      <c r="A430" t="s">
        <v>185</v>
      </c>
      <c r="B430">
        <v>72070.255999999994</v>
      </c>
      <c r="C430">
        <v>89897.323000000004</v>
      </c>
      <c r="D430">
        <v>90374.964999999997</v>
      </c>
      <c r="E430">
        <v>126241.988</v>
      </c>
      <c r="F430">
        <v>167952.99799999999</v>
      </c>
      <c r="G430">
        <v>229624.383</v>
      </c>
      <c r="H430">
        <v>268013.90600000002</v>
      </c>
      <c r="I430">
        <v>341142.48100000003</v>
      </c>
      <c r="J430">
        <v>456080.68400000001</v>
      </c>
      <c r="K430">
        <v>259848.2</v>
      </c>
      <c r="L430">
        <v>305498.59000000003</v>
      </c>
    </row>
    <row r="431" spans="1:12">
      <c r="A431" t="s">
        <v>186</v>
      </c>
      <c r="B431">
        <v>2030.0129999999999</v>
      </c>
      <c r="C431">
        <v>11821.541999999999</v>
      </c>
      <c r="D431">
        <v>1954.2190000000001</v>
      </c>
      <c r="E431">
        <v>1965.615</v>
      </c>
      <c r="F431">
        <v>23093.016</v>
      </c>
      <c r="G431">
        <v>2423.4969999999998</v>
      </c>
      <c r="H431">
        <v>3046.259</v>
      </c>
      <c r="I431">
        <v>4398.9340000000002</v>
      </c>
      <c r="J431">
        <v>22956.530999999999</v>
      </c>
      <c r="K431">
        <v>55950.32</v>
      </c>
      <c r="L431">
        <v>128291.073</v>
      </c>
    </row>
    <row r="432" spans="1:12">
      <c r="A432" t="s">
        <v>187</v>
      </c>
      <c r="B432">
        <v>41537.588000000003</v>
      </c>
      <c r="C432">
        <v>50798.69</v>
      </c>
      <c r="D432">
        <v>48168.127999999997</v>
      </c>
      <c r="E432">
        <v>56629.69</v>
      </c>
      <c r="F432">
        <v>92094.482000000004</v>
      </c>
      <c r="G432">
        <v>116659.95699999999</v>
      </c>
      <c r="H432">
        <v>176643.42800000001</v>
      </c>
      <c r="I432">
        <v>206037.57199999999</v>
      </c>
      <c r="J432">
        <v>292742.48800000001</v>
      </c>
      <c r="K432">
        <v>174726.28</v>
      </c>
      <c r="L432">
        <v>285506.614</v>
      </c>
    </row>
    <row r="433" spans="1:12">
      <c r="A433" t="s">
        <v>188</v>
      </c>
      <c r="B433">
        <v>2256.2179999999998</v>
      </c>
      <c r="C433">
        <v>1746.63</v>
      </c>
      <c r="D433">
        <v>1793.4010000000001</v>
      </c>
      <c r="E433">
        <v>2139.4299999999998</v>
      </c>
      <c r="F433">
        <v>3988.136</v>
      </c>
      <c r="G433">
        <v>6777.3389999999999</v>
      </c>
      <c r="H433">
        <v>6988.067</v>
      </c>
      <c r="I433">
        <v>9998.0630000000001</v>
      </c>
      <c r="J433">
        <v>8918.6769999999997</v>
      </c>
      <c r="K433">
        <v>4974.9970000000003</v>
      </c>
      <c r="L433">
        <v>20625.024000000001</v>
      </c>
    </row>
    <row r="434" spans="1:12">
      <c r="A434" t="s">
        <v>189</v>
      </c>
      <c r="B434">
        <v>140841.37599999999</v>
      </c>
      <c r="C434">
        <v>148612.54800000001</v>
      </c>
      <c r="D434">
        <v>162833.02600000001</v>
      </c>
      <c r="E434">
        <v>189219.63</v>
      </c>
      <c r="F434">
        <v>213751.24600000001</v>
      </c>
      <c r="G434">
        <v>215830.07399999999</v>
      </c>
      <c r="H434">
        <v>305863.87900000002</v>
      </c>
      <c r="I434">
        <v>394738.91200000001</v>
      </c>
      <c r="J434">
        <v>420213.95699999999</v>
      </c>
      <c r="K434">
        <v>240132.42600000001</v>
      </c>
      <c r="L434">
        <v>401967.42200000002</v>
      </c>
    </row>
    <row r="435" spans="1:12">
      <c r="A435" t="s">
        <v>190</v>
      </c>
      <c r="B435">
        <v>1050.8579999999999</v>
      </c>
      <c r="C435">
        <v>1078.623</v>
      </c>
      <c r="D435">
        <v>803.18299999999999</v>
      </c>
      <c r="E435">
        <v>889.06299999999999</v>
      </c>
      <c r="F435">
        <v>1219.451</v>
      </c>
      <c r="G435">
        <v>1363.703</v>
      </c>
      <c r="H435">
        <v>3262.8690000000001</v>
      </c>
      <c r="I435">
        <v>8301.9030000000002</v>
      </c>
      <c r="J435">
        <v>4611.0169999999998</v>
      </c>
      <c r="K435">
        <v>3360.5340000000001</v>
      </c>
      <c r="L435">
        <v>4431.16</v>
      </c>
    </row>
    <row r="436" spans="1:12">
      <c r="A436" t="s">
        <v>191</v>
      </c>
      <c r="B436">
        <v>29607.279999999999</v>
      </c>
      <c r="C436">
        <v>29585.118999999999</v>
      </c>
      <c r="D436">
        <v>29487.187999999998</v>
      </c>
      <c r="E436">
        <v>33045.938000000002</v>
      </c>
      <c r="F436">
        <v>45756.127999999997</v>
      </c>
      <c r="G436">
        <v>66120.442999999999</v>
      </c>
      <c r="H436">
        <v>203260.954</v>
      </c>
      <c r="I436">
        <v>238196.174</v>
      </c>
      <c r="J436">
        <v>145229.25200000001</v>
      </c>
      <c r="K436">
        <v>61337.951000000001</v>
      </c>
      <c r="L436">
        <v>101816.344</v>
      </c>
    </row>
    <row r="437" spans="1:12">
      <c r="A437" t="s">
        <v>192</v>
      </c>
      <c r="B437">
        <v>4337.9290000000001</v>
      </c>
      <c r="C437">
        <v>4407.5029999999997</v>
      </c>
      <c r="D437">
        <v>5334.8829999999998</v>
      </c>
      <c r="E437">
        <v>7744.5889999999999</v>
      </c>
      <c r="F437">
        <v>23480.052</v>
      </c>
      <c r="G437">
        <v>29724.548999999999</v>
      </c>
      <c r="H437">
        <v>30019.756000000001</v>
      </c>
      <c r="I437">
        <v>46561.578999999998</v>
      </c>
      <c r="J437">
        <v>66557.914999999994</v>
      </c>
      <c r="K437">
        <v>39228.212</v>
      </c>
      <c r="L437">
        <v>56441.713000000003</v>
      </c>
    </row>
    <row r="438" spans="1:12">
      <c r="A438" t="s">
        <v>193</v>
      </c>
      <c r="B438">
        <v>1617.5070000000001</v>
      </c>
      <c r="C438">
        <v>2147.7660000000001</v>
      </c>
      <c r="D438">
        <v>1671.232</v>
      </c>
      <c r="E438">
        <v>2450.107</v>
      </c>
      <c r="F438">
        <v>4113.0060000000003</v>
      </c>
      <c r="G438">
        <v>5861.7020000000002</v>
      </c>
      <c r="H438">
        <v>8028.99</v>
      </c>
      <c r="I438">
        <v>6104.4709999999995</v>
      </c>
      <c r="J438">
        <v>12778.985000000001</v>
      </c>
      <c r="K438">
        <v>5586.0420000000004</v>
      </c>
      <c r="L438">
        <v>10790.897000000001</v>
      </c>
    </row>
    <row r="439" spans="1:12">
      <c r="A439" t="s">
        <v>194</v>
      </c>
      <c r="B439">
        <v>43469.16</v>
      </c>
      <c r="C439">
        <v>59688.356</v>
      </c>
      <c r="D439">
        <v>63380.813000000002</v>
      </c>
      <c r="E439">
        <v>88513.490999999995</v>
      </c>
      <c r="F439">
        <v>124828.061</v>
      </c>
      <c r="G439">
        <v>135959.20300000001</v>
      </c>
      <c r="H439">
        <v>181693.29</v>
      </c>
      <c r="I439">
        <v>231701.57699999999</v>
      </c>
      <c r="J439">
        <v>290440.83899999998</v>
      </c>
      <c r="K439">
        <v>264578.46500000003</v>
      </c>
      <c r="L439">
        <v>275522.15899999999</v>
      </c>
    </row>
    <row r="440" spans="1:12">
      <c r="A440" t="s">
        <v>195</v>
      </c>
      <c r="B440">
        <v>17109.12</v>
      </c>
      <c r="C440">
        <v>19769.030999999999</v>
      </c>
      <c r="D440">
        <v>27815.157999999999</v>
      </c>
      <c r="E440">
        <v>32218.928</v>
      </c>
      <c r="F440">
        <v>40422.271000000001</v>
      </c>
      <c r="G440">
        <v>45372.364000000001</v>
      </c>
      <c r="H440">
        <v>55012.258999999998</v>
      </c>
      <c r="I440">
        <v>58964.31</v>
      </c>
      <c r="J440">
        <v>91900.78</v>
      </c>
      <c r="K440">
        <v>57756.758999999998</v>
      </c>
      <c r="L440">
        <v>47163.841</v>
      </c>
    </row>
    <row r="441" spans="1:12">
      <c r="A441" t="s">
        <v>196</v>
      </c>
      <c r="B441">
        <v>16594.847000000002</v>
      </c>
      <c r="C441">
        <v>24262.078000000001</v>
      </c>
      <c r="D441">
        <v>31686.3</v>
      </c>
      <c r="E441">
        <v>48127.180999999997</v>
      </c>
      <c r="F441">
        <v>81634.842000000004</v>
      </c>
      <c r="G441">
        <v>95508.546000000002</v>
      </c>
      <c r="H441">
        <v>112492.226</v>
      </c>
      <c r="I441">
        <v>149577.86300000001</v>
      </c>
      <c r="J441">
        <v>172794.21299999999</v>
      </c>
      <c r="K441">
        <v>114879.969</v>
      </c>
      <c r="L441">
        <v>156771.511</v>
      </c>
    </row>
    <row r="442" spans="1:12">
      <c r="A442" t="s">
        <v>197</v>
      </c>
      <c r="B442">
        <v>50455.915999999997</v>
      </c>
      <c r="C442">
        <v>58680.781999999999</v>
      </c>
      <c r="D442">
        <v>70845.679000000004</v>
      </c>
      <c r="E442">
        <v>107118.53</v>
      </c>
      <c r="F442">
        <v>146430.443</v>
      </c>
      <c r="G442">
        <v>152018.454</v>
      </c>
      <c r="H442">
        <v>213654.894</v>
      </c>
      <c r="I442">
        <v>293247.20799999998</v>
      </c>
      <c r="J442">
        <v>361267.78899999999</v>
      </c>
      <c r="K442">
        <v>244442.54699999999</v>
      </c>
      <c r="L442">
        <v>305161.04599999997</v>
      </c>
    </row>
    <row r="443" spans="1:12">
      <c r="A443" t="s">
        <v>198</v>
      </c>
      <c r="B443">
        <v>43724.131999999998</v>
      </c>
      <c r="C443">
        <v>58054.714999999997</v>
      </c>
      <c r="D443">
        <v>70665.285999999993</v>
      </c>
      <c r="E443">
        <v>88481.186000000002</v>
      </c>
      <c r="F443">
        <v>119942.257</v>
      </c>
      <c r="G443">
        <v>147450.573</v>
      </c>
      <c r="H443">
        <v>157481.193</v>
      </c>
      <c r="I443">
        <v>245583.98800000001</v>
      </c>
      <c r="J443">
        <v>272711.826</v>
      </c>
      <c r="K443">
        <v>165623.72899999999</v>
      </c>
      <c r="L443">
        <v>202234.37899999999</v>
      </c>
    </row>
    <row r="444" spans="1:12">
      <c r="A444" t="s">
        <v>199</v>
      </c>
      <c r="B444">
        <v>7144.9480000000003</v>
      </c>
      <c r="C444">
        <v>8707.5409999999993</v>
      </c>
      <c r="D444">
        <v>8166.5339999999997</v>
      </c>
      <c r="E444">
        <v>13709.453</v>
      </c>
      <c r="F444">
        <v>20792.144</v>
      </c>
      <c r="G444">
        <v>32673.987000000001</v>
      </c>
      <c r="H444">
        <v>30162.831999999999</v>
      </c>
      <c r="I444">
        <v>37437.627999999997</v>
      </c>
      <c r="J444">
        <v>46021.771999999997</v>
      </c>
      <c r="K444">
        <v>49075.63</v>
      </c>
      <c r="L444">
        <v>46459.680999999997</v>
      </c>
    </row>
    <row r="445" spans="1:12">
      <c r="A445" t="s">
        <v>200</v>
      </c>
      <c r="B445">
        <v>25096.576000000001</v>
      </c>
      <c r="C445">
        <v>27381.985000000001</v>
      </c>
      <c r="D445">
        <v>31336.11</v>
      </c>
      <c r="E445">
        <v>44517.517</v>
      </c>
      <c r="F445">
        <v>50152.974000000002</v>
      </c>
      <c r="G445">
        <v>56247.391000000003</v>
      </c>
      <c r="H445">
        <v>73821.59</v>
      </c>
      <c r="I445">
        <v>93069.437999999995</v>
      </c>
      <c r="J445">
        <v>127861.299</v>
      </c>
      <c r="K445">
        <v>104691.20600000001</v>
      </c>
      <c r="L445">
        <v>96876.623999999996</v>
      </c>
    </row>
    <row r="446" spans="1:12">
      <c r="A446" t="s">
        <v>201</v>
      </c>
      <c r="B446">
        <v>215822.52799999999</v>
      </c>
      <c r="C446">
        <v>264627.61599999998</v>
      </c>
      <c r="D446">
        <v>376753.18199999997</v>
      </c>
      <c r="E446">
        <v>582211.91299999994</v>
      </c>
      <c r="F446">
        <v>727947.58</v>
      </c>
      <c r="G446">
        <v>818453.52399999998</v>
      </c>
      <c r="H446">
        <v>919540.73</v>
      </c>
      <c r="I446">
        <v>1324060.926</v>
      </c>
      <c r="J446">
        <v>1708231.1070000001</v>
      </c>
      <c r="K446">
        <v>1122459.6340000001</v>
      </c>
      <c r="L446">
        <v>1387425.828</v>
      </c>
    </row>
    <row r="447" spans="1:12">
      <c r="A447" t="s">
        <v>202</v>
      </c>
      <c r="B447">
        <v>6615.7470000000003</v>
      </c>
      <c r="C447">
        <v>17364.956999999999</v>
      </c>
      <c r="D447">
        <v>6955.4480000000003</v>
      </c>
      <c r="E447">
        <v>11550.445</v>
      </c>
      <c r="F447">
        <v>17587.527999999998</v>
      </c>
      <c r="G447">
        <v>10333.735000000001</v>
      </c>
      <c r="H447">
        <v>22200.393</v>
      </c>
      <c r="I447">
        <v>15937.657999999999</v>
      </c>
      <c r="J447">
        <v>27855.187999999998</v>
      </c>
      <c r="K447">
        <v>32337.433000000001</v>
      </c>
      <c r="L447">
        <v>33657.502</v>
      </c>
    </row>
    <row r="448" spans="1:12">
      <c r="A448" t="s">
        <v>203</v>
      </c>
      <c r="B448">
        <v>3922.0709999999999</v>
      </c>
      <c r="C448">
        <v>3519.154</v>
      </c>
      <c r="D448">
        <v>5943.8310000000001</v>
      </c>
      <c r="E448">
        <v>10528.759</v>
      </c>
      <c r="F448">
        <v>2238.9989999999998</v>
      </c>
      <c r="G448">
        <v>3624.9250000000002</v>
      </c>
      <c r="H448">
        <v>9828.81</v>
      </c>
      <c r="I448">
        <v>5243.5529999999999</v>
      </c>
      <c r="J448">
        <v>8078.8869999999997</v>
      </c>
      <c r="K448">
        <v>7419.4030000000002</v>
      </c>
      <c r="L448">
        <v>4860.57</v>
      </c>
    </row>
    <row r="449" spans="1:12">
      <c r="A449" t="s">
        <v>204</v>
      </c>
      <c r="B449">
        <v>267028.99200000003</v>
      </c>
      <c r="C449">
        <v>281371.80900000001</v>
      </c>
      <c r="D449">
        <v>335919.87199999997</v>
      </c>
      <c r="E449">
        <v>628561.15399999998</v>
      </c>
      <c r="F449">
        <v>738140.99199999997</v>
      </c>
      <c r="G449">
        <v>710560.04599999997</v>
      </c>
      <c r="H449">
        <v>996131.75199999998</v>
      </c>
      <c r="I449">
        <v>1373862.4680000001</v>
      </c>
      <c r="J449">
        <v>1227700.341</v>
      </c>
      <c r="K449">
        <v>905384.65599999996</v>
      </c>
      <c r="L449">
        <v>1268924.1429999999</v>
      </c>
    </row>
    <row r="450" spans="1:12">
      <c r="A450" t="s">
        <v>205</v>
      </c>
      <c r="B450">
        <v>12330.316000000001</v>
      </c>
      <c r="C450">
        <v>16862.947</v>
      </c>
      <c r="D450">
        <v>14278.714</v>
      </c>
      <c r="E450">
        <v>21714.065999999999</v>
      </c>
      <c r="F450">
        <v>12607.445</v>
      </c>
      <c r="G450">
        <v>4780.6689999999999</v>
      </c>
      <c r="H450">
        <v>50221.453000000001</v>
      </c>
      <c r="I450">
        <v>7994.9260000000004</v>
      </c>
      <c r="J450">
        <v>6138.9489999999996</v>
      </c>
      <c r="K450">
        <v>25926.120999999999</v>
      </c>
      <c r="L450">
        <v>8155.2219999999998</v>
      </c>
    </row>
    <row r="451" spans="1:12">
      <c r="A451" t="s">
        <v>206</v>
      </c>
      <c r="B451">
        <v>64218.635999999999</v>
      </c>
      <c r="C451">
        <v>77781.724000000002</v>
      </c>
      <c r="D451">
        <v>114604.073</v>
      </c>
      <c r="E451">
        <v>151656.826</v>
      </c>
      <c r="F451">
        <v>147494.35699999999</v>
      </c>
      <c r="G451">
        <v>152897.30499999999</v>
      </c>
      <c r="H451">
        <v>222176.71900000001</v>
      </c>
      <c r="I451">
        <v>261761.739</v>
      </c>
      <c r="J451">
        <v>340767.12199999997</v>
      </c>
      <c r="K451">
        <v>259004.60399999999</v>
      </c>
      <c r="L451">
        <v>340715</v>
      </c>
    </row>
    <row r="452" spans="1:12">
      <c r="A452" t="s">
        <v>207</v>
      </c>
      <c r="B452">
        <v>49088.84</v>
      </c>
      <c r="C452">
        <v>91966.411999999997</v>
      </c>
      <c r="D452">
        <v>83674.811000000002</v>
      </c>
      <c r="E452">
        <v>85460.796000000002</v>
      </c>
      <c r="F452">
        <v>83237.213000000003</v>
      </c>
      <c r="G452">
        <v>78017.709000000003</v>
      </c>
      <c r="H452">
        <v>34475.451000000001</v>
      </c>
      <c r="I452">
        <v>33192.874000000003</v>
      </c>
      <c r="J452">
        <v>83852.335999999996</v>
      </c>
      <c r="K452">
        <v>81529.354999999996</v>
      </c>
      <c r="L452">
        <v>84977.014999999999</v>
      </c>
    </row>
    <row r="453" spans="1:12">
      <c r="A453" t="s">
        <v>208</v>
      </c>
      <c r="B453">
        <v>33252.18</v>
      </c>
      <c r="C453">
        <v>45101.417000000001</v>
      </c>
      <c r="D453">
        <v>69223.707999999999</v>
      </c>
      <c r="E453">
        <v>64144.966</v>
      </c>
      <c r="F453">
        <v>78165.883000000002</v>
      </c>
      <c r="G453">
        <v>131673.85699999999</v>
      </c>
      <c r="H453">
        <v>148333.77900000001</v>
      </c>
      <c r="I453">
        <v>194905.01500000001</v>
      </c>
      <c r="J453">
        <v>286007.53600000002</v>
      </c>
      <c r="K453">
        <v>176974.10699999999</v>
      </c>
      <c r="L453">
        <v>155860.625</v>
      </c>
    </row>
    <row r="454" spans="1:12">
      <c r="A454" t="s">
        <v>209</v>
      </c>
      <c r="B454">
        <v>7693.8360000000002</v>
      </c>
      <c r="C454">
        <v>13046.36</v>
      </c>
      <c r="D454">
        <v>13888.187</v>
      </c>
      <c r="E454">
        <v>15790.664000000001</v>
      </c>
      <c r="F454">
        <v>25324.232</v>
      </c>
      <c r="G454">
        <v>69901.64</v>
      </c>
      <c r="H454">
        <v>65798.410999999993</v>
      </c>
      <c r="I454">
        <v>102974.59</v>
      </c>
      <c r="J454">
        <v>136133.473</v>
      </c>
      <c r="K454">
        <v>79530.584000000003</v>
      </c>
      <c r="L454">
        <v>58598.872000000003</v>
      </c>
    </row>
    <row r="455" spans="1:12">
      <c r="A455" t="s">
        <v>210</v>
      </c>
      <c r="B455">
        <v>22663.955999999998</v>
      </c>
      <c r="C455">
        <v>33689.881999999998</v>
      </c>
      <c r="D455">
        <v>39560.423999999999</v>
      </c>
      <c r="E455">
        <v>54220.597000000002</v>
      </c>
      <c r="F455">
        <v>73804.365999999995</v>
      </c>
      <c r="G455">
        <v>110067.50900000001</v>
      </c>
      <c r="H455">
        <v>155382.40700000001</v>
      </c>
      <c r="I455">
        <v>217974.86300000001</v>
      </c>
      <c r="J455">
        <v>275038.06800000003</v>
      </c>
      <c r="K455">
        <v>173537.046</v>
      </c>
      <c r="L455">
        <v>109810.554</v>
      </c>
    </row>
    <row r="456" spans="1:12">
      <c r="A456" t="s">
        <v>211</v>
      </c>
      <c r="B456">
        <v>51595.14</v>
      </c>
      <c r="C456">
        <v>58422.351999999999</v>
      </c>
      <c r="D456">
        <v>62348.387000000002</v>
      </c>
      <c r="E456">
        <v>68803.051999999996</v>
      </c>
      <c r="F456">
        <v>75962.210999999996</v>
      </c>
      <c r="G456">
        <v>86864.747000000003</v>
      </c>
      <c r="H456">
        <v>66864.383000000002</v>
      </c>
      <c r="I456">
        <v>91501.581999999995</v>
      </c>
      <c r="J456">
        <v>76995.971000000005</v>
      </c>
      <c r="K456">
        <v>58165.184999999998</v>
      </c>
      <c r="L456">
        <v>64301.142999999996</v>
      </c>
    </row>
    <row r="457" spans="1:12">
      <c r="A457" t="s">
        <v>212</v>
      </c>
      <c r="B457">
        <v>15660.824000000001</v>
      </c>
      <c r="C457">
        <v>22048.428</v>
      </c>
      <c r="D457">
        <v>32009.355</v>
      </c>
      <c r="E457">
        <v>65263.66</v>
      </c>
      <c r="F457">
        <v>34017.398000000001</v>
      </c>
      <c r="G457">
        <v>56091.19</v>
      </c>
      <c r="H457">
        <v>44861.383000000002</v>
      </c>
      <c r="I457">
        <v>24826.803</v>
      </c>
      <c r="J457">
        <v>46559.226000000002</v>
      </c>
      <c r="K457">
        <v>40247.872000000003</v>
      </c>
      <c r="L457">
        <v>25564.976999999999</v>
      </c>
    </row>
    <row r="458" spans="1:12">
      <c r="A458" t="s">
        <v>213</v>
      </c>
      <c r="B458">
        <v>12284.81</v>
      </c>
      <c r="C458">
        <v>24441.206999999999</v>
      </c>
      <c r="D458">
        <v>31811.361000000001</v>
      </c>
      <c r="E458">
        <v>34061.597999999998</v>
      </c>
      <c r="F458">
        <v>46473.785000000003</v>
      </c>
      <c r="G458">
        <v>55479.220999999998</v>
      </c>
      <c r="H458">
        <v>65080.745000000003</v>
      </c>
      <c r="I458">
        <v>84822.433000000005</v>
      </c>
      <c r="J458">
        <v>80978.342999999993</v>
      </c>
      <c r="K458">
        <v>56300.088000000003</v>
      </c>
      <c r="L458">
        <v>64780.192000000003</v>
      </c>
    </row>
    <row r="459" spans="1:12">
      <c r="A459" t="s">
        <v>214</v>
      </c>
      <c r="B459">
        <v>13848.437</v>
      </c>
      <c r="C459">
        <v>20284.225999999999</v>
      </c>
      <c r="D459">
        <v>27733.121999999999</v>
      </c>
      <c r="E459">
        <v>32757.05</v>
      </c>
      <c r="F459">
        <v>38690.877</v>
      </c>
      <c r="G459">
        <v>24310.505000000001</v>
      </c>
      <c r="H459">
        <v>26622.901000000002</v>
      </c>
      <c r="I459">
        <v>36881.330999999998</v>
      </c>
      <c r="J459">
        <v>41081.106</v>
      </c>
      <c r="K459">
        <v>44424.862000000001</v>
      </c>
      <c r="L459">
        <v>39334.982000000004</v>
      </c>
    </row>
    <row r="460" spans="1:12">
      <c r="A460" t="s">
        <v>215</v>
      </c>
      <c r="B460">
        <v>138144.79999999999</v>
      </c>
      <c r="C460">
        <v>190143.10399999999</v>
      </c>
      <c r="D460">
        <v>200259.40700000001</v>
      </c>
      <c r="E460">
        <v>276952.80800000002</v>
      </c>
      <c r="F460">
        <v>395946.842</v>
      </c>
      <c r="G460">
        <v>467751.82</v>
      </c>
      <c r="H460">
        <v>429735.45400000003</v>
      </c>
      <c r="I460">
        <v>673677.37699999998</v>
      </c>
      <c r="J460">
        <v>713231.42599999998</v>
      </c>
      <c r="K460">
        <v>479046.10499999998</v>
      </c>
      <c r="L460">
        <v>483659.86700000003</v>
      </c>
    </row>
    <row r="461" spans="1:12">
      <c r="A461" t="s">
        <v>216</v>
      </c>
      <c r="B461">
        <v>35026.724000000002</v>
      </c>
      <c r="C461">
        <v>45056.457999999999</v>
      </c>
      <c r="D461">
        <v>50937.614000000001</v>
      </c>
      <c r="E461">
        <v>75648.816999999995</v>
      </c>
      <c r="F461">
        <v>98061.118000000002</v>
      </c>
      <c r="G461">
        <v>139149.848</v>
      </c>
      <c r="H461">
        <v>174930.878</v>
      </c>
      <c r="I461">
        <v>185229.405</v>
      </c>
      <c r="J461">
        <v>203191.266</v>
      </c>
      <c r="K461">
        <v>120999.38800000001</v>
      </c>
      <c r="L461">
        <v>103176.65700000001</v>
      </c>
    </row>
    <row r="462" spans="1:12">
      <c r="A462" t="s">
        <v>217</v>
      </c>
      <c r="B462">
        <v>12673.431</v>
      </c>
      <c r="C462">
        <v>29289.293000000001</v>
      </c>
      <c r="D462">
        <v>37500.773999999998</v>
      </c>
      <c r="E462">
        <v>36060.042000000001</v>
      </c>
      <c r="F462">
        <v>53563.311999999998</v>
      </c>
      <c r="G462">
        <v>67538.600999999995</v>
      </c>
      <c r="H462">
        <v>74259.442999999999</v>
      </c>
      <c r="I462">
        <v>99321.827999999994</v>
      </c>
      <c r="J462">
        <v>95167.66</v>
      </c>
      <c r="K462">
        <v>41445.78</v>
      </c>
      <c r="L462">
        <v>44710.915000000001</v>
      </c>
    </row>
    <row r="463" spans="1:12">
      <c r="A463" t="s">
        <v>218</v>
      </c>
      <c r="B463">
        <v>33242.839999999997</v>
      </c>
      <c r="C463">
        <v>36403.334999999999</v>
      </c>
      <c r="D463">
        <v>39088.89</v>
      </c>
      <c r="E463">
        <v>44189.324999999997</v>
      </c>
      <c r="F463">
        <v>50595.197</v>
      </c>
      <c r="G463">
        <v>58055.112999999998</v>
      </c>
      <c r="H463">
        <v>80926.243000000002</v>
      </c>
      <c r="I463">
        <v>109796.152</v>
      </c>
      <c r="J463">
        <v>148090.08900000001</v>
      </c>
      <c r="K463">
        <v>64367.62</v>
      </c>
      <c r="L463">
        <v>107919.716</v>
      </c>
    </row>
    <row r="464" spans="1:12">
      <c r="A464" t="s">
        <v>219</v>
      </c>
      <c r="B464">
        <v>49196.224000000002</v>
      </c>
      <c r="C464">
        <v>85004.635999999999</v>
      </c>
      <c r="D464">
        <v>95052.312999999995</v>
      </c>
      <c r="E464">
        <v>68368.103000000003</v>
      </c>
      <c r="F464">
        <v>153204.80499999999</v>
      </c>
      <c r="G464">
        <v>105176.382</v>
      </c>
      <c r="H464">
        <v>117387.859</v>
      </c>
      <c r="I464">
        <v>130475.678</v>
      </c>
      <c r="J464">
        <v>152676.21</v>
      </c>
      <c r="K464">
        <v>220726.45499999999</v>
      </c>
      <c r="L464">
        <v>183276.44</v>
      </c>
    </row>
    <row r="465" spans="1:12">
      <c r="A465" t="s">
        <v>220</v>
      </c>
      <c r="B465">
        <v>113112.504</v>
      </c>
      <c r="C465">
        <v>139392.59</v>
      </c>
      <c r="D465">
        <v>156030.978</v>
      </c>
      <c r="E465">
        <v>237055.291</v>
      </c>
      <c r="F465">
        <v>302802.788</v>
      </c>
      <c r="G465">
        <v>284747.00900000002</v>
      </c>
      <c r="H465">
        <v>396524.30300000001</v>
      </c>
      <c r="I465">
        <v>499815.12099999998</v>
      </c>
      <c r="J465">
        <v>563728.37100000004</v>
      </c>
      <c r="K465">
        <v>439220.81900000002</v>
      </c>
      <c r="L465">
        <v>509537.43300000002</v>
      </c>
    </row>
    <row r="466" spans="1:12">
      <c r="A466" t="s">
        <v>221</v>
      </c>
      <c r="B466">
        <v>51805.248</v>
      </c>
      <c r="C466">
        <v>49842.052000000003</v>
      </c>
      <c r="D466">
        <v>56737.267</v>
      </c>
      <c r="E466">
        <v>89561.042000000001</v>
      </c>
      <c r="F466">
        <v>88742.267999999996</v>
      </c>
      <c r="G466">
        <v>94103.591</v>
      </c>
      <c r="H466">
        <v>121565.03599999999</v>
      </c>
      <c r="I466">
        <v>199301.323</v>
      </c>
      <c r="J466">
        <v>239118.50399999999</v>
      </c>
      <c r="K466">
        <v>177048.057</v>
      </c>
      <c r="L466">
        <v>205175.12299999999</v>
      </c>
    </row>
    <row r="467" spans="1:12">
      <c r="A467" t="s">
        <v>222</v>
      </c>
      <c r="B467">
        <v>140745.04</v>
      </c>
      <c r="C467">
        <v>158667.255</v>
      </c>
      <c r="D467">
        <v>157096.421</v>
      </c>
      <c r="E467">
        <v>248007.239</v>
      </c>
      <c r="F467">
        <v>311827.413</v>
      </c>
      <c r="G467">
        <v>276106.06699999998</v>
      </c>
      <c r="H467">
        <v>430337.19900000002</v>
      </c>
      <c r="I467">
        <v>598862.83299999998</v>
      </c>
      <c r="J467">
        <v>600885.04200000002</v>
      </c>
      <c r="K467">
        <v>438176.45600000001</v>
      </c>
      <c r="L467">
        <v>667630.43900000001</v>
      </c>
    </row>
    <row r="468" spans="1:12">
      <c r="A468" t="s">
        <v>223</v>
      </c>
      <c r="B468">
        <v>43884.423999999999</v>
      </c>
      <c r="C468">
        <v>79313.057000000001</v>
      </c>
      <c r="D468">
        <v>88571.857000000004</v>
      </c>
      <c r="E468">
        <v>88756.236999999994</v>
      </c>
      <c r="F468">
        <v>132060.49600000001</v>
      </c>
      <c r="G468">
        <v>157743.59099999999</v>
      </c>
      <c r="H468">
        <v>308237.56599999999</v>
      </c>
      <c r="I468">
        <v>254670.837</v>
      </c>
      <c r="J468">
        <v>352808.96600000001</v>
      </c>
      <c r="K468">
        <v>282583.83299999998</v>
      </c>
      <c r="L468">
        <v>224940.451</v>
      </c>
    </row>
    <row r="469" spans="1:12">
      <c r="A469" t="s">
        <v>224</v>
      </c>
      <c r="B469">
        <v>75270.399999999994</v>
      </c>
      <c r="C469">
        <v>93063.509000000005</v>
      </c>
      <c r="D469">
        <v>89309.910999999993</v>
      </c>
      <c r="E469">
        <v>92696.53</v>
      </c>
      <c r="F469">
        <v>120262.034</v>
      </c>
      <c r="G469">
        <v>123093.696</v>
      </c>
      <c r="H469">
        <v>167303.21100000001</v>
      </c>
      <c r="I469">
        <v>198730.41399999999</v>
      </c>
      <c r="J469">
        <v>216175.747</v>
      </c>
      <c r="K469">
        <v>170798.55</v>
      </c>
      <c r="L469">
        <v>201147.96100000001</v>
      </c>
    </row>
    <row r="470" spans="1:12">
      <c r="A470" t="s">
        <v>225</v>
      </c>
      <c r="B470">
        <v>58616.688000000002</v>
      </c>
      <c r="C470">
        <v>67872.020999999993</v>
      </c>
      <c r="D470">
        <v>65709.278000000006</v>
      </c>
      <c r="E470">
        <v>102652.23</v>
      </c>
      <c r="F470">
        <v>125228.129</v>
      </c>
      <c r="G470">
        <v>157690.60500000001</v>
      </c>
      <c r="H470">
        <v>193068.152</v>
      </c>
      <c r="I470">
        <v>248693.26800000001</v>
      </c>
      <c r="J470">
        <v>300474.45400000003</v>
      </c>
      <c r="K470">
        <v>193726.796</v>
      </c>
      <c r="L470">
        <v>295868.375</v>
      </c>
    </row>
    <row r="471" spans="1:12">
      <c r="A471" t="s">
        <v>226</v>
      </c>
      <c r="B471">
        <v>56851.62</v>
      </c>
      <c r="C471">
        <v>62495.267999999996</v>
      </c>
      <c r="D471">
        <v>72768.520999999993</v>
      </c>
      <c r="E471">
        <v>106108.594</v>
      </c>
      <c r="F471">
        <v>122027.273</v>
      </c>
      <c r="G471">
        <v>140056.73300000001</v>
      </c>
      <c r="H471">
        <v>176085.18400000001</v>
      </c>
      <c r="I471">
        <v>229039.209</v>
      </c>
      <c r="J471">
        <v>311375.74800000002</v>
      </c>
      <c r="K471">
        <v>241188.26300000001</v>
      </c>
      <c r="L471">
        <v>266027.84399999998</v>
      </c>
    </row>
    <row r="472" spans="1:12">
      <c r="A472" t="s">
        <v>227</v>
      </c>
      <c r="B472">
        <v>81786.456000000006</v>
      </c>
      <c r="C472">
        <v>90073.274000000005</v>
      </c>
      <c r="D472">
        <v>88882.660999999993</v>
      </c>
      <c r="E472">
        <v>97508.933000000005</v>
      </c>
      <c r="F472">
        <v>103749.09699999999</v>
      </c>
      <c r="G472">
        <v>122128.76300000001</v>
      </c>
      <c r="H472">
        <v>167698.78599999999</v>
      </c>
      <c r="I472">
        <v>201516.40400000001</v>
      </c>
      <c r="J472">
        <v>284827.49900000001</v>
      </c>
      <c r="K472">
        <v>175123.13200000001</v>
      </c>
      <c r="L472">
        <v>293247.69900000002</v>
      </c>
    </row>
    <row r="473" spans="1:12">
      <c r="A473" t="s">
        <v>228</v>
      </c>
      <c r="B473">
        <v>21776.14</v>
      </c>
      <c r="C473">
        <v>27961.721000000001</v>
      </c>
      <c r="D473">
        <v>48209.642</v>
      </c>
      <c r="E473">
        <v>60650.1</v>
      </c>
      <c r="F473">
        <v>75217.239000000001</v>
      </c>
      <c r="G473">
        <v>71113.320000000007</v>
      </c>
      <c r="H473">
        <v>108252.947</v>
      </c>
      <c r="I473">
        <v>103552.47500000001</v>
      </c>
      <c r="J473">
        <v>169591.182</v>
      </c>
      <c r="K473">
        <v>118039.685</v>
      </c>
      <c r="L473">
        <v>122036.798</v>
      </c>
    </row>
    <row r="474" spans="1:12">
      <c r="A474" t="s">
        <v>229</v>
      </c>
      <c r="B474">
        <v>12943.093999999999</v>
      </c>
      <c r="C474">
        <v>15685.59</v>
      </c>
      <c r="D474">
        <v>20863.708999999999</v>
      </c>
      <c r="E474">
        <v>23361.642</v>
      </c>
      <c r="F474">
        <v>30096.846000000001</v>
      </c>
      <c r="G474">
        <v>30039.324000000001</v>
      </c>
      <c r="H474">
        <v>36934.544999999998</v>
      </c>
      <c r="I474">
        <v>109909.591</v>
      </c>
      <c r="J474">
        <v>151035.03</v>
      </c>
      <c r="K474">
        <v>145876.723</v>
      </c>
      <c r="L474">
        <v>158653.02299999999</v>
      </c>
    </row>
    <row r="475" spans="1:12">
      <c r="A475" t="s">
        <v>230</v>
      </c>
      <c r="B475">
        <v>155534.07999999999</v>
      </c>
      <c r="C475">
        <v>222304.747</v>
      </c>
      <c r="D475">
        <v>253105.37</v>
      </c>
      <c r="E475">
        <v>278669.04200000002</v>
      </c>
      <c r="F475">
        <v>393411.47200000001</v>
      </c>
      <c r="G475">
        <v>525878.973</v>
      </c>
      <c r="H475">
        <v>646081.01500000001</v>
      </c>
      <c r="I475">
        <v>807218.38600000006</v>
      </c>
      <c r="J475">
        <v>786365.42599999998</v>
      </c>
      <c r="K475">
        <v>579515.05900000001</v>
      </c>
      <c r="L475">
        <v>566189.19200000004</v>
      </c>
    </row>
    <row r="476" spans="1:12">
      <c r="A476" t="s">
        <v>231</v>
      </c>
      <c r="B476">
        <v>127568.736</v>
      </c>
      <c r="C476">
        <v>112891.671</v>
      </c>
      <c r="D476">
        <v>112823.285</v>
      </c>
      <c r="E476">
        <v>156586.74900000001</v>
      </c>
      <c r="F476">
        <v>204472.15900000001</v>
      </c>
      <c r="G476">
        <v>237693.24900000001</v>
      </c>
      <c r="H476">
        <v>281817.71000000002</v>
      </c>
      <c r="I476">
        <v>345297.09299999999</v>
      </c>
      <c r="J476">
        <v>428068.71500000003</v>
      </c>
      <c r="K476">
        <v>349083.33</v>
      </c>
      <c r="L476">
        <v>328547.16399999999</v>
      </c>
    </row>
    <row r="477" spans="1:12">
      <c r="A477" t="s">
        <v>232</v>
      </c>
      <c r="B477">
        <v>29338.973999999998</v>
      </c>
      <c r="C477">
        <v>42598.082000000002</v>
      </c>
      <c r="D477">
        <v>37544.584000000003</v>
      </c>
      <c r="E477">
        <v>42460.065000000002</v>
      </c>
      <c r="F477">
        <v>69335.216</v>
      </c>
      <c r="G477">
        <v>116293.447</v>
      </c>
      <c r="H477">
        <v>377997.05800000002</v>
      </c>
      <c r="I477">
        <v>558213.26199999999</v>
      </c>
      <c r="J477">
        <v>1180280.5379999999</v>
      </c>
      <c r="K477">
        <v>1246925.4140000001</v>
      </c>
      <c r="L477">
        <v>1478617.3489999999</v>
      </c>
    </row>
    <row r="478" spans="1:12">
      <c r="A478" t="s">
        <v>233</v>
      </c>
      <c r="B478">
        <v>34578.175999999999</v>
      </c>
      <c r="C478">
        <v>33945.623</v>
      </c>
      <c r="D478">
        <v>35104.695</v>
      </c>
      <c r="E478">
        <v>44155.214</v>
      </c>
      <c r="F478">
        <v>44659.264000000003</v>
      </c>
      <c r="G478">
        <v>47282.641000000003</v>
      </c>
      <c r="H478">
        <v>50960.758999999998</v>
      </c>
      <c r="I478">
        <v>99280.789000000004</v>
      </c>
      <c r="J478">
        <v>109158.83500000001</v>
      </c>
      <c r="K478">
        <v>83404.055999999997</v>
      </c>
      <c r="L478">
        <v>84024.243000000002</v>
      </c>
    </row>
    <row r="479" spans="1:12">
      <c r="A479" t="s">
        <v>234</v>
      </c>
      <c r="B479">
        <v>21799.279999999999</v>
      </c>
      <c r="C479">
        <v>24538.32</v>
      </c>
      <c r="D479">
        <v>34904.510999999999</v>
      </c>
      <c r="E479">
        <v>56363.080999999998</v>
      </c>
      <c r="F479">
        <v>89965.191000000006</v>
      </c>
      <c r="G479">
        <v>109400.76300000001</v>
      </c>
      <c r="H479">
        <v>191734.71299999999</v>
      </c>
      <c r="I479">
        <v>269832.10700000002</v>
      </c>
      <c r="J479">
        <v>306422.446</v>
      </c>
      <c r="K479">
        <v>382140.26899999997</v>
      </c>
      <c r="L479">
        <v>505122.62099999998</v>
      </c>
    </row>
    <row r="480" spans="1:12">
      <c r="A480" t="s">
        <v>235</v>
      </c>
      <c r="B480">
        <v>189087.856</v>
      </c>
      <c r="C480">
        <v>275946.56599999999</v>
      </c>
      <c r="D480">
        <v>361125.4</v>
      </c>
      <c r="E480">
        <v>471383.31800000003</v>
      </c>
      <c r="F480">
        <v>642626.43500000006</v>
      </c>
      <c r="G480">
        <v>1049116.3030000001</v>
      </c>
      <c r="H480">
        <v>1933411.61</v>
      </c>
      <c r="I480">
        <v>4811941.449</v>
      </c>
      <c r="J480">
        <v>5993004.0319999997</v>
      </c>
      <c r="K480">
        <v>4808680.898</v>
      </c>
      <c r="L480">
        <v>5504428.2340000002</v>
      </c>
    </row>
    <row r="481" spans="1:12">
      <c r="A481" t="s">
        <v>236</v>
      </c>
      <c r="B481">
        <v>78743.127999999997</v>
      </c>
      <c r="C481">
        <v>104480.295</v>
      </c>
      <c r="D481">
        <v>104384.492</v>
      </c>
      <c r="E481">
        <v>132398.76300000001</v>
      </c>
      <c r="F481">
        <v>162737.74600000001</v>
      </c>
      <c r="G481">
        <v>163568.728</v>
      </c>
      <c r="H481">
        <v>242443.78</v>
      </c>
      <c r="I481">
        <v>317981.266</v>
      </c>
      <c r="J481">
        <v>422510.26</v>
      </c>
      <c r="K481">
        <v>310911.19</v>
      </c>
      <c r="L481">
        <v>426950.04399999999</v>
      </c>
    </row>
    <row r="482" spans="1:12">
      <c r="A482" t="s">
        <v>237</v>
      </c>
      <c r="B482">
        <v>201342.35200000001</v>
      </c>
      <c r="C482">
        <v>251263.90900000001</v>
      </c>
      <c r="D482">
        <v>282100.69500000001</v>
      </c>
      <c r="E482">
        <v>508972.03399999999</v>
      </c>
      <c r="F482">
        <v>678169.39300000004</v>
      </c>
      <c r="G482">
        <v>776440.23199999996</v>
      </c>
      <c r="H482">
        <v>888551.152</v>
      </c>
      <c r="I482">
        <v>1172793.138</v>
      </c>
      <c r="J482">
        <v>1363337.5330000001</v>
      </c>
      <c r="K482">
        <v>1051154.682</v>
      </c>
      <c r="L482">
        <v>1216957.4680000001</v>
      </c>
    </row>
    <row r="483" spans="1:12">
      <c r="A483" t="s">
        <v>238</v>
      </c>
      <c r="B483">
        <v>247760.06400000001</v>
      </c>
      <c r="C483">
        <v>268969.478</v>
      </c>
      <c r="D483">
        <v>316197.12800000003</v>
      </c>
      <c r="E483">
        <v>412667.11800000002</v>
      </c>
      <c r="F483">
        <v>558856.88300000003</v>
      </c>
      <c r="G483">
        <v>688349.37800000003</v>
      </c>
      <c r="H483">
        <v>966801.53099999996</v>
      </c>
      <c r="I483">
        <v>1158197.3370000001</v>
      </c>
      <c r="J483">
        <v>1292912.754</v>
      </c>
      <c r="K483">
        <v>882158.19299999997</v>
      </c>
      <c r="L483">
        <v>1174171.014</v>
      </c>
    </row>
    <row r="484" spans="1:12">
      <c r="A484" t="s">
        <v>239</v>
      </c>
      <c r="B484">
        <v>21595.574000000001</v>
      </c>
      <c r="C484">
        <v>21865.4</v>
      </c>
      <c r="D484">
        <v>25938.173999999999</v>
      </c>
      <c r="E484">
        <v>32238.677</v>
      </c>
      <c r="F484">
        <v>37930.589</v>
      </c>
      <c r="G484">
        <v>34469.035000000003</v>
      </c>
      <c r="H484">
        <v>35554.519999999997</v>
      </c>
      <c r="I484">
        <v>52445.866000000002</v>
      </c>
      <c r="J484">
        <v>118583.148</v>
      </c>
      <c r="K484">
        <v>74397.351999999999</v>
      </c>
      <c r="L484">
        <v>84971.618000000002</v>
      </c>
    </row>
    <row r="485" spans="1:12">
      <c r="A485" t="s">
        <v>240</v>
      </c>
      <c r="B485">
        <v>85622.720000000001</v>
      </c>
      <c r="C485">
        <v>92979.63</v>
      </c>
      <c r="D485">
        <v>111462.86599999999</v>
      </c>
      <c r="E485">
        <v>145182.61600000001</v>
      </c>
      <c r="F485">
        <v>186715.79300000001</v>
      </c>
      <c r="G485">
        <v>213519.13</v>
      </c>
      <c r="H485">
        <v>255269.59899999999</v>
      </c>
      <c r="I485">
        <v>304328.55900000001</v>
      </c>
      <c r="J485">
        <v>373415.91</v>
      </c>
      <c r="K485">
        <v>346142.76400000002</v>
      </c>
      <c r="L485">
        <v>352045.56900000002</v>
      </c>
    </row>
    <row r="486" spans="1:12">
      <c r="A486" t="s">
        <v>241</v>
      </c>
      <c r="B486">
        <v>175532.46400000001</v>
      </c>
      <c r="C486">
        <v>201780.76</v>
      </c>
      <c r="D486">
        <v>236801.476</v>
      </c>
      <c r="E486">
        <v>403983.76500000001</v>
      </c>
      <c r="F486">
        <v>489790.027</v>
      </c>
      <c r="G486">
        <v>627566.65899999999</v>
      </c>
      <c r="H486">
        <v>572298.63399999996</v>
      </c>
      <c r="I486">
        <v>665731.35499999998</v>
      </c>
      <c r="J486">
        <v>792512.25399999996</v>
      </c>
      <c r="K486">
        <v>842946.97900000005</v>
      </c>
      <c r="L486">
        <v>1347725.5330000001</v>
      </c>
    </row>
    <row r="487" spans="1:12">
      <c r="A487" t="s">
        <v>242</v>
      </c>
      <c r="B487">
        <v>164240.91200000001</v>
      </c>
      <c r="C487">
        <v>189577.75099999999</v>
      </c>
      <c r="D487">
        <v>231858.72700000001</v>
      </c>
      <c r="E487">
        <v>347438.45899999997</v>
      </c>
      <c r="F487">
        <v>410008.71</v>
      </c>
      <c r="G487">
        <v>445292.10700000002</v>
      </c>
      <c r="H487">
        <v>559031.58900000004</v>
      </c>
      <c r="I487">
        <v>769958.85199999996</v>
      </c>
      <c r="J487">
        <v>898205.30900000001</v>
      </c>
      <c r="K487">
        <v>783767.63</v>
      </c>
      <c r="L487">
        <v>968685.402</v>
      </c>
    </row>
    <row r="488" spans="1:12">
      <c r="A488" t="s">
        <v>243</v>
      </c>
      <c r="B488">
        <v>347478.46399999998</v>
      </c>
      <c r="C488">
        <v>508946.57299999997</v>
      </c>
      <c r="D488">
        <v>538677.44499999995</v>
      </c>
      <c r="E488">
        <v>699024.12600000005</v>
      </c>
      <c r="F488">
        <v>965189.10600000003</v>
      </c>
      <c r="G488">
        <v>1031070.5379999999</v>
      </c>
      <c r="H488">
        <v>1267959.93</v>
      </c>
      <c r="I488">
        <v>1775089.6810000001</v>
      </c>
      <c r="J488">
        <v>2714174.9509999999</v>
      </c>
      <c r="K488">
        <v>1765504.139</v>
      </c>
      <c r="L488">
        <v>1677945.145</v>
      </c>
    </row>
    <row r="489" spans="1:12">
      <c r="A489" t="s">
        <v>244</v>
      </c>
      <c r="B489">
        <v>72974.024000000005</v>
      </c>
      <c r="C489">
        <v>119426.72</v>
      </c>
      <c r="D489">
        <v>159277.01199999999</v>
      </c>
      <c r="E489">
        <v>215412.86</v>
      </c>
      <c r="F489">
        <v>230159.73699999999</v>
      </c>
      <c r="G489">
        <v>280071.32699999999</v>
      </c>
      <c r="H489">
        <v>399294.55699999997</v>
      </c>
      <c r="I489">
        <v>469163.28200000001</v>
      </c>
      <c r="J489">
        <v>556650.79799999995</v>
      </c>
      <c r="K489">
        <v>237297.50399999999</v>
      </c>
      <c r="L489">
        <v>234043.49</v>
      </c>
    </row>
    <row r="490" spans="1:12">
      <c r="A490" t="s">
        <v>245</v>
      </c>
      <c r="B490">
        <v>60993.351999999999</v>
      </c>
      <c r="C490">
        <v>99955.275999999998</v>
      </c>
      <c r="D490">
        <v>106556.628</v>
      </c>
      <c r="E490">
        <v>143612.361</v>
      </c>
      <c r="F490">
        <v>211993.43</v>
      </c>
      <c r="G490">
        <v>281763.37099999998</v>
      </c>
      <c r="H490">
        <v>345034.13199999998</v>
      </c>
      <c r="I490">
        <v>455217.13699999999</v>
      </c>
      <c r="J490">
        <v>521466.53600000002</v>
      </c>
      <c r="K490">
        <v>268410.42800000001</v>
      </c>
      <c r="L490">
        <v>295809.01299999998</v>
      </c>
    </row>
    <row r="491" spans="1:12">
      <c r="A491" t="s">
        <v>246</v>
      </c>
      <c r="B491">
        <v>867321.47199999995</v>
      </c>
      <c r="C491">
        <v>901446.52300000004</v>
      </c>
      <c r="D491">
        <v>1062124.7590000001</v>
      </c>
      <c r="E491">
        <v>1933896.517</v>
      </c>
      <c r="F491">
        <v>2247286.4</v>
      </c>
      <c r="G491">
        <v>2201991.98</v>
      </c>
      <c r="H491">
        <v>3109378.2220000001</v>
      </c>
      <c r="I491">
        <v>5122312.9060000004</v>
      </c>
      <c r="J491">
        <v>5454225.2390000001</v>
      </c>
      <c r="K491">
        <v>3802677.29</v>
      </c>
      <c r="L491">
        <v>4819179.8660000004</v>
      </c>
    </row>
    <row r="492" spans="1:12">
      <c r="A492" t="s">
        <v>247</v>
      </c>
      <c r="B492">
        <v>17729.328000000001</v>
      </c>
      <c r="C492">
        <v>18945.445</v>
      </c>
      <c r="D492">
        <v>21683.525000000001</v>
      </c>
      <c r="E492">
        <v>29173.741000000002</v>
      </c>
      <c r="F492">
        <v>39050.46</v>
      </c>
      <c r="G492">
        <v>40818.546999999999</v>
      </c>
      <c r="H492">
        <v>49356.002999999997</v>
      </c>
      <c r="I492">
        <v>76434.576000000001</v>
      </c>
      <c r="J492">
        <v>91310.528000000006</v>
      </c>
      <c r="K492">
        <v>77876.126999999993</v>
      </c>
      <c r="L492">
        <v>76438.756999999998</v>
      </c>
    </row>
    <row r="493" spans="1:12">
      <c r="A493" t="s">
        <v>248</v>
      </c>
      <c r="B493">
        <v>28619.044000000002</v>
      </c>
      <c r="C493">
        <v>44863.250999999997</v>
      </c>
      <c r="D493">
        <v>52663.438000000002</v>
      </c>
      <c r="E493">
        <v>70796.308000000005</v>
      </c>
      <c r="F493">
        <v>98195.441999999995</v>
      </c>
      <c r="G493">
        <v>109632.58</v>
      </c>
      <c r="H493">
        <v>167134.95000000001</v>
      </c>
      <c r="I493">
        <v>232452.91699999999</v>
      </c>
      <c r="J493">
        <v>259782.842</v>
      </c>
      <c r="K493">
        <v>95678.021999999997</v>
      </c>
      <c r="L493">
        <v>99154.453999999998</v>
      </c>
    </row>
    <row r="494" spans="1:12">
      <c r="A494" t="s">
        <v>249</v>
      </c>
      <c r="B494">
        <v>79763.471999999994</v>
      </c>
      <c r="C494">
        <v>95319.25</v>
      </c>
      <c r="D494">
        <v>91977.508000000002</v>
      </c>
      <c r="E494">
        <v>135686.24100000001</v>
      </c>
      <c r="F494">
        <v>174459.07199999999</v>
      </c>
      <c r="G494">
        <v>114193.378</v>
      </c>
      <c r="H494">
        <v>109516.836</v>
      </c>
      <c r="I494">
        <v>204148.99</v>
      </c>
      <c r="J494">
        <v>340843.87599999999</v>
      </c>
      <c r="K494">
        <v>232753.726</v>
      </c>
      <c r="L494">
        <v>206081.05600000001</v>
      </c>
    </row>
    <row r="495" spans="1:12">
      <c r="A495" t="s">
        <v>250</v>
      </c>
      <c r="B495">
        <v>17659.351999999999</v>
      </c>
      <c r="C495">
        <v>23722.564999999999</v>
      </c>
      <c r="D495">
        <v>51253.936000000002</v>
      </c>
      <c r="E495">
        <v>78874.366999999998</v>
      </c>
      <c r="F495">
        <v>90592.887000000002</v>
      </c>
      <c r="G495">
        <v>47189.114000000001</v>
      </c>
      <c r="H495">
        <v>51477.25</v>
      </c>
      <c r="I495">
        <v>33505.197999999997</v>
      </c>
      <c r="J495">
        <v>62197.06</v>
      </c>
      <c r="K495">
        <v>45037.864000000001</v>
      </c>
      <c r="L495">
        <v>71306.596000000005</v>
      </c>
    </row>
    <row r="496" spans="1:12">
      <c r="A496" t="s">
        <v>251</v>
      </c>
      <c r="B496">
        <v>45620.5</v>
      </c>
      <c r="C496">
        <v>25066.697</v>
      </c>
      <c r="D496">
        <v>15820.142</v>
      </c>
      <c r="E496">
        <v>38704.624000000003</v>
      </c>
      <c r="F496">
        <v>61989.946000000004</v>
      </c>
      <c r="G496">
        <v>5901.5360000000001</v>
      </c>
      <c r="H496">
        <v>2302.06</v>
      </c>
      <c r="I496">
        <v>5269.7049999999999</v>
      </c>
      <c r="J496">
        <v>5375.7349999999997</v>
      </c>
      <c r="K496">
        <v>5052.8630000000003</v>
      </c>
      <c r="L496">
        <v>4161.616</v>
      </c>
    </row>
    <row r="497" spans="1:12">
      <c r="A497" t="s">
        <v>252</v>
      </c>
      <c r="B497">
        <v>6269.1279999999997</v>
      </c>
      <c r="C497">
        <v>9559.8259999999991</v>
      </c>
      <c r="D497">
        <v>6206.1120000000001</v>
      </c>
      <c r="E497">
        <v>8171.3220000000001</v>
      </c>
      <c r="F497">
        <v>13068.191999999999</v>
      </c>
      <c r="G497">
        <v>29046.413</v>
      </c>
      <c r="H497">
        <v>19005.487000000001</v>
      </c>
      <c r="I497">
        <v>26303.996999999999</v>
      </c>
      <c r="J497">
        <v>29343.344000000001</v>
      </c>
      <c r="K497">
        <v>23226.645</v>
      </c>
      <c r="L497">
        <v>14908.245999999999</v>
      </c>
    </row>
    <row r="498" spans="1:12">
      <c r="A498" t="s">
        <v>253</v>
      </c>
      <c r="B498">
        <v>21352.080000000002</v>
      </c>
      <c r="C498">
        <v>25353.399000000001</v>
      </c>
      <c r="D498">
        <v>36043.747000000003</v>
      </c>
      <c r="E498">
        <v>52709.184999999998</v>
      </c>
      <c r="F498">
        <v>81541.504000000001</v>
      </c>
      <c r="G498">
        <v>111694.916</v>
      </c>
      <c r="H498">
        <v>134642.96</v>
      </c>
      <c r="I498">
        <v>158647.715</v>
      </c>
      <c r="J498">
        <v>222684.283</v>
      </c>
      <c r="K498">
        <v>163500.35</v>
      </c>
      <c r="L498">
        <v>164087.48499999999</v>
      </c>
    </row>
    <row r="499" spans="1:12">
      <c r="A499" t="s">
        <v>254</v>
      </c>
      <c r="B499">
        <v>26702.26</v>
      </c>
      <c r="C499">
        <v>36029.053</v>
      </c>
      <c r="D499">
        <v>40479.644999999997</v>
      </c>
      <c r="E499">
        <v>46022.673999999999</v>
      </c>
      <c r="F499">
        <v>61477.976999999999</v>
      </c>
      <c r="G499">
        <v>72583.881999999998</v>
      </c>
      <c r="H499">
        <v>93979.048999999999</v>
      </c>
      <c r="I499">
        <v>124368.745</v>
      </c>
      <c r="J499">
        <v>150525.42600000001</v>
      </c>
      <c r="K499">
        <v>154226.43299999999</v>
      </c>
      <c r="L499">
        <v>154517.10699999999</v>
      </c>
    </row>
    <row r="500" spans="1:12">
      <c r="A500" t="s">
        <v>255</v>
      </c>
      <c r="B500">
        <v>153473.28</v>
      </c>
      <c r="C500">
        <v>175102.622</v>
      </c>
      <c r="D500">
        <v>198831.75200000001</v>
      </c>
      <c r="E500">
        <v>318901.70299999998</v>
      </c>
      <c r="F500">
        <v>410232.73</v>
      </c>
      <c r="G500">
        <v>396718.989</v>
      </c>
      <c r="H500">
        <v>695343.11699999997</v>
      </c>
      <c r="I500">
        <v>898287.12899999996</v>
      </c>
      <c r="J500">
        <v>789951.62100000004</v>
      </c>
      <c r="K500">
        <v>648973.22499999998</v>
      </c>
      <c r="L500">
        <v>702260.41</v>
      </c>
    </row>
    <row r="501" spans="1:12">
      <c r="A501" t="s">
        <v>256</v>
      </c>
      <c r="B501">
        <v>10610.767</v>
      </c>
      <c r="C501">
        <v>12101.022000000001</v>
      </c>
      <c r="D501">
        <v>15585.888000000001</v>
      </c>
      <c r="E501">
        <v>18723.643</v>
      </c>
      <c r="F501">
        <v>25014.255000000001</v>
      </c>
      <c r="G501">
        <v>26105.094000000001</v>
      </c>
      <c r="H501">
        <v>31606.924999999999</v>
      </c>
      <c r="I501">
        <v>40607.985000000001</v>
      </c>
      <c r="J501">
        <v>58554.031000000003</v>
      </c>
      <c r="K501">
        <v>59559.661999999997</v>
      </c>
      <c r="L501">
        <v>56223.286</v>
      </c>
    </row>
    <row r="502" spans="1:12">
      <c r="A502" t="s">
        <v>257</v>
      </c>
      <c r="B502">
        <v>20021.076000000001</v>
      </c>
      <c r="C502">
        <v>25446.11</v>
      </c>
      <c r="D502">
        <v>28911.914000000001</v>
      </c>
      <c r="E502">
        <v>35849.843000000001</v>
      </c>
      <c r="F502">
        <v>47769.784</v>
      </c>
      <c r="G502">
        <v>64968.061999999998</v>
      </c>
      <c r="H502">
        <v>91845.445000000007</v>
      </c>
      <c r="I502">
        <v>147313.41899999999</v>
      </c>
      <c r="J502">
        <v>150728.21299999999</v>
      </c>
      <c r="K502">
        <v>181929.53</v>
      </c>
      <c r="L502">
        <v>184924.54199999999</v>
      </c>
    </row>
    <row r="503" spans="1:12">
      <c r="A503" t="s">
        <v>258</v>
      </c>
      <c r="B503">
        <v>14267.912</v>
      </c>
      <c r="C503">
        <v>17970.759999999998</v>
      </c>
      <c r="D503">
        <v>23741.071</v>
      </c>
      <c r="E503">
        <v>35315.603000000003</v>
      </c>
      <c r="F503">
        <v>44113.394</v>
      </c>
      <c r="G503">
        <v>51389.188000000002</v>
      </c>
      <c r="H503">
        <v>77221.557000000001</v>
      </c>
      <c r="I503">
        <v>129213.921</v>
      </c>
      <c r="J503">
        <v>147104.98499999999</v>
      </c>
      <c r="K503">
        <v>181982.32</v>
      </c>
      <c r="L503">
        <v>181400.073</v>
      </c>
    </row>
    <row r="504" spans="1:12">
      <c r="A504" t="s">
        <v>259</v>
      </c>
      <c r="B504">
        <v>7391.6589999999997</v>
      </c>
      <c r="C504">
        <v>8223.7309999999998</v>
      </c>
      <c r="D504">
        <v>10686.873</v>
      </c>
      <c r="E504">
        <v>12866.705</v>
      </c>
      <c r="F504">
        <v>20004.598000000002</v>
      </c>
      <c r="G504">
        <v>28864.909</v>
      </c>
      <c r="H504">
        <v>35514.5</v>
      </c>
      <c r="I504">
        <v>41926.726000000002</v>
      </c>
      <c r="J504">
        <v>49045.464999999997</v>
      </c>
      <c r="K504">
        <v>51651.783000000003</v>
      </c>
      <c r="L504">
        <v>51458.228000000003</v>
      </c>
    </row>
    <row r="505" spans="1:12">
      <c r="A505" t="s">
        <v>260</v>
      </c>
      <c r="B505">
        <v>11565.15</v>
      </c>
      <c r="C505">
        <v>10539.169</v>
      </c>
      <c r="D505">
        <v>12677.259</v>
      </c>
      <c r="E505">
        <v>17126.334999999999</v>
      </c>
      <c r="F505">
        <v>25881.671999999999</v>
      </c>
      <c r="G505">
        <v>33076.792000000001</v>
      </c>
      <c r="H505">
        <v>45767.824999999997</v>
      </c>
      <c r="I505">
        <v>56619.167999999998</v>
      </c>
      <c r="J505">
        <v>71379.046000000002</v>
      </c>
      <c r="K505">
        <v>85905.900999999998</v>
      </c>
      <c r="L505">
        <v>105752.698</v>
      </c>
    </row>
    <row r="506" spans="1:12">
      <c r="A506" t="s">
        <v>261</v>
      </c>
      <c r="B506">
        <v>56664.008000000002</v>
      </c>
      <c r="C506">
        <v>74747.971999999994</v>
      </c>
      <c r="D506">
        <v>98192.837</v>
      </c>
      <c r="E506">
        <v>125789.41800000001</v>
      </c>
      <c r="F506">
        <v>144007.57800000001</v>
      </c>
      <c r="G506">
        <v>145106.13699999999</v>
      </c>
      <c r="H506">
        <v>167125.53200000001</v>
      </c>
      <c r="I506">
        <v>243228.28400000001</v>
      </c>
      <c r="J506">
        <v>285767.64600000001</v>
      </c>
      <c r="K506">
        <v>376999.20600000001</v>
      </c>
      <c r="L506">
        <v>375260.32199999999</v>
      </c>
    </row>
    <row r="507" spans="1:12">
      <c r="A507" t="s">
        <v>262</v>
      </c>
      <c r="B507">
        <v>24768.103999999999</v>
      </c>
      <c r="C507">
        <v>29711.776000000002</v>
      </c>
      <c r="D507">
        <v>36337.968000000001</v>
      </c>
      <c r="E507">
        <v>44552.747000000003</v>
      </c>
      <c r="F507">
        <v>57599.357000000004</v>
      </c>
      <c r="G507">
        <v>61410.222999999998</v>
      </c>
      <c r="H507">
        <v>74114.881999999998</v>
      </c>
      <c r="I507">
        <v>101631.36599999999</v>
      </c>
      <c r="J507">
        <v>120884.996</v>
      </c>
      <c r="K507">
        <v>105558.25900000001</v>
      </c>
      <c r="L507">
        <v>129700.198</v>
      </c>
    </row>
    <row r="508" spans="1:12">
      <c r="A508" t="s">
        <v>263</v>
      </c>
      <c r="B508">
        <v>12867.111000000001</v>
      </c>
      <c r="C508">
        <v>17949.607</v>
      </c>
      <c r="D508">
        <v>19711.885999999999</v>
      </c>
      <c r="E508">
        <v>22473.63</v>
      </c>
      <c r="F508">
        <v>28764.378000000001</v>
      </c>
      <c r="G508">
        <v>33733.468000000001</v>
      </c>
      <c r="H508">
        <v>36011.256999999998</v>
      </c>
      <c r="I508">
        <v>46801.127999999997</v>
      </c>
      <c r="J508">
        <v>63159.303999999996</v>
      </c>
      <c r="K508">
        <v>58288.074000000001</v>
      </c>
      <c r="L508">
        <v>57875.605000000003</v>
      </c>
    </row>
    <row r="509" spans="1:12">
      <c r="A509" t="s">
        <v>264</v>
      </c>
      <c r="B509">
        <v>83987.487999999998</v>
      </c>
      <c r="C509">
        <v>97420.841</v>
      </c>
      <c r="D509">
        <v>118113.469</v>
      </c>
      <c r="E509">
        <v>163457.83499999999</v>
      </c>
      <c r="F509">
        <v>211811.22399999999</v>
      </c>
      <c r="G509">
        <v>252096.17300000001</v>
      </c>
      <c r="H509">
        <v>298710.64299999998</v>
      </c>
      <c r="I509">
        <v>384027.06800000003</v>
      </c>
      <c r="J509">
        <v>544073.84400000004</v>
      </c>
      <c r="K509">
        <v>510209.37699999998</v>
      </c>
      <c r="L509">
        <v>586670.36499999999</v>
      </c>
    </row>
    <row r="510" spans="1:12">
      <c r="A510" t="s">
        <v>265</v>
      </c>
      <c r="B510">
        <v>3945.6529999999998</v>
      </c>
      <c r="C510">
        <v>6578.5969999999998</v>
      </c>
      <c r="D510">
        <v>7842.5510000000004</v>
      </c>
      <c r="E510">
        <v>34852.665000000001</v>
      </c>
      <c r="F510">
        <v>352364.641</v>
      </c>
      <c r="G510">
        <v>774773.17200000002</v>
      </c>
      <c r="H510">
        <v>1931682.862</v>
      </c>
      <c r="I510">
        <v>1053697.2609999999</v>
      </c>
      <c r="J510">
        <v>948434.87199999997</v>
      </c>
      <c r="K510">
        <v>683073.26300000004</v>
      </c>
      <c r="L510">
        <v>731849.75600000005</v>
      </c>
    </row>
    <row r="511" spans="1:12">
      <c r="A511" t="s">
        <v>266</v>
      </c>
      <c r="B511">
        <v>35240.124000000003</v>
      </c>
      <c r="C511">
        <v>47251.279000000002</v>
      </c>
      <c r="D511">
        <v>54145.159</v>
      </c>
      <c r="E511">
        <v>60437.845000000001</v>
      </c>
      <c r="F511">
        <v>69141.073999999993</v>
      </c>
      <c r="G511">
        <v>68975.349000000002</v>
      </c>
      <c r="H511">
        <v>89393.71</v>
      </c>
      <c r="I511">
        <v>115042.32</v>
      </c>
      <c r="J511">
        <v>165096.08100000001</v>
      </c>
      <c r="K511">
        <v>168314.31700000001</v>
      </c>
      <c r="L511">
        <v>153414.70499999999</v>
      </c>
    </row>
    <row r="512" spans="1:12">
      <c r="A512" t="s">
        <v>267</v>
      </c>
      <c r="B512">
        <v>42433.436000000002</v>
      </c>
      <c r="C512">
        <v>40776.925000000003</v>
      </c>
      <c r="D512">
        <v>33268.885000000002</v>
      </c>
      <c r="E512">
        <v>70781.164999999994</v>
      </c>
      <c r="F512">
        <v>53672.053999999996</v>
      </c>
      <c r="G512">
        <v>45682.928999999996</v>
      </c>
      <c r="H512">
        <v>75458.498000000007</v>
      </c>
      <c r="I512">
        <v>110784.265</v>
      </c>
      <c r="J512">
        <v>131229.15100000001</v>
      </c>
      <c r="K512">
        <v>104025.806</v>
      </c>
      <c r="L512">
        <v>156782.51</v>
      </c>
    </row>
    <row r="513" spans="1:12">
      <c r="A513" t="s">
        <v>268</v>
      </c>
      <c r="B513">
        <v>132533.76800000001</v>
      </c>
      <c r="C513">
        <v>162031.15400000001</v>
      </c>
      <c r="D513">
        <v>188340.05</v>
      </c>
      <c r="E513">
        <v>263706.40399999998</v>
      </c>
      <c r="F513">
        <v>282792.81900000002</v>
      </c>
      <c r="G513">
        <v>284624.35600000003</v>
      </c>
      <c r="H513">
        <v>388502.09600000002</v>
      </c>
      <c r="I513">
        <v>518045.788</v>
      </c>
      <c r="J513">
        <v>534883.17599999998</v>
      </c>
      <c r="K513">
        <v>355104.484</v>
      </c>
      <c r="L513">
        <v>454203.07299999997</v>
      </c>
    </row>
    <row r="514" spans="1:12">
      <c r="A514" t="s">
        <v>269</v>
      </c>
      <c r="B514">
        <v>7353.107</v>
      </c>
      <c r="C514">
        <v>8270.2009999999991</v>
      </c>
      <c r="D514">
        <v>10864.448</v>
      </c>
      <c r="E514">
        <v>12147.869000000001</v>
      </c>
      <c r="F514">
        <v>16972.285</v>
      </c>
      <c r="G514">
        <v>22888.442999999999</v>
      </c>
      <c r="H514">
        <v>26428.86</v>
      </c>
      <c r="I514">
        <v>29173.942999999999</v>
      </c>
      <c r="J514">
        <v>10115.901</v>
      </c>
      <c r="K514">
        <v>9473.7690000000002</v>
      </c>
      <c r="L514">
        <v>11136.692999999999</v>
      </c>
    </row>
    <row r="515" spans="1:12">
      <c r="A515" t="s">
        <v>270</v>
      </c>
      <c r="B515">
        <v>17553.646000000001</v>
      </c>
      <c r="C515">
        <v>18756.080000000002</v>
      </c>
      <c r="D515">
        <v>21061.605</v>
      </c>
      <c r="E515">
        <v>25364.445</v>
      </c>
      <c r="F515">
        <v>30403.899000000001</v>
      </c>
      <c r="G515">
        <v>34268.633000000002</v>
      </c>
      <c r="H515">
        <v>39567.597999999998</v>
      </c>
      <c r="I515">
        <v>58978.614000000001</v>
      </c>
      <c r="J515">
        <v>45308.724999999999</v>
      </c>
      <c r="K515">
        <v>32954.103999999999</v>
      </c>
      <c r="L515">
        <v>28997.308000000001</v>
      </c>
    </row>
    <row r="516" spans="1:12">
      <c r="A516" t="s">
        <v>271</v>
      </c>
      <c r="B516">
        <v>139.608</v>
      </c>
      <c r="C516">
        <v>187.05799999999999</v>
      </c>
      <c r="D516">
        <v>250.279</v>
      </c>
      <c r="E516">
        <v>294.28100000000001</v>
      </c>
      <c r="F516">
        <v>359.65199999999999</v>
      </c>
      <c r="G516">
        <v>146.898</v>
      </c>
      <c r="H516">
        <v>167.52500000000001</v>
      </c>
      <c r="I516">
        <v>116.973</v>
      </c>
      <c r="J516">
        <v>68.495999999999995</v>
      </c>
      <c r="K516">
        <v>69.930999999999997</v>
      </c>
      <c r="L516">
        <v>136.33000000000001</v>
      </c>
    </row>
    <row r="517" spans="1:12">
      <c r="A517" t="s">
        <v>272</v>
      </c>
      <c r="B517">
        <v>10198.51</v>
      </c>
      <c r="C517">
        <v>12553.395</v>
      </c>
      <c r="D517">
        <v>13744.496999999999</v>
      </c>
      <c r="E517">
        <v>15493.089</v>
      </c>
      <c r="F517">
        <v>24467.167000000001</v>
      </c>
      <c r="G517">
        <v>51631.546999999999</v>
      </c>
      <c r="H517">
        <v>67330.64</v>
      </c>
      <c r="I517">
        <v>100550.61599999999</v>
      </c>
      <c r="J517">
        <v>186448.842</v>
      </c>
      <c r="K517">
        <v>205746.41399999999</v>
      </c>
      <c r="L517">
        <v>208959.30799999999</v>
      </c>
    </row>
    <row r="518" spans="1:12">
      <c r="A518" t="s">
        <v>273</v>
      </c>
      <c r="B518">
        <v>14393.258</v>
      </c>
      <c r="C518">
        <v>13750.03</v>
      </c>
      <c r="D518">
        <v>14266.121999999999</v>
      </c>
      <c r="E518">
        <v>20398.481</v>
      </c>
      <c r="F518">
        <v>29891.808000000001</v>
      </c>
      <c r="G518">
        <v>32450.36</v>
      </c>
      <c r="H518">
        <v>29351.808000000001</v>
      </c>
      <c r="I518">
        <v>28837.592000000001</v>
      </c>
      <c r="J518">
        <v>71861.013999999996</v>
      </c>
      <c r="K518">
        <v>27750.339</v>
      </c>
      <c r="L518">
        <v>33828.231</v>
      </c>
    </row>
    <row r="519" spans="1:12">
      <c r="A519" t="s">
        <v>274</v>
      </c>
      <c r="B519">
        <v>14054.049000000001</v>
      </c>
      <c r="C519">
        <v>10780.624</v>
      </c>
      <c r="D519">
        <v>12932.458000000001</v>
      </c>
      <c r="E519">
        <v>13529.166999999999</v>
      </c>
      <c r="F519">
        <v>17894.645</v>
      </c>
      <c r="G519">
        <v>21148.875</v>
      </c>
      <c r="H519">
        <v>19344.36</v>
      </c>
      <c r="I519">
        <v>15027.32</v>
      </c>
      <c r="J519">
        <v>21216.112000000001</v>
      </c>
      <c r="K519">
        <v>22795.531999999999</v>
      </c>
      <c r="L519">
        <v>17735.234</v>
      </c>
    </row>
    <row r="520" spans="1:12">
      <c r="A520" t="s">
        <v>275</v>
      </c>
      <c r="B520">
        <v>58273.64</v>
      </c>
      <c r="C520">
        <v>67930.951000000001</v>
      </c>
      <c r="D520">
        <v>86368.78</v>
      </c>
      <c r="E520">
        <v>93093.467000000004</v>
      </c>
      <c r="F520">
        <v>107695.75</v>
      </c>
      <c r="G520">
        <v>121968.231</v>
      </c>
      <c r="H520">
        <v>126825.40700000001</v>
      </c>
      <c r="I520">
        <v>153357.84599999999</v>
      </c>
      <c r="J520">
        <v>193729.35800000001</v>
      </c>
      <c r="K520">
        <v>200176.448</v>
      </c>
      <c r="L520">
        <v>168036.804</v>
      </c>
    </row>
    <row r="521" spans="1:12">
      <c r="A521" t="s">
        <v>276</v>
      </c>
      <c r="B521">
        <v>182520.49600000001</v>
      </c>
      <c r="C521">
        <v>221556.86300000001</v>
      </c>
      <c r="D521">
        <v>313958.65700000001</v>
      </c>
      <c r="E521">
        <v>517874.23499999999</v>
      </c>
      <c r="F521">
        <v>586679.14099999995</v>
      </c>
      <c r="G521">
        <v>597280.04599999997</v>
      </c>
      <c r="H521">
        <v>750536.54799999995</v>
      </c>
      <c r="I521">
        <v>986835.62699999998</v>
      </c>
      <c r="J521">
        <v>1167304.5209999999</v>
      </c>
      <c r="K521">
        <v>979438.34699999995</v>
      </c>
      <c r="L521">
        <v>1111807.0889999999</v>
      </c>
    </row>
    <row r="522" spans="1:12">
      <c r="A522" t="s">
        <v>277</v>
      </c>
      <c r="B522">
        <v>43057.46</v>
      </c>
      <c r="C522">
        <v>48502.904000000002</v>
      </c>
      <c r="D522">
        <v>60428.296000000002</v>
      </c>
      <c r="E522">
        <v>80985.764999999999</v>
      </c>
      <c r="F522">
        <v>118996.194</v>
      </c>
      <c r="G522">
        <v>129224.17200000001</v>
      </c>
      <c r="H522">
        <v>156193.30499999999</v>
      </c>
      <c r="I522">
        <v>195805.97</v>
      </c>
      <c r="J522">
        <v>405703.01799999998</v>
      </c>
      <c r="K522">
        <v>355404.89199999999</v>
      </c>
      <c r="L522">
        <v>313348.37400000001</v>
      </c>
    </row>
    <row r="523" spans="1:12">
      <c r="A523" t="s">
        <v>278</v>
      </c>
      <c r="B523">
        <v>10898.447</v>
      </c>
      <c r="C523">
        <v>11862.571</v>
      </c>
      <c r="D523">
        <v>13750.522000000001</v>
      </c>
      <c r="E523">
        <v>16124.324000000001</v>
      </c>
      <c r="F523">
        <v>22859.03</v>
      </c>
      <c r="G523">
        <v>40372.07</v>
      </c>
      <c r="H523">
        <v>117619.22</v>
      </c>
      <c r="I523">
        <v>128740.444</v>
      </c>
      <c r="J523">
        <v>101584.488</v>
      </c>
      <c r="K523">
        <v>103763.776</v>
      </c>
      <c r="L523">
        <v>121340.84699999999</v>
      </c>
    </row>
    <row r="524" spans="1:12">
      <c r="A524" t="s">
        <v>279</v>
      </c>
      <c r="B524">
        <v>719.19399999999996</v>
      </c>
      <c r="C524">
        <v>865.64800000000002</v>
      </c>
      <c r="D524">
        <v>1015.272</v>
      </c>
      <c r="E524">
        <v>721.83100000000002</v>
      </c>
      <c r="F524">
        <v>2707.0239999999999</v>
      </c>
      <c r="G524">
        <v>688.33500000000004</v>
      </c>
      <c r="H524">
        <v>344.83699999999999</v>
      </c>
      <c r="I524">
        <v>880.79300000000001</v>
      </c>
      <c r="J524">
        <v>1741.36</v>
      </c>
      <c r="K524">
        <v>2809.3130000000001</v>
      </c>
      <c r="L524">
        <v>2383.779</v>
      </c>
    </row>
    <row r="525" spans="1:12">
      <c r="A525" t="s">
        <v>280</v>
      </c>
      <c r="B525">
        <v>15398.058000000001</v>
      </c>
      <c r="C525">
        <v>18672.463</v>
      </c>
      <c r="D525">
        <v>20228.150000000001</v>
      </c>
      <c r="E525">
        <v>23654.940999999999</v>
      </c>
      <c r="F525">
        <v>19301.506000000001</v>
      </c>
      <c r="G525">
        <v>21107.562999999998</v>
      </c>
      <c r="H525">
        <v>32934.453999999998</v>
      </c>
      <c r="I525">
        <v>43852.171999999999</v>
      </c>
      <c r="J525">
        <v>57705.527999999998</v>
      </c>
      <c r="K525">
        <v>48820.343999999997</v>
      </c>
      <c r="L525">
        <v>46212.322999999997</v>
      </c>
    </row>
    <row r="526" spans="1:12">
      <c r="A526" t="s">
        <v>281</v>
      </c>
      <c r="B526">
        <v>39669.552000000003</v>
      </c>
      <c r="C526">
        <v>53484.531999999999</v>
      </c>
      <c r="D526">
        <v>56125.137999999999</v>
      </c>
      <c r="E526">
        <v>66905.002999999997</v>
      </c>
      <c r="F526">
        <v>82766.429000000004</v>
      </c>
      <c r="G526">
        <v>132966.527</v>
      </c>
      <c r="H526">
        <v>147358.52499999999</v>
      </c>
      <c r="I526">
        <v>187739.48199999999</v>
      </c>
      <c r="J526">
        <v>193841.77</v>
      </c>
      <c r="K526">
        <v>177532.00899999999</v>
      </c>
      <c r="L526">
        <v>196248.44399999999</v>
      </c>
    </row>
    <row r="527" spans="1:12">
      <c r="A527" t="s">
        <v>282</v>
      </c>
      <c r="B527">
        <v>42827.743999999999</v>
      </c>
      <c r="C527">
        <v>48825.114999999998</v>
      </c>
      <c r="D527">
        <v>57799.608999999997</v>
      </c>
      <c r="E527">
        <v>73601.697</v>
      </c>
      <c r="F527">
        <v>83942.001999999993</v>
      </c>
      <c r="G527">
        <v>93666.398000000001</v>
      </c>
      <c r="H527">
        <v>117698.75199999999</v>
      </c>
      <c r="I527">
        <v>155896.46400000001</v>
      </c>
      <c r="J527">
        <v>196519.76500000001</v>
      </c>
      <c r="K527">
        <v>185973.647</v>
      </c>
      <c r="L527">
        <v>200318.304</v>
      </c>
    </row>
    <row r="528" spans="1:12">
      <c r="A528" t="s">
        <v>283</v>
      </c>
      <c r="B528">
        <v>1813.9680000000001</v>
      </c>
      <c r="C528">
        <v>2675.9369999999999</v>
      </c>
      <c r="D528">
        <v>1966.9659999999999</v>
      </c>
      <c r="E528">
        <v>1898.403</v>
      </c>
      <c r="F528">
        <v>914.15899999999999</v>
      </c>
      <c r="G528">
        <v>1306.8309999999999</v>
      </c>
      <c r="H528">
        <v>2403.8110000000001</v>
      </c>
      <c r="I528">
        <v>6085.3159999999998</v>
      </c>
      <c r="J528">
        <v>13243.677</v>
      </c>
      <c r="K528">
        <v>85405.959000000003</v>
      </c>
      <c r="L528">
        <v>92012.216</v>
      </c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B3:L32"/>
  <sheetViews>
    <sheetView topLeftCell="A7" workbookViewId="0">
      <selection activeCell="J23" sqref="J23"/>
    </sheetView>
  </sheetViews>
  <sheetFormatPr defaultRowHeight="12.75"/>
  <sheetData>
    <row r="3" spans="2:2">
      <c r="B3" s="256" t="s">
        <v>1080</v>
      </c>
    </row>
    <row r="16" spans="2:2">
      <c r="B16" s="14" t="s">
        <v>498</v>
      </c>
    </row>
    <row r="19" spans="2:12">
      <c r="E19" s="1" t="s">
        <v>1081</v>
      </c>
    </row>
    <row r="20" spans="2:12">
      <c r="L20" s="109"/>
    </row>
    <row r="21" spans="2:12">
      <c r="E21" s="4" t="s">
        <v>1077</v>
      </c>
    </row>
    <row r="22" spans="2:12">
      <c r="E22" s="255" t="s">
        <v>1078</v>
      </c>
    </row>
    <row r="26" spans="2:12">
      <c r="B26" t="s">
        <v>1096</v>
      </c>
    </row>
    <row r="30" spans="2:12">
      <c r="B30" s="1" t="s">
        <v>1071</v>
      </c>
    </row>
    <row r="31" spans="2:12">
      <c r="C31" s="244" t="s">
        <v>1054</v>
      </c>
      <c r="D31" s="1" t="s">
        <v>1052</v>
      </c>
    </row>
    <row r="32" spans="2:12">
      <c r="C32" s="1" t="s">
        <v>1055</v>
      </c>
      <c r="D32" s="1" t="s">
        <v>1053</v>
      </c>
    </row>
  </sheetData>
  <pageMargins left="0.7" right="0.7" top="0.75" bottom="0.75" header="0.3" footer="0.3"/>
  <drawing r:id="rId1"/>
  <legacyDrawing r:id="rId2"/>
  <oleObjects>
    <oleObject progId="Equation.3" shapeId="126977" r:id="rId3"/>
  </oleObjects>
</worksheet>
</file>

<file path=xl/worksheets/sheet20.xml><?xml version="1.0" encoding="utf-8"?>
<worksheet xmlns="http://schemas.openxmlformats.org/spreadsheetml/2006/main" xmlns:r="http://schemas.openxmlformats.org/officeDocument/2006/relationships">
  <dimension ref="A1:AK528"/>
  <sheetViews>
    <sheetView topLeftCell="R34" workbookViewId="0">
      <selection activeCell="AB47" sqref="AB47:AK47"/>
    </sheetView>
  </sheetViews>
  <sheetFormatPr defaultRowHeight="12.75"/>
  <sheetData>
    <row r="1" spans="1:26">
      <c r="A1" t="s">
        <v>26</v>
      </c>
    </row>
    <row r="2" spans="1:26">
      <c r="A2" t="s">
        <v>0</v>
      </c>
      <c r="N2" s="1"/>
    </row>
    <row r="3" spans="1:26">
      <c r="O3" s="2" t="s">
        <v>288</v>
      </c>
    </row>
    <row r="4" spans="1:26">
      <c r="A4" t="s">
        <v>1</v>
      </c>
      <c r="B4" t="s">
        <v>309</v>
      </c>
      <c r="C4" t="s">
        <v>3</v>
      </c>
      <c r="D4" t="s">
        <v>4</v>
      </c>
      <c r="F4" s="2" t="s">
        <v>310</v>
      </c>
      <c r="O4" s="3" t="s">
        <v>289</v>
      </c>
      <c r="P4" s="1" t="s">
        <v>286</v>
      </c>
    </row>
    <row r="5" spans="1:26">
      <c r="N5" s="4" t="s">
        <v>20</v>
      </c>
      <c r="O5" s="6"/>
      <c r="P5" s="5">
        <v>2000</v>
      </c>
      <c r="Q5" s="5">
        <v>2001</v>
      </c>
      <c r="R5" s="5">
        <v>2002</v>
      </c>
      <c r="S5" s="5">
        <v>2003</v>
      </c>
      <c r="T5" s="5">
        <v>2004</v>
      </c>
      <c r="U5" s="5">
        <v>2005</v>
      </c>
      <c r="V5" s="5">
        <v>2006</v>
      </c>
      <c r="W5" s="5">
        <v>2007</v>
      </c>
      <c r="X5" s="5">
        <v>2008</v>
      </c>
      <c r="Y5" s="5">
        <v>2009</v>
      </c>
      <c r="Z5" s="5">
        <v>2010</v>
      </c>
    </row>
    <row r="6" spans="1:26">
      <c r="A6" t="s">
        <v>5</v>
      </c>
      <c r="B6" t="s">
        <v>6</v>
      </c>
      <c r="C6" t="s">
        <v>7</v>
      </c>
      <c r="D6" t="s">
        <v>8</v>
      </c>
      <c r="E6" t="s">
        <v>9</v>
      </c>
      <c r="F6" t="s">
        <v>10</v>
      </c>
      <c r="G6" t="s">
        <v>11</v>
      </c>
      <c r="H6" t="s">
        <v>12</v>
      </c>
      <c r="I6" t="s">
        <v>13</v>
      </c>
      <c r="J6" t="s">
        <v>14</v>
      </c>
      <c r="K6" t="s">
        <v>15</v>
      </c>
      <c r="L6" t="s">
        <v>16</v>
      </c>
      <c r="O6" s="7"/>
    </row>
    <row r="7" spans="1:26">
      <c r="A7" t="s">
        <v>17</v>
      </c>
      <c r="O7" s="7" t="s">
        <v>21</v>
      </c>
      <c r="P7">
        <f>SUM(B9:B96)</f>
        <v>547298.55899999978</v>
      </c>
      <c r="Q7">
        <f t="shared" ref="Q7:Z7" si="0">SUM(C9:C96)</f>
        <v>592021.64899999986</v>
      </c>
      <c r="R7">
        <f t="shared" si="0"/>
        <v>668552.06999999972</v>
      </c>
      <c r="S7">
        <f t="shared" si="0"/>
        <v>835818.51599999995</v>
      </c>
      <c r="T7">
        <f t="shared" si="0"/>
        <v>976403.23300000001</v>
      </c>
      <c r="U7">
        <f t="shared" si="0"/>
        <v>1275539.7289999998</v>
      </c>
      <c r="V7">
        <f t="shared" si="0"/>
        <v>1758656.1529999997</v>
      </c>
      <c r="W7">
        <f t="shared" si="0"/>
        <v>2179240.1570000001</v>
      </c>
      <c r="X7">
        <f t="shared" si="0"/>
        <v>2829378.44</v>
      </c>
      <c r="Y7">
        <f t="shared" si="0"/>
        <v>2360229.628</v>
      </c>
      <c r="Z7">
        <f t="shared" si="0"/>
        <v>2905529.8220000006</v>
      </c>
    </row>
    <row r="8" spans="1:26">
      <c r="A8" t="s">
        <v>28</v>
      </c>
      <c r="B8">
        <v>8732145.1190000009</v>
      </c>
      <c r="C8">
        <v>9252429.9279999994</v>
      </c>
      <c r="D8">
        <v>10356930.502</v>
      </c>
      <c r="E8">
        <v>12766870.956</v>
      </c>
      <c r="F8">
        <v>15878765.74</v>
      </c>
      <c r="G8">
        <v>17896024.019000001</v>
      </c>
      <c r="H8">
        <v>20982712.890999999</v>
      </c>
      <c r="I8">
        <v>30101742</v>
      </c>
      <c r="J8">
        <v>34127930</v>
      </c>
      <c r="K8">
        <v>26177108</v>
      </c>
      <c r="L8">
        <v>29200113</v>
      </c>
      <c r="O8" s="7"/>
    </row>
    <row r="9" spans="1:26">
      <c r="A9" t="s">
        <v>29</v>
      </c>
      <c r="B9">
        <v>1331.2149999999999</v>
      </c>
      <c r="C9">
        <v>2345.4229999999998</v>
      </c>
      <c r="D9">
        <v>7293.1049999999996</v>
      </c>
      <c r="E9">
        <v>4060.4609999999998</v>
      </c>
      <c r="F9">
        <v>3671.7280000000001</v>
      </c>
      <c r="G9">
        <v>10305.285</v>
      </c>
      <c r="H9">
        <v>29323.587</v>
      </c>
      <c r="I9">
        <v>29050.683000000001</v>
      </c>
      <c r="J9">
        <v>53030.427000000003</v>
      </c>
      <c r="K9">
        <v>38002.103999999999</v>
      </c>
      <c r="L9">
        <v>40504.252</v>
      </c>
      <c r="O9" s="7" t="s">
        <v>22</v>
      </c>
      <c r="P9">
        <f>B105+B130+B131+B132+B136+B137+B138+B106+B150+B151+B152+B156+B157+B166+B167+B168+B169+B170+B171+B172+B173</f>
        <v>749907.00999999989</v>
      </c>
      <c r="Q9">
        <f t="shared" ref="Q9:Z9" si="1">C105+C130+C131+C132+C136+C137+C138+C106+C150+C151+C152+C156+C157+C166+C167+C168+C169+C170+C171+C172+C173</f>
        <v>778574.04899999988</v>
      </c>
      <c r="R9">
        <f t="shared" si="1"/>
        <v>825581.995</v>
      </c>
      <c r="S9">
        <f t="shared" si="1"/>
        <v>998565.25300000003</v>
      </c>
      <c r="T9">
        <f t="shared" si="1"/>
        <v>1232650.1820000003</v>
      </c>
      <c r="U9">
        <f t="shared" si="1"/>
        <v>1404396.798</v>
      </c>
      <c r="V9">
        <f t="shared" si="1"/>
        <v>1733111.3539999998</v>
      </c>
      <c r="W9">
        <f t="shared" si="1"/>
        <v>2008869.7819999997</v>
      </c>
      <c r="X9">
        <f t="shared" si="1"/>
        <v>1862794.8650000002</v>
      </c>
      <c r="Y9">
        <f t="shared" si="1"/>
        <v>1196944.4570000002</v>
      </c>
      <c r="Z9">
        <f t="shared" si="1"/>
        <v>1437061.7289999998</v>
      </c>
    </row>
    <row r="10" spans="1:26">
      <c r="A10" t="s">
        <v>30</v>
      </c>
      <c r="B10">
        <v>8526.8950000000004</v>
      </c>
      <c r="C10">
        <v>13247.175999999999</v>
      </c>
      <c r="D10">
        <v>8841.2309999999998</v>
      </c>
      <c r="E10">
        <v>8580.9930000000004</v>
      </c>
      <c r="F10">
        <v>10767.68</v>
      </c>
      <c r="G10">
        <v>11354.116</v>
      </c>
      <c r="H10">
        <v>11350.152</v>
      </c>
      <c r="I10">
        <v>10728.236000000001</v>
      </c>
      <c r="J10">
        <v>11342.225</v>
      </c>
      <c r="K10">
        <v>10184.873</v>
      </c>
      <c r="L10">
        <v>13204.137000000001</v>
      </c>
      <c r="O10" s="7"/>
    </row>
    <row r="11" spans="1:26">
      <c r="A11" t="s">
        <v>31</v>
      </c>
      <c r="B11">
        <v>13003.044</v>
      </c>
      <c r="C11">
        <v>14768.162</v>
      </c>
      <c r="D11">
        <v>12630.271000000001</v>
      </c>
      <c r="E11">
        <v>18864.684000000001</v>
      </c>
      <c r="F11">
        <v>21896.788</v>
      </c>
      <c r="G11">
        <v>27161.514999999999</v>
      </c>
      <c r="H11">
        <v>32429.789000000001</v>
      </c>
      <c r="I11">
        <v>52130.521000000001</v>
      </c>
      <c r="J11">
        <v>61451.392</v>
      </c>
      <c r="K11">
        <v>50229.377999999997</v>
      </c>
      <c r="L11">
        <v>51865.021000000001</v>
      </c>
      <c r="O11" s="7" t="s">
        <v>23</v>
      </c>
      <c r="P11">
        <f>B141+B142+B143+B144+B145+B146+B147+B148+B149+B153+B154+B155+B231+B232+B233+B234+B235+B236+B237+B238+B239+B240+B241+B242+B243+B244+B257+B258</f>
        <v>1648832.4970000002</v>
      </c>
      <c r="Q11">
        <f t="shared" ref="Q11:Z11" si="2">C141+C142+C143+C144+C145+C146+C147+C148+C149+C153+C154+C155+C231+C232+C233+C234+C235+C236+C237+C238+C239+C240+C241+C242+C243+C244+C257+C258</f>
        <v>1748335.8439999996</v>
      </c>
      <c r="R11">
        <f t="shared" si="2"/>
        <v>1843519.1629999997</v>
      </c>
      <c r="S11">
        <f t="shared" si="2"/>
        <v>2156479.5739999996</v>
      </c>
      <c r="T11">
        <f t="shared" si="2"/>
        <v>2566486.1070000012</v>
      </c>
      <c r="U11">
        <f t="shared" si="2"/>
        <v>2621789.6009999998</v>
      </c>
      <c r="V11">
        <f t="shared" si="2"/>
        <v>2710512.3919999995</v>
      </c>
      <c r="W11">
        <f t="shared" si="2"/>
        <v>3071976.5869999994</v>
      </c>
      <c r="X11">
        <f t="shared" si="2"/>
        <v>3199583.048</v>
      </c>
      <c r="Y11">
        <f t="shared" si="2"/>
        <v>2308855.1119999997</v>
      </c>
      <c r="Z11">
        <f t="shared" si="2"/>
        <v>2305546.6070000003</v>
      </c>
    </row>
    <row r="12" spans="1:26">
      <c r="A12" t="s">
        <v>32</v>
      </c>
      <c r="B12">
        <v>4087.1930000000002</v>
      </c>
      <c r="C12">
        <v>4612.0339999999997</v>
      </c>
      <c r="D12">
        <v>4202.9570000000003</v>
      </c>
      <c r="E12">
        <v>4584.7910000000002</v>
      </c>
      <c r="F12">
        <v>5305.027</v>
      </c>
      <c r="G12">
        <v>6139.2150000000001</v>
      </c>
      <c r="H12">
        <v>6112.2460000000001</v>
      </c>
      <c r="I12">
        <v>7525.433</v>
      </c>
      <c r="J12">
        <v>8130.451</v>
      </c>
      <c r="K12">
        <v>6582.9</v>
      </c>
      <c r="L12">
        <v>6612.8969999999999</v>
      </c>
      <c r="O12" s="8"/>
    </row>
    <row r="13" spans="1:26">
      <c r="A13" t="s">
        <v>33</v>
      </c>
      <c r="B13">
        <v>33993.404999999999</v>
      </c>
      <c r="C13">
        <v>36123.836000000003</v>
      </c>
      <c r="D13">
        <v>40436.017</v>
      </c>
      <c r="E13">
        <v>47502.66</v>
      </c>
      <c r="F13">
        <v>50875.955999999998</v>
      </c>
      <c r="G13">
        <v>59133.82</v>
      </c>
      <c r="H13">
        <v>61299.737999999998</v>
      </c>
      <c r="I13">
        <v>63158.8</v>
      </c>
      <c r="J13">
        <v>72401.960000000006</v>
      </c>
      <c r="K13">
        <v>63725.641000000003</v>
      </c>
      <c r="L13">
        <v>64704.027000000002</v>
      </c>
      <c r="O13" s="7" t="s">
        <v>24</v>
      </c>
      <c r="P13">
        <f>B97+B98+B99+B100+B101+B102+B103+B104+B110+B111+B115+B116+B117+B118+B119+B120+B121+B122+B123+B124+B125+B126+B127+B128+B129+B182+B183+B184+B185+B186+B187+B188+B189+B190+B191+B192+B193+B194+B195+B196+B197+B198+B199+B200+B201+B202+B203+B204+B205+B206+B207+B208+B209+B210+B211+B215+B216+B217+B218+B219+B220+B221+B222+B230+B245+B246+B247+B248+B249+B250+B251+B252+B254+B256</f>
        <v>3003019.9899999988</v>
      </c>
      <c r="Q13" t="e">
        <f t="shared" ref="Q13:Z13" si="3">C97+C98+C99+C100+C101+C102+C103+C104+C110+C111+C115+C116+C117+C118+C119+C120+C121+C122+C123+C124+C125+C126+C127+C128+C129+C182+C183+C184+C185+C186+C187+C188+C189+C190+C191+C192+C193+C194+C195+C196+C197+C198+C199+C200+C201+C202+C203+C204+C205+C206+C207+C208+C209+C210+C211+C215+C216+C217+C218+C219+C220+C221+C222+C230+C245+C246+C247+C248+C249+C250+C251+C252+C254+C256</f>
        <v>#VALUE!</v>
      </c>
      <c r="R13" t="e">
        <f t="shared" si="3"/>
        <v>#VALUE!</v>
      </c>
      <c r="S13" t="e">
        <f t="shared" si="3"/>
        <v>#VALUE!</v>
      </c>
      <c r="T13" t="e">
        <f t="shared" si="3"/>
        <v>#VALUE!</v>
      </c>
      <c r="U13" t="e">
        <f t="shared" si="3"/>
        <v>#VALUE!</v>
      </c>
      <c r="V13" t="e">
        <f t="shared" si="3"/>
        <v>#VALUE!</v>
      </c>
      <c r="W13" t="e">
        <f t="shared" si="3"/>
        <v>#VALUE!</v>
      </c>
      <c r="X13" t="e">
        <f t="shared" si="3"/>
        <v>#VALUE!</v>
      </c>
      <c r="Y13" t="e">
        <f t="shared" si="3"/>
        <v>#VALUE!</v>
      </c>
      <c r="Z13">
        <f t="shared" si="3"/>
        <v>9905096.8560000025</v>
      </c>
    </row>
    <row r="14" spans="1:26">
      <c r="A14" t="s">
        <v>34</v>
      </c>
      <c r="B14">
        <v>28943.592000000001</v>
      </c>
      <c r="C14">
        <v>32476.161</v>
      </c>
      <c r="D14">
        <v>31763.938999999998</v>
      </c>
      <c r="E14">
        <v>32724.92</v>
      </c>
      <c r="F14">
        <v>41700.646999999997</v>
      </c>
      <c r="G14">
        <v>58205.16</v>
      </c>
      <c r="H14">
        <v>92287.910999999993</v>
      </c>
      <c r="I14">
        <v>127526.342</v>
      </c>
      <c r="J14">
        <v>161820.54800000001</v>
      </c>
      <c r="K14">
        <v>118463.625</v>
      </c>
      <c r="L14">
        <v>146397.80799999999</v>
      </c>
      <c r="O14" s="8"/>
    </row>
    <row r="15" spans="1:26">
      <c r="A15" t="s">
        <v>35</v>
      </c>
      <c r="B15">
        <v>1867.5730000000001</v>
      </c>
      <c r="C15">
        <v>2112.8359999999998</v>
      </c>
      <c r="D15">
        <v>2374.232</v>
      </c>
      <c r="E15">
        <v>4733.33</v>
      </c>
      <c r="F15">
        <v>4246.6989999999996</v>
      </c>
      <c r="G15">
        <v>4594.1629999999996</v>
      </c>
      <c r="H15">
        <v>2233.3649999999998</v>
      </c>
      <c r="I15">
        <v>2414.721</v>
      </c>
      <c r="J15">
        <v>2067.6309999999999</v>
      </c>
      <c r="K15">
        <v>1975.7719999999999</v>
      </c>
      <c r="L15">
        <v>3407.0740000000001</v>
      </c>
      <c r="O15" s="7" t="s">
        <v>25</v>
      </c>
      <c r="P15">
        <f>B107+B108+B109+B112+B113+B114+B133+B134+B135+B139+B140+B158+B159+B160+B161+B162+B163+B164+B165+B174+B175+B176+B177+B178+B179+B180+B181+B212+B213+B214+B223+B224+B225+B226+B227+B228+B229+B253+B255+B259+B260+B261+B262</f>
        <v>2762468.3019999997</v>
      </c>
      <c r="Q15">
        <f t="shared" ref="Q15:Z15" si="4">C107+C108+C109+C112+C113+C114+C133+C134+C135+C139+C140+C158+C159+C160+C161+C162+C163+C164+C165+C174+C175+C176+C177+C178+C179+C180+C181+C212+C213+C214+C223+C224+C225+C226+C227+C228+C229+C253+C255+C259+C260+C261+C262</f>
        <v>2808802.2620000001</v>
      </c>
      <c r="R15">
        <f t="shared" si="4"/>
        <v>3215192.3739999994</v>
      </c>
      <c r="S15">
        <f t="shared" si="4"/>
        <v>3828433.9539999999</v>
      </c>
      <c r="T15">
        <f t="shared" si="4"/>
        <v>4975177.4859999996</v>
      </c>
      <c r="U15">
        <f t="shared" si="4"/>
        <v>6001593.5759999994</v>
      </c>
      <c r="V15">
        <f t="shared" si="4"/>
        <v>6844802.1490000002</v>
      </c>
      <c r="W15">
        <f t="shared" si="4"/>
        <v>9244170.779000001</v>
      </c>
      <c r="X15">
        <f t="shared" si="4"/>
        <v>9859366.679999996</v>
      </c>
      <c r="Y15">
        <f t="shared" si="4"/>
        <v>7416642.1050000004</v>
      </c>
      <c r="Z15">
        <f t="shared" si="4"/>
        <v>7833686.5209999997</v>
      </c>
    </row>
    <row r="16" spans="1:26">
      <c r="A16" t="s">
        <v>36</v>
      </c>
      <c r="B16">
        <v>7827.4629999999997</v>
      </c>
      <c r="C16">
        <v>10034.126</v>
      </c>
      <c r="D16">
        <v>9812.6530000000002</v>
      </c>
      <c r="E16">
        <v>15850.85</v>
      </c>
      <c r="F16">
        <v>16316.235000000001</v>
      </c>
      <c r="G16">
        <v>15997.557000000001</v>
      </c>
      <c r="H16">
        <v>11614.638000000001</v>
      </c>
      <c r="I16">
        <v>12613.358</v>
      </c>
      <c r="J16">
        <v>15845.589</v>
      </c>
      <c r="K16">
        <v>14172.57</v>
      </c>
      <c r="L16">
        <v>16834.940999999999</v>
      </c>
    </row>
    <row r="17" spans="1:26">
      <c r="A17" t="s">
        <v>37</v>
      </c>
      <c r="B17">
        <v>605.52200000000005</v>
      </c>
      <c r="C17">
        <v>1669.0119999999999</v>
      </c>
      <c r="D17">
        <v>2085.223</v>
      </c>
      <c r="E17">
        <v>3524.7260000000001</v>
      </c>
      <c r="F17">
        <v>3644.1329999999998</v>
      </c>
      <c r="G17">
        <v>4605.451</v>
      </c>
      <c r="H17">
        <v>4408.3879999999999</v>
      </c>
      <c r="I17">
        <v>5873.3850000000002</v>
      </c>
      <c r="J17">
        <v>7740.7110000000002</v>
      </c>
      <c r="K17">
        <v>7131.2089999999998</v>
      </c>
      <c r="L17">
        <v>8083.3869999999997</v>
      </c>
      <c r="N17" s="1" t="s">
        <v>290</v>
      </c>
      <c r="P17">
        <f>SUM(P7:P15)+B263</f>
        <v>8712666.828999998</v>
      </c>
      <c r="Q17" t="e">
        <f t="shared" ref="Q17:Z17" si="5">SUM(Q7:Q15)+C263</f>
        <v>#VALUE!</v>
      </c>
      <c r="R17" t="e">
        <f t="shared" si="5"/>
        <v>#VALUE!</v>
      </c>
      <c r="S17" t="e">
        <f t="shared" si="5"/>
        <v>#VALUE!</v>
      </c>
      <c r="T17" t="e">
        <f t="shared" si="5"/>
        <v>#VALUE!</v>
      </c>
      <c r="U17" t="e">
        <f t="shared" si="5"/>
        <v>#VALUE!</v>
      </c>
      <c r="V17" t="e">
        <f t="shared" si="5"/>
        <v>#VALUE!</v>
      </c>
      <c r="W17" t="e">
        <f t="shared" si="5"/>
        <v>#VALUE!</v>
      </c>
      <c r="X17" t="e">
        <f t="shared" si="5"/>
        <v>#VALUE!</v>
      </c>
      <c r="Y17" t="e">
        <f t="shared" si="5"/>
        <v>#VALUE!</v>
      </c>
      <c r="Z17">
        <f t="shared" si="5"/>
        <v>24393129.965000004</v>
      </c>
    </row>
    <row r="18" spans="1:26">
      <c r="A18" t="s">
        <v>38</v>
      </c>
      <c r="B18">
        <v>542.75599999999997</v>
      </c>
      <c r="C18">
        <v>457.07799999999997</v>
      </c>
      <c r="D18">
        <v>298.81400000000002</v>
      </c>
      <c r="E18">
        <v>708.64499999999998</v>
      </c>
      <c r="F18">
        <v>1110.8330000000001</v>
      </c>
      <c r="G18">
        <v>1580.2170000000001</v>
      </c>
      <c r="H18">
        <v>2039.981</v>
      </c>
      <c r="I18">
        <v>2041.077</v>
      </c>
      <c r="J18">
        <v>4376.9679999999998</v>
      </c>
      <c r="K18">
        <v>3185.2370000000001</v>
      </c>
      <c r="L18">
        <v>1438.4</v>
      </c>
      <c r="P18">
        <f>B8</f>
        <v>8732145.1190000009</v>
      </c>
      <c r="Q18">
        <f t="shared" ref="Q18:Z18" si="6">C8</f>
        <v>9252429.9279999994</v>
      </c>
      <c r="R18">
        <f t="shared" si="6"/>
        <v>10356930.502</v>
      </c>
      <c r="S18">
        <f t="shared" si="6"/>
        <v>12766870.956</v>
      </c>
      <c r="T18">
        <f t="shared" si="6"/>
        <v>15878765.74</v>
      </c>
      <c r="U18">
        <f t="shared" si="6"/>
        <v>17896024.019000001</v>
      </c>
      <c r="V18">
        <f t="shared" si="6"/>
        <v>20982712.890999999</v>
      </c>
      <c r="W18">
        <f t="shared" si="6"/>
        <v>30101742</v>
      </c>
      <c r="X18">
        <f t="shared" si="6"/>
        <v>34127930</v>
      </c>
      <c r="Y18">
        <f t="shared" si="6"/>
        <v>26177108</v>
      </c>
      <c r="Z18">
        <f t="shared" si="6"/>
        <v>29200113</v>
      </c>
    </row>
    <row r="19" spans="1:26">
      <c r="A19" t="s">
        <v>39</v>
      </c>
      <c r="B19">
        <v>1.6080000000000001</v>
      </c>
      <c r="C19">
        <v>18.347000000000001</v>
      </c>
      <c r="D19">
        <v>4.6029999999999998</v>
      </c>
      <c r="E19">
        <v>16.338999999999999</v>
      </c>
      <c r="F19">
        <v>21.167999999999999</v>
      </c>
      <c r="G19">
        <v>15.231999999999999</v>
      </c>
      <c r="H19">
        <v>40.677999999999997</v>
      </c>
      <c r="I19">
        <v>63.768000000000001</v>
      </c>
      <c r="J19">
        <v>59.014000000000003</v>
      </c>
      <c r="K19">
        <v>38.151000000000003</v>
      </c>
      <c r="L19">
        <v>54.365000000000002</v>
      </c>
      <c r="P19" s="9">
        <f>P17-P18</f>
        <v>-19478.290000002831</v>
      </c>
      <c r="Q19" s="9" t="e">
        <f t="shared" ref="Q19:Z19" si="7">Q17-Q18</f>
        <v>#VALUE!</v>
      </c>
      <c r="R19" s="9" t="e">
        <f t="shared" si="7"/>
        <v>#VALUE!</v>
      </c>
      <c r="S19" s="9" t="e">
        <f t="shared" si="7"/>
        <v>#VALUE!</v>
      </c>
      <c r="T19" s="9" t="e">
        <f t="shared" si="7"/>
        <v>#VALUE!</v>
      </c>
      <c r="U19" s="9" t="e">
        <f t="shared" si="7"/>
        <v>#VALUE!</v>
      </c>
      <c r="V19" s="9" t="e">
        <f t="shared" si="7"/>
        <v>#VALUE!</v>
      </c>
      <c r="W19" s="9" t="e">
        <f t="shared" si="7"/>
        <v>#VALUE!</v>
      </c>
      <c r="X19" s="9" t="e">
        <f t="shared" si="7"/>
        <v>#VALUE!</v>
      </c>
      <c r="Y19" s="9" t="e">
        <f t="shared" si="7"/>
        <v>#VALUE!</v>
      </c>
      <c r="Z19" s="9">
        <f t="shared" si="7"/>
        <v>-4806983.0349999964</v>
      </c>
    </row>
    <row r="20" spans="1:26">
      <c r="A20" t="s">
        <v>40</v>
      </c>
      <c r="B20">
        <v>522.75599999999997</v>
      </c>
      <c r="C20">
        <v>407.88200000000001</v>
      </c>
      <c r="D20">
        <v>171.23599999999999</v>
      </c>
      <c r="E20">
        <v>398.34199999999998</v>
      </c>
      <c r="F20">
        <v>619.16800000000001</v>
      </c>
      <c r="G20">
        <v>758.51900000000001</v>
      </c>
      <c r="H20">
        <v>1183.9000000000001</v>
      </c>
      <c r="I20">
        <v>1586.777</v>
      </c>
      <c r="J20">
        <v>1769.7190000000001</v>
      </c>
      <c r="K20">
        <v>2243.7860000000001</v>
      </c>
      <c r="L20">
        <v>1042.21</v>
      </c>
      <c r="N20" s="1" t="s">
        <v>19</v>
      </c>
    </row>
    <row r="21" spans="1:26">
      <c r="A21" t="s">
        <v>41</v>
      </c>
      <c r="B21">
        <v>5116.0519999999997</v>
      </c>
      <c r="C21">
        <v>4914.1239999999998</v>
      </c>
      <c r="D21">
        <v>5549.1989999999996</v>
      </c>
      <c r="E21">
        <v>6194.2510000000002</v>
      </c>
      <c r="F21">
        <v>6697.0730000000003</v>
      </c>
      <c r="G21">
        <v>8064.1580000000004</v>
      </c>
      <c r="H21">
        <v>9473.2990000000009</v>
      </c>
      <c r="I21">
        <v>10568.171</v>
      </c>
      <c r="J21">
        <v>15030.727999999999</v>
      </c>
      <c r="K21">
        <v>16360.286</v>
      </c>
      <c r="L21">
        <v>15833.212</v>
      </c>
      <c r="O21" s="2" t="s">
        <v>287</v>
      </c>
    </row>
    <row r="22" spans="1:26">
      <c r="A22" t="s">
        <v>42</v>
      </c>
      <c r="B22">
        <v>0.28699999999999998</v>
      </c>
      <c r="C22">
        <v>40.537999999999997</v>
      </c>
      <c r="D22">
        <v>40.835999999999999</v>
      </c>
      <c r="E22">
        <v>236.066</v>
      </c>
      <c r="F22">
        <v>562.04300000000001</v>
      </c>
      <c r="G22">
        <v>243.67</v>
      </c>
      <c r="H22">
        <v>276.79899999999998</v>
      </c>
      <c r="I22">
        <v>3529.8589999999999</v>
      </c>
      <c r="J22">
        <v>1580.979</v>
      </c>
      <c r="K22">
        <v>5539.8419999999996</v>
      </c>
      <c r="L22">
        <v>8134.49</v>
      </c>
      <c r="P22" s="1" t="s">
        <v>286</v>
      </c>
    </row>
    <row r="23" spans="1:26">
      <c r="A23" t="s">
        <v>43</v>
      </c>
      <c r="B23">
        <v>1177.298</v>
      </c>
      <c r="C23">
        <v>1136.1679999999999</v>
      </c>
      <c r="D23">
        <v>1129.431</v>
      </c>
      <c r="E23">
        <v>1304.2429999999999</v>
      </c>
      <c r="F23">
        <v>1423.7429999999999</v>
      </c>
      <c r="G23">
        <v>1433.23</v>
      </c>
      <c r="H23">
        <v>1702.0830000000001</v>
      </c>
      <c r="I23">
        <v>1964.278</v>
      </c>
      <c r="J23">
        <v>2625.0059999999999</v>
      </c>
      <c r="K23">
        <v>2048.4340000000002</v>
      </c>
      <c r="L23">
        <v>2505.5749999999998</v>
      </c>
      <c r="N23" s="4" t="s">
        <v>20</v>
      </c>
      <c r="O23" s="6"/>
      <c r="P23" s="5">
        <v>2000</v>
      </c>
      <c r="Q23" s="5">
        <v>2001</v>
      </c>
      <c r="R23" s="5">
        <v>2002</v>
      </c>
      <c r="S23" s="5">
        <v>2003</v>
      </c>
      <c r="T23" s="5">
        <v>2004</v>
      </c>
      <c r="U23" s="5">
        <v>2005</v>
      </c>
      <c r="V23" s="5">
        <v>2006</v>
      </c>
      <c r="W23" s="5">
        <v>2007</v>
      </c>
      <c r="X23" s="5">
        <v>2008</v>
      </c>
      <c r="Y23" s="5">
        <v>2009</v>
      </c>
      <c r="Z23" s="5">
        <v>2010</v>
      </c>
    </row>
    <row r="24" spans="1:26">
      <c r="A24" t="s">
        <v>44</v>
      </c>
      <c r="B24">
        <v>0</v>
      </c>
      <c r="C24">
        <v>5.3310000000000004</v>
      </c>
      <c r="D24">
        <v>103.24299999999999</v>
      </c>
      <c r="E24">
        <v>6.1740000000000004</v>
      </c>
      <c r="F24">
        <v>2.052</v>
      </c>
      <c r="G24">
        <v>252.43100000000001</v>
      </c>
      <c r="H24">
        <v>359.13600000000002</v>
      </c>
      <c r="I24">
        <v>257.89</v>
      </c>
      <c r="J24">
        <v>980.46400000000006</v>
      </c>
      <c r="K24">
        <v>429.875</v>
      </c>
      <c r="L24">
        <v>911.476</v>
      </c>
      <c r="O24" s="7"/>
    </row>
    <row r="25" spans="1:26">
      <c r="A25" t="s">
        <v>45</v>
      </c>
      <c r="B25">
        <v>721.32399999999996</v>
      </c>
      <c r="C25">
        <v>377.54399999999998</v>
      </c>
      <c r="D25">
        <v>256.76400000000001</v>
      </c>
      <c r="E25">
        <v>422.17099999999999</v>
      </c>
      <c r="F25">
        <v>923.73400000000004</v>
      </c>
      <c r="G25">
        <v>3117.1260000000002</v>
      </c>
      <c r="H25">
        <v>7037.2719999999999</v>
      </c>
      <c r="I25">
        <v>3548.1729999999998</v>
      </c>
      <c r="J25">
        <v>10747.259</v>
      </c>
      <c r="K25">
        <v>9507.8780000000006</v>
      </c>
      <c r="L25">
        <v>14047.553</v>
      </c>
      <c r="O25" s="7" t="s">
        <v>21</v>
      </c>
      <c r="P25">
        <f>SUM(B274:B361)</f>
        <v>2065561.2079999999</v>
      </c>
      <c r="Q25">
        <f t="shared" ref="Q25:Z25" si="8">SUM(C274:C361)</f>
        <v>1951368.8680000005</v>
      </c>
      <c r="R25">
        <f t="shared" si="8"/>
        <v>1984011.7180000003</v>
      </c>
      <c r="S25">
        <f t="shared" si="8"/>
        <v>2567680.4410000001</v>
      </c>
      <c r="T25">
        <f t="shared" si="8"/>
        <v>3383706.4450000003</v>
      </c>
      <c r="U25">
        <f t="shared" si="8"/>
        <v>4311453.8589999992</v>
      </c>
      <c r="V25">
        <f t="shared" si="8"/>
        <v>5249410.9610000001</v>
      </c>
      <c r="W25">
        <f t="shared" si="8"/>
        <v>6341998.9990000008</v>
      </c>
      <c r="X25">
        <f t="shared" si="8"/>
        <v>8403471.1369999982</v>
      </c>
      <c r="Y25">
        <f t="shared" si="8"/>
        <v>5957611.1330000004</v>
      </c>
      <c r="Z25">
        <f t="shared" si="8"/>
        <v>7110018.25</v>
      </c>
    </row>
    <row r="26" spans="1:26">
      <c r="A26" t="s">
        <v>46</v>
      </c>
      <c r="B26">
        <v>124.181</v>
      </c>
      <c r="C26">
        <v>250.767</v>
      </c>
      <c r="D26">
        <v>57.603999999999999</v>
      </c>
      <c r="E26">
        <v>77.710999999999999</v>
      </c>
      <c r="F26">
        <v>56.058</v>
      </c>
      <c r="G26">
        <v>28.21</v>
      </c>
      <c r="H26">
        <v>53.627000000000002</v>
      </c>
      <c r="I26">
        <v>102.672</v>
      </c>
      <c r="J26">
        <v>209.072</v>
      </c>
      <c r="K26">
        <v>84.947999999999993</v>
      </c>
      <c r="L26">
        <v>110.203</v>
      </c>
      <c r="O26" s="7"/>
    </row>
    <row r="27" spans="1:26">
      <c r="A27" t="s">
        <v>47</v>
      </c>
      <c r="B27">
        <v>641.05499999999995</v>
      </c>
      <c r="C27">
        <v>502.375</v>
      </c>
      <c r="D27">
        <v>538.26199999999994</v>
      </c>
      <c r="E27">
        <v>436.31799999999998</v>
      </c>
      <c r="F27">
        <v>315.72500000000002</v>
      </c>
      <c r="G27">
        <v>179.42599999999999</v>
      </c>
      <c r="H27">
        <v>164.60300000000001</v>
      </c>
      <c r="I27">
        <v>272.95800000000003</v>
      </c>
      <c r="J27">
        <v>240.91800000000001</v>
      </c>
      <c r="K27">
        <v>3437.0830000000001</v>
      </c>
      <c r="L27">
        <v>8522.3449999999993</v>
      </c>
      <c r="O27" s="7" t="s">
        <v>22</v>
      </c>
      <c r="P27">
        <f>B370+B371+B395+B396+B397+B401+B402+B403+B415+B416+B417+B421+B422+B431+B432+B433+B434+B435+B436+B437+B438</f>
        <v>660183.77400000009</v>
      </c>
      <c r="Q27">
        <f t="shared" ref="Q27:Z27" si="9">C370+C371+C395+C396+C397+C401+C402+C403+C415+C416+C417+C421+C422+C431+C432+C433+C434+C435+C436+C437+C438</f>
        <v>726086.74699999997</v>
      </c>
      <c r="R27">
        <f t="shared" si="9"/>
        <v>752965.93799999985</v>
      </c>
      <c r="S27">
        <f t="shared" si="9"/>
        <v>1018445.5800000002</v>
      </c>
      <c r="T27">
        <f t="shared" si="9"/>
        <v>1306730.5590000001</v>
      </c>
      <c r="U27">
        <f t="shared" si="9"/>
        <v>1472119.0190000001</v>
      </c>
      <c r="V27">
        <f t="shared" si="9"/>
        <v>1808177.7200000004</v>
      </c>
      <c r="W27">
        <f t="shared" si="9"/>
        <v>2249018.7150000003</v>
      </c>
      <c r="X27">
        <f t="shared" si="9"/>
        <v>2144723.3800000004</v>
      </c>
      <c r="Y27">
        <f t="shared" si="9"/>
        <v>1272839.6160000002</v>
      </c>
      <c r="Z27">
        <f t="shared" si="9"/>
        <v>1727568.9509999997</v>
      </c>
    </row>
    <row r="28" spans="1:26">
      <c r="A28" t="s">
        <v>48</v>
      </c>
      <c r="B28">
        <v>462.09899999999999</v>
      </c>
      <c r="C28">
        <v>444.78100000000001</v>
      </c>
      <c r="D28">
        <v>416.75299999999999</v>
      </c>
      <c r="E28">
        <v>555.303</v>
      </c>
      <c r="F28">
        <v>625.00300000000004</v>
      </c>
      <c r="G28">
        <v>545.995</v>
      </c>
      <c r="H28">
        <v>663.55700000000002</v>
      </c>
      <c r="I28">
        <v>715.26900000000001</v>
      </c>
      <c r="J28">
        <v>870.85299999999995</v>
      </c>
      <c r="K28">
        <v>650.38900000000001</v>
      </c>
      <c r="L28">
        <v>815.798</v>
      </c>
      <c r="O28" s="7"/>
    </row>
    <row r="29" spans="1:26">
      <c r="A29" t="s">
        <v>49</v>
      </c>
      <c r="B29">
        <v>9618.884</v>
      </c>
      <c r="C29">
        <v>10312.692999999999</v>
      </c>
      <c r="D29">
        <v>10864.121999999999</v>
      </c>
      <c r="E29">
        <v>10990.165000000001</v>
      </c>
      <c r="F29">
        <v>11945.98</v>
      </c>
      <c r="G29">
        <v>11293.906000000001</v>
      </c>
      <c r="H29">
        <v>14168.870999999999</v>
      </c>
      <c r="I29">
        <v>18374.144</v>
      </c>
      <c r="J29">
        <v>22306.963</v>
      </c>
      <c r="K29">
        <v>19196.471000000001</v>
      </c>
      <c r="L29">
        <v>20074.481</v>
      </c>
      <c r="O29" s="7" t="s">
        <v>23</v>
      </c>
      <c r="P29">
        <f>B406+B407+B408+B409+B410+B411+B412+B413+B414+B418+B419+B420+B496+B497+B498+B499+B500+B501+B502+B503+B504+B505+B506+B507+B508+B509+B522+B523</f>
        <v>1146842.632</v>
      </c>
      <c r="Q29">
        <f t="shared" ref="Q29:Z29" si="10">C406+C407+C408+C409+C410+C411+C412+C413+C414+C418+C419+C420+C496+C497+C498+C499+C500+C501+C502+C503+C504+C505+C506+C507+C508+C509+C522+C523</f>
        <v>1197730.5769999996</v>
      </c>
      <c r="R29">
        <f t="shared" si="10"/>
        <v>1261299.6369999999</v>
      </c>
      <c r="S29">
        <f t="shared" si="10"/>
        <v>1468281.5420000001</v>
      </c>
      <c r="T29">
        <f t="shared" si="10"/>
        <v>1767202.9640000002</v>
      </c>
      <c r="U29">
        <f t="shared" si="10"/>
        <v>1896213.9510000001</v>
      </c>
      <c r="V29">
        <f t="shared" si="10"/>
        <v>2056531.7089999998</v>
      </c>
      <c r="W29">
        <f t="shared" si="10"/>
        <v>2556206.1309999996</v>
      </c>
      <c r="X29">
        <f t="shared" si="10"/>
        <v>2833053.037</v>
      </c>
      <c r="Y29">
        <f t="shared" si="10"/>
        <v>2218152.4700000002</v>
      </c>
      <c r="Z29">
        <f t="shared" si="10"/>
        <v>2287814.0559999994</v>
      </c>
    </row>
    <row r="30" spans="1:26">
      <c r="A30" t="s">
        <v>50</v>
      </c>
      <c r="B30">
        <v>9289.2569999999996</v>
      </c>
      <c r="C30">
        <v>8070.375</v>
      </c>
      <c r="D30">
        <v>5811.0870000000004</v>
      </c>
      <c r="E30">
        <v>8356.9549999999999</v>
      </c>
      <c r="F30">
        <v>11313.91</v>
      </c>
      <c r="G30">
        <v>15316.688</v>
      </c>
      <c r="H30">
        <v>17521.213</v>
      </c>
      <c r="I30">
        <v>31027.88</v>
      </c>
      <c r="J30">
        <v>63536.39</v>
      </c>
      <c r="K30">
        <v>25160.495999999999</v>
      </c>
      <c r="L30">
        <v>27067.427</v>
      </c>
      <c r="O30" s="8"/>
    </row>
    <row r="31" spans="1:26">
      <c r="A31" t="s">
        <v>51</v>
      </c>
      <c r="B31">
        <v>4483.5839999999998</v>
      </c>
      <c r="C31">
        <v>3622.8319999999999</v>
      </c>
      <c r="D31">
        <v>2979.877</v>
      </c>
      <c r="E31">
        <v>2802.6750000000002</v>
      </c>
      <c r="F31">
        <v>4455.9160000000002</v>
      </c>
      <c r="G31">
        <v>6730.6260000000002</v>
      </c>
      <c r="H31">
        <v>5907.6130000000003</v>
      </c>
      <c r="I31">
        <v>6263.4430000000002</v>
      </c>
      <c r="J31">
        <v>7582.4970000000003</v>
      </c>
      <c r="K31">
        <v>8836.3250000000007</v>
      </c>
      <c r="L31">
        <v>8531.67</v>
      </c>
      <c r="O31" s="7" t="s">
        <v>24</v>
      </c>
      <c r="P31">
        <f>B362+B363+B364+B365+B366+B367+B368+B369+B375+B376+B380+B381+B382+B383+B384+B385+B386+B387+B388+B389++B390+B391+B392+B393+B394+B447+B448+B449+B450+B451+B452+B453+B454+B455+B456+B457+B458+B459+B460+B461+B462+B463+B464+B465+B466+B467+B468+B469+B470+B471+B472+B473+B474+B475+B476+B480+B481+B482+B483+B484+B485+B486+B487+B495+B510+B511+B512+B513+B514+B515+B516+B517+B519+B521</f>
        <v>3556068.7600000002</v>
      </c>
      <c r="Q31" t="e">
        <f t="shared" ref="Q31:Z31" si="11">C362+C363+C364+C365+C366+C367+C368+C369+C375+C376+C380+C381+C382+C383+C384+C385+C386+C387+C388+C389++C390+C391+C392+C393+C394+C447+C448+C449+C450+C451+C452+C453+C454+C455+C456+C457+C458+C459+C460+C461+C462+C463+C464+C465+C466+C467+C468+C469+C470+C471+C472+C473+C474+C475+C476+C480+C481+C482+C483+C484+C485+C486+C487+C495+C510+C511+C512+C513+C514+C515+C516+C517+C519+C521</f>
        <v>#VALUE!</v>
      </c>
      <c r="R31" t="e">
        <f t="shared" si="11"/>
        <v>#VALUE!</v>
      </c>
      <c r="S31" t="e">
        <f t="shared" si="11"/>
        <v>#VALUE!</v>
      </c>
      <c r="T31" t="e">
        <f t="shared" si="11"/>
        <v>#VALUE!</v>
      </c>
      <c r="U31" t="e">
        <f t="shared" si="11"/>
        <v>#VALUE!</v>
      </c>
      <c r="V31" t="e">
        <f t="shared" si="11"/>
        <v>#VALUE!</v>
      </c>
      <c r="W31" t="e">
        <f t="shared" si="11"/>
        <v>#VALUE!</v>
      </c>
      <c r="X31" t="e">
        <f t="shared" si="11"/>
        <v>#VALUE!</v>
      </c>
      <c r="Y31" t="e">
        <f t="shared" si="11"/>
        <v>#VALUE!</v>
      </c>
      <c r="Z31">
        <f t="shared" si="11"/>
        <v>8783566.6800000034</v>
      </c>
    </row>
    <row r="32" spans="1:26">
      <c r="A32" t="s">
        <v>52</v>
      </c>
      <c r="B32">
        <v>5569.3029999999999</v>
      </c>
      <c r="C32">
        <v>4450.643</v>
      </c>
      <c r="D32">
        <v>4215.3869999999997</v>
      </c>
      <c r="E32">
        <v>9511.0969999999998</v>
      </c>
      <c r="F32">
        <v>7835.7730000000001</v>
      </c>
      <c r="G32">
        <v>31035.913</v>
      </c>
      <c r="H32">
        <v>23943.352999999999</v>
      </c>
      <c r="I32">
        <v>45645.877</v>
      </c>
      <c r="J32">
        <v>75194.262000000002</v>
      </c>
      <c r="K32">
        <v>69637.785000000003</v>
      </c>
      <c r="L32">
        <v>57032.476999999999</v>
      </c>
      <c r="O32" s="8"/>
    </row>
    <row r="33" spans="1:37">
      <c r="A33" t="s">
        <v>53</v>
      </c>
      <c r="B33">
        <v>2643.4140000000002</v>
      </c>
      <c r="C33">
        <v>1683.0329999999999</v>
      </c>
      <c r="D33">
        <v>1636.29</v>
      </c>
      <c r="E33">
        <v>2747.5859999999998</v>
      </c>
      <c r="F33">
        <v>2929.1170000000002</v>
      </c>
      <c r="G33">
        <v>3318.0030000000002</v>
      </c>
      <c r="H33">
        <v>3117.5569999999998</v>
      </c>
      <c r="I33">
        <v>4118.8829999999998</v>
      </c>
      <c r="J33">
        <v>4613.7219999999998</v>
      </c>
      <c r="K33">
        <v>4744.7539999999999</v>
      </c>
      <c r="L33">
        <v>4631.6729999999998</v>
      </c>
      <c r="O33" s="7" t="s">
        <v>25</v>
      </c>
      <c r="P33">
        <f>B372+B373+B374+B377+B378+B379+B398+B399+B400+B404+B405+B423+B424+B425+B426+B427+B428+B429+B430+B439+B440+B441+B442+B443+B444+B445+B446+B477+B478+B479+B488+B489+B490+B491+B492+B493+B494+B518+B520+B524+B525+B526+B527</f>
        <v>2668459.1630000006</v>
      </c>
      <c r="Q33">
        <f t="shared" ref="Q33:Z33" si="12">C372+C373+C374+C377+C378+C379+C398+C399+C400+C404+C405+C423+C424+C425+C426+C427+C428+C429+C430+C439+C440+C441+C442+C443+C444+C445+C446+C477+C478+C479+C488+C489+C490+C491+C492+C493+C494+C518+C520+C524+C525+C526+C527</f>
        <v>2685465.517</v>
      </c>
      <c r="R33">
        <f t="shared" si="12"/>
        <v>2938655.8609999996</v>
      </c>
      <c r="S33">
        <f t="shared" si="12"/>
        <v>3724789.4479999994</v>
      </c>
      <c r="T33">
        <f t="shared" si="12"/>
        <v>4940554.3309999984</v>
      </c>
      <c r="U33">
        <f t="shared" si="12"/>
        <v>5278145.9119999986</v>
      </c>
      <c r="V33">
        <f t="shared" si="12"/>
        <v>6266207.6989999991</v>
      </c>
      <c r="W33">
        <f t="shared" si="12"/>
        <v>8605179.5109999999</v>
      </c>
      <c r="X33">
        <f t="shared" si="12"/>
        <v>9307177.6289999969</v>
      </c>
      <c r="Y33">
        <f t="shared" si="12"/>
        <v>6089650.7310000015</v>
      </c>
      <c r="Z33">
        <f t="shared" si="12"/>
        <v>6571986.5230000028</v>
      </c>
    </row>
    <row r="34" spans="1:37">
      <c r="A34" t="s">
        <v>54</v>
      </c>
      <c r="B34">
        <v>6164.7780000000002</v>
      </c>
      <c r="C34">
        <v>6421.2790000000014</v>
      </c>
      <c r="D34">
        <v>6613.759</v>
      </c>
      <c r="E34">
        <v>8168.18</v>
      </c>
      <c r="F34">
        <v>7390.0929999999998</v>
      </c>
      <c r="G34">
        <v>6635.1940000000004</v>
      </c>
      <c r="H34">
        <v>6003.2380000000003</v>
      </c>
      <c r="I34">
        <v>8267.1959999999999</v>
      </c>
      <c r="J34">
        <v>8068.0659999999998</v>
      </c>
      <c r="K34">
        <v>5915.54</v>
      </c>
      <c r="L34">
        <v>5711.3320000000003</v>
      </c>
    </row>
    <row r="35" spans="1:37">
      <c r="A35" t="s">
        <v>55</v>
      </c>
      <c r="B35">
        <v>3557.2649999999999</v>
      </c>
      <c r="C35">
        <v>3333.8</v>
      </c>
      <c r="D35">
        <v>2310.4659999999999</v>
      </c>
      <c r="E35">
        <v>2408.806</v>
      </c>
      <c r="F35">
        <v>7355.7209999999995</v>
      </c>
      <c r="G35">
        <v>26816.526999999998</v>
      </c>
      <c r="H35">
        <v>25494.865000000002</v>
      </c>
      <c r="I35">
        <v>18112.218000000001</v>
      </c>
      <c r="J35">
        <v>7454.0079999999998</v>
      </c>
      <c r="K35">
        <v>3749.1280000000002</v>
      </c>
      <c r="L35">
        <v>17879.907999999999</v>
      </c>
    </row>
    <row r="36" spans="1:37">
      <c r="A36" t="s">
        <v>56</v>
      </c>
      <c r="B36">
        <v>8344.8289999999997</v>
      </c>
      <c r="C36">
        <v>8916.7749999999996</v>
      </c>
      <c r="D36">
        <v>10961.605</v>
      </c>
      <c r="E36">
        <v>13545.795</v>
      </c>
      <c r="F36">
        <v>17087.311000000002</v>
      </c>
      <c r="G36">
        <v>17686.201000000001</v>
      </c>
      <c r="H36">
        <v>17991.824000000001</v>
      </c>
      <c r="I36">
        <v>18529.309000000001</v>
      </c>
      <c r="J36">
        <v>17835.008000000002</v>
      </c>
      <c r="K36">
        <v>16493.868999999999</v>
      </c>
      <c r="L36">
        <v>15256.94</v>
      </c>
      <c r="N36" s="1" t="s">
        <v>290</v>
      </c>
      <c r="P36">
        <f>SUM(P25:P33)+B528</f>
        <v>10109178.131000001</v>
      </c>
      <c r="Q36" t="e">
        <f t="shared" ref="Q36:Z36" si="13">SUM(Q25:Q33)+C528</f>
        <v>#VALUE!</v>
      </c>
      <c r="R36" t="e">
        <f t="shared" si="13"/>
        <v>#VALUE!</v>
      </c>
      <c r="S36" t="e">
        <f t="shared" si="13"/>
        <v>#VALUE!</v>
      </c>
      <c r="T36" t="e">
        <f t="shared" si="13"/>
        <v>#VALUE!</v>
      </c>
      <c r="U36" t="e">
        <f t="shared" si="13"/>
        <v>#VALUE!</v>
      </c>
      <c r="V36" t="e">
        <f t="shared" si="13"/>
        <v>#VALUE!</v>
      </c>
      <c r="W36" t="e">
        <f t="shared" si="13"/>
        <v>#VALUE!</v>
      </c>
      <c r="X36" t="e">
        <f t="shared" si="13"/>
        <v>#VALUE!</v>
      </c>
      <c r="Y36" t="e">
        <f t="shared" si="13"/>
        <v>#VALUE!</v>
      </c>
      <c r="Z36">
        <f t="shared" si="13"/>
        <v>26542154.539000005</v>
      </c>
    </row>
    <row r="37" spans="1:37">
      <c r="A37" t="s">
        <v>57</v>
      </c>
      <c r="B37">
        <v>1420.94</v>
      </c>
      <c r="C37">
        <v>1169.0530000000001</v>
      </c>
      <c r="D37">
        <v>1306.72</v>
      </c>
      <c r="E37">
        <v>1633.2719999999999</v>
      </c>
      <c r="F37">
        <v>2056.3009999999999</v>
      </c>
      <c r="G37">
        <v>2181.6750000000002</v>
      </c>
      <c r="H37">
        <v>2702.114</v>
      </c>
      <c r="I37">
        <v>2659.4760000000001</v>
      </c>
      <c r="J37">
        <v>3505.0839999999998</v>
      </c>
      <c r="K37">
        <v>3855.6030000000001</v>
      </c>
      <c r="L37">
        <v>4345.3119999999999</v>
      </c>
      <c r="P37">
        <f>B273</f>
        <v>10114677.691</v>
      </c>
      <c r="Q37">
        <f t="shared" ref="Q37:Z37" si="14">C273</f>
        <v>10146304.376</v>
      </c>
      <c r="R37">
        <f t="shared" si="14"/>
        <v>10932233.218</v>
      </c>
      <c r="S37">
        <f t="shared" si="14"/>
        <v>13852408.345000001</v>
      </c>
      <c r="T37">
        <f t="shared" si="14"/>
        <v>17569445.217999998</v>
      </c>
      <c r="U37">
        <f t="shared" si="14"/>
        <v>19626300.213</v>
      </c>
      <c r="V37">
        <f t="shared" si="14"/>
        <v>23013428.111000001</v>
      </c>
      <c r="W37">
        <f t="shared" si="14"/>
        <v>29476189.618999999</v>
      </c>
      <c r="X37">
        <f t="shared" si="14"/>
        <v>33985543.847000003</v>
      </c>
      <c r="Y37">
        <f t="shared" si="14"/>
        <v>23901831.217999998</v>
      </c>
      <c r="Z37">
        <f t="shared" si="14"/>
        <v>30093509</v>
      </c>
    </row>
    <row r="38" spans="1:37">
      <c r="A38" t="s">
        <v>58</v>
      </c>
      <c r="B38">
        <v>36.280999999999999</v>
      </c>
      <c r="C38">
        <v>16.34</v>
      </c>
      <c r="D38">
        <v>20.715</v>
      </c>
      <c r="E38">
        <v>21.736000000000001</v>
      </c>
      <c r="F38">
        <v>23.09</v>
      </c>
      <c r="G38">
        <v>34.061999999999998</v>
      </c>
      <c r="H38">
        <v>54.005000000000003</v>
      </c>
      <c r="I38">
        <v>28.408000000000001</v>
      </c>
      <c r="J38">
        <v>26.385000000000002</v>
      </c>
      <c r="K38">
        <v>35.118000000000002</v>
      </c>
      <c r="L38">
        <v>9.7750000000000004</v>
      </c>
      <c r="P38" s="9">
        <f>P36-P37</f>
        <v>-5499.5599999986589</v>
      </c>
      <c r="Q38" s="9" t="e">
        <f t="shared" ref="Q38:Z38" si="15">Q36-Q37</f>
        <v>#VALUE!</v>
      </c>
      <c r="R38" s="9" t="e">
        <f t="shared" si="15"/>
        <v>#VALUE!</v>
      </c>
      <c r="S38" s="9" t="e">
        <f t="shared" si="15"/>
        <v>#VALUE!</v>
      </c>
      <c r="T38" s="9" t="e">
        <f t="shared" si="15"/>
        <v>#VALUE!</v>
      </c>
      <c r="U38" s="9" t="e">
        <f t="shared" si="15"/>
        <v>#VALUE!</v>
      </c>
      <c r="V38" s="9" t="e">
        <f t="shared" si="15"/>
        <v>#VALUE!</v>
      </c>
      <c r="W38" s="9" t="e">
        <f t="shared" si="15"/>
        <v>#VALUE!</v>
      </c>
      <c r="X38" s="9" t="e">
        <f t="shared" si="15"/>
        <v>#VALUE!</v>
      </c>
      <c r="Y38" s="9" t="e">
        <f t="shared" si="15"/>
        <v>#VALUE!</v>
      </c>
      <c r="Z38" s="9">
        <f t="shared" si="15"/>
        <v>-3551354.4609999955</v>
      </c>
    </row>
    <row r="39" spans="1:37">
      <c r="A39" t="s">
        <v>59</v>
      </c>
      <c r="B39">
        <v>3353.6239999999998</v>
      </c>
      <c r="C39">
        <v>3510.28</v>
      </c>
      <c r="D39">
        <v>4558.0519999999997</v>
      </c>
      <c r="E39">
        <v>7152.9179999999997</v>
      </c>
      <c r="F39">
        <v>10491.825000000001</v>
      </c>
      <c r="G39">
        <v>11212.333000000001</v>
      </c>
      <c r="H39">
        <v>10030.919</v>
      </c>
      <c r="I39">
        <v>11535.58</v>
      </c>
      <c r="J39">
        <v>14667.144</v>
      </c>
      <c r="K39">
        <v>12057.032999999999</v>
      </c>
      <c r="L39">
        <v>11015.029</v>
      </c>
    </row>
    <row r="40" spans="1:37">
      <c r="A40" t="s">
        <v>60</v>
      </c>
      <c r="B40">
        <v>52.484000000000002</v>
      </c>
      <c r="C40">
        <v>74.319000000000003</v>
      </c>
      <c r="D40">
        <v>80.277000000000001</v>
      </c>
      <c r="E40">
        <v>142.1</v>
      </c>
      <c r="F40">
        <v>151.94</v>
      </c>
      <c r="G40">
        <v>421.3</v>
      </c>
      <c r="H40">
        <v>841.83100000000002</v>
      </c>
      <c r="I40">
        <v>1433.492</v>
      </c>
      <c r="J40">
        <v>8334.991</v>
      </c>
      <c r="K40">
        <v>13541.284</v>
      </c>
      <c r="L40">
        <v>389.59899999999999</v>
      </c>
    </row>
    <row r="41" spans="1:37">
      <c r="A41" t="s">
        <v>61</v>
      </c>
      <c r="B41">
        <v>606.16600000000005</v>
      </c>
      <c r="C41">
        <v>465.73</v>
      </c>
      <c r="D41">
        <v>525.56500000000005</v>
      </c>
      <c r="E41">
        <v>683.17100000000005</v>
      </c>
      <c r="F41">
        <v>572.75599999999997</v>
      </c>
      <c r="G41">
        <v>575.96500000000003</v>
      </c>
      <c r="H41">
        <v>530.09</v>
      </c>
      <c r="I41">
        <v>609.11099999999999</v>
      </c>
      <c r="J41">
        <v>580.19100000000003</v>
      </c>
      <c r="K41">
        <v>308.82299999999998</v>
      </c>
      <c r="L41">
        <v>297.125</v>
      </c>
    </row>
    <row r="42" spans="1:37" ht="13.5" thickBot="1">
      <c r="A42" t="s">
        <v>62</v>
      </c>
      <c r="B42">
        <v>16540.703000000001</v>
      </c>
      <c r="C42">
        <v>14199.843999999999</v>
      </c>
      <c r="D42">
        <v>15420.125</v>
      </c>
      <c r="E42">
        <v>14466.029</v>
      </c>
      <c r="F42">
        <v>16978.675999999999</v>
      </c>
      <c r="G42">
        <v>18937.275000000001</v>
      </c>
      <c r="H42">
        <v>85416.055999999997</v>
      </c>
      <c r="I42">
        <v>175523.38</v>
      </c>
      <c r="J42">
        <v>147813.576</v>
      </c>
      <c r="K42">
        <v>189116.38200000001</v>
      </c>
      <c r="L42">
        <v>107276.208</v>
      </c>
      <c r="N42" s="14" t="s">
        <v>393</v>
      </c>
      <c r="S42" s="1" t="s">
        <v>286</v>
      </c>
      <c r="T42" s="118">
        <v>2010</v>
      </c>
      <c r="U42" s="62"/>
      <c r="V42" s="23"/>
      <c r="W42" s="118">
        <v>2000</v>
      </c>
      <c r="X42" s="62"/>
      <c r="Y42" s="23"/>
      <c r="AA42" s="65">
        <v>2010</v>
      </c>
      <c r="AB42" s="9"/>
      <c r="AC42" s="9"/>
      <c r="AD42" s="9"/>
      <c r="AE42" s="9"/>
      <c r="AF42" s="9"/>
      <c r="AG42" s="9"/>
      <c r="AH42" s="9"/>
      <c r="AI42" s="9"/>
      <c r="AJ42" s="9"/>
      <c r="AK42" s="18"/>
    </row>
    <row r="43" spans="1:37" ht="13.5" thickBot="1">
      <c r="A43" t="s">
        <v>63</v>
      </c>
      <c r="B43">
        <v>57.795000000000002</v>
      </c>
      <c r="C43">
        <v>1118.759</v>
      </c>
      <c r="D43">
        <v>1519.671</v>
      </c>
      <c r="E43">
        <v>181.56200000000001</v>
      </c>
      <c r="F43">
        <v>28.616</v>
      </c>
      <c r="G43">
        <v>83.010999999999996</v>
      </c>
      <c r="H43">
        <v>166.83500000000001</v>
      </c>
      <c r="I43">
        <v>549.60799999999995</v>
      </c>
      <c r="J43">
        <v>712.94100000000003</v>
      </c>
      <c r="K43">
        <v>214.83500000000001</v>
      </c>
      <c r="L43">
        <v>371.33300000000003</v>
      </c>
      <c r="T43" s="117" t="s">
        <v>397</v>
      </c>
      <c r="U43" s="4" t="s">
        <v>398</v>
      </c>
      <c r="V43" s="20" t="s">
        <v>401</v>
      </c>
      <c r="W43" s="117" t="s">
        <v>397</v>
      </c>
      <c r="X43" s="4" t="s">
        <v>398</v>
      </c>
      <c r="Y43" s="20" t="s">
        <v>401</v>
      </c>
      <c r="AA43" s="112" t="s">
        <v>374</v>
      </c>
      <c r="AB43" s="111">
        <v>0</v>
      </c>
      <c r="AC43" s="111">
        <v>1</v>
      </c>
      <c r="AD43" s="111">
        <v>2</v>
      </c>
      <c r="AE43" s="111">
        <v>3</v>
      </c>
      <c r="AF43" s="111">
        <v>4</v>
      </c>
      <c r="AG43" s="111">
        <v>5</v>
      </c>
      <c r="AH43" s="111">
        <v>6</v>
      </c>
      <c r="AI43" s="111">
        <v>7</v>
      </c>
      <c r="AJ43" s="111">
        <v>8</v>
      </c>
      <c r="AK43" s="113">
        <v>9</v>
      </c>
    </row>
    <row r="44" spans="1:37">
      <c r="A44" t="s">
        <v>64</v>
      </c>
      <c r="B44">
        <v>23800.845000000001</v>
      </c>
      <c r="C44">
        <v>28270.008000000002</v>
      </c>
      <c r="D44">
        <v>35435.548999999999</v>
      </c>
      <c r="E44">
        <v>40479.338000000003</v>
      </c>
      <c r="F44">
        <v>43857.351000000002</v>
      </c>
      <c r="G44">
        <v>46194.510999999999</v>
      </c>
      <c r="H44">
        <v>53088.673999999999</v>
      </c>
      <c r="I44">
        <v>68761.731</v>
      </c>
      <c r="J44">
        <v>104921.448</v>
      </c>
      <c r="K44">
        <v>103013.613</v>
      </c>
      <c r="L44">
        <v>105530.02800000001</v>
      </c>
      <c r="N44" s="109" t="s">
        <v>29</v>
      </c>
      <c r="T44" s="33">
        <f>(2*MIN(L9,L274)/(L9+L274))</f>
        <v>0.78400055623882869</v>
      </c>
      <c r="U44" s="31">
        <f t="shared" ref="U44:U79" si="16">(L9+L274)/($AB$44+$AB$45)</f>
        <v>2.6538301619382979E-2</v>
      </c>
      <c r="V44" s="8">
        <f t="shared" ref="V44:V80" si="17">(T44*U44)</f>
        <v>2.0806043231230063E-2</v>
      </c>
      <c r="W44" s="33">
        <f>(2*MIN(B9,B274)/(B9+B274))</f>
        <v>0.17092103792531005</v>
      </c>
      <c r="X44" s="31">
        <f>(B9+B274)/($AB$52+$AB$53)</f>
        <v>2.1674955377227377E-2</v>
      </c>
      <c r="Y44" s="8">
        <f>(W44*X44)</f>
        <v>3.7047058700604833E-3</v>
      </c>
      <c r="AA44" s="57" t="s">
        <v>288</v>
      </c>
      <c r="AB44" s="31">
        <f>SUM(L9:L44)</f>
        <v>790449.48800000013</v>
      </c>
      <c r="AC44" s="31">
        <f>SUM(L45:L48)</f>
        <v>96843.853000000003</v>
      </c>
      <c r="AD44" s="31">
        <f>SUM(L49:L82)</f>
        <v>969977.67500000005</v>
      </c>
      <c r="AE44" s="31">
        <f>SUM(L83:L92)</f>
        <v>1033780.4199999999</v>
      </c>
      <c r="AF44" s="31">
        <f>SUM(L93:L96)</f>
        <v>14478.385999999999</v>
      </c>
      <c r="AG44" s="31">
        <f>SUM(L97:L129)</f>
        <v>4011447.0120000001</v>
      </c>
      <c r="AH44" s="31">
        <f>SUM(L130:L181)</f>
        <v>5381067.0779999997</v>
      </c>
      <c r="AI44" s="31">
        <f>SUM(L182:L231)</f>
        <v>9461856.3659999985</v>
      </c>
      <c r="AJ44" s="31">
        <f>SUM(L232:L262)</f>
        <v>2627021.2570000002</v>
      </c>
      <c r="AK44" s="8">
        <f>SUM(L263)</f>
        <v>6208.43</v>
      </c>
    </row>
    <row r="45" spans="1:37">
      <c r="A45" t="s">
        <v>65</v>
      </c>
      <c r="B45">
        <v>42287.998</v>
      </c>
      <c r="C45">
        <v>49067.313000000002</v>
      </c>
      <c r="D45">
        <v>59363.675999999999</v>
      </c>
      <c r="E45">
        <v>65977.156000000003</v>
      </c>
      <c r="F45">
        <v>49920.726999999999</v>
      </c>
      <c r="G45">
        <v>41790.546000000002</v>
      </c>
      <c r="H45">
        <v>41573.972000000002</v>
      </c>
      <c r="I45">
        <v>45218.599000000002</v>
      </c>
      <c r="J45">
        <v>48862.745000000003</v>
      </c>
      <c r="K45">
        <v>42144.406999999999</v>
      </c>
      <c r="L45">
        <v>42688.794999999998</v>
      </c>
      <c r="N45" s="110" t="s">
        <v>30</v>
      </c>
      <c r="T45" s="33">
        <f>(2*MIN(L10,L275)/(L10+L275))</f>
        <v>0.59478079859034272</v>
      </c>
      <c r="U45" s="31">
        <f t="shared" si="16"/>
        <v>1.7687195153125571E-2</v>
      </c>
      <c r="V45" s="8">
        <f t="shared" si="17"/>
        <v>1.0520004057999266E-2</v>
      </c>
      <c r="W45" s="33">
        <f t="shared" ref="W45:W108" si="18">(2*MIN(B10,B275)/(B10+B275))</f>
        <v>0.2331547506748004</v>
      </c>
      <c r="X45" s="31">
        <f t="shared" ref="X45:X79" si="19">(B10+B275)/($AB$52+$AB$53)</f>
        <v>1.3430677873066002E-2</v>
      </c>
      <c r="Y45" s="8">
        <f t="shared" ref="Y45:Y108" si="20">(W45*X45)</f>
        <v>3.1314263508882621E-3</v>
      </c>
      <c r="AA45" s="57" t="s">
        <v>287</v>
      </c>
      <c r="AB45" s="31">
        <f>SUM(L274:L309)</f>
        <v>1719841.7490000001</v>
      </c>
      <c r="AC45" s="31">
        <f>SUM(L310:L313)</f>
        <v>221526.24300000002</v>
      </c>
      <c r="AD45" s="31">
        <f>SUM(L314:L347)</f>
        <v>1661561.6190000004</v>
      </c>
      <c r="AE45" s="31">
        <f>SUM(L348:L357)</f>
        <v>3424293.6780000003</v>
      </c>
      <c r="AF45" s="31">
        <f>SUM(L358:L361)</f>
        <v>82794.960999999996</v>
      </c>
      <c r="AG45" s="31">
        <f>SUM(L362:L394)</f>
        <v>3634199.9709999999</v>
      </c>
      <c r="AH45" s="31">
        <f>SUM(L395:L446)</f>
        <v>5105922.4139999989</v>
      </c>
      <c r="AI45" s="31">
        <f>SUM(L447:L496)</f>
        <v>8018443.3430000003</v>
      </c>
      <c r="AJ45" s="31">
        <f>SUM(L497:L527)</f>
        <v>2612370.4819999994</v>
      </c>
      <c r="AK45" s="8">
        <f>SUM(L528)</f>
        <v>61200.078999999998</v>
      </c>
    </row>
    <row r="46" spans="1:37">
      <c r="A46" t="s">
        <v>66</v>
      </c>
      <c r="B46">
        <v>32574.834999999999</v>
      </c>
      <c r="C46">
        <v>40471.264000000003</v>
      </c>
      <c r="D46">
        <v>60220.197999999997</v>
      </c>
      <c r="E46">
        <v>74068.141000000003</v>
      </c>
      <c r="F46">
        <v>46852.946000000004</v>
      </c>
      <c r="G46">
        <v>36247.633000000002</v>
      </c>
      <c r="H46">
        <v>38039.722000000002</v>
      </c>
      <c r="I46">
        <v>46305.641000000003</v>
      </c>
      <c r="J46">
        <v>57952.913</v>
      </c>
      <c r="K46">
        <v>58644.228000000003</v>
      </c>
      <c r="L46">
        <v>53957.019</v>
      </c>
      <c r="N46" s="110" t="s">
        <v>31</v>
      </c>
      <c r="T46" s="33">
        <f t="shared" ref="T46:T108" si="21">(2*MIN(L11,L276)/(L11+L276))</f>
        <v>0.47669343216714943</v>
      </c>
      <c r="U46" s="31">
        <f t="shared" si="16"/>
        <v>8.6684465448739478E-2</v>
      </c>
      <c r="V46" s="8">
        <f t="shared" si="17"/>
        <v>4.1321915350334304E-2</v>
      </c>
      <c r="W46" s="33">
        <f t="shared" si="18"/>
        <v>0.44445573933276933</v>
      </c>
      <c r="X46" s="31">
        <f t="shared" si="19"/>
        <v>8.1418302664076667E-2</v>
      </c>
      <c r="Y46" s="8">
        <f t="shared" si="20"/>
        <v>3.6186831905781376E-2</v>
      </c>
      <c r="AA46" s="33"/>
      <c r="AB46" s="31"/>
      <c r="AC46" s="31"/>
      <c r="AD46" s="31"/>
      <c r="AE46" s="31"/>
      <c r="AF46" s="31"/>
      <c r="AG46" s="31"/>
      <c r="AH46" s="31"/>
      <c r="AI46" s="31"/>
      <c r="AJ46" s="31"/>
      <c r="AK46" s="8"/>
    </row>
    <row r="47" spans="1:37">
      <c r="A47" t="s">
        <v>67</v>
      </c>
      <c r="B47">
        <v>6213.5219999999999</v>
      </c>
      <c r="C47">
        <v>2949.569</v>
      </c>
      <c r="D47">
        <v>423.89</v>
      </c>
      <c r="E47">
        <v>770.55600000000004</v>
      </c>
      <c r="F47">
        <v>2955.3249999999998</v>
      </c>
      <c r="G47">
        <v>1.7000000000000001E-2</v>
      </c>
      <c r="H47" t="s">
        <v>18</v>
      </c>
      <c r="I47" t="s">
        <v>18</v>
      </c>
      <c r="J47" t="s">
        <v>18</v>
      </c>
      <c r="K47" t="s">
        <v>18</v>
      </c>
      <c r="L47">
        <v>0</v>
      </c>
      <c r="N47" s="110" t="s">
        <v>32</v>
      </c>
      <c r="T47" s="33">
        <f t="shared" si="21"/>
        <v>0.67010686562182209</v>
      </c>
      <c r="U47" s="31">
        <f t="shared" si="16"/>
        <v>7.8623717874214127E-3</v>
      </c>
      <c r="V47" s="8">
        <f t="shared" si="17"/>
        <v>5.2686293148224055E-3</v>
      </c>
      <c r="W47" s="33">
        <f t="shared" si="18"/>
        <v>0.49391033459627132</v>
      </c>
      <c r="X47" s="31">
        <f t="shared" si="19"/>
        <v>7.5523106986031567E-3</v>
      </c>
      <c r="Y47" s="8">
        <f t="shared" si="20"/>
        <v>3.7301643041220845E-3</v>
      </c>
      <c r="AA47" s="67" t="s">
        <v>399</v>
      </c>
      <c r="AB47" s="47">
        <f>SUM(V44:V79)</f>
        <v>0.56415623698406758</v>
      </c>
      <c r="AC47" s="47">
        <f>SUM(V80:V83)</f>
        <v>0.60837279767632435</v>
      </c>
      <c r="AD47" s="47">
        <f>SUM(V84:V117)</f>
        <v>0.6464840619628609</v>
      </c>
      <c r="AE47" s="47">
        <f>SUM(V118:V127)</f>
        <v>0.41253539388792815</v>
      </c>
      <c r="AF47" s="47">
        <f>SUM(V128:V131)</f>
        <v>0.29768454456491567</v>
      </c>
      <c r="AG47" s="47">
        <f>SUM(V132:V164)</f>
        <v>0.61720203097166704</v>
      </c>
      <c r="AH47" s="47">
        <f>SUM(V165:V216)</f>
        <v>0.72290401108757019</v>
      </c>
      <c r="AI47" s="47">
        <f>SUM(V217:V266)</f>
        <v>0.66727006322406324</v>
      </c>
      <c r="AJ47" s="47">
        <f>SUM(V267:V297)</f>
        <v>0.7482443793653506</v>
      </c>
      <c r="AK47" s="114">
        <f>SUM(V298)</f>
        <v>0.18420315453053562</v>
      </c>
    </row>
    <row r="48" spans="1:37">
      <c r="A48" t="s">
        <v>68</v>
      </c>
      <c r="B48">
        <v>29241.399000000001</v>
      </c>
      <c r="C48">
        <v>16400.757000000001</v>
      </c>
      <c r="D48">
        <v>16256.567999999999</v>
      </c>
      <c r="E48">
        <v>21396.891</v>
      </c>
      <c r="F48">
        <v>6793.7240000000002</v>
      </c>
      <c r="G48">
        <v>286.55900000000003</v>
      </c>
      <c r="H48">
        <v>627.06299999999999</v>
      </c>
      <c r="I48">
        <v>69.843999999999994</v>
      </c>
      <c r="J48">
        <v>73.587999999999994</v>
      </c>
      <c r="K48">
        <v>84.813999999999993</v>
      </c>
      <c r="L48">
        <v>198.03899999999999</v>
      </c>
      <c r="N48" s="110" t="s">
        <v>33</v>
      </c>
      <c r="T48" s="33">
        <f t="shared" si="21"/>
        <v>0.82044126095622461</v>
      </c>
      <c r="U48" s="31">
        <f t="shared" si="16"/>
        <v>4.3703641387487342E-2</v>
      </c>
      <c r="V48" s="8">
        <f t="shared" si="17"/>
        <v>3.5856270648328761E-2</v>
      </c>
      <c r="W48" s="33">
        <f t="shared" si="18"/>
        <v>0.27143294889323805</v>
      </c>
      <c r="X48" s="31">
        <f t="shared" si="19"/>
        <v>5.4728553405565726E-2</v>
      </c>
      <c r="Y48" s="8">
        <f t="shared" si="20"/>
        <v>1.4855132639533771E-2</v>
      </c>
      <c r="AA48" s="115" t="s">
        <v>400</v>
      </c>
      <c r="AB48" s="5">
        <f>(2*MIN(AB44,AB45)/(AB44+AB45))</f>
        <v>0.62976715717228959</v>
      </c>
      <c r="AC48" s="5">
        <f t="shared" ref="AC48:AK48" si="22">(2*MIN(AC44,AC45)/(AC44+AC45))</f>
        <v>0.60837279767632446</v>
      </c>
      <c r="AD48" s="5">
        <f t="shared" si="22"/>
        <v>0.73719414124773452</v>
      </c>
      <c r="AE48" s="5">
        <f t="shared" si="22"/>
        <v>0.46377893111457202</v>
      </c>
      <c r="AF48" s="5">
        <f t="shared" si="22"/>
        <v>0.29768454456491561</v>
      </c>
      <c r="AG48" s="5">
        <f t="shared" si="22"/>
        <v>0.95065858496490818</v>
      </c>
      <c r="AH48" s="5">
        <f t="shared" si="22"/>
        <v>0.97376323641690543</v>
      </c>
      <c r="AI48" s="5">
        <f t="shared" si="22"/>
        <v>0.91742630006184422</v>
      </c>
      <c r="AJ48" s="5">
        <f t="shared" si="22"/>
        <v>0.99720372598007001</v>
      </c>
      <c r="AK48" s="6">
        <f t="shared" si="22"/>
        <v>0.18420315453053562</v>
      </c>
    </row>
    <row r="49" spans="1:37">
      <c r="A49" t="s">
        <v>69</v>
      </c>
      <c r="B49">
        <v>24515.403999999999</v>
      </c>
      <c r="C49">
        <v>24332.484</v>
      </c>
      <c r="D49">
        <v>20963.305</v>
      </c>
      <c r="E49">
        <v>19694.359</v>
      </c>
      <c r="F49">
        <v>20504.688999999998</v>
      </c>
      <c r="G49">
        <v>27476.735000000001</v>
      </c>
      <c r="H49">
        <v>29796.769</v>
      </c>
      <c r="I49">
        <v>29045.361000000001</v>
      </c>
      <c r="J49">
        <v>24655.563999999998</v>
      </c>
      <c r="K49">
        <v>14337.348</v>
      </c>
      <c r="L49">
        <v>29090.723000000002</v>
      </c>
      <c r="N49" s="110" t="s">
        <v>34</v>
      </c>
      <c r="T49" s="33">
        <f t="shared" si="21"/>
        <v>0.81420747643741731</v>
      </c>
      <c r="U49" s="31">
        <f t="shared" si="16"/>
        <v>9.8362996835016217E-2</v>
      </c>
      <c r="V49" s="8">
        <f t="shared" si="17"/>
        <v>8.0087887427860216E-2</v>
      </c>
      <c r="W49" s="33">
        <f t="shared" si="18"/>
        <v>0.41269066873367849</v>
      </c>
      <c r="X49" s="31">
        <f t="shared" si="19"/>
        <v>5.074536599623522E-2</v>
      </c>
      <c r="Y49" s="8">
        <f t="shared" si="20"/>
        <v>2.0942139028121583E-2</v>
      </c>
    </row>
    <row r="50" spans="1:37" ht="13.5" thickBot="1">
      <c r="A50" t="s">
        <v>70</v>
      </c>
      <c r="B50">
        <v>64.094999999999999</v>
      </c>
      <c r="C50">
        <v>37.326999999999998</v>
      </c>
      <c r="D50">
        <v>25.119</v>
      </c>
      <c r="E50">
        <v>9.8780000000000001</v>
      </c>
      <c r="F50">
        <v>16.635999999999999</v>
      </c>
      <c r="G50">
        <v>15.590999999999999</v>
      </c>
      <c r="H50">
        <v>20.765000000000001</v>
      </c>
      <c r="I50">
        <v>49.96</v>
      </c>
      <c r="J50" t="s">
        <v>18</v>
      </c>
      <c r="K50" t="s">
        <v>18</v>
      </c>
      <c r="L50">
        <v>179.11699999999999</v>
      </c>
      <c r="N50" s="110" t="s">
        <v>35</v>
      </c>
      <c r="T50" s="33">
        <f t="shared" si="21"/>
        <v>0.71035538889913985</v>
      </c>
      <c r="U50" s="31">
        <f t="shared" si="16"/>
        <v>3.8213056153053844E-3</v>
      </c>
      <c r="V50" s="8">
        <f t="shared" si="17"/>
        <v>2.7144850364627235E-3</v>
      </c>
      <c r="W50" s="33">
        <f t="shared" si="18"/>
        <v>0.24413512344634355</v>
      </c>
      <c r="X50" s="31">
        <f t="shared" si="19"/>
        <v>2.9600021465456235E-3</v>
      </c>
      <c r="Y50" s="8">
        <f t="shared" si="20"/>
        <v>7.2264048944835769E-4</v>
      </c>
      <c r="AA50" s="65">
        <v>2000</v>
      </c>
      <c r="AB50" s="9"/>
      <c r="AC50" s="9"/>
      <c r="AD50" s="9"/>
      <c r="AE50" s="9"/>
      <c r="AF50" s="9"/>
      <c r="AG50" s="9"/>
      <c r="AH50" s="9"/>
      <c r="AI50" s="9"/>
      <c r="AJ50" s="9"/>
      <c r="AK50" s="18"/>
    </row>
    <row r="51" spans="1:37" ht="13.5" thickBot="1">
      <c r="A51" t="s">
        <v>71</v>
      </c>
      <c r="B51">
        <v>60.601999999999997</v>
      </c>
      <c r="C51">
        <v>190.96799999999999</v>
      </c>
      <c r="D51">
        <v>1171.2760000000001</v>
      </c>
      <c r="E51">
        <v>1389.5540000000001</v>
      </c>
      <c r="F51">
        <v>333.791</v>
      </c>
      <c r="G51">
        <v>1040.627</v>
      </c>
      <c r="H51">
        <v>5035.585</v>
      </c>
      <c r="I51">
        <v>1501.1410000000001</v>
      </c>
      <c r="J51">
        <v>56505.201000000001</v>
      </c>
      <c r="K51">
        <v>3344.6469999999999</v>
      </c>
      <c r="L51">
        <v>100086.16800000001</v>
      </c>
      <c r="N51" s="110" t="s">
        <v>36</v>
      </c>
      <c r="T51" s="33">
        <f t="shared" si="21"/>
        <v>0.40568149343941928</v>
      </c>
      <c r="U51" s="31">
        <f t="shared" si="16"/>
        <v>3.3062241056614095E-2</v>
      </c>
      <c r="V51" s="8">
        <f t="shared" si="17"/>
        <v>1.3412739328301289E-2</v>
      </c>
      <c r="W51" s="33">
        <f t="shared" si="18"/>
        <v>0.94459157085022982</v>
      </c>
      <c r="X51" s="31">
        <f t="shared" si="19"/>
        <v>2.0639824298066302E-2</v>
      </c>
      <c r="Y51" s="8">
        <f t="shared" si="20"/>
        <v>1.949620405578319E-2</v>
      </c>
      <c r="AA51" s="112" t="s">
        <v>374</v>
      </c>
      <c r="AB51" s="111">
        <v>0</v>
      </c>
      <c r="AC51" s="111">
        <v>1</v>
      </c>
      <c r="AD51" s="111">
        <v>2</v>
      </c>
      <c r="AE51" s="111">
        <v>3</v>
      </c>
      <c r="AF51" s="111">
        <v>4</v>
      </c>
      <c r="AG51" s="111">
        <v>5</v>
      </c>
      <c r="AH51" s="111">
        <v>6</v>
      </c>
      <c r="AI51" s="111">
        <v>7</v>
      </c>
      <c r="AJ51" s="111">
        <v>8</v>
      </c>
      <c r="AK51" s="113">
        <v>9</v>
      </c>
    </row>
    <row r="52" spans="1:37">
      <c r="A52" t="s">
        <v>72</v>
      </c>
      <c r="B52">
        <v>94.43</v>
      </c>
      <c r="C52">
        <v>299.89</v>
      </c>
      <c r="D52">
        <v>316.40300000000002</v>
      </c>
      <c r="E52">
        <v>243.26400000000001</v>
      </c>
      <c r="F52">
        <v>369.59199999999998</v>
      </c>
      <c r="G52">
        <v>181.56299999999999</v>
      </c>
      <c r="H52">
        <v>227.999</v>
      </c>
      <c r="I52">
        <v>947.72400000000005</v>
      </c>
      <c r="J52">
        <v>1046.7819999999999</v>
      </c>
      <c r="K52">
        <v>621.28300000000002</v>
      </c>
      <c r="L52">
        <v>1138.076</v>
      </c>
      <c r="N52" s="110" t="s">
        <v>37</v>
      </c>
      <c r="T52" s="33">
        <f t="shared" si="21"/>
        <v>0.82681017513116295</v>
      </c>
      <c r="U52" s="31">
        <f t="shared" si="16"/>
        <v>5.4894769964892315E-3</v>
      </c>
      <c r="V52" s="8">
        <f t="shared" si="17"/>
        <v>4.5387554368457516E-3</v>
      </c>
      <c r="W52" s="33">
        <f t="shared" si="18"/>
        <v>0.46523234841602013</v>
      </c>
      <c r="X52" s="31">
        <f t="shared" si="19"/>
        <v>3.622142676737077E-3</v>
      </c>
      <c r="Y52" s="8">
        <f t="shared" si="20"/>
        <v>1.6851379437962796E-3</v>
      </c>
      <c r="AA52" s="116" t="s">
        <v>288</v>
      </c>
      <c r="AB52" s="31">
        <f>SUM(B9:B44)</f>
        <v>205035.46999999997</v>
      </c>
      <c r="AC52" s="31">
        <f>SUM(B45:B48)</f>
        <v>110317.754</v>
      </c>
      <c r="AD52" s="31">
        <f>SUM(B49:B82)</f>
        <v>168951.77999999997</v>
      </c>
      <c r="AE52" s="31">
        <f>SUM(B83:B92)</f>
        <v>57018.493000000002</v>
      </c>
      <c r="AF52" s="31">
        <f>SUM(B93:B96)</f>
        <v>5975.0619999999999</v>
      </c>
      <c r="AG52" s="31">
        <f>SUM(B97:B129)</f>
        <v>958540.41399999999</v>
      </c>
      <c r="AH52" s="31">
        <f>SUM(B130:B181)</f>
        <v>2382553.3670000001</v>
      </c>
      <c r="AI52" s="31">
        <f>SUM(B182:B231)</f>
        <v>3139819.125</v>
      </c>
      <c r="AJ52" s="31">
        <f>SUM(B232:B262)</f>
        <v>1683314.8930000006</v>
      </c>
      <c r="AK52" s="8">
        <f>SUM(B263)</f>
        <v>1140.471</v>
      </c>
    </row>
    <row r="53" spans="1:37">
      <c r="A53" t="s">
        <v>73</v>
      </c>
      <c r="B53">
        <v>279.78800000000001</v>
      </c>
      <c r="C53">
        <v>96.385999999999996</v>
      </c>
      <c r="D53">
        <v>33.506999999999998</v>
      </c>
      <c r="E53">
        <v>319.49200000000002</v>
      </c>
      <c r="F53">
        <v>362.04599999999999</v>
      </c>
      <c r="G53">
        <v>472.96100000000001</v>
      </c>
      <c r="H53">
        <v>1233.1679999999999</v>
      </c>
      <c r="I53">
        <v>1019.342</v>
      </c>
      <c r="J53">
        <v>194.691</v>
      </c>
      <c r="K53">
        <v>671.39700000000005</v>
      </c>
      <c r="L53">
        <v>3280.9859999999999</v>
      </c>
      <c r="N53" s="110" t="s">
        <v>38</v>
      </c>
      <c r="T53" s="33">
        <f t="shared" si="21"/>
        <v>9.2879402901151167E-2</v>
      </c>
      <c r="U53" s="31">
        <f t="shared" si="16"/>
        <v>1.2338607386852779E-2</v>
      </c>
      <c r="V53" s="8">
        <f t="shared" si="17"/>
        <v>1.1460024867226192E-3</v>
      </c>
      <c r="W53" s="33">
        <f t="shared" si="18"/>
        <v>0.1103029767248558</v>
      </c>
      <c r="X53" s="31">
        <f t="shared" si="19"/>
        <v>1.369376691137464E-2</v>
      </c>
      <c r="Y53" s="8">
        <f t="shared" si="20"/>
        <v>1.5104632529009574E-3</v>
      </c>
      <c r="AA53" s="116" t="s">
        <v>287</v>
      </c>
      <c r="AB53" s="31">
        <f>SUM(B274:B309)</f>
        <v>513626.17099999997</v>
      </c>
      <c r="AC53" s="31">
        <f>SUM(B310:B313)</f>
        <v>58237.245999999999</v>
      </c>
      <c r="AD53" s="31">
        <f>SUM(B314:B347)</f>
        <v>546741.16500000004</v>
      </c>
      <c r="AE53" s="31">
        <f>SUM(B348:B357)</f>
        <v>917364.54200000013</v>
      </c>
      <c r="AF53" s="31">
        <f>SUM(B358:B361)</f>
        <v>29592.083999999999</v>
      </c>
      <c r="AG53" s="31">
        <f>SUM(B362:B394)</f>
        <v>1254605.7559999998</v>
      </c>
      <c r="AH53" s="31">
        <f>SUM(B395:B446)</f>
        <v>2214028.892</v>
      </c>
      <c r="AI53" s="31">
        <f>SUM(B447:B496)</f>
        <v>3456673.997</v>
      </c>
      <c r="AJ53" s="31">
        <f>SUM(B497:B527)</f>
        <v>1106245.6839999999</v>
      </c>
      <c r="AK53" s="8">
        <f>SUM(B528)</f>
        <v>12062.593999999999</v>
      </c>
    </row>
    <row r="54" spans="1:37">
      <c r="A54" t="s">
        <v>74</v>
      </c>
      <c r="B54">
        <v>423.45600000000002</v>
      </c>
      <c r="C54">
        <v>592.476</v>
      </c>
      <c r="D54">
        <v>568.40899999999999</v>
      </c>
      <c r="E54">
        <v>766.54499999999996</v>
      </c>
      <c r="F54">
        <v>617.07000000000005</v>
      </c>
      <c r="G54">
        <v>1201.5830000000001</v>
      </c>
      <c r="H54">
        <v>2040.2760000000001</v>
      </c>
      <c r="I54">
        <v>3008.904</v>
      </c>
      <c r="J54">
        <v>12067.487999999999</v>
      </c>
      <c r="K54">
        <v>9681.7350000000006</v>
      </c>
      <c r="L54">
        <v>6475.7219999999998</v>
      </c>
      <c r="N54" s="110" t="s">
        <v>39</v>
      </c>
      <c r="T54" s="33">
        <f t="shared" si="21"/>
        <v>8.7788848159930252E-2</v>
      </c>
      <c r="U54" s="31">
        <f t="shared" si="16"/>
        <v>4.9338498328192185E-4</v>
      </c>
      <c r="V54" s="8">
        <f t="shared" si="17"/>
        <v>4.3313699381726364E-5</v>
      </c>
      <c r="W54" s="33">
        <f t="shared" si="18"/>
        <v>7.1373247016682613E-3</v>
      </c>
      <c r="X54" s="31">
        <f t="shared" si="19"/>
        <v>6.2698351253729994E-4</v>
      </c>
      <c r="Y54" s="8">
        <f t="shared" si="20"/>
        <v>4.474984911571203E-6</v>
      </c>
      <c r="AA54" s="33"/>
      <c r="AB54" s="31"/>
      <c r="AC54" s="31"/>
      <c r="AD54" s="31"/>
      <c r="AE54" s="31"/>
      <c r="AF54" s="31"/>
      <c r="AG54" s="31"/>
      <c r="AH54" s="31"/>
      <c r="AI54" s="31"/>
      <c r="AJ54" s="31"/>
      <c r="AK54" s="8"/>
    </row>
    <row r="55" spans="1:37">
      <c r="A55" t="s">
        <v>75</v>
      </c>
      <c r="B55">
        <v>1822.8489999999999</v>
      </c>
      <c r="C55">
        <v>1553.2829999999999</v>
      </c>
      <c r="D55">
        <v>1835.18</v>
      </c>
      <c r="E55">
        <v>2881.4110000000001</v>
      </c>
      <c r="F55">
        <v>3533.2660000000001</v>
      </c>
      <c r="G55">
        <v>7841.0839999999998</v>
      </c>
      <c r="H55">
        <v>12891.558000000001</v>
      </c>
      <c r="I55">
        <v>17728.904999999999</v>
      </c>
      <c r="J55">
        <v>22203.802</v>
      </c>
      <c r="K55">
        <v>21571.597000000002</v>
      </c>
      <c r="L55">
        <v>24835.553</v>
      </c>
      <c r="N55" s="110" t="s">
        <v>40</v>
      </c>
      <c r="T55" s="33">
        <f t="shared" si="21"/>
        <v>0.11976760802237618</v>
      </c>
      <c r="U55" s="31">
        <f t="shared" si="16"/>
        <v>6.9330087057145702E-3</v>
      </c>
      <c r="V55" s="8">
        <f t="shared" si="17"/>
        <v>8.3034986908174426E-4</v>
      </c>
      <c r="W55" s="33">
        <f t="shared" si="18"/>
        <v>0.13054223788905323</v>
      </c>
      <c r="X55" s="31">
        <f t="shared" si="19"/>
        <v>1.1144318192432928E-2</v>
      </c>
      <c r="Y55" s="8">
        <f t="shared" si="20"/>
        <v>1.4548042365878828E-3</v>
      </c>
      <c r="AA55" s="67" t="s">
        <v>399</v>
      </c>
      <c r="AB55" s="47">
        <f>SUM(Y44:Y79)</f>
        <v>0.39564128621691663</v>
      </c>
      <c r="AC55" s="47">
        <f>SUM(Y80:Y83)</f>
        <v>0.56011751653762865</v>
      </c>
      <c r="AD55" s="47">
        <f>SUM(Y84:Y117)</f>
        <v>0.437561563499833</v>
      </c>
      <c r="AE55" s="47">
        <f>SUM(Y118:Y127)</f>
        <v>7.6006772839594852E-2</v>
      </c>
      <c r="AF55" s="47">
        <f>SUM(Y128:Y131)</f>
        <v>0.33598771180572096</v>
      </c>
      <c r="AG55" s="47">
        <f>SUM(Y132:Y164)</f>
        <v>0.57329749168804334</v>
      </c>
      <c r="AH55" s="47">
        <f>SUM(Y165:Y216)</f>
        <v>0.69626373154393728</v>
      </c>
      <c r="AI55" s="47">
        <f>SUM(Y217:Y266)</f>
        <v>0.62815422882510208</v>
      </c>
      <c r="AJ55" s="47">
        <f>SUM(Y267:Y297)</f>
        <v>0.69550216259741759</v>
      </c>
      <c r="AK55" s="114">
        <f>SUM(Y298)</f>
        <v>0.17275852235825548</v>
      </c>
    </row>
    <row r="56" spans="1:37">
      <c r="A56" t="s">
        <v>76</v>
      </c>
      <c r="B56">
        <v>346.28500000000003</v>
      </c>
      <c r="C56">
        <v>611.14800000000002</v>
      </c>
      <c r="D56">
        <v>1056.3910000000001</v>
      </c>
      <c r="E56">
        <v>1938.961</v>
      </c>
      <c r="F56">
        <v>2706.027</v>
      </c>
      <c r="G56">
        <v>9269.6350000000002</v>
      </c>
      <c r="H56">
        <v>20160.628000000001</v>
      </c>
      <c r="I56">
        <v>23416.669000000002</v>
      </c>
      <c r="J56">
        <v>28832.303</v>
      </c>
      <c r="K56">
        <v>40603.544999999998</v>
      </c>
      <c r="L56">
        <v>43178.735999999997</v>
      </c>
      <c r="N56" s="110" t="s">
        <v>41</v>
      </c>
      <c r="T56" s="33">
        <f t="shared" si="21"/>
        <v>0.7463475630850398</v>
      </c>
      <c r="U56" s="31">
        <f t="shared" si="16"/>
        <v>1.6901832494426221E-2</v>
      </c>
      <c r="V56" s="8">
        <f t="shared" si="17"/>
        <v>1.2614641493886549E-2</v>
      </c>
      <c r="W56" s="33">
        <f t="shared" si="18"/>
        <v>0.82126047754623477</v>
      </c>
      <c r="X56" s="31">
        <f t="shared" si="19"/>
        <v>1.7336425501524717E-2</v>
      </c>
      <c r="Y56" s="8">
        <f t="shared" si="20"/>
        <v>1.4237721086326911E-2</v>
      </c>
      <c r="AA56" s="115" t="s">
        <v>400</v>
      </c>
      <c r="AB56" s="5">
        <f>(2*MIN(AB52,AB53)/(AB52+AB53))</f>
        <v>0.57060362847444634</v>
      </c>
      <c r="AC56" s="5">
        <f t="shared" ref="AC56:AK56" si="23">(2*MIN(AC52,AC53)/(AC52+AC53))</f>
        <v>0.69101772121859328</v>
      </c>
      <c r="AD56" s="5">
        <f t="shared" si="23"/>
        <v>0.47213482033136417</v>
      </c>
      <c r="AE56" s="5">
        <f t="shared" si="23"/>
        <v>0.11703506927334792</v>
      </c>
      <c r="AF56" s="5">
        <f t="shared" si="23"/>
        <v>0.3359877118057209</v>
      </c>
      <c r="AG56" s="5">
        <f t="shared" si="23"/>
        <v>0.86622422593985293</v>
      </c>
      <c r="AH56" s="5">
        <f t="shared" si="23"/>
        <v>0.96333700442975156</v>
      </c>
      <c r="AI56" s="5">
        <f t="shared" si="23"/>
        <v>0.95196616351448093</v>
      </c>
      <c r="AJ56" s="5">
        <f t="shared" si="23"/>
        <v>0.79313257659362146</v>
      </c>
      <c r="AK56" s="5">
        <f t="shared" si="23"/>
        <v>0.17275852235825548</v>
      </c>
    </row>
    <row r="57" spans="1:37">
      <c r="A57" t="s">
        <v>77</v>
      </c>
      <c r="B57">
        <v>12086.128000000001</v>
      </c>
      <c r="C57">
        <v>11951.674000000001</v>
      </c>
      <c r="D57">
        <v>14325.626</v>
      </c>
      <c r="E57">
        <v>16501.001</v>
      </c>
      <c r="F57">
        <v>17198.483</v>
      </c>
      <c r="G57">
        <v>27055.937999999998</v>
      </c>
      <c r="H57">
        <v>33073.999000000003</v>
      </c>
      <c r="I57">
        <v>46369.546000000002</v>
      </c>
      <c r="J57">
        <v>47274.241999999998</v>
      </c>
      <c r="K57">
        <v>40486.161999999997</v>
      </c>
      <c r="L57">
        <v>51613.055</v>
      </c>
      <c r="N57" s="110" t="s">
        <v>42</v>
      </c>
      <c r="T57" s="33">
        <f t="shared" si="21"/>
        <v>0.53735196957293996</v>
      </c>
      <c r="U57" s="31">
        <f t="shared" si="16"/>
        <v>1.2060834836113478E-2</v>
      </c>
      <c r="V57" s="8">
        <f t="shared" si="17"/>
        <v>6.4809133538795043E-3</v>
      </c>
      <c r="W57" s="33">
        <f t="shared" si="18"/>
        <v>5.214192486911831E-5</v>
      </c>
      <c r="X57" s="31">
        <f t="shared" si="19"/>
        <v>1.5317940143127803E-2</v>
      </c>
      <c r="Y57" s="8">
        <f t="shared" si="20"/>
        <v>7.9870688409262131E-7</v>
      </c>
    </row>
    <row r="58" spans="1:37">
      <c r="A58" t="s">
        <v>78</v>
      </c>
      <c r="B58">
        <v>62448.582999999999</v>
      </c>
      <c r="C58">
        <v>58519.858</v>
      </c>
      <c r="D58">
        <v>68096.972999999998</v>
      </c>
      <c r="E58">
        <v>75349.176000000007</v>
      </c>
      <c r="F58">
        <v>89770.027000000002</v>
      </c>
      <c r="G58">
        <v>90182.528999999995</v>
      </c>
      <c r="H58">
        <v>98028.097999999998</v>
      </c>
      <c r="I58">
        <v>246923.38200000001</v>
      </c>
      <c r="J58">
        <v>276179.87800000003</v>
      </c>
      <c r="K58">
        <v>257784.74799999999</v>
      </c>
      <c r="L58">
        <v>252614.549</v>
      </c>
      <c r="N58" s="110" t="s">
        <v>43</v>
      </c>
      <c r="T58" s="33">
        <f t="shared" si="21"/>
        <v>0.46004714355171106</v>
      </c>
      <c r="U58" s="31">
        <f t="shared" si="16"/>
        <v>4.3392128528551279E-3</v>
      </c>
      <c r="V58" s="8">
        <f t="shared" si="17"/>
        <v>1.9962424782188726E-3</v>
      </c>
      <c r="W58" s="33">
        <f t="shared" si="18"/>
        <v>0.47010263172868721</v>
      </c>
      <c r="X58" s="31">
        <f t="shared" si="19"/>
        <v>6.9694620030513093E-3</v>
      </c>
      <c r="Y58" s="8">
        <f t="shared" si="20"/>
        <v>3.2763624293675082E-3</v>
      </c>
    </row>
    <row r="59" spans="1:37">
      <c r="A59" t="s">
        <v>79</v>
      </c>
      <c r="B59">
        <v>23078.662</v>
      </c>
      <c r="C59">
        <v>16772.603999999999</v>
      </c>
      <c r="D59">
        <v>12896.424999999999</v>
      </c>
      <c r="E59">
        <v>20564.851999999999</v>
      </c>
      <c r="F59">
        <v>20566.311000000002</v>
      </c>
      <c r="G59">
        <v>26587.405999999999</v>
      </c>
      <c r="H59">
        <v>20041.857</v>
      </c>
      <c r="I59">
        <v>12281.42</v>
      </c>
      <c r="J59">
        <v>15945.808999999999</v>
      </c>
      <c r="K59">
        <v>7495.6639999999998</v>
      </c>
      <c r="L59">
        <v>20468.272000000001</v>
      </c>
      <c r="N59" s="110" t="s">
        <v>44</v>
      </c>
      <c r="T59" s="33">
        <f t="shared" si="21"/>
        <v>0.3017917098961978</v>
      </c>
      <c r="U59" s="31">
        <f t="shared" si="16"/>
        <v>2.4062670143480246E-3</v>
      </c>
      <c r="V59" s="8">
        <f t="shared" si="17"/>
        <v>7.2619143672690903E-4</v>
      </c>
      <c r="W59" s="33">
        <f t="shared" si="18"/>
        <v>0</v>
      </c>
      <c r="X59" s="31">
        <f t="shared" si="19"/>
        <v>7.1922010374837865E-3</v>
      </c>
      <c r="Y59" s="8">
        <f t="shared" si="20"/>
        <v>0</v>
      </c>
    </row>
    <row r="60" spans="1:37">
      <c r="A60" t="s">
        <v>80</v>
      </c>
      <c r="B60">
        <v>0</v>
      </c>
      <c r="C60">
        <v>7.83</v>
      </c>
      <c r="D60">
        <v>27.184000000000001</v>
      </c>
      <c r="E60" t="s">
        <v>18</v>
      </c>
      <c r="F60">
        <v>5.9870000000000001</v>
      </c>
      <c r="G60" t="s">
        <v>18</v>
      </c>
      <c r="H60" t="s">
        <v>18</v>
      </c>
      <c r="I60" t="s">
        <v>18</v>
      </c>
      <c r="J60" t="s">
        <v>18</v>
      </c>
      <c r="K60">
        <v>17.117000000000001</v>
      </c>
      <c r="L60">
        <v>1.389</v>
      </c>
      <c r="N60" s="110" t="s">
        <v>45</v>
      </c>
      <c r="T60" s="33">
        <f t="shared" si="21"/>
        <v>0.55809946464965243</v>
      </c>
      <c r="U60" s="31">
        <f t="shared" si="16"/>
        <v>2.0053720563579368E-2</v>
      </c>
      <c r="V60" s="8">
        <f t="shared" si="17"/>
        <v>1.1191970710767371E-2</v>
      </c>
      <c r="W60" s="33">
        <f t="shared" si="18"/>
        <v>5.6899528502161657E-2</v>
      </c>
      <c r="X60" s="31">
        <f t="shared" si="19"/>
        <v>3.5279891890041756E-2</v>
      </c>
      <c r="Y60" s="8">
        <f t="shared" si="20"/>
        <v>2.007409214150613E-3</v>
      </c>
    </row>
    <row r="61" spans="1:37">
      <c r="A61" t="s">
        <v>81</v>
      </c>
      <c r="B61">
        <v>453.983</v>
      </c>
      <c r="C61">
        <v>806.41800000000001</v>
      </c>
      <c r="D61">
        <v>393.928</v>
      </c>
      <c r="E61">
        <v>679.33500000000004</v>
      </c>
      <c r="F61">
        <v>615.66099999999994</v>
      </c>
      <c r="G61">
        <v>1110.3610000000001</v>
      </c>
      <c r="H61">
        <v>587.16399999999999</v>
      </c>
      <c r="I61">
        <v>752.32899999999995</v>
      </c>
      <c r="J61">
        <v>1394.691</v>
      </c>
      <c r="K61">
        <v>199.94399999999999</v>
      </c>
      <c r="L61">
        <v>192.59399999999999</v>
      </c>
      <c r="N61" s="110" t="s">
        <v>46</v>
      </c>
      <c r="T61" s="33">
        <f t="shared" si="21"/>
        <v>7.5294868404960594E-2</v>
      </c>
      <c r="U61" s="31">
        <f t="shared" si="16"/>
        <v>1.1660949760946002E-3</v>
      </c>
      <c r="V61" s="8">
        <f t="shared" si="17"/>
        <v>8.7800967772728593E-5</v>
      </c>
      <c r="W61" s="33">
        <f t="shared" si="18"/>
        <v>5.6419340710465442E-2</v>
      </c>
      <c r="X61" s="31">
        <f t="shared" si="19"/>
        <v>6.1253749314832285E-3</v>
      </c>
      <c r="Y61" s="8">
        <f t="shared" si="20"/>
        <v>3.4558961523869618E-4</v>
      </c>
    </row>
    <row r="62" spans="1:37">
      <c r="A62" t="s">
        <v>82</v>
      </c>
      <c r="B62">
        <v>9.4610000000000003</v>
      </c>
      <c r="C62">
        <v>7.952</v>
      </c>
      <c r="D62">
        <v>11.18</v>
      </c>
      <c r="E62">
        <v>44.265999999999998</v>
      </c>
      <c r="F62">
        <v>111.996</v>
      </c>
      <c r="G62">
        <v>9.8689999999999998</v>
      </c>
      <c r="H62">
        <v>20.896999999999998</v>
      </c>
      <c r="I62">
        <v>14.832000000000001</v>
      </c>
      <c r="J62">
        <v>13.294</v>
      </c>
      <c r="K62">
        <v>43.667000000000002</v>
      </c>
      <c r="L62">
        <v>32.250999999999998</v>
      </c>
      <c r="N62" s="110" t="s">
        <v>47</v>
      </c>
      <c r="T62" s="33">
        <f t="shared" si="21"/>
        <v>0.87009702638869257</v>
      </c>
      <c r="U62" s="31">
        <f t="shared" si="16"/>
        <v>7.803641550137793E-3</v>
      </c>
      <c r="V62" s="8">
        <f t="shared" si="17"/>
        <v>6.7899253077781411E-3</v>
      </c>
      <c r="W62" s="33">
        <f t="shared" si="18"/>
        <v>0.27733020119856067</v>
      </c>
      <c r="X62" s="31">
        <f t="shared" si="19"/>
        <v>6.4328534267769555E-3</v>
      </c>
      <c r="Y62" s="8">
        <f t="shared" si="20"/>
        <v>1.7840245351289036E-3</v>
      </c>
    </row>
    <row r="63" spans="1:37">
      <c r="A63" t="s">
        <v>83</v>
      </c>
      <c r="B63">
        <v>420.875</v>
      </c>
      <c r="C63">
        <v>359.245</v>
      </c>
      <c r="D63">
        <v>275.98</v>
      </c>
      <c r="E63">
        <v>336.529</v>
      </c>
      <c r="F63">
        <v>583.947</v>
      </c>
      <c r="G63">
        <v>843.35500000000002</v>
      </c>
      <c r="H63">
        <v>600.62699999999995</v>
      </c>
      <c r="I63">
        <v>699.16800000000001</v>
      </c>
      <c r="J63">
        <v>719.23199999999997</v>
      </c>
      <c r="K63">
        <v>868.83299999999997</v>
      </c>
      <c r="L63">
        <v>1028.5640000000001</v>
      </c>
      <c r="N63" s="110" t="s">
        <v>48</v>
      </c>
      <c r="T63" s="33">
        <f t="shared" si="21"/>
        <v>0.22856708984462556</v>
      </c>
      <c r="U63" s="31">
        <f t="shared" si="16"/>
        <v>2.8436413651074699E-3</v>
      </c>
      <c r="V63" s="8">
        <f t="shared" si="17"/>
        <v>6.4996283138441273E-4</v>
      </c>
      <c r="W63" s="33">
        <f t="shared" si="18"/>
        <v>0.34372161835883541</v>
      </c>
      <c r="X63" s="31">
        <f t="shared" si="19"/>
        <v>3.7413962936140633E-3</v>
      </c>
      <c r="Y63" s="8">
        <f t="shared" si="20"/>
        <v>1.2859987889627745E-3</v>
      </c>
    </row>
    <row r="64" spans="1:37">
      <c r="A64" t="s">
        <v>84</v>
      </c>
      <c r="B64">
        <v>1577.7070000000001</v>
      </c>
      <c r="C64">
        <v>1115.5650000000001</v>
      </c>
      <c r="D64">
        <v>1017.01</v>
      </c>
      <c r="E64">
        <v>1541.913</v>
      </c>
      <c r="F64">
        <v>1737.511</v>
      </c>
      <c r="G64">
        <v>1272.8389999999999</v>
      </c>
      <c r="H64">
        <v>2090.3809999999999</v>
      </c>
      <c r="I64">
        <v>2291.4479999999999</v>
      </c>
      <c r="J64">
        <v>2207.7069999999999</v>
      </c>
      <c r="K64">
        <v>2200.3690000000001</v>
      </c>
      <c r="L64">
        <v>2477.79</v>
      </c>
      <c r="N64" s="110" t="s">
        <v>49</v>
      </c>
      <c r="T64" s="33">
        <f t="shared" si="21"/>
        <v>0.2634249517290001</v>
      </c>
      <c r="U64" s="31">
        <f t="shared" si="16"/>
        <v>6.0714622970258966E-2</v>
      </c>
      <c r="V64" s="8">
        <f t="shared" si="17"/>
        <v>1.599374662518491E-2</v>
      </c>
      <c r="W64" s="33">
        <f t="shared" si="18"/>
        <v>0.43307301289791095</v>
      </c>
      <c r="X64" s="31">
        <f t="shared" si="19"/>
        <v>6.1811473530420415E-2</v>
      </c>
      <c r="Y64" s="8">
        <f t="shared" si="20"/>
        <v>2.6768881073478641E-2</v>
      </c>
    </row>
    <row r="65" spans="1:25">
      <c r="A65" t="s">
        <v>85</v>
      </c>
      <c r="B65">
        <v>295.47399999999999</v>
      </c>
      <c r="C65">
        <v>203.90100000000001</v>
      </c>
      <c r="D65">
        <v>408.54199999999997</v>
      </c>
      <c r="E65">
        <v>351.05599999999998</v>
      </c>
      <c r="F65">
        <v>363.52699999999999</v>
      </c>
      <c r="G65">
        <v>140.25200000000001</v>
      </c>
      <c r="H65">
        <v>188.87899999999999</v>
      </c>
      <c r="I65">
        <v>92.59</v>
      </c>
      <c r="J65">
        <v>67.668999999999997</v>
      </c>
      <c r="K65">
        <v>74.218000000000004</v>
      </c>
      <c r="L65">
        <v>11.798</v>
      </c>
      <c r="N65" s="110" t="s">
        <v>50</v>
      </c>
      <c r="T65" s="33">
        <f t="shared" si="21"/>
        <v>0.34426622186685224</v>
      </c>
      <c r="U65" s="31">
        <f t="shared" si="16"/>
        <v>6.2640965989238323E-2</v>
      </c>
      <c r="V65" s="8">
        <f t="shared" si="17"/>
        <v>2.1565168695205066E-2</v>
      </c>
      <c r="W65" s="33">
        <f t="shared" si="18"/>
        <v>0.38607497793398787</v>
      </c>
      <c r="X65" s="31">
        <f t="shared" si="19"/>
        <v>6.6959908884297883E-2</v>
      </c>
      <c r="Y65" s="8">
        <f t="shared" si="20"/>
        <v>2.5851545344967145E-2</v>
      </c>
    </row>
    <row r="66" spans="1:25">
      <c r="A66" t="s">
        <v>86</v>
      </c>
      <c r="B66">
        <v>1787.3879999999999</v>
      </c>
      <c r="C66">
        <v>2498.9169999999999</v>
      </c>
      <c r="D66">
        <v>714.822</v>
      </c>
      <c r="E66">
        <v>653.82100000000003</v>
      </c>
      <c r="F66">
        <v>620.38099999999997</v>
      </c>
      <c r="G66">
        <v>630.096</v>
      </c>
      <c r="H66">
        <v>392.541</v>
      </c>
      <c r="I66">
        <v>333.96699999999998</v>
      </c>
      <c r="J66">
        <v>492.34199999999998</v>
      </c>
      <c r="K66">
        <v>421.91199999999998</v>
      </c>
      <c r="L66">
        <v>418.06599999999997</v>
      </c>
      <c r="N66" s="110" t="s">
        <v>51</v>
      </c>
      <c r="T66" s="33">
        <f t="shared" si="21"/>
        <v>0.2708413100274239</v>
      </c>
      <c r="U66" s="31">
        <f t="shared" si="16"/>
        <v>2.5097185964482571E-2</v>
      </c>
      <c r="V66" s="8">
        <f t="shared" si="17"/>
        <v>6.7973547246223355E-3</v>
      </c>
      <c r="W66" s="33">
        <f t="shared" si="18"/>
        <v>0.42194821799035481</v>
      </c>
      <c r="X66" s="31">
        <f t="shared" si="19"/>
        <v>2.9571386293038564E-2</v>
      </c>
      <c r="Y66" s="8">
        <f t="shared" si="20"/>
        <v>1.2477593749852026E-2</v>
      </c>
    </row>
    <row r="67" spans="1:25">
      <c r="A67" t="s">
        <v>87</v>
      </c>
      <c r="B67">
        <v>23.887</v>
      </c>
      <c r="C67">
        <v>87.122</v>
      </c>
      <c r="D67">
        <v>33.744</v>
      </c>
      <c r="E67">
        <v>81.555999999999997</v>
      </c>
      <c r="F67">
        <v>30.233000000000001</v>
      </c>
      <c r="G67">
        <v>96.933000000000007</v>
      </c>
      <c r="H67">
        <v>137.29</v>
      </c>
      <c r="I67">
        <v>577.06399999999996</v>
      </c>
      <c r="J67">
        <v>376.02499999999998</v>
      </c>
      <c r="K67">
        <v>563.08299999999997</v>
      </c>
      <c r="L67">
        <v>408.32</v>
      </c>
      <c r="N67" s="110" t="s">
        <v>52</v>
      </c>
      <c r="T67" s="33">
        <f t="shared" si="21"/>
        <v>0.47744009764100753</v>
      </c>
      <c r="U67" s="31">
        <f t="shared" si="16"/>
        <v>9.5172007326733934E-2</v>
      </c>
      <c r="V67" s="8">
        <f t="shared" si="17"/>
        <v>4.5438932470766531E-2</v>
      </c>
      <c r="W67" s="33">
        <f t="shared" si="18"/>
        <v>0.19675664198598578</v>
      </c>
      <c r="X67" s="31">
        <f t="shared" si="19"/>
        <v>7.8772925630519366E-2</v>
      </c>
      <c r="Y67" s="8">
        <f t="shared" si="20"/>
        <v>1.5499096326472782E-2</v>
      </c>
    </row>
    <row r="68" spans="1:25">
      <c r="A68" t="s">
        <v>88</v>
      </c>
      <c r="B68">
        <v>2326.7629999999999</v>
      </c>
      <c r="C68">
        <v>4235.3969999999999</v>
      </c>
      <c r="D68">
        <v>5609.768</v>
      </c>
      <c r="E68">
        <v>9344.741</v>
      </c>
      <c r="F68">
        <v>11421.148999999999</v>
      </c>
      <c r="G68">
        <v>13980.101000000001</v>
      </c>
      <c r="H68">
        <v>18159.437000000002</v>
      </c>
      <c r="I68">
        <v>23006.433000000001</v>
      </c>
      <c r="J68">
        <v>24437.419000000002</v>
      </c>
      <c r="K68">
        <v>28122.576000000001</v>
      </c>
      <c r="L68">
        <v>33731.906000000003</v>
      </c>
      <c r="N68" s="110" t="s">
        <v>53</v>
      </c>
      <c r="T68" s="33">
        <f t="shared" si="21"/>
        <v>0.27972873456298852</v>
      </c>
      <c r="U68" s="31">
        <f t="shared" si="16"/>
        <v>1.3191880094190042E-2</v>
      </c>
      <c r="V68" s="8">
        <f t="shared" si="17"/>
        <v>3.6901479252544585E-3</v>
      </c>
      <c r="W68" s="33">
        <f t="shared" si="18"/>
        <v>0.32573305877297842</v>
      </c>
      <c r="X68" s="31">
        <f t="shared" si="19"/>
        <v>2.2584416746405978E-2</v>
      </c>
      <c r="Y68" s="8">
        <f t="shared" si="20"/>
        <v>7.3564911474104967E-3</v>
      </c>
    </row>
    <row r="69" spans="1:25">
      <c r="A69" t="s">
        <v>89</v>
      </c>
      <c r="B69">
        <v>13.81</v>
      </c>
      <c r="C69">
        <v>8.7140000000000004</v>
      </c>
      <c r="D69">
        <v>24.544</v>
      </c>
      <c r="E69">
        <v>17.562000000000001</v>
      </c>
      <c r="F69">
        <v>415.86500000000001</v>
      </c>
      <c r="G69">
        <v>708.95100000000002</v>
      </c>
      <c r="H69">
        <v>718.38099999999997</v>
      </c>
      <c r="I69">
        <v>838.76700000000005</v>
      </c>
      <c r="J69">
        <v>644.66999999999996</v>
      </c>
      <c r="K69">
        <v>29.062999999999999</v>
      </c>
      <c r="L69">
        <v>147.19800000000001</v>
      </c>
      <c r="N69" s="110" t="s">
        <v>54</v>
      </c>
      <c r="T69" s="33">
        <f t="shared" si="21"/>
        <v>0.42388662289431384</v>
      </c>
      <c r="U69" s="31">
        <f t="shared" si="16"/>
        <v>1.0734790689945749E-2</v>
      </c>
      <c r="V69" s="8">
        <f t="shared" si="17"/>
        <v>4.5503341730384244E-3</v>
      </c>
      <c r="W69" s="33">
        <f t="shared" si="18"/>
        <v>0.82976314826570907</v>
      </c>
      <c r="X69" s="31">
        <f t="shared" si="19"/>
        <v>2.0676109802276202E-2</v>
      </c>
      <c r="Y69" s="8">
        <f t="shared" si="20"/>
        <v>1.7156273963424187E-2</v>
      </c>
    </row>
    <row r="70" spans="1:25">
      <c r="A70" t="s">
        <v>90</v>
      </c>
      <c r="B70">
        <v>9.9689999999999994</v>
      </c>
      <c r="C70">
        <v>5.9089999999999998</v>
      </c>
      <c r="D70">
        <v>7.6050000000000004</v>
      </c>
      <c r="E70">
        <v>8.9429999999999996</v>
      </c>
      <c r="F70">
        <v>8.3729999999999993</v>
      </c>
      <c r="G70">
        <v>23.13</v>
      </c>
      <c r="H70">
        <v>1.306</v>
      </c>
      <c r="I70">
        <v>11.315</v>
      </c>
      <c r="J70">
        <v>21.530999999999999</v>
      </c>
      <c r="K70">
        <v>30.77</v>
      </c>
      <c r="L70">
        <v>14.754</v>
      </c>
      <c r="N70" s="110" t="s">
        <v>55</v>
      </c>
      <c r="T70" s="33">
        <f t="shared" si="21"/>
        <v>0.44430031391792674</v>
      </c>
      <c r="U70" s="31">
        <f t="shared" si="16"/>
        <v>3.206229054768437E-2</v>
      </c>
      <c r="V70" s="8">
        <f t="shared" si="17"/>
        <v>1.4245285755263942E-2</v>
      </c>
      <c r="W70" s="33">
        <f t="shared" si="18"/>
        <v>0.38038802569529118</v>
      </c>
      <c r="X70" s="31">
        <f t="shared" si="19"/>
        <v>2.6025250177503217E-2</v>
      </c>
      <c r="Y70" s="8">
        <f t="shared" si="20"/>
        <v>9.8996935332464741E-3</v>
      </c>
    </row>
    <row r="71" spans="1:25">
      <c r="A71" t="s">
        <v>91</v>
      </c>
      <c r="B71">
        <v>1448.7380000000001</v>
      </c>
      <c r="C71">
        <v>1302.5260000000001</v>
      </c>
      <c r="D71">
        <v>1321.5050000000001</v>
      </c>
      <c r="E71">
        <v>1895.085</v>
      </c>
      <c r="F71">
        <v>3290.752</v>
      </c>
      <c r="G71">
        <v>5293.1270000000004</v>
      </c>
      <c r="H71">
        <v>7061.0940000000001</v>
      </c>
      <c r="I71">
        <v>7411.71</v>
      </c>
      <c r="J71">
        <v>9254.6059999999998</v>
      </c>
      <c r="K71">
        <v>8339.223</v>
      </c>
      <c r="L71">
        <v>7751.6549999999997</v>
      </c>
      <c r="N71" s="110" t="s">
        <v>56</v>
      </c>
      <c r="T71" s="33">
        <f t="shared" si="21"/>
        <v>0.8879543516219941</v>
      </c>
      <c r="U71" s="31">
        <f t="shared" si="16"/>
        <v>1.3689345480514059E-2</v>
      </c>
      <c r="V71" s="8">
        <f t="shared" si="17"/>
        <v>1.2155513890279336E-2</v>
      </c>
      <c r="W71" s="33">
        <f t="shared" si="18"/>
        <v>0.9868181059618143</v>
      </c>
      <c r="X71" s="31">
        <f t="shared" si="19"/>
        <v>2.2921105093460806E-2</v>
      </c>
      <c r="Y71" s="8">
        <f t="shared" si="20"/>
        <v>2.2618961514880687E-2</v>
      </c>
    </row>
    <row r="72" spans="1:25">
      <c r="A72" t="s">
        <v>92</v>
      </c>
      <c r="B72">
        <v>5.8319999999999999</v>
      </c>
      <c r="C72">
        <v>7.3760000000000003</v>
      </c>
      <c r="D72">
        <v>12.061</v>
      </c>
      <c r="E72" t="s">
        <v>18</v>
      </c>
      <c r="F72">
        <v>21.643999999999998</v>
      </c>
      <c r="G72">
        <v>14.954000000000001</v>
      </c>
      <c r="H72">
        <v>2.214</v>
      </c>
      <c r="I72">
        <v>79.786000000000001</v>
      </c>
      <c r="J72">
        <v>8.5299999999999994</v>
      </c>
      <c r="K72">
        <v>0.14399999999999999</v>
      </c>
      <c r="L72">
        <v>0</v>
      </c>
      <c r="N72" s="110" t="s">
        <v>57</v>
      </c>
      <c r="T72" s="33">
        <f t="shared" si="21"/>
        <v>0.15654467554311519</v>
      </c>
      <c r="U72" s="31">
        <f t="shared" si="16"/>
        <v>2.2115081780847562E-2</v>
      </c>
      <c r="V72" s="8">
        <f t="shared" si="17"/>
        <v>3.4619983019922394E-3</v>
      </c>
      <c r="W72" s="33">
        <f t="shared" si="18"/>
        <v>0.1085675941081447</v>
      </c>
      <c r="X72" s="31">
        <f t="shared" si="19"/>
        <v>3.6423448124456109E-2</v>
      </c>
      <c r="Y72" s="8">
        <f t="shared" si="20"/>
        <v>3.9544061319950153E-3</v>
      </c>
    </row>
    <row r="73" spans="1:25">
      <c r="A73" t="s">
        <v>93</v>
      </c>
      <c r="B73">
        <v>6981.3239999999996</v>
      </c>
      <c r="C73">
        <v>8994.1370000000006</v>
      </c>
      <c r="D73">
        <v>10917.285</v>
      </c>
      <c r="E73">
        <v>14585.384</v>
      </c>
      <c r="F73">
        <v>44195.673999999999</v>
      </c>
      <c r="G73">
        <v>44187.065999999999</v>
      </c>
      <c r="H73">
        <v>65155.673999999999</v>
      </c>
      <c r="I73">
        <v>93513.849000000002</v>
      </c>
      <c r="J73">
        <v>87662.876999999993</v>
      </c>
      <c r="K73">
        <v>57727.934000000001</v>
      </c>
      <c r="L73">
        <v>121523.202</v>
      </c>
      <c r="N73" s="110" t="s">
        <v>58</v>
      </c>
      <c r="T73" s="33">
        <f t="shared" si="21"/>
        <v>3.3084116577934675E-3</v>
      </c>
      <c r="U73" s="31">
        <f t="shared" si="16"/>
        <v>2.3539818459717625E-3</v>
      </c>
      <c r="V73" s="8">
        <f t="shared" si="17"/>
        <v>7.7879409814471655E-6</v>
      </c>
      <c r="W73" s="33">
        <f t="shared" si="18"/>
        <v>4.646760517200417E-2</v>
      </c>
      <c r="X73" s="31">
        <f t="shared" si="19"/>
        <v>2.1728737293215295E-3</v>
      </c>
      <c r="Y73" s="8">
        <f t="shared" si="20"/>
        <v>1.0096823854273309E-4</v>
      </c>
    </row>
    <row r="74" spans="1:25">
      <c r="A74" t="s">
        <v>94</v>
      </c>
      <c r="B74">
        <v>7.5190000000000001</v>
      </c>
      <c r="C74" t="s">
        <v>18</v>
      </c>
      <c r="D74">
        <v>21.724</v>
      </c>
      <c r="E74">
        <v>85.603999999999999</v>
      </c>
      <c r="F74">
        <v>1.7689999999999999</v>
      </c>
      <c r="G74" t="s">
        <v>18</v>
      </c>
      <c r="H74" t="s">
        <v>18</v>
      </c>
      <c r="I74" t="s">
        <v>18</v>
      </c>
      <c r="J74" t="s">
        <v>18</v>
      </c>
      <c r="K74">
        <v>4.4999999999999998E-2</v>
      </c>
      <c r="L74">
        <v>0</v>
      </c>
      <c r="N74" s="110" t="s">
        <v>59</v>
      </c>
      <c r="T74" s="33">
        <f t="shared" si="21"/>
        <v>0.21577686971291743</v>
      </c>
      <c r="U74" s="31">
        <f t="shared" si="16"/>
        <v>4.0671167749449455E-2</v>
      </c>
      <c r="V74" s="8">
        <f t="shared" si="17"/>
        <v>8.7758972645451648E-3</v>
      </c>
      <c r="W74" s="33">
        <f t="shared" si="18"/>
        <v>0.20076488983886748</v>
      </c>
      <c r="X74" s="31">
        <f t="shared" si="19"/>
        <v>4.648706580959705E-2</v>
      </c>
      <c r="Y74" s="8">
        <f t="shared" si="20"/>
        <v>9.3329706461959348E-3</v>
      </c>
    </row>
    <row r="75" spans="1:25">
      <c r="A75" t="s">
        <v>95</v>
      </c>
      <c r="B75">
        <v>40.555</v>
      </c>
      <c r="C75" t="s">
        <v>18</v>
      </c>
      <c r="D75" t="s">
        <v>18</v>
      </c>
      <c r="E75" t="s">
        <v>18</v>
      </c>
      <c r="F75" t="s">
        <v>18</v>
      </c>
      <c r="G75">
        <v>2.5529999999999999</v>
      </c>
      <c r="H75" t="s">
        <v>18</v>
      </c>
      <c r="I75" t="s">
        <v>18</v>
      </c>
      <c r="J75" t="s">
        <v>18</v>
      </c>
      <c r="K75" t="s">
        <v>18</v>
      </c>
      <c r="L75">
        <v>0</v>
      </c>
      <c r="N75" s="110" t="s">
        <v>60</v>
      </c>
      <c r="T75" s="33">
        <f t="shared" si="21"/>
        <v>0.17430981680868152</v>
      </c>
      <c r="U75" s="31">
        <f t="shared" si="16"/>
        <v>1.7807455701204758E-3</v>
      </c>
      <c r="V75" s="8">
        <f t="shared" si="17"/>
        <v>3.1040143411057125E-4</v>
      </c>
      <c r="W75" s="33">
        <f t="shared" si="18"/>
        <v>0.11534995758223114</v>
      </c>
      <c r="X75" s="31">
        <f t="shared" si="19"/>
        <v>1.2662370552208172E-3</v>
      </c>
      <c r="Y75" s="8">
        <f t="shared" si="20"/>
        <v>1.4606039060877053E-4</v>
      </c>
    </row>
    <row r="76" spans="1:25">
      <c r="A76" t="s">
        <v>96</v>
      </c>
      <c r="B76">
        <v>1687.2909999999999</v>
      </c>
      <c r="C76">
        <v>2573.2040000000002</v>
      </c>
      <c r="D76">
        <v>3547.203</v>
      </c>
      <c r="E76">
        <v>6376.2820000000002</v>
      </c>
      <c r="F76">
        <v>11138.654</v>
      </c>
      <c r="G76">
        <v>62786.624000000003</v>
      </c>
      <c r="H76">
        <v>93057.604999999996</v>
      </c>
      <c r="I76">
        <v>107394.542</v>
      </c>
      <c r="J76">
        <v>120984.81600000001</v>
      </c>
      <c r="K76">
        <v>78634.887000000002</v>
      </c>
      <c r="L76">
        <v>98270.69</v>
      </c>
      <c r="N76" s="110" t="s">
        <v>61</v>
      </c>
      <c r="T76" s="33">
        <f t="shared" si="21"/>
        <v>0.11932893862807765</v>
      </c>
      <c r="U76" s="31">
        <f t="shared" si="16"/>
        <v>1.9838064709780125E-3</v>
      </c>
      <c r="V76" s="8">
        <f t="shared" si="17"/>
        <v>2.3672552062531857E-4</v>
      </c>
      <c r="W76" s="33">
        <f t="shared" si="18"/>
        <v>0.39370376384243172</v>
      </c>
      <c r="X76" s="31">
        <f t="shared" si="19"/>
        <v>4.2847702233212697E-3</v>
      </c>
      <c r="Y76" s="8">
        <f t="shared" si="20"/>
        <v>1.6869301641215606E-3</v>
      </c>
    </row>
    <row r="77" spans="1:25">
      <c r="A77" t="s">
        <v>97</v>
      </c>
      <c r="B77">
        <v>0</v>
      </c>
      <c r="C77" t="s">
        <v>18</v>
      </c>
      <c r="D77" t="s">
        <v>18</v>
      </c>
      <c r="E77" t="s">
        <v>18</v>
      </c>
      <c r="F77" t="s">
        <v>18</v>
      </c>
      <c r="G77" t="s">
        <v>18</v>
      </c>
      <c r="H77" t="s">
        <v>18</v>
      </c>
      <c r="I77" t="s">
        <v>18</v>
      </c>
      <c r="J77" t="s">
        <v>18</v>
      </c>
      <c r="K77" t="s">
        <v>18</v>
      </c>
      <c r="L77">
        <v>0</v>
      </c>
      <c r="N77" s="110" t="s">
        <v>62</v>
      </c>
      <c r="T77" s="33">
        <f t="shared" si="21"/>
        <v>0.91104622338310559</v>
      </c>
      <c r="U77" s="31">
        <f t="shared" si="16"/>
        <v>9.3814266459951778E-2</v>
      </c>
      <c r="V77" s="8">
        <f t="shared" si="17"/>
        <v>8.5469133157795418E-2</v>
      </c>
      <c r="W77" s="33">
        <f t="shared" si="18"/>
        <v>0.50673940120623062</v>
      </c>
      <c r="X77" s="31">
        <f t="shared" si="19"/>
        <v>9.0839517897686156E-2</v>
      </c>
      <c r="Y77" s="8">
        <f t="shared" si="20"/>
        <v>4.6031962905336149E-2</v>
      </c>
    </row>
    <row r="78" spans="1:25">
      <c r="A78" t="s">
        <v>98</v>
      </c>
      <c r="B78">
        <v>6.0789999999999997</v>
      </c>
      <c r="C78" t="s">
        <v>18</v>
      </c>
      <c r="D78" t="s">
        <v>18</v>
      </c>
      <c r="E78">
        <v>53.878999999999998</v>
      </c>
      <c r="F78">
        <v>5.5380000000000003</v>
      </c>
      <c r="G78">
        <v>172.358</v>
      </c>
      <c r="H78">
        <v>1072.932</v>
      </c>
      <c r="I78">
        <v>3303.172</v>
      </c>
      <c r="J78">
        <v>2.5049999999999999</v>
      </c>
      <c r="K78">
        <v>34.470999999999997</v>
      </c>
      <c r="L78">
        <v>152.69499999999999</v>
      </c>
      <c r="N78" s="110" t="s">
        <v>63</v>
      </c>
      <c r="T78" s="33">
        <f t="shared" si="21"/>
        <v>5.366050471073662E-2</v>
      </c>
      <c r="U78" s="31">
        <f t="shared" si="16"/>
        <v>5.5133387696242033E-3</v>
      </c>
      <c r="V78" s="8">
        <f t="shared" si="17"/>
        <v>2.9584854101930643E-4</v>
      </c>
      <c r="W78" s="33">
        <f t="shared" si="18"/>
        <v>1.8940616685111881E-2</v>
      </c>
      <c r="X78" s="31">
        <f t="shared" si="19"/>
        <v>8.4918376769186708E-3</v>
      </c>
      <c r="Y78" s="8">
        <f t="shared" si="20"/>
        <v>1.6084064239070748E-4</v>
      </c>
    </row>
    <row r="79" spans="1:25">
      <c r="A79" t="s">
        <v>99</v>
      </c>
      <c r="B79">
        <v>19618.636999999999</v>
      </c>
      <c r="C79">
        <v>21808.714</v>
      </c>
      <c r="D79">
        <v>25399.906999999999</v>
      </c>
      <c r="E79">
        <v>31267.345000000001</v>
      </c>
      <c r="F79">
        <v>49268.536</v>
      </c>
      <c r="G79">
        <v>64561.374000000003</v>
      </c>
      <c r="H79">
        <v>135666.783</v>
      </c>
      <c r="I79">
        <v>161619.269</v>
      </c>
      <c r="J79">
        <v>131774.17499999999</v>
      </c>
      <c r="K79">
        <v>79875.964000000007</v>
      </c>
      <c r="L79">
        <v>135999.31299999999</v>
      </c>
      <c r="N79" s="110" t="s">
        <v>64</v>
      </c>
      <c r="T79" s="33">
        <f t="shared" si="21"/>
        <v>0.77913205391462448</v>
      </c>
      <c r="U79" s="31">
        <f t="shared" si="16"/>
        <v>0.10791227966191556</v>
      </c>
      <c r="V79" s="8">
        <f t="shared" si="17"/>
        <v>8.407791609559763E-2</v>
      </c>
      <c r="W79" s="33">
        <f t="shared" si="18"/>
        <v>0.66184345444212178</v>
      </c>
      <c r="X79" s="31">
        <f t="shared" si="19"/>
        <v>0.10007892434598439</v>
      </c>
      <c r="Y79" s="8">
        <f t="shared" si="20"/>
        <v>6.623658100599808E-2</v>
      </c>
    </row>
    <row r="80" spans="1:25">
      <c r="A80" t="s">
        <v>100</v>
      </c>
      <c r="B80">
        <v>803.15200000000004</v>
      </c>
      <c r="C80">
        <v>467.642</v>
      </c>
      <c r="D80">
        <v>459.87400000000002</v>
      </c>
      <c r="E80">
        <v>901.96500000000003</v>
      </c>
      <c r="F80">
        <v>1175.4680000000001</v>
      </c>
      <c r="G80">
        <v>1598.173</v>
      </c>
      <c r="H80">
        <v>2624.15</v>
      </c>
      <c r="I80">
        <v>1406.866</v>
      </c>
      <c r="J80">
        <v>1875.328</v>
      </c>
      <c r="K80">
        <v>6416.2290000000003</v>
      </c>
      <c r="L80">
        <v>8566.2289999999994</v>
      </c>
      <c r="N80" s="110" t="s">
        <v>65</v>
      </c>
      <c r="T80" s="33">
        <f t="shared" si="21"/>
        <v>0.76205097859729498</v>
      </c>
      <c r="U80" s="31">
        <f>(L45+L310)/($AC$44+$AC$45)</f>
        <v>0.35190675068929839</v>
      </c>
      <c r="V80" s="8">
        <f t="shared" si="17"/>
        <v>0.26817088373777415</v>
      </c>
      <c r="W80" s="33">
        <f t="shared" si="18"/>
        <v>0.47985021376208692</v>
      </c>
      <c r="X80" s="72">
        <f>(B45+B310)/($AC$52+$AC$53)</f>
        <v>0.33007991456794517</v>
      </c>
      <c r="Y80" s="8">
        <f t="shared" si="20"/>
        <v>0.15838891756399986</v>
      </c>
    </row>
    <row r="81" spans="1:25">
      <c r="A81" t="s">
        <v>101</v>
      </c>
      <c r="B81">
        <v>227.04599999999999</v>
      </c>
      <c r="C81">
        <v>163.965</v>
      </c>
      <c r="D81">
        <v>146.74100000000001</v>
      </c>
      <c r="E81">
        <v>224.15799999999999</v>
      </c>
      <c r="F81">
        <v>490.04700000000003</v>
      </c>
      <c r="G81">
        <v>599.15200000000004</v>
      </c>
      <c r="H81">
        <v>475.39100000000002</v>
      </c>
      <c r="I81">
        <v>778.95699999999999</v>
      </c>
      <c r="J81">
        <v>967.20600000000002</v>
      </c>
      <c r="K81">
        <v>1798.175</v>
      </c>
      <c r="L81">
        <v>1408.402</v>
      </c>
      <c r="N81" s="110" t="s">
        <v>66</v>
      </c>
      <c r="T81" s="33">
        <f t="shared" si="21"/>
        <v>0.95171579885768742</v>
      </c>
      <c r="U81" s="31">
        <f>(L46+L311)/($AC$44+$AC$45)</f>
        <v>0.35615446747234702</v>
      </c>
      <c r="V81" s="8">
        <f>(T81*U81)</f>
        <v>0.33895783352717901</v>
      </c>
      <c r="W81" s="33">
        <f t="shared" si="18"/>
        <v>0.60635378826297526</v>
      </c>
      <c r="X81" s="72">
        <f>(B46+B311)/($AC$52+$AC$53)</f>
        <v>0.27734353178487731</v>
      </c>
      <c r="Y81" s="8">
        <f t="shared" si="20"/>
        <v>0.16816830114799325</v>
      </c>
    </row>
    <row r="82" spans="1:25">
      <c r="A82" t="s">
        <v>102</v>
      </c>
      <c r="B82">
        <v>5986.0079999999998</v>
      </c>
      <c r="C82">
        <v>7794.3559999999998</v>
      </c>
      <c r="D82">
        <v>7002.1710000000003</v>
      </c>
      <c r="E82">
        <v>10285.15</v>
      </c>
      <c r="F82">
        <v>11714.887000000001</v>
      </c>
      <c r="G82">
        <v>12734.263000000001</v>
      </c>
      <c r="H82">
        <v>13558.655000000001</v>
      </c>
      <c r="I82">
        <v>22072.233</v>
      </c>
      <c r="J82">
        <v>33674.779000000002</v>
      </c>
      <c r="K82">
        <v>25886.793000000001</v>
      </c>
      <c r="L82">
        <v>24879.901999999998</v>
      </c>
      <c r="N82" s="110" t="s">
        <v>67</v>
      </c>
      <c r="T82" s="33">
        <f t="shared" si="21"/>
        <v>0</v>
      </c>
      <c r="U82" s="31">
        <f>(L47+L312)/($AC$44+$AC$45)</f>
        <v>2.0856230165536649E-5</v>
      </c>
      <c r="V82" s="8">
        <f>(T82*U82)</f>
        <v>0</v>
      </c>
      <c r="W82" s="33">
        <f t="shared" si="18"/>
        <v>0.52973491693119212</v>
      </c>
      <c r="X82" s="72">
        <f>(B47+B312)/($AC$52+$AC$53)</f>
        <v>0.13917704013526744</v>
      </c>
      <c r="Y82" s="8">
        <f t="shared" si="20"/>
        <v>7.3726937794785091E-2</v>
      </c>
    </row>
    <row r="83" spans="1:25">
      <c r="A83" t="s">
        <v>103</v>
      </c>
      <c r="B83">
        <v>2.4359999999999999</v>
      </c>
      <c r="C83">
        <v>31.844000000000001</v>
      </c>
      <c r="D83">
        <v>23.4</v>
      </c>
      <c r="E83">
        <v>0.18099999999999999</v>
      </c>
      <c r="F83">
        <v>20.228999999999999</v>
      </c>
      <c r="G83">
        <v>246.97300000000001</v>
      </c>
      <c r="H83">
        <v>339.36399999999998</v>
      </c>
      <c r="I83">
        <v>189.38800000000001</v>
      </c>
      <c r="J83">
        <v>308.85599999999999</v>
      </c>
      <c r="K83">
        <v>219.26499999999999</v>
      </c>
      <c r="L83">
        <v>293.63</v>
      </c>
      <c r="N83" s="110" t="s">
        <v>68</v>
      </c>
      <c r="T83" s="33">
        <f t="shared" si="21"/>
        <v>4.2617472317924669E-3</v>
      </c>
      <c r="U83" s="31">
        <f>(L48+L313)/($AC$44+$AC$45)</f>
        <v>0.29191792560818902</v>
      </c>
      <c r="V83" s="8">
        <f>(T83*U83)</f>
        <v>1.2440804113712988E-3</v>
      </c>
      <c r="W83" s="33">
        <f t="shared" si="18"/>
        <v>0.63075638076684037</v>
      </c>
      <c r="X83" s="72">
        <f>(B48+B313)/($AC$52+$AC$53)</f>
        <v>0.25339951351191009</v>
      </c>
      <c r="Y83" s="8">
        <f t="shared" si="20"/>
        <v>0.15983336003085047</v>
      </c>
    </row>
    <row r="84" spans="1:25">
      <c r="A84" t="s">
        <v>104</v>
      </c>
      <c r="B84">
        <v>75.501000000000005</v>
      </c>
      <c r="C84">
        <v>52.363999999999997</v>
      </c>
      <c r="D84">
        <v>56.679000000000002</v>
      </c>
      <c r="E84">
        <v>43.308</v>
      </c>
      <c r="F84">
        <v>712.87300000000005</v>
      </c>
      <c r="G84">
        <v>1108.835</v>
      </c>
      <c r="H84">
        <v>2315.431</v>
      </c>
      <c r="I84">
        <v>722.13499999999999</v>
      </c>
      <c r="J84">
        <v>978.56500000000005</v>
      </c>
      <c r="K84">
        <v>1166.4159999999999</v>
      </c>
      <c r="L84">
        <v>769.40099999999995</v>
      </c>
      <c r="N84" s="110" t="s">
        <v>69</v>
      </c>
      <c r="T84" s="33">
        <f t="shared" si="21"/>
        <v>0.78417516035459667</v>
      </c>
      <c r="U84" s="31">
        <f t="shared" ref="U84:U117" si="24">(L49+L314)/($AD$44+$AD$45)</f>
        <v>1.8184595270573218E-2</v>
      </c>
      <c r="V84" s="8">
        <f>(T84*U84)</f>
        <v>1.4259907912285194E-2</v>
      </c>
      <c r="W84" s="33">
        <f t="shared" si="18"/>
        <v>0.92580808090058431</v>
      </c>
      <c r="X84" s="72">
        <f>(B49+B314)/($AD$52+$AD$53)</f>
        <v>7.3998232580034712E-2</v>
      </c>
      <c r="Y84" s="8">
        <f t="shared" si="20"/>
        <v>6.8508161694957034E-2</v>
      </c>
    </row>
    <row r="85" spans="1:25">
      <c r="A85" t="s">
        <v>105</v>
      </c>
      <c r="B85">
        <v>0</v>
      </c>
      <c r="C85">
        <v>4.0359999999999996</v>
      </c>
      <c r="D85">
        <v>57.415999999999997</v>
      </c>
      <c r="E85">
        <v>2E-3</v>
      </c>
      <c r="F85">
        <v>1.4E-2</v>
      </c>
      <c r="G85">
        <v>69.980999999999995</v>
      </c>
      <c r="H85" t="s">
        <v>18</v>
      </c>
      <c r="I85">
        <v>40.738999999999997</v>
      </c>
      <c r="J85">
        <v>3.6669999999999998</v>
      </c>
      <c r="K85" t="s">
        <v>18</v>
      </c>
      <c r="L85">
        <v>64.364000000000004</v>
      </c>
      <c r="N85" s="110" t="s">
        <v>70</v>
      </c>
      <c r="T85" s="33">
        <f t="shared" si="21"/>
        <v>0.48210434436266719</v>
      </c>
      <c r="U85" s="31">
        <f t="shared" si="24"/>
        <v>8.9684011383795034E-5</v>
      </c>
      <c r="V85" s="8">
        <f t="shared" ref="V85:V148" si="25">(T85*U85)</f>
        <v>4.3237051507998489E-5</v>
      </c>
      <c r="W85" s="33">
        <f t="shared" si="18"/>
        <v>0.73560804296928795</v>
      </c>
      <c r="X85" s="72">
        <f t="shared" ref="X85:X117" si="26">(B50+B315)/($AD$52+$AD$53)</f>
        <v>2.434898949576763E-4</v>
      </c>
      <c r="Y85" s="8">
        <f t="shared" si="20"/>
        <v>1.7911312511261377E-4</v>
      </c>
    </row>
    <row r="86" spans="1:25">
      <c r="A86" t="s">
        <v>106</v>
      </c>
      <c r="B86">
        <v>0</v>
      </c>
      <c r="C86">
        <v>162.66800000000001</v>
      </c>
      <c r="D86">
        <v>179.626</v>
      </c>
      <c r="E86">
        <v>120.152</v>
      </c>
      <c r="F86">
        <v>162.703</v>
      </c>
      <c r="G86">
        <v>184.899</v>
      </c>
      <c r="H86">
        <v>212.20599999999999</v>
      </c>
      <c r="I86" t="s">
        <v>18</v>
      </c>
      <c r="J86">
        <v>9.1999999999999998E-2</v>
      </c>
      <c r="K86" t="s">
        <v>18</v>
      </c>
      <c r="L86">
        <v>0</v>
      </c>
      <c r="N86" s="110" t="s">
        <v>71</v>
      </c>
      <c r="T86" s="33">
        <f t="shared" si="21"/>
        <v>0.98306269198265217</v>
      </c>
      <c r="U86" s="31">
        <f t="shared" si="24"/>
        <v>7.4799727843243055E-2</v>
      </c>
      <c r="V86" s="8">
        <f t="shared" si="25"/>
        <v>7.3532821813148255E-2</v>
      </c>
      <c r="W86" s="33">
        <f t="shared" si="18"/>
        <v>0.12198777143144705</v>
      </c>
      <c r="X86" s="72">
        <f t="shared" si="26"/>
        <v>1.3882699374659895E-3</v>
      </c>
      <c r="Y86" s="8">
        <f t="shared" si="20"/>
        <v>1.6935195581675041E-4</v>
      </c>
    </row>
    <row r="87" spans="1:25">
      <c r="A87" t="s">
        <v>107</v>
      </c>
      <c r="B87">
        <v>21467.864000000001</v>
      </c>
      <c r="C87">
        <v>13267.859</v>
      </c>
      <c r="D87">
        <v>11920.492</v>
      </c>
      <c r="E87">
        <v>10741.701999999999</v>
      </c>
      <c r="F87">
        <v>19598.159</v>
      </c>
      <c r="G87">
        <v>28188.19</v>
      </c>
      <c r="H87">
        <v>43135.68</v>
      </c>
      <c r="I87">
        <v>123733.035</v>
      </c>
      <c r="J87">
        <v>415548.75400000002</v>
      </c>
      <c r="K87">
        <v>314047.80099999998</v>
      </c>
      <c r="L87">
        <v>487608.13299999997</v>
      </c>
      <c r="N87" s="110" t="s">
        <v>72</v>
      </c>
      <c r="T87" s="33">
        <f t="shared" si="21"/>
        <v>0.34787036855902032</v>
      </c>
      <c r="U87" s="31">
        <f t="shared" si="24"/>
        <v>2.4864169860273418E-3</v>
      </c>
      <c r="V87" s="8">
        <f t="shared" si="25"/>
        <v>8.649507933207399E-4</v>
      </c>
      <c r="W87" s="33">
        <f t="shared" si="18"/>
        <v>0.27933654981053152</v>
      </c>
      <c r="X87" s="72">
        <f t="shared" si="26"/>
        <v>9.4468166093211942E-4</v>
      </c>
      <c r="Y87" s="8">
        <f t="shared" si="20"/>
        <v>2.6388411583406064E-4</v>
      </c>
    </row>
    <row r="88" spans="1:25">
      <c r="A88" t="s">
        <v>108</v>
      </c>
      <c r="B88">
        <v>914.81500000000005</v>
      </c>
      <c r="C88">
        <v>1296.73</v>
      </c>
      <c r="D88">
        <v>1849.258</v>
      </c>
      <c r="E88">
        <v>2083.8589999999999</v>
      </c>
      <c r="F88">
        <v>3142.9540000000002</v>
      </c>
      <c r="G88">
        <v>4838.0820000000003</v>
      </c>
      <c r="H88">
        <v>7985.0029999999997</v>
      </c>
      <c r="I88">
        <v>9714.9110000000001</v>
      </c>
      <c r="J88">
        <v>26686.666000000001</v>
      </c>
      <c r="K88">
        <v>10770.714</v>
      </c>
      <c r="L88">
        <v>5150.8559999999998</v>
      </c>
      <c r="N88" s="110" t="s">
        <v>73</v>
      </c>
      <c r="T88" s="33">
        <f t="shared" si="21"/>
        <v>9.46541401287391E-2</v>
      </c>
      <c r="U88" s="31">
        <f t="shared" si="24"/>
        <v>2.6344192981676218E-2</v>
      </c>
      <c r="V88" s="8">
        <f t="shared" si="25"/>
        <v>2.493586934066126E-3</v>
      </c>
      <c r="W88" s="33">
        <f t="shared" si="18"/>
        <v>3.6601562671188817E-2</v>
      </c>
      <c r="X88" s="72">
        <f t="shared" si="26"/>
        <v>2.1361547723514306E-2</v>
      </c>
      <c r="Y88" s="8">
        <f t="shared" si="20"/>
        <v>7.818660277557997E-4</v>
      </c>
    </row>
    <row r="89" spans="1:25">
      <c r="A89" t="s">
        <v>109</v>
      </c>
      <c r="B89">
        <v>0.309</v>
      </c>
      <c r="C89">
        <v>2.0369999999999999</v>
      </c>
      <c r="D89">
        <v>27.181999999999999</v>
      </c>
      <c r="E89">
        <v>86.724999999999994</v>
      </c>
      <c r="F89">
        <v>497.39600000000002</v>
      </c>
      <c r="G89">
        <v>1001.913</v>
      </c>
      <c r="H89">
        <v>3363.17</v>
      </c>
      <c r="I89">
        <v>4751.817</v>
      </c>
      <c r="J89">
        <v>7251.2359999999999</v>
      </c>
      <c r="K89">
        <v>2307.5569999999998</v>
      </c>
      <c r="L89">
        <v>2428.9879999999998</v>
      </c>
      <c r="N89" s="110" t="s">
        <v>74</v>
      </c>
      <c r="T89" s="33">
        <f t="shared" si="21"/>
        <v>0.11702818138260131</v>
      </c>
      <c r="U89" s="31">
        <f t="shared" si="24"/>
        <v>4.2055023176864624E-2</v>
      </c>
      <c r="V89" s="8">
        <f t="shared" si="25"/>
        <v>4.9216228803916151E-3</v>
      </c>
      <c r="W89" s="33">
        <f t="shared" si="18"/>
        <v>2.3977752901616644E-2</v>
      </c>
      <c r="X89" s="72">
        <f t="shared" si="26"/>
        <v>4.9351808267440726E-2</v>
      </c>
      <c r="Y89" s="8">
        <f t="shared" si="20"/>
        <v>1.1833454638846552E-3</v>
      </c>
    </row>
    <row r="90" spans="1:25">
      <c r="A90" t="s">
        <v>110</v>
      </c>
      <c r="B90">
        <v>0</v>
      </c>
      <c r="C90">
        <v>0.73599999999999999</v>
      </c>
      <c r="D90">
        <v>1.123</v>
      </c>
      <c r="E90">
        <v>2.3239999999999998</v>
      </c>
      <c r="F90">
        <v>1.758</v>
      </c>
      <c r="G90">
        <v>26068.173999999999</v>
      </c>
      <c r="H90">
        <v>25953.719000000001</v>
      </c>
      <c r="I90">
        <v>13991.813</v>
      </c>
      <c r="J90">
        <v>19622.677</v>
      </c>
      <c r="K90">
        <v>2306.6790000000001</v>
      </c>
      <c r="L90">
        <v>2.7E-2</v>
      </c>
      <c r="N90" s="110" t="s">
        <v>75</v>
      </c>
      <c r="T90" s="33">
        <f t="shared" si="21"/>
        <v>0.59967164201153145</v>
      </c>
      <c r="U90" s="31">
        <f t="shared" si="24"/>
        <v>1.3479199068345734E-2</v>
      </c>
      <c r="V90" s="8">
        <f t="shared" si="25"/>
        <v>8.083093438315191E-3</v>
      </c>
      <c r="W90" s="33">
        <f t="shared" si="18"/>
        <v>0.25812135774586248</v>
      </c>
      <c r="X90" s="72">
        <f t="shared" si="26"/>
        <v>2.9243951817912637E-3</v>
      </c>
      <c r="Y90" s="8">
        <f t="shared" si="20"/>
        <v>7.5484885490941932E-4</v>
      </c>
    </row>
    <row r="91" spans="1:25">
      <c r="A91" t="s">
        <v>111</v>
      </c>
      <c r="B91">
        <v>0.32900000000000001</v>
      </c>
      <c r="C91">
        <v>3.1659999999999999</v>
      </c>
      <c r="D91">
        <v>0.60699999999999998</v>
      </c>
      <c r="E91">
        <v>0.36</v>
      </c>
      <c r="F91">
        <v>0.62</v>
      </c>
      <c r="G91">
        <v>0.626</v>
      </c>
      <c r="H91">
        <v>1384.086</v>
      </c>
      <c r="I91">
        <v>3321.7559999999999</v>
      </c>
      <c r="J91">
        <v>3651.2710000000002</v>
      </c>
      <c r="K91">
        <v>3906.7249999999999</v>
      </c>
      <c r="L91">
        <v>4485.43</v>
      </c>
      <c r="N91" s="110" t="s">
        <v>76</v>
      </c>
      <c r="T91" s="33">
        <f t="shared" si="21"/>
        <v>0.8127074488757704</v>
      </c>
      <c r="U91" s="31">
        <f t="shared" si="24"/>
        <v>2.763963592177316E-2</v>
      </c>
      <c r="V91" s="8">
        <f t="shared" si="25"/>
        <v>2.2462937997839369E-2</v>
      </c>
      <c r="W91" s="33">
        <f t="shared" si="18"/>
        <v>0.18751531445915087</v>
      </c>
      <c r="X91" s="72">
        <f t="shared" si="26"/>
        <v>5.1605999832791414E-3</v>
      </c>
      <c r="Y91" s="8">
        <f t="shared" si="20"/>
        <v>9.6769152866247688E-4</v>
      </c>
    </row>
    <row r="92" spans="1:25">
      <c r="A92" t="s">
        <v>112</v>
      </c>
      <c r="B92">
        <v>34557.239000000001</v>
      </c>
      <c r="C92">
        <v>73308.376000000004</v>
      </c>
      <c r="D92">
        <v>98106.482999999993</v>
      </c>
      <c r="E92">
        <v>159692.005</v>
      </c>
      <c r="F92">
        <v>229212.337</v>
      </c>
      <c r="G92">
        <v>310991.07900000003</v>
      </c>
      <c r="H92">
        <v>478818.89199999999</v>
      </c>
      <c r="I92">
        <v>356649.91100000002</v>
      </c>
      <c r="J92">
        <v>404997.408</v>
      </c>
      <c r="K92">
        <v>392498.08899999998</v>
      </c>
      <c r="L92">
        <v>532979.59100000001</v>
      </c>
      <c r="N92" s="110" t="s">
        <v>77</v>
      </c>
      <c r="T92" s="33">
        <f t="shared" si="21"/>
        <v>0.63321285256804005</v>
      </c>
      <c r="U92" s="31">
        <f t="shared" si="24"/>
        <v>2.8699796416568338E-2</v>
      </c>
      <c r="V92" s="8">
        <f t="shared" si="25"/>
        <v>1.8173079957057251E-2</v>
      </c>
      <c r="W92" s="33">
        <f t="shared" si="18"/>
        <v>0.69820472415471901</v>
      </c>
      <c r="X92" s="72">
        <f t="shared" si="26"/>
        <v>4.837351722113175E-2</v>
      </c>
      <c r="Y92" s="8">
        <f t="shared" si="20"/>
        <v>3.3774618247773842E-2</v>
      </c>
    </row>
    <row r="93" spans="1:25">
      <c r="A93" t="s">
        <v>113</v>
      </c>
      <c r="B93">
        <v>585.41</v>
      </c>
      <c r="C93">
        <v>495.09699999999998</v>
      </c>
      <c r="D93">
        <v>487.334</v>
      </c>
      <c r="E93">
        <v>774.37599999999998</v>
      </c>
      <c r="F93">
        <v>528.43299999999999</v>
      </c>
      <c r="G93">
        <v>567.18899999999996</v>
      </c>
      <c r="H93">
        <v>347.40499999999997</v>
      </c>
      <c r="I93">
        <v>337.34699999999998</v>
      </c>
      <c r="J93">
        <v>906.64300000000003</v>
      </c>
      <c r="K93">
        <v>1472.722</v>
      </c>
      <c r="L93">
        <v>1868.7850000000001</v>
      </c>
      <c r="N93" s="110" t="s">
        <v>78</v>
      </c>
      <c r="T93" s="33">
        <f t="shared" si="21"/>
        <v>0.90880551804706555</v>
      </c>
      <c r="U93" s="31">
        <f t="shared" si="24"/>
        <v>0.17594475904489379</v>
      </c>
      <c r="V93" s="8">
        <f t="shared" si="25"/>
        <v>0.15989956789146081</v>
      </c>
      <c r="W93" s="33">
        <f t="shared" si="18"/>
        <v>0.92706200446632381</v>
      </c>
      <c r="X93" s="72">
        <f t="shared" si="26"/>
        <v>0.16264893459303276</v>
      </c>
      <c r="Y93" s="8">
        <f t="shared" si="20"/>
        <v>0.15078564732812894</v>
      </c>
    </row>
    <row r="94" spans="1:25">
      <c r="A94" t="s">
        <v>114</v>
      </c>
      <c r="B94">
        <v>2644.944</v>
      </c>
      <c r="C94">
        <v>3787.3449999999998</v>
      </c>
      <c r="D94">
        <v>6541.7169999999996</v>
      </c>
      <c r="E94">
        <v>3977.1390000000001</v>
      </c>
      <c r="F94">
        <v>2195.739</v>
      </c>
      <c r="G94">
        <v>3761.8440000000001</v>
      </c>
      <c r="H94">
        <v>2385.415</v>
      </c>
      <c r="I94">
        <v>9451.7939999999999</v>
      </c>
      <c r="J94">
        <v>9406.3060000000005</v>
      </c>
      <c r="K94">
        <v>2889.5810000000001</v>
      </c>
      <c r="L94">
        <v>4053.3029999999999</v>
      </c>
      <c r="N94" s="110" t="s">
        <v>79</v>
      </c>
      <c r="T94" s="33">
        <f t="shared" si="21"/>
        <v>0.16060700165503522</v>
      </c>
      <c r="U94" s="31">
        <f t="shared" si="24"/>
        <v>9.6858299847982401E-2</v>
      </c>
      <c r="V94" s="8">
        <f t="shared" si="25"/>
        <v>1.5556121123988808E-2</v>
      </c>
      <c r="W94" s="33">
        <f t="shared" si="18"/>
        <v>0.30100054639070456</v>
      </c>
      <c r="X94" s="72">
        <f t="shared" si="26"/>
        <v>0.21426271429851804</v>
      </c>
      <c r="Y94" s="8">
        <f t="shared" si="20"/>
        <v>6.449319407500935E-2</v>
      </c>
    </row>
    <row r="95" spans="1:25">
      <c r="A95" t="s">
        <v>115</v>
      </c>
      <c r="B95">
        <v>282.70800000000003</v>
      </c>
      <c r="C95">
        <v>290.245</v>
      </c>
      <c r="D95">
        <v>419.61500000000001</v>
      </c>
      <c r="E95">
        <v>628.08199999999999</v>
      </c>
      <c r="F95">
        <v>509.399</v>
      </c>
      <c r="G95">
        <v>695.65499999999997</v>
      </c>
      <c r="H95">
        <v>1430.827</v>
      </c>
      <c r="I95">
        <v>1749.3320000000001</v>
      </c>
      <c r="J95">
        <v>2240.538</v>
      </c>
      <c r="K95">
        <v>1968.3710000000001</v>
      </c>
      <c r="L95">
        <v>1771.7840000000001</v>
      </c>
      <c r="N95" s="110" t="s">
        <v>80</v>
      </c>
      <c r="T95" s="33">
        <f t="shared" si="21"/>
        <v>3.6539650387362385E-2</v>
      </c>
      <c r="U95" s="31">
        <f t="shared" si="24"/>
        <v>2.8890695333086668E-5</v>
      </c>
      <c r="V95" s="8">
        <f t="shared" si="25"/>
        <v>1.055655906918789E-6</v>
      </c>
      <c r="W95" s="33">
        <f t="shared" si="18"/>
        <v>0</v>
      </c>
      <c r="X95" s="72">
        <f t="shared" si="26"/>
        <v>6.0053686850301416E-6</v>
      </c>
      <c r="Y95" s="8">
        <f t="shared" si="20"/>
        <v>0</v>
      </c>
    </row>
    <row r="96" spans="1:25">
      <c r="A96" t="s">
        <v>116</v>
      </c>
      <c r="B96">
        <v>2462</v>
      </c>
      <c r="C96">
        <v>1443.7909999999999</v>
      </c>
      <c r="D96">
        <v>1709.7739999999999</v>
      </c>
      <c r="E96">
        <v>2988.127</v>
      </c>
      <c r="F96">
        <v>4846.491</v>
      </c>
      <c r="G96">
        <v>5212.665</v>
      </c>
      <c r="H96">
        <v>5588.2879999999996</v>
      </c>
      <c r="I96">
        <v>7389.3370000000004</v>
      </c>
      <c r="J96">
        <v>9926.7630000000008</v>
      </c>
      <c r="K96">
        <v>8047.6760000000004</v>
      </c>
      <c r="L96">
        <v>6784.5140000000001</v>
      </c>
      <c r="N96" s="110" t="s">
        <v>81</v>
      </c>
      <c r="T96" s="33">
        <f t="shared" si="21"/>
        <v>5.6735929765447363E-2</v>
      </c>
      <c r="U96" s="31">
        <f t="shared" si="24"/>
        <v>2.57991093482034E-3</v>
      </c>
      <c r="V96" s="8">
        <f t="shared" si="25"/>
        <v>1.4637364559907647E-4</v>
      </c>
      <c r="W96" s="33">
        <f t="shared" si="18"/>
        <v>6.0388417147680416E-2</v>
      </c>
      <c r="X96" s="72">
        <f t="shared" si="26"/>
        <v>2.100821742765677E-2</v>
      </c>
      <c r="Y96" s="8">
        <f t="shared" si="20"/>
        <v>1.2686529975505067E-3</v>
      </c>
    </row>
    <row r="97" spans="1:25">
      <c r="A97" t="s">
        <v>117</v>
      </c>
      <c r="B97">
        <v>254.2</v>
      </c>
      <c r="C97">
        <v>575.85500000000002</v>
      </c>
      <c r="D97">
        <v>210.12799999999999</v>
      </c>
      <c r="E97">
        <v>449.69900000000001</v>
      </c>
      <c r="F97">
        <v>2112.9209999999998</v>
      </c>
      <c r="G97">
        <v>3128.7020000000002</v>
      </c>
      <c r="H97">
        <v>3129.3510000000001</v>
      </c>
      <c r="I97">
        <v>4035.232</v>
      </c>
      <c r="J97">
        <v>7423.4930000000004</v>
      </c>
      <c r="K97">
        <v>7262.8360000000002</v>
      </c>
      <c r="L97">
        <v>4089.42</v>
      </c>
      <c r="N97" s="110" t="s">
        <v>82</v>
      </c>
      <c r="T97" s="33">
        <f t="shared" si="21"/>
        <v>1.5513455400799937E-2</v>
      </c>
      <c r="U97" s="31">
        <f t="shared" si="24"/>
        <v>1.579991607755943E-3</v>
      </c>
      <c r="V97" s="8">
        <f t="shared" si="25"/>
        <v>2.4511129340560011E-5</v>
      </c>
      <c r="W97" s="33">
        <f t="shared" si="18"/>
        <v>1.2972704667006261E-2</v>
      </c>
      <c r="X97" s="72">
        <f t="shared" si="26"/>
        <v>2.0380262376346325E-3</v>
      </c>
      <c r="Y97" s="8">
        <f t="shared" si="20"/>
        <v>2.6438712484444009E-5</v>
      </c>
    </row>
    <row r="98" spans="1:25">
      <c r="A98" t="s">
        <v>118</v>
      </c>
      <c r="B98">
        <v>14880.6</v>
      </c>
      <c r="C98">
        <v>17166.947</v>
      </c>
      <c r="D98">
        <v>15876.194</v>
      </c>
      <c r="E98">
        <v>23811.054</v>
      </c>
      <c r="F98">
        <v>23325.75</v>
      </c>
      <c r="G98">
        <v>23201.370999999999</v>
      </c>
      <c r="H98">
        <v>38954.874000000003</v>
      </c>
      <c r="I98">
        <v>48835.284</v>
      </c>
      <c r="J98">
        <v>30312.687000000002</v>
      </c>
      <c r="K98">
        <v>19115.505000000001</v>
      </c>
      <c r="L98">
        <v>28479.4</v>
      </c>
      <c r="N98" s="110" t="s">
        <v>83</v>
      </c>
      <c r="T98" s="33">
        <f t="shared" si="21"/>
        <v>8.6320724354080447E-2</v>
      </c>
      <c r="U98" s="31">
        <f t="shared" si="24"/>
        <v>9.0559992983331034E-3</v>
      </c>
      <c r="V98" s="8">
        <f t="shared" si="25"/>
        <v>7.8172041918215781E-4</v>
      </c>
      <c r="W98" s="33">
        <f t="shared" si="18"/>
        <v>7.0485166546379249E-2</v>
      </c>
      <c r="X98" s="72">
        <f t="shared" si="26"/>
        <v>1.6686246641707498E-2</v>
      </c>
      <c r="Y98" s="8">
        <f t="shared" si="20"/>
        <v>1.1761328735747144E-3</v>
      </c>
    </row>
    <row r="99" spans="1:25">
      <c r="A99" t="s">
        <v>119</v>
      </c>
      <c r="B99">
        <v>16630.725999999999</v>
      </c>
      <c r="C99">
        <v>14652.16</v>
      </c>
      <c r="D99">
        <v>14347.07</v>
      </c>
      <c r="E99">
        <v>14367.031000000001</v>
      </c>
      <c r="F99">
        <v>19783.473999999998</v>
      </c>
      <c r="G99">
        <v>20739.847000000002</v>
      </c>
      <c r="H99">
        <v>27496.126</v>
      </c>
      <c r="I99">
        <v>34802.050999999999</v>
      </c>
      <c r="J99">
        <v>32769.652999999998</v>
      </c>
      <c r="K99">
        <v>11327.944</v>
      </c>
      <c r="L99">
        <v>26360.363000000001</v>
      </c>
      <c r="N99" s="110" t="s">
        <v>84</v>
      </c>
      <c r="T99" s="33">
        <f t="shared" si="21"/>
        <v>0.438859036289793</v>
      </c>
      <c r="U99" s="31">
        <f t="shared" si="24"/>
        <v>4.2910105981491748E-3</v>
      </c>
      <c r="V99" s="8">
        <f t="shared" si="25"/>
        <v>1.883148775813035E-3</v>
      </c>
      <c r="W99" s="33">
        <f t="shared" si="18"/>
        <v>0.41680666274792116</v>
      </c>
      <c r="X99" s="72">
        <f t="shared" si="26"/>
        <v>1.0577790451741844E-2</v>
      </c>
      <c r="Y99" s="8">
        <f t="shared" si="20"/>
        <v>4.4088935374373434E-3</v>
      </c>
    </row>
    <row r="100" spans="1:25">
      <c r="A100" t="s">
        <v>120</v>
      </c>
      <c r="B100">
        <v>1160.7470000000001</v>
      </c>
      <c r="C100">
        <v>459.916</v>
      </c>
      <c r="D100">
        <v>318.66000000000003</v>
      </c>
      <c r="E100">
        <v>523.77800000000002</v>
      </c>
      <c r="F100">
        <v>410.58300000000003</v>
      </c>
      <c r="G100">
        <v>466.79399999999998</v>
      </c>
      <c r="H100">
        <v>522.654</v>
      </c>
      <c r="I100">
        <v>1029.587</v>
      </c>
      <c r="J100">
        <v>1628.175</v>
      </c>
      <c r="K100">
        <v>1184.79</v>
      </c>
      <c r="L100">
        <v>829.221</v>
      </c>
      <c r="N100" s="110" t="s">
        <v>85</v>
      </c>
      <c r="T100" s="33">
        <f t="shared" si="21"/>
        <v>1.244098756006694E-2</v>
      </c>
      <c r="U100" s="31">
        <f t="shared" si="24"/>
        <v>7.2073178018826854E-4</v>
      </c>
      <c r="V100" s="8">
        <f t="shared" si="25"/>
        <v>8.9666151114671481E-6</v>
      </c>
      <c r="W100" s="33">
        <f t="shared" si="18"/>
        <v>7.6466892809473927E-2</v>
      </c>
      <c r="X100" s="72">
        <f t="shared" si="26"/>
        <v>1.0798143329469314E-2</v>
      </c>
      <c r="Y100" s="8">
        <f t="shared" si="20"/>
        <v>8.2570046851586593E-4</v>
      </c>
    </row>
    <row r="101" spans="1:25">
      <c r="A101" t="s">
        <v>121</v>
      </c>
      <c r="B101">
        <v>13480.302</v>
      </c>
      <c r="C101">
        <v>15994.067999999999</v>
      </c>
      <c r="D101">
        <v>20469.563999999998</v>
      </c>
      <c r="E101">
        <v>34272.124000000003</v>
      </c>
      <c r="F101">
        <v>24943.726999999999</v>
      </c>
      <c r="G101">
        <v>34693.955000000002</v>
      </c>
      <c r="H101">
        <v>48823.375999999997</v>
      </c>
      <c r="I101">
        <v>39085.642</v>
      </c>
      <c r="J101">
        <v>81205.745999999999</v>
      </c>
      <c r="K101">
        <v>88307.483999999997</v>
      </c>
      <c r="L101">
        <v>95791.644</v>
      </c>
      <c r="N101" s="110" t="s">
        <v>86</v>
      </c>
      <c r="T101" s="33">
        <f t="shared" si="21"/>
        <v>0.47007669586004269</v>
      </c>
      <c r="U101" s="31">
        <f t="shared" si="24"/>
        <v>6.7592150497449474E-4</v>
      </c>
      <c r="V101" s="8">
        <f t="shared" si="25"/>
        <v>3.1773494771915789E-4</v>
      </c>
      <c r="W101" s="33">
        <f t="shared" si="18"/>
        <v>0.99485473967637073</v>
      </c>
      <c r="X101" s="72">
        <f t="shared" si="26"/>
        <v>4.9692777116868174E-3</v>
      </c>
      <c r="Y101" s="8">
        <f t="shared" si="20"/>
        <v>4.9437094842397795E-3</v>
      </c>
    </row>
    <row r="102" spans="1:25">
      <c r="A102" t="s">
        <v>122</v>
      </c>
      <c r="B102">
        <v>1162.7080000000001</v>
      </c>
      <c r="C102">
        <v>1078.6279999999999</v>
      </c>
      <c r="D102">
        <v>584.98199999999997</v>
      </c>
      <c r="E102">
        <v>1207.5830000000001</v>
      </c>
      <c r="F102">
        <v>1497.5419999999999</v>
      </c>
      <c r="G102">
        <v>1895.1880000000001</v>
      </c>
      <c r="H102">
        <v>2090.1379999999999</v>
      </c>
      <c r="I102">
        <v>3254.951</v>
      </c>
      <c r="J102">
        <v>6056.8720000000003</v>
      </c>
      <c r="K102">
        <v>4906.3739999999998</v>
      </c>
      <c r="L102">
        <v>6270.2629999999999</v>
      </c>
      <c r="N102" s="110" t="s">
        <v>87</v>
      </c>
      <c r="T102" s="33">
        <f t="shared" si="21"/>
        <v>0.39060956693058385</v>
      </c>
      <c r="U102" s="31">
        <f t="shared" si="24"/>
        <v>7.9447075130773231E-4</v>
      </c>
      <c r="V102" s="8">
        <f t="shared" si="25"/>
        <v>3.1032787610732888E-4</v>
      </c>
      <c r="W102" s="33">
        <f t="shared" si="18"/>
        <v>7.9448810778988826E-2</v>
      </c>
      <c r="X102" s="72">
        <f t="shared" si="26"/>
        <v>8.4018992250929614E-4</v>
      </c>
      <c r="Y102" s="8">
        <f t="shared" si="20"/>
        <v>6.6752090171854359E-5</v>
      </c>
    </row>
    <row r="103" spans="1:25">
      <c r="A103" t="s">
        <v>123</v>
      </c>
      <c r="B103">
        <v>24656.43</v>
      </c>
      <c r="C103">
        <v>24270.202000000001</v>
      </c>
      <c r="D103">
        <v>22417.865000000002</v>
      </c>
      <c r="E103">
        <v>27293.9</v>
      </c>
      <c r="F103">
        <v>36226.305999999997</v>
      </c>
      <c r="G103">
        <v>34471.449000000001</v>
      </c>
      <c r="H103">
        <v>37429.894999999997</v>
      </c>
      <c r="I103">
        <v>46183.942999999999</v>
      </c>
      <c r="J103">
        <v>57881.584000000003</v>
      </c>
      <c r="K103">
        <v>38970.625</v>
      </c>
      <c r="L103">
        <v>45352.858999999997</v>
      </c>
      <c r="N103" s="110" t="s">
        <v>88</v>
      </c>
      <c r="T103" s="33">
        <f t="shared" si="21"/>
        <v>0.9631257254136435</v>
      </c>
      <c r="U103" s="31">
        <f t="shared" si="24"/>
        <v>2.4724921322037453E-2</v>
      </c>
      <c r="V103" s="8">
        <f t="shared" si="25"/>
        <v>2.3813207784082583E-2</v>
      </c>
      <c r="W103" s="33">
        <f t="shared" si="18"/>
        <v>0.23249200358875519</v>
      </c>
      <c r="X103" s="72">
        <f t="shared" si="26"/>
        <v>2.7967096978998442E-2</v>
      </c>
      <c r="Y103" s="8">
        <f t="shared" si="20"/>
        <v>6.5021264112083699E-3</v>
      </c>
    </row>
    <row r="104" spans="1:25">
      <c r="A104" t="s">
        <v>124</v>
      </c>
      <c r="B104">
        <v>18466.703000000001</v>
      </c>
      <c r="C104">
        <v>20436.258000000002</v>
      </c>
      <c r="D104">
        <v>19163.113000000001</v>
      </c>
      <c r="E104">
        <v>24094.348999999998</v>
      </c>
      <c r="F104">
        <v>26653.834999999999</v>
      </c>
      <c r="G104">
        <v>30367.378000000001</v>
      </c>
      <c r="H104">
        <v>32306.7</v>
      </c>
      <c r="I104">
        <v>37870.548000000003</v>
      </c>
      <c r="J104">
        <v>41271.07</v>
      </c>
      <c r="K104">
        <v>33988.22</v>
      </c>
      <c r="L104">
        <v>39056.714</v>
      </c>
      <c r="N104" s="110" t="s">
        <v>89</v>
      </c>
      <c r="T104" s="33">
        <f t="shared" si="21"/>
        <v>5.0654900713152921E-2</v>
      </c>
      <c r="U104" s="31">
        <f t="shared" si="24"/>
        <v>2.2085161385395598E-3</v>
      </c>
      <c r="V104" s="8">
        <f t="shared" si="25"/>
        <v>1.1187216572111728E-4</v>
      </c>
      <c r="W104" s="33">
        <f t="shared" si="18"/>
        <v>7.3666003886001729E-3</v>
      </c>
      <c r="X104" s="72">
        <f t="shared" si="26"/>
        <v>5.2387759669756135E-3</v>
      </c>
      <c r="Y104" s="8">
        <f t="shared" si="20"/>
        <v>3.8591969074111799E-5</v>
      </c>
    </row>
    <row r="105" spans="1:25">
      <c r="A105" t="s">
        <v>125</v>
      </c>
      <c r="B105">
        <v>3617.8159999999998</v>
      </c>
      <c r="C105">
        <v>5467.07</v>
      </c>
      <c r="D105">
        <v>6036.8010000000004</v>
      </c>
      <c r="E105">
        <v>7263.7280000000001</v>
      </c>
      <c r="F105">
        <v>10950.628000000001</v>
      </c>
      <c r="G105">
        <v>12303.712</v>
      </c>
      <c r="H105">
        <v>14356.973</v>
      </c>
      <c r="I105">
        <v>11556.205</v>
      </c>
      <c r="J105">
        <v>1592.3969999999999</v>
      </c>
      <c r="K105">
        <v>1084.9480000000001</v>
      </c>
      <c r="L105">
        <v>1885.249</v>
      </c>
      <c r="N105" s="110" t="s">
        <v>90</v>
      </c>
      <c r="T105" s="33">
        <f t="shared" si="21"/>
        <v>5.1113982726425519E-2</v>
      </c>
      <c r="U105" s="31">
        <f t="shared" si="24"/>
        <v>2.193765456272149E-4</v>
      </c>
      <c r="V105" s="8">
        <f t="shared" si="25"/>
        <v>1.1213208963772363E-5</v>
      </c>
      <c r="W105" s="33">
        <f t="shared" si="18"/>
        <v>2.0497773702028699E-2</v>
      </c>
      <c r="X105" s="72">
        <f t="shared" si="26"/>
        <v>1.3590898258749777E-3</v>
      </c>
      <c r="Y105" s="8">
        <f t="shared" si="20"/>
        <v>2.7858315691514884E-5</v>
      </c>
    </row>
    <row r="106" spans="1:25">
      <c r="A106" t="s">
        <v>126</v>
      </c>
      <c r="B106">
        <v>1.131</v>
      </c>
      <c r="C106">
        <v>49.521999999999998</v>
      </c>
      <c r="D106">
        <v>1.0780000000000001</v>
      </c>
      <c r="E106">
        <v>6.4610000000000003</v>
      </c>
      <c r="F106">
        <v>4.7359999999999998</v>
      </c>
      <c r="G106">
        <v>2.0640000000000001</v>
      </c>
      <c r="H106">
        <v>1.41</v>
      </c>
      <c r="I106">
        <v>22.323</v>
      </c>
      <c r="J106">
        <v>65.619</v>
      </c>
      <c r="K106">
        <v>84.29</v>
      </c>
      <c r="L106">
        <v>44.945999999999998</v>
      </c>
      <c r="N106" s="110" t="s">
        <v>91</v>
      </c>
      <c r="T106" s="33">
        <f t="shared" si="21"/>
        <v>0.21000004185558629</v>
      </c>
      <c r="U106" s="31">
        <f t="shared" si="24"/>
        <v>2.8054025705914455E-2</v>
      </c>
      <c r="V106" s="8">
        <f t="shared" si="25"/>
        <v>5.8913465724597294E-3</v>
      </c>
      <c r="W106" s="33">
        <f t="shared" si="18"/>
        <v>6.5963667616672772E-2</v>
      </c>
      <c r="X106" s="72">
        <f t="shared" si="26"/>
        <v>6.1374549388634798E-2</v>
      </c>
      <c r="Y106" s="8">
        <f t="shared" si="20"/>
        <v>4.0484903759949731E-3</v>
      </c>
    </row>
    <row r="107" spans="1:25">
      <c r="A107" t="s">
        <v>127</v>
      </c>
      <c r="B107">
        <v>647.98900000000003</v>
      </c>
      <c r="C107">
        <v>705.51700000000005</v>
      </c>
      <c r="D107">
        <v>1032.5060000000001</v>
      </c>
      <c r="E107">
        <v>1144.82</v>
      </c>
      <c r="F107">
        <v>1589.3710000000001</v>
      </c>
      <c r="G107">
        <v>1870.059</v>
      </c>
      <c r="H107">
        <v>2221.5059999999999</v>
      </c>
      <c r="I107">
        <v>3667.607</v>
      </c>
      <c r="J107">
        <v>3790.4589999999998</v>
      </c>
      <c r="K107">
        <v>2342.0810000000001</v>
      </c>
      <c r="L107">
        <v>1672</v>
      </c>
      <c r="N107" s="110" t="s">
        <v>92</v>
      </c>
      <c r="T107" s="33">
        <f t="shared" si="21"/>
        <v>0</v>
      </c>
      <c r="U107" s="31">
        <f t="shared" si="24"/>
        <v>1.9395872262434089E-5</v>
      </c>
      <c r="V107" s="8">
        <f t="shared" si="25"/>
        <v>0</v>
      </c>
      <c r="W107" s="33">
        <f t="shared" si="18"/>
        <v>7.7922598488846737E-2</v>
      </c>
      <c r="X107" s="72">
        <f t="shared" si="26"/>
        <v>2.0914974926852182E-4</v>
      </c>
      <c r="Y107" s="8">
        <f t="shared" si="20"/>
        <v>1.6297491936293991E-5</v>
      </c>
    </row>
    <row r="108" spans="1:25">
      <c r="A108" t="s">
        <v>128</v>
      </c>
      <c r="B108">
        <v>6321.3789999999999</v>
      </c>
      <c r="C108">
        <v>6497.5069999999996</v>
      </c>
      <c r="D108">
        <v>7163.3890000000001</v>
      </c>
      <c r="E108">
        <v>8503.8799999999992</v>
      </c>
      <c r="F108">
        <v>10789.108</v>
      </c>
      <c r="G108">
        <v>11487.627</v>
      </c>
      <c r="H108">
        <v>11421.467000000001</v>
      </c>
      <c r="I108">
        <v>14462.962</v>
      </c>
      <c r="J108">
        <v>15552.509</v>
      </c>
      <c r="K108">
        <v>13944.514999999999</v>
      </c>
      <c r="L108">
        <v>17018.460999999999</v>
      </c>
      <c r="N108" s="110" t="s">
        <v>93</v>
      </c>
      <c r="T108" s="33">
        <f t="shared" si="21"/>
        <v>0.56531228677927425</v>
      </c>
      <c r="U108" s="31">
        <f t="shared" si="24"/>
        <v>0.16337699953037443</v>
      </c>
      <c r="V108" s="8">
        <f t="shared" si="25"/>
        <v>9.2359025211652387E-2</v>
      </c>
      <c r="W108" s="33">
        <f t="shared" si="18"/>
        <v>0.25491905025243333</v>
      </c>
      <c r="X108" s="72">
        <f t="shared" si="26"/>
        <v>7.6531242039838743E-2</v>
      </c>
      <c r="Y108" s="8">
        <f t="shared" si="20"/>
        <v>1.9509271535434792E-2</v>
      </c>
    </row>
    <row r="109" spans="1:25">
      <c r="A109" t="s">
        <v>129</v>
      </c>
      <c r="B109">
        <v>162180.842</v>
      </c>
      <c r="C109">
        <v>156397.427</v>
      </c>
      <c r="D109">
        <v>175388.96299999999</v>
      </c>
      <c r="E109">
        <v>210897.86199999999</v>
      </c>
      <c r="F109">
        <v>253270.27499999999</v>
      </c>
      <c r="G109">
        <v>271985.08399999997</v>
      </c>
      <c r="H109">
        <v>311321.321</v>
      </c>
      <c r="I109">
        <v>381237.995</v>
      </c>
      <c r="J109">
        <v>425593.99</v>
      </c>
      <c r="K109">
        <v>331369.71600000001</v>
      </c>
      <c r="L109">
        <v>386191.24599999998</v>
      </c>
      <c r="N109" s="110" t="s">
        <v>94</v>
      </c>
      <c r="T109" s="33">
        <v>0</v>
      </c>
      <c r="U109" s="31">
        <f t="shared" si="24"/>
        <v>0</v>
      </c>
      <c r="V109" s="8">
        <f t="shared" si="25"/>
        <v>0</v>
      </c>
      <c r="W109" s="33">
        <f t="shared" ref="W109:W172" si="27">(2*MIN(B74,B339)/(B74+B339))</f>
        <v>0</v>
      </c>
      <c r="X109" s="72">
        <f t="shared" si="26"/>
        <v>1.0505902080675114E-5</v>
      </c>
      <c r="Y109" s="8">
        <f t="shared" ref="Y109:Y172" si="28">(W109*X109)</f>
        <v>0</v>
      </c>
    </row>
    <row r="110" spans="1:25">
      <c r="A110" t="s">
        <v>130</v>
      </c>
      <c r="B110">
        <v>17692.846000000001</v>
      </c>
      <c r="C110">
        <v>22853.866999999998</v>
      </c>
      <c r="D110">
        <v>21347.682000000001</v>
      </c>
      <c r="E110">
        <v>25157.233</v>
      </c>
      <c r="F110">
        <v>45622.146999999997</v>
      </c>
      <c r="G110">
        <v>58572.718000000001</v>
      </c>
      <c r="H110">
        <v>74216.616999999998</v>
      </c>
      <c r="I110">
        <v>119968.605</v>
      </c>
      <c r="J110">
        <v>189847.10500000001</v>
      </c>
      <c r="K110">
        <v>134010.15</v>
      </c>
      <c r="L110">
        <v>144399.37599999999</v>
      </c>
      <c r="N110" s="110" t="s">
        <v>95</v>
      </c>
      <c r="T110" s="33">
        <f t="shared" ref="T110:T173" si="29">(2*MIN(L75,L340)/(L75+L340))</f>
        <v>0</v>
      </c>
      <c r="U110" s="31">
        <f t="shared" si="24"/>
        <v>1.1134167772757564E-7</v>
      </c>
      <c r="V110" s="8">
        <f t="shared" si="25"/>
        <v>0</v>
      </c>
      <c r="W110" s="33">
        <f t="shared" si="27"/>
        <v>0</v>
      </c>
      <c r="X110" s="72">
        <f t="shared" si="26"/>
        <v>5.6665362266495441E-5</v>
      </c>
      <c r="Y110" s="8">
        <f t="shared" si="28"/>
        <v>0</v>
      </c>
    </row>
    <row r="111" spans="1:25">
      <c r="A111" t="s">
        <v>131</v>
      </c>
      <c r="B111">
        <v>378711.70600000001</v>
      </c>
      <c r="C111">
        <v>445366.13699999999</v>
      </c>
      <c r="D111">
        <v>581521.26899999997</v>
      </c>
      <c r="E111">
        <v>868370.01699999999</v>
      </c>
      <c r="F111">
        <v>1018621.076</v>
      </c>
      <c r="G111">
        <v>1077833.108</v>
      </c>
      <c r="H111">
        <v>1374850.0160000001</v>
      </c>
      <c r="I111">
        <v>1787589.175</v>
      </c>
      <c r="J111">
        <v>2103485.236</v>
      </c>
      <c r="K111">
        <v>2019455.5589999999</v>
      </c>
      <c r="L111">
        <v>2092104.523</v>
      </c>
      <c r="N111" s="110" t="s">
        <v>96</v>
      </c>
      <c r="T111" s="33">
        <f t="shared" si="29"/>
        <v>0.86994563431246164</v>
      </c>
      <c r="U111" s="31">
        <f t="shared" si="24"/>
        <v>8.5852318646775991E-2</v>
      </c>
      <c r="V111" s="8">
        <f t="shared" si="25"/>
        <v>7.4686849802365118E-2</v>
      </c>
      <c r="W111" s="33">
        <f t="shared" si="27"/>
        <v>7.7899571113781901E-2</v>
      </c>
      <c r="X111" s="72">
        <f t="shared" si="26"/>
        <v>6.052825908462741E-2</v>
      </c>
      <c r="Y111" s="8">
        <f t="shared" si="28"/>
        <v>4.7151254229563485E-3</v>
      </c>
    </row>
    <row r="112" spans="1:25">
      <c r="A112" t="s">
        <v>132</v>
      </c>
      <c r="B112">
        <v>15882.168</v>
      </c>
      <c r="C112">
        <v>15104.203</v>
      </c>
      <c r="D112">
        <v>18500.669000000002</v>
      </c>
      <c r="E112">
        <v>26665.47</v>
      </c>
      <c r="F112">
        <v>31229.991999999998</v>
      </c>
      <c r="G112">
        <v>31109.383999999998</v>
      </c>
      <c r="H112">
        <v>31486.241000000002</v>
      </c>
      <c r="I112">
        <v>37668.648000000001</v>
      </c>
      <c r="J112">
        <v>43017.684000000001</v>
      </c>
      <c r="K112">
        <v>39516.483</v>
      </c>
      <c r="L112">
        <v>41263.766000000003</v>
      </c>
      <c r="N112" s="110" t="s">
        <v>97</v>
      </c>
      <c r="T112" s="33"/>
      <c r="U112" s="31">
        <f t="shared" si="24"/>
        <v>0</v>
      </c>
      <c r="V112" s="8">
        <f t="shared" si="25"/>
        <v>0</v>
      </c>
      <c r="W112" s="33">
        <v>0</v>
      </c>
      <c r="X112" s="72">
        <f t="shared" si="26"/>
        <v>0</v>
      </c>
      <c r="Y112" s="8">
        <f t="shared" si="28"/>
        <v>0</v>
      </c>
    </row>
    <row r="113" spans="1:25">
      <c r="A113" t="s">
        <v>133</v>
      </c>
      <c r="B113">
        <v>69156.702000000005</v>
      </c>
      <c r="C113">
        <v>72932.462</v>
      </c>
      <c r="D113">
        <v>89794.672000000006</v>
      </c>
      <c r="E113">
        <v>110867.113</v>
      </c>
      <c r="F113">
        <v>143212.25899999999</v>
      </c>
      <c r="G113">
        <v>171863.15299999999</v>
      </c>
      <c r="H113">
        <v>201650.68400000001</v>
      </c>
      <c r="I113">
        <v>240674.28099999999</v>
      </c>
      <c r="J113">
        <v>284229.00699999998</v>
      </c>
      <c r="K113">
        <v>264123.87699999998</v>
      </c>
      <c r="L113">
        <v>279818.26500000001</v>
      </c>
      <c r="N113" s="110" t="s">
        <v>98</v>
      </c>
      <c r="T113" s="33">
        <f t="shared" si="29"/>
        <v>1.7322959259932595E-2</v>
      </c>
      <c r="U113" s="31">
        <f t="shared" si="24"/>
        <v>6.6991988454039759E-3</v>
      </c>
      <c r="V113" s="8">
        <f t="shared" si="25"/>
        <v>1.1604994867312056E-4</v>
      </c>
      <c r="W113" s="33">
        <f t="shared" si="27"/>
        <v>3.5009839498401545E-3</v>
      </c>
      <c r="X113" s="72">
        <f t="shared" si="26"/>
        <v>4.8522736241308068E-3</v>
      </c>
      <c r="Y113" s="8">
        <f t="shared" si="28"/>
        <v>1.6987732078314672E-5</v>
      </c>
    </row>
    <row r="114" spans="1:25">
      <c r="A114" t="s">
        <v>134</v>
      </c>
      <c r="B114">
        <v>13719.575999999999</v>
      </c>
      <c r="C114">
        <v>17775.903999999999</v>
      </c>
      <c r="D114">
        <v>27799.028999999999</v>
      </c>
      <c r="E114">
        <v>30865.391</v>
      </c>
      <c r="F114">
        <v>41976.582000000002</v>
      </c>
      <c r="G114">
        <v>52381.385999999999</v>
      </c>
      <c r="H114">
        <v>65853.995999999999</v>
      </c>
      <c r="I114">
        <v>79463.706000000006</v>
      </c>
      <c r="J114">
        <v>77052.134999999995</v>
      </c>
      <c r="K114">
        <v>79437.826000000001</v>
      </c>
      <c r="L114">
        <v>78701.592000000004</v>
      </c>
      <c r="N114" s="110" t="s">
        <v>99</v>
      </c>
      <c r="T114" s="33">
        <f t="shared" si="29"/>
        <v>0.92551210587348487</v>
      </c>
      <c r="U114" s="31">
        <f t="shared" si="24"/>
        <v>0.11167983076296026</v>
      </c>
      <c r="V114" s="8">
        <f t="shared" si="25"/>
        <v>0.10336103535302174</v>
      </c>
      <c r="W114" s="33">
        <f t="shared" si="27"/>
        <v>0.96094708890983693</v>
      </c>
      <c r="X114" s="72">
        <f t="shared" si="26"/>
        <v>5.2763601016075398E-2</v>
      </c>
      <c r="Y114" s="8">
        <f t="shared" si="28"/>
        <v>5.0703028796797771E-2</v>
      </c>
    </row>
    <row r="115" spans="1:25">
      <c r="A115" t="s">
        <v>135</v>
      </c>
      <c r="B115">
        <v>599.92100000000005</v>
      </c>
      <c r="C115">
        <v>949.29</v>
      </c>
      <c r="D115">
        <v>917.14200000000005</v>
      </c>
      <c r="E115">
        <v>1153.5409999999999</v>
      </c>
      <c r="F115">
        <v>1254.4000000000001</v>
      </c>
      <c r="G115">
        <v>2965.181</v>
      </c>
      <c r="H115">
        <v>6337.73</v>
      </c>
      <c r="I115">
        <v>8794.4940000000006</v>
      </c>
      <c r="J115">
        <v>11586.499</v>
      </c>
      <c r="K115">
        <v>9378.5460000000003</v>
      </c>
      <c r="L115">
        <v>5375.5829999999996</v>
      </c>
      <c r="N115" s="110" t="s">
        <v>100</v>
      </c>
      <c r="T115" s="33">
        <f t="shared" si="29"/>
        <v>0.5369347073755496</v>
      </c>
      <c r="U115" s="31">
        <f t="shared" si="24"/>
        <v>4.4498575516995478E-3</v>
      </c>
      <c r="V115" s="8">
        <f t="shared" si="25"/>
        <v>2.3892829623846762E-3</v>
      </c>
      <c r="W115" s="33">
        <f t="shared" si="27"/>
        <v>3.7972580787007632E-2</v>
      </c>
      <c r="X115" s="72">
        <f t="shared" si="26"/>
        <v>1.1439207354489152E-3</v>
      </c>
      <c r="Y115" s="8">
        <f t="shared" si="28"/>
        <v>4.3437622540767117E-5</v>
      </c>
    </row>
    <row r="116" spans="1:25">
      <c r="A116" t="s">
        <v>136</v>
      </c>
      <c r="B116">
        <v>1619.2539999999999</v>
      </c>
      <c r="C116">
        <v>1205.3820000000001</v>
      </c>
      <c r="D116">
        <v>1417.4159999999999</v>
      </c>
      <c r="E116">
        <v>2728.14</v>
      </c>
      <c r="F116">
        <v>8293.8209999999999</v>
      </c>
      <c r="G116">
        <v>13645.218999999999</v>
      </c>
      <c r="H116">
        <v>17882.425999999999</v>
      </c>
      <c r="I116">
        <v>63355.519</v>
      </c>
      <c r="J116">
        <v>66900.982000000004</v>
      </c>
      <c r="K116">
        <v>38545.974000000002</v>
      </c>
      <c r="L116">
        <v>65675.679999999993</v>
      </c>
      <c r="N116" s="110" t="s">
        <v>101</v>
      </c>
      <c r="T116" s="33">
        <f t="shared" si="29"/>
        <v>0.3099546149533523</v>
      </c>
      <c r="U116" s="31">
        <f t="shared" si="24"/>
        <v>3.4534141370111716E-3</v>
      </c>
      <c r="V116" s="8">
        <f t="shared" si="25"/>
        <v>1.0704016491117612E-3</v>
      </c>
      <c r="W116" s="33">
        <f t="shared" si="27"/>
        <v>0.12201483604017935</v>
      </c>
      <c r="X116" s="72">
        <f t="shared" si="26"/>
        <v>5.2000135337368731E-3</v>
      </c>
      <c r="Y116" s="8">
        <f t="shared" si="28"/>
        <v>6.3447879872561815E-4</v>
      </c>
    </row>
    <row r="117" spans="1:25">
      <c r="A117" t="s">
        <v>137</v>
      </c>
      <c r="B117">
        <v>899.22</v>
      </c>
      <c r="C117">
        <v>796.81200000000001</v>
      </c>
      <c r="D117">
        <v>977.28200000000004</v>
      </c>
      <c r="E117">
        <v>1207.46</v>
      </c>
      <c r="F117">
        <v>2495.9319999999998</v>
      </c>
      <c r="G117">
        <v>5161.3090000000002</v>
      </c>
      <c r="H117">
        <v>4874.6970000000001</v>
      </c>
      <c r="I117">
        <v>11368.237999999999</v>
      </c>
      <c r="J117">
        <v>6778.15</v>
      </c>
      <c r="K117">
        <v>4836.3530000000001</v>
      </c>
      <c r="L117">
        <v>8857.6880000000001</v>
      </c>
      <c r="N117" s="110" t="s">
        <v>102</v>
      </c>
      <c r="T117" s="33">
        <f t="shared" si="29"/>
        <v>0.44021765416164926</v>
      </c>
      <c r="U117" s="31">
        <f t="shared" si="24"/>
        <v>4.2953775859521696E-2</v>
      </c>
      <c r="V117" s="8">
        <f t="shared" si="25"/>
        <v>1.8909010446263922E-2</v>
      </c>
      <c r="W117" s="33">
        <f t="shared" si="27"/>
        <v>0.30313568787984008</v>
      </c>
      <c r="X117" s="72">
        <f t="shared" si="26"/>
        <v>5.5182768358852552E-2</v>
      </c>
      <c r="Y117" s="8">
        <f t="shared" si="28"/>
        <v>1.6727866445574641E-2</v>
      </c>
    </row>
    <row r="118" spans="1:25">
      <c r="A118" t="s">
        <v>138</v>
      </c>
      <c r="B118">
        <v>332.8</v>
      </c>
      <c r="C118">
        <v>438.99599999999998</v>
      </c>
      <c r="D118">
        <v>430.06599999999997</v>
      </c>
      <c r="E118">
        <v>289.55</v>
      </c>
      <c r="F118">
        <v>465.46699999999998</v>
      </c>
      <c r="G118">
        <v>1044.6990000000001</v>
      </c>
      <c r="H118">
        <v>1468.944</v>
      </c>
      <c r="I118">
        <v>1444.7840000000001</v>
      </c>
      <c r="J118">
        <v>2195.3780000000002</v>
      </c>
      <c r="K118">
        <v>1364.4190000000001</v>
      </c>
      <c r="L118">
        <v>2125.5219999999999</v>
      </c>
      <c r="N118" s="110" t="s">
        <v>103</v>
      </c>
      <c r="T118" s="33">
        <f t="shared" si="29"/>
        <v>0.11654465325653657</v>
      </c>
      <c r="U118" s="31">
        <f t="shared" ref="U118:U127" si="30">(L83+L348)/($AE$44+$AE$45)</f>
        <v>1.1302923390754281E-3</v>
      </c>
      <c r="V118" s="8">
        <f t="shared" si="25"/>
        <v>1.3172952873606543E-4</v>
      </c>
      <c r="W118" s="33">
        <f t="shared" si="27"/>
        <v>4.0444390208672137E-3</v>
      </c>
      <c r="X118" s="72">
        <f>(B83+B348)/($AE$52+$AE$53)</f>
        <v>1.2362869187269869E-3</v>
      </c>
      <c r="Y118" s="8">
        <f t="shared" si="28"/>
        <v>5.0000870550871198E-6</v>
      </c>
    </row>
    <row r="119" spans="1:25">
      <c r="A119" t="s">
        <v>139</v>
      </c>
      <c r="B119">
        <v>24207.887999999999</v>
      </c>
      <c r="C119">
        <v>26776.151999999998</v>
      </c>
      <c r="D119">
        <v>31376.28</v>
      </c>
      <c r="E119">
        <v>38028.502</v>
      </c>
      <c r="F119">
        <v>46622.834999999999</v>
      </c>
      <c r="G119">
        <v>62280.906999999999</v>
      </c>
      <c r="H119">
        <v>69311.277000000002</v>
      </c>
      <c r="I119">
        <v>77631.884000000005</v>
      </c>
      <c r="J119">
        <v>78686.222999999998</v>
      </c>
      <c r="K119">
        <v>61700.65</v>
      </c>
      <c r="L119">
        <v>85344.849000000002</v>
      </c>
      <c r="N119" s="110" t="s">
        <v>104</v>
      </c>
      <c r="T119" s="33">
        <f t="shared" si="29"/>
        <v>2.8196060948707899E-2</v>
      </c>
      <c r="U119" s="31">
        <f t="shared" si="30"/>
        <v>1.2241849013789092E-2</v>
      </c>
      <c r="V119" s="8">
        <f t="shared" si="25"/>
        <v>3.4517192091767693E-4</v>
      </c>
      <c r="W119" s="33">
        <f t="shared" si="27"/>
        <v>9.1398293658828018E-3</v>
      </c>
      <c r="X119" s="72">
        <f t="shared" ref="X119:X127" si="31">(B84+B349)/($AE$52+$AE$53)</f>
        <v>1.6955667747232478E-2</v>
      </c>
      <c r="Y119" s="8">
        <f t="shared" si="28"/>
        <v>1.5497190999430729E-4</v>
      </c>
    </row>
    <row r="120" spans="1:25">
      <c r="A120" t="s">
        <v>140</v>
      </c>
      <c r="B120">
        <v>71148.289000000004</v>
      </c>
      <c r="C120">
        <v>70750.481</v>
      </c>
      <c r="D120">
        <v>85117.183999999994</v>
      </c>
      <c r="E120">
        <v>114098.97900000001</v>
      </c>
      <c r="F120">
        <v>147181.51</v>
      </c>
      <c r="G120">
        <v>158637.12</v>
      </c>
      <c r="H120">
        <v>183218.86499999999</v>
      </c>
      <c r="I120">
        <v>217483.821</v>
      </c>
      <c r="J120">
        <v>227841.38399999999</v>
      </c>
      <c r="K120">
        <v>169678.21</v>
      </c>
      <c r="L120">
        <v>193700.18799999999</v>
      </c>
      <c r="N120" s="110" t="s">
        <v>105</v>
      </c>
      <c r="T120" s="33">
        <f t="shared" si="29"/>
        <v>1.0003692090386042E-2</v>
      </c>
      <c r="U120" s="31">
        <f t="shared" si="30"/>
        <v>2.8864592012440792E-3</v>
      </c>
      <c r="V120" s="8">
        <f t="shared" si="25"/>
        <v>2.8875249080707408E-5</v>
      </c>
      <c r="W120" s="33">
        <f t="shared" si="27"/>
        <v>0</v>
      </c>
      <c r="X120" s="72">
        <f t="shared" si="31"/>
        <v>6.3389486250650896E-3</v>
      </c>
      <c r="Y120" s="8">
        <f t="shared" si="28"/>
        <v>0</v>
      </c>
    </row>
    <row r="121" spans="1:25">
      <c r="A121" t="s">
        <v>141</v>
      </c>
      <c r="B121">
        <v>1171.751</v>
      </c>
      <c r="C121">
        <v>1635.5229999999999</v>
      </c>
      <c r="D121">
        <v>1895.3389999999999</v>
      </c>
      <c r="E121">
        <v>1906.0519999999999</v>
      </c>
      <c r="F121">
        <v>1910.596</v>
      </c>
      <c r="G121">
        <v>2366.9490000000001</v>
      </c>
      <c r="H121">
        <v>5583.6509999999998</v>
      </c>
      <c r="I121">
        <v>6248.9750000000004</v>
      </c>
      <c r="J121">
        <v>10779.507</v>
      </c>
      <c r="K121">
        <v>11235.308000000001</v>
      </c>
      <c r="L121">
        <v>14262.55</v>
      </c>
      <c r="N121" s="110" t="s">
        <v>106</v>
      </c>
      <c r="T121" s="33">
        <v>0</v>
      </c>
      <c r="U121" s="31">
        <f t="shared" si="30"/>
        <v>0</v>
      </c>
      <c r="V121" s="8">
        <f t="shared" si="25"/>
        <v>0</v>
      </c>
      <c r="W121" s="33">
        <f t="shared" si="27"/>
        <v>0</v>
      </c>
      <c r="X121" s="72">
        <f t="shared" si="31"/>
        <v>3.0386116071899789E-2</v>
      </c>
      <c r="Y121" s="8">
        <f t="shared" si="28"/>
        <v>0</v>
      </c>
    </row>
    <row r="122" spans="1:25">
      <c r="A122" t="s">
        <v>142</v>
      </c>
      <c r="B122">
        <v>9327.1859999999997</v>
      </c>
      <c r="C122">
        <v>9721.741</v>
      </c>
      <c r="D122">
        <v>11470.869000000001</v>
      </c>
      <c r="E122">
        <v>14152.492</v>
      </c>
      <c r="F122">
        <v>17840.663</v>
      </c>
      <c r="G122">
        <v>18052.614000000001</v>
      </c>
      <c r="H122">
        <v>23872.616000000002</v>
      </c>
      <c r="I122">
        <v>29498.544000000002</v>
      </c>
      <c r="J122">
        <v>35378.046000000002</v>
      </c>
      <c r="K122">
        <v>29328.083999999999</v>
      </c>
      <c r="L122">
        <v>27765.948</v>
      </c>
      <c r="N122" s="110" t="s">
        <v>107</v>
      </c>
      <c r="T122" s="33">
        <f t="shared" si="29"/>
        <v>0.34671644450509082</v>
      </c>
      <c r="U122" s="31">
        <f t="shared" si="30"/>
        <v>0.63092714570667507</v>
      </c>
      <c r="V122" s="8">
        <f t="shared" si="25"/>
        <v>0.21875281670116375</v>
      </c>
      <c r="W122" s="33">
        <f t="shared" si="27"/>
        <v>6.4480892532219225E-2</v>
      </c>
      <c r="X122" s="72">
        <f t="shared" si="31"/>
        <v>0.68337341074498492</v>
      </c>
      <c r="Y122" s="8">
        <f t="shared" si="28"/>
        <v>4.406452745762348E-2</v>
      </c>
    </row>
    <row r="123" spans="1:25">
      <c r="A123" t="s">
        <v>143</v>
      </c>
      <c r="B123">
        <v>44243.504000000001</v>
      </c>
      <c r="C123">
        <v>52677.998</v>
      </c>
      <c r="D123">
        <v>53166.862000000001</v>
      </c>
      <c r="E123">
        <v>70631.176999999996</v>
      </c>
      <c r="F123">
        <v>86842.05</v>
      </c>
      <c r="G123">
        <v>105576.34</v>
      </c>
      <c r="H123">
        <v>123234.495</v>
      </c>
      <c r="I123">
        <v>151339.693</v>
      </c>
      <c r="J123">
        <v>165461.36799999999</v>
      </c>
      <c r="K123">
        <v>129019.611</v>
      </c>
      <c r="L123">
        <v>148491.00099999999</v>
      </c>
      <c r="N123" s="110" t="s">
        <v>108</v>
      </c>
      <c r="T123" s="33">
        <f t="shared" si="29"/>
        <v>0.10662547315470829</v>
      </c>
      <c r="U123" s="31">
        <f t="shared" si="30"/>
        <v>2.1672107703042488E-2</v>
      </c>
      <c r="V123" s="8">
        <f t="shared" si="25"/>
        <v>2.3107987380967033E-3</v>
      </c>
      <c r="W123" s="33">
        <f t="shared" si="27"/>
        <v>4.4579480174651437E-2</v>
      </c>
      <c r="X123" s="72">
        <f t="shared" si="31"/>
        <v>4.2120988898375053E-2</v>
      </c>
      <c r="Y123" s="8">
        <f t="shared" si="28"/>
        <v>1.8777317895318239E-3</v>
      </c>
    </row>
    <row r="124" spans="1:25">
      <c r="A124" t="s">
        <v>144</v>
      </c>
      <c r="B124">
        <v>2755.9940000000001</v>
      </c>
      <c r="C124">
        <v>3796.2570000000001</v>
      </c>
      <c r="D124">
        <v>3975.2289999999998</v>
      </c>
      <c r="E124">
        <v>5263.4719999999998</v>
      </c>
      <c r="F124">
        <v>7737.2479999999996</v>
      </c>
      <c r="G124">
        <v>6773.3720000000003</v>
      </c>
      <c r="H124">
        <v>10622.196</v>
      </c>
      <c r="I124">
        <v>9184.9950000000008</v>
      </c>
      <c r="J124">
        <v>8915.6110000000008</v>
      </c>
      <c r="K124">
        <v>6461.1229999999996</v>
      </c>
      <c r="L124">
        <v>7881.1970000000001</v>
      </c>
      <c r="N124" s="110" t="s">
        <v>109</v>
      </c>
      <c r="T124" s="33">
        <f t="shared" si="29"/>
        <v>6.6069583991856404E-2</v>
      </c>
      <c r="U124" s="31">
        <f t="shared" si="30"/>
        <v>1.6493260179992635E-2</v>
      </c>
      <c r="V124" s="8">
        <f t="shared" si="25"/>
        <v>1.089702838761564E-3</v>
      </c>
      <c r="W124" s="33">
        <f t="shared" si="27"/>
        <v>2.3210358369811091E-5</v>
      </c>
      <c r="X124" s="72">
        <f t="shared" si="31"/>
        <v>2.7326053557572456E-2</v>
      </c>
      <c r="Y124" s="8">
        <f t="shared" si="28"/>
        <v>6.3424749590390795E-7</v>
      </c>
    </row>
    <row r="125" spans="1:25">
      <c r="A125" t="s">
        <v>145</v>
      </c>
      <c r="B125">
        <v>12997.395</v>
      </c>
      <c r="C125">
        <v>15745.512000000001</v>
      </c>
      <c r="D125">
        <v>16899.539000000001</v>
      </c>
      <c r="E125">
        <v>17912.773000000001</v>
      </c>
      <c r="F125">
        <v>21981.379000000001</v>
      </c>
      <c r="G125">
        <v>25012.553</v>
      </c>
      <c r="H125">
        <v>31312.966</v>
      </c>
      <c r="I125">
        <v>42735.491000000002</v>
      </c>
      <c r="J125">
        <v>45877.595999999998</v>
      </c>
      <c r="K125">
        <v>38057.470999999998</v>
      </c>
      <c r="L125">
        <v>39733.277000000002</v>
      </c>
      <c r="N125" s="110" t="s">
        <v>110</v>
      </c>
      <c r="T125" s="33">
        <f t="shared" si="29"/>
        <v>1.2260645131442903E-7</v>
      </c>
      <c r="U125" s="31">
        <f t="shared" si="30"/>
        <v>9.8794588048141493E-2</v>
      </c>
      <c r="V125" s="8">
        <f t="shared" si="25"/>
        <v>1.2112853849653533E-8</v>
      </c>
      <c r="W125" s="33">
        <f t="shared" si="27"/>
        <v>0</v>
      </c>
      <c r="X125" s="72">
        <f t="shared" si="31"/>
        <v>0.14181441285048643</v>
      </c>
      <c r="Y125" s="8">
        <f t="shared" si="28"/>
        <v>0</v>
      </c>
    </row>
    <row r="126" spans="1:25">
      <c r="A126" t="s">
        <v>146</v>
      </c>
      <c r="B126">
        <v>7717.5940000000001</v>
      </c>
      <c r="C126">
        <v>8039.2669999999998</v>
      </c>
      <c r="D126">
        <v>8841.1890000000003</v>
      </c>
      <c r="E126">
        <v>9892.6290000000008</v>
      </c>
      <c r="F126">
        <v>12583.098</v>
      </c>
      <c r="G126">
        <v>13974.62</v>
      </c>
      <c r="H126">
        <v>15873.4</v>
      </c>
      <c r="I126">
        <v>19666.635999999999</v>
      </c>
      <c r="J126">
        <v>22141.353999999999</v>
      </c>
      <c r="K126">
        <v>19012.085999999999</v>
      </c>
      <c r="L126">
        <v>21379.197</v>
      </c>
      <c r="N126" s="110" t="s">
        <v>111</v>
      </c>
      <c r="T126" s="33">
        <f t="shared" si="29"/>
        <v>0.84959250460388602</v>
      </c>
      <c r="U126" s="31">
        <f t="shared" si="30"/>
        <v>2.3685149165055441E-3</v>
      </c>
      <c r="V126" s="8">
        <f t="shared" si="25"/>
        <v>2.012272520105609E-3</v>
      </c>
      <c r="W126" s="33">
        <f t="shared" si="27"/>
        <v>2.197215079974622E-2</v>
      </c>
      <c r="X126" s="72">
        <f t="shared" si="31"/>
        <v>3.0734319999731927E-5</v>
      </c>
      <c r="Y126" s="8">
        <f t="shared" si="28"/>
        <v>6.7529911376176614E-7</v>
      </c>
    </row>
    <row r="127" spans="1:25">
      <c r="A127" t="s">
        <v>147</v>
      </c>
      <c r="B127">
        <v>3460.1170000000002</v>
      </c>
      <c r="C127">
        <v>2874.1419999999998</v>
      </c>
      <c r="D127">
        <v>2981.1529999999998</v>
      </c>
      <c r="E127">
        <v>3781.6280000000002</v>
      </c>
      <c r="F127">
        <v>4803.4340000000002</v>
      </c>
      <c r="G127">
        <v>4993.1469999999999</v>
      </c>
      <c r="H127">
        <v>5349.6220000000003</v>
      </c>
      <c r="I127">
        <v>4033.2240000000002</v>
      </c>
      <c r="J127">
        <v>3951.491</v>
      </c>
      <c r="K127">
        <v>3037.393</v>
      </c>
      <c r="L127">
        <v>3165.8440000000001</v>
      </c>
      <c r="N127" s="110" t="s">
        <v>112</v>
      </c>
      <c r="T127" s="33">
        <f t="shared" si="29"/>
        <v>0.87998372413239512</v>
      </c>
      <c r="U127" s="31">
        <f t="shared" si="30"/>
        <v>0.21348578289153416</v>
      </c>
      <c r="V127" s="8">
        <f t="shared" si="25"/>
        <v>0.1878640142782122</v>
      </c>
      <c r="W127" s="33">
        <f t="shared" si="27"/>
        <v>0.59311356304543594</v>
      </c>
      <c r="X127" s="72">
        <f t="shared" si="31"/>
        <v>5.0417380265657022E-2</v>
      </c>
      <c r="Y127" s="8">
        <f t="shared" si="28"/>
        <v>2.9903232048780485E-2</v>
      </c>
    </row>
    <row r="128" spans="1:25">
      <c r="A128" t="s">
        <v>148</v>
      </c>
      <c r="B128">
        <v>2082.3319999999999</v>
      </c>
      <c r="C128">
        <v>2987.2489999999998</v>
      </c>
      <c r="D128">
        <v>3353.2640000000001</v>
      </c>
      <c r="E128">
        <v>3818.1570000000002</v>
      </c>
      <c r="F128">
        <v>4736.7039999999997</v>
      </c>
      <c r="G128">
        <v>5458.9960000000001</v>
      </c>
      <c r="H128">
        <v>6541.6120000000001</v>
      </c>
      <c r="I128">
        <v>12182.415000000001</v>
      </c>
      <c r="J128">
        <v>13996.246999999999</v>
      </c>
      <c r="K128">
        <v>12871.319</v>
      </c>
      <c r="L128">
        <v>15023.187</v>
      </c>
      <c r="N128" s="110" t="s">
        <v>113</v>
      </c>
      <c r="T128" s="33">
        <f t="shared" si="29"/>
        <v>0.71754900983930847</v>
      </c>
      <c r="U128" s="31">
        <f>(L93+L358)/($AF$44+$AF$45)</f>
        <v>5.3548080339005925E-2</v>
      </c>
      <c r="V128" s="8">
        <f t="shared" si="25"/>
        <v>3.8423372026049445E-2</v>
      </c>
      <c r="W128" s="33">
        <f t="shared" si="27"/>
        <v>0.53789232322053615</v>
      </c>
      <c r="X128" s="72">
        <f>(B93+B358)/($AF$52+$AF$53)</f>
        <v>6.1199203332198769E-2</v>
      </c>
      <c r="Y128" s="8">
        <f t="shared" si="28"/>
        <v>3.2918581659602375E-2</v>
      </c>
    </row>
    <row r="129" spans="1:25">
      <c r="A129" t="s">
        <v>149</v>
      </c>
      <c r="B129">
        <v>17352.598000000002</v>
      </c>
      <c r="C129">
        <v>18829.523000000001</v>
      </c>
      <c r="D129">
        <v>23656.050999999999</v>
      </c>
      <c r="E129">
        <v>32982.612999999998</v>
      </c>
      <c r="F129">
        <v>41431.222000000002</v>
      </c>
      <c r="G129">
        <v>49432.508000000002</v>
      </c>
      <c r="H129">
        <v>66398.534</v>
      </c>
      <c r="I129">
        <v>80116.432000000001</v>
      </c>
      <c r="J129">
        <v>82942.966</v>
      </c>
      <c r="K129">
        <v>60171.008000000002</v>
      </c>
      <c r="L129">
        <v>83335.993000000002</v>
      </c>
      <c r="N129" s="110" t="s">
        <v>114</v>
      </c>
      <c r="T129" s="33">
        <f t="shared" si="29"/>
        <v>0.11970536076906228</v>
      </c>
      <c r="U129" s="31">
        <f>(L94+L359)/($AF$44+$AF$45)</f>
        <v>0.69619613273921799</v>
      </c>
      <c r="V129" s="8">
        <f t="shared" si="25"/>
        <v>8.3338409235574062E-2</v>
      </c>
      <c r="W129" s="33">
        <f t="shared" si="27"/>
        <v>0.2149088819861999</v>
      </c>
      <c r="X129" s="72">
        <f>(B94+B359)/($AF$52+$AF$53)</f>
        <v>0.69205895800579553</v>
      </c>
      <c r="Y129" s="8">
        <f t="shared" si="28"/>
        <v>0.14872961693355999</v>
      </c>
    </row>
    <row r="130" spans="1:25">
      <c r="A130" t="s">
        <v>150</v>
      </c>
      <c r="B130">
        <v>47715.663999999997</v>
      </c>
      <c r="C130">
        <v>45534.697999999997</v>
      </c>
      <c r="D130">
        <v>50257.381999999998</v>
      </c>
      <c r="E130">
        <v>58634.559000000001</v>
      </c>
      <c r="F130">
        <v>62412.209000000003</v>
      </c>
      <c r="G130">
        <v>61428.322999999997</v>
      </c>
      <c r="H130">
        <v>76823.671000000002</v>
      </c>
      <c r="I130">
        <v>69155.468999999997</v>
      </c>
      <c r="J130">
        <v>53659.656999999999</v>
      </c>
      <c r="K130">
        <v>27688.324000000001</v>
      </c>
      <c r="L130">
        <v>30826.445</v>
      </c>
      <c r="N130" s="110" t="s">
        <v>115</v>
      </c>
      <c r="T130" s="33">
        <f t="shared" si="29"/>
        <v>0.43948494617761474</v>
      </c>
      <c r="U130" s="31">
        <f>(L95+L360)/($AF$44+$AF$45)</f>
        <v>8.2890146670906689E-2</v>
      </c>
      <c r="V130" s="8">
        <f t="shared" si="25"/>
        <v>3.6428971648318015E-2</v>
      </c>
      <c r="W130" s="33">
        <f t="shared" si="27"/>
        <v>0.32554781341007155</v>
      </c>
      <c r="X130" s="72">
        <f>(B95+B360)/($AF$52+$AF$53)</f>
        <v>4.8831975441605578E-2</v>
      </c>
      <c r="Y130" s="8">
        <f t="shared" si="28"/>
        <v>1.589714282950901E-2</v>
      </c>
    </row>
    <row r="131" spans="1:25">
      <c r="A131" t="s">
        <v>151</v>
      </c>
      <c r="B131">
        <v>6033.7179999999998</v>
      </c>
      <c r="C131">
        <v>11141.195</v>
      </c>
      <c r="D131">
        <v>21005.163</v>
      </c>
      <c r="E131">
        <v>38455.129999999997</v>
      </c>
      <c r="F131">
        <v>70383.364000000001</v>
      </c>
      <c r="G131">
        <v>77596.857999999993</v>
      </c>
      <c r="H131">
        <v>74689.264999999999</v>
      </c>
      <c r="I131">
        <v>67232.164000000004</v>
      </c>
      <c r="J131">
        <v>38390.303</v>
      </c>
      <c r="K131">
        <v>35138.58</v>
      </c>
      <c r="L131">
        <v>45654.26</v>
      </c>
      <c r="N131" s="109" t="s">
        <v>116</v>
      </c>
      <c r="T131" s="33">
        <f t="shared" si="29"/>
        <v>0.83346732008961055</v>
      </c>
      <c r="U131" s="31">
        <f>(L96+L361)/($AF$44+$AF$45)</f>
        <v>0.16736564025086956</v>
      </c>
      <c r="V131" s="8">
        <f t="shared" si="25"/>
        <v>0.13949379165497411</v>
      </c>
      <c r="W131" s="33">
        <f t="shared" si="27"/>
        <v>0.69952233875718861</v>
      </c>
      <c r="X131" s="72">
        <f>(B96+B361)/($AF$52+$AF$53)</f>
        <v>0.19790986322040008</v>
      </c>
      <c r="Y131" s="8">
        <f t="shared" si="28"/>
        <v>0.13844237038304957</v>
      </c>
    </row>
    <row r="132" spans="1:25">
      <c r="A132" t="s">
        <v>152</v>
      </c>
      <c r="B132">
        <v>2275.018</v>
      </c>
      <c r="C132">
        <v>2373.2150000000001</v>
      </c>
      <c r="D132">
        <v>1079.6079999999999</v>
      </c>
      <c r="E132">
        <v>255.99199999999999</v>
      </c>
      <c r="F132">
        <v>201.71899999999999</v>
      </c>
      <c r="G132">
        <v>134.471</v>
      </c>
      <c r="H132">
        <v>67.185000000000002</v>
      </c>
      <c r="I132">
        <v>336.21199999999999</v>
      </c>
      <c r="J132">
        <v>218.85599999999999</v>
      </c>
      <c r="K132">
        <v>269.31099999999998</v>
      </c>
      <c r="L132">
        <v>971.26700000000005</v>
      </c>
      <c r="N132" s="110" t="s">
        <v>117</v>
      </c>
      <c r="T132" s="33">
        <f t="shared" si="29"/>
        <v>0.21030698735299758</v>
      </c>
      <c r="U132" s="31">
        <f t="shared" ref="U132:U164" si="32">(L97+L362)/($AG$44+$AG$45)</f>
        <v>5.0865552760245717E-3</v>
      </c>
      <c r="V132" s="8">
        <f t="shared" si="25"/>
        <v>1.0697381161052226E-3</v>
      </c>
      <c r="W132" s="33">
        <f t="shared" si="27"/>
        <v>1.9797902512698071E-2</v>
      </c>
      <c r="X132" s="72">
        <f>(B97+B362)/($AG$52+$AG$53)</f>
        <v>1.1603159496690633E-2</v>
      </c>
      <c r="Y132" s="8">
        <f t="shared" si="28"/>
        <v>2.2971822055476796E-4</v>
      </c>
    </row>
    <row r="133" spans="1:25">
      <c r="A133" t="s">
        <v>153</v>
      </c>
      <c r="B133">
        <v>37026.656000000003</v>
      </c>
      <c r="C133">
        <v>39644.938000000002</v>
      </c>
      <c r="D133">
        <v>35860.758000000002</v>
      </c>
      <c r="E133">
        <v>42006.917000000001</v>
      </c>
      <c r="F133">
        <v>55141.06</v>
      </c>
      <c r="G133">
        <v>73417.243000000002</v>
      </c>
      <c r="H133">
        <v>94113.756999999998</v>
      </c>
      <c r="I133">
        <v>114507.936</v>
      </c>
      <c r="J133">
        <v>115744.745</v>
      </c>
      <c r="K133">
        <v>75062.487999999998</v>
      </c>
      <c r="L133">
        <v>87106.4</v>
      </c>
      <c r="N133" s="110" t="s">
        <v>118</v>
      </c>
      <c r="T133" s="33">
        <f t="shared" si="29"/>
        <v>0.57465224937107751</v>
      </c>
      <c r="U133" s="31">
        <f t="shared" si="32"/>
        <v>1.2964073311308938E-2</v>
      </c>
      <c r="V133" s="8">
        <f t="shared" si="25"/>
        <v>7.4498338893552347E-3</v>
      </c>
      <c r="W133" s="33">
        <f t="shared" si="27"/>
        <v>0.84455569024263089</v>
      </c>
      <c r="X133" s="72">
        <f t="shared" ref="X133:X164" si="33">(B98+B363)/($AG$52+$AG$53)</f>
        <v>1.5922528966986395E-2</v>
      </c>
      <c r="Y133" s="8">
        <f t="shared" si="28"/>
        <v>1.344746244212148E-2</v>
      </c>
    </row>
    <row r="134" spans="1:25">
      <c r="A134" t="s">
        <v>154</v>
      </c>
      <c r="B134">
        <v>151542.41899999999</v>
      </c>
      <c r="C134">
        <v>169607.17600000001</v>
      </c>
      <c r="D134">
        <v>205023.87100000001</v>
      </c>
      <c r="E134">
        <v>276904.41100000002</v>
      </c>
      <c r="F134">
        <v>317840.71999999997</v>
      </c>
      <c r="G134">
        <v>341467.61</v>
      </c>
      <c r="H134">
        <v>393752.348</v>
      </c>
      <c r="I134">
        <v>436331.55200000003</v>
      </c>
      <c r="J134">
        <v>460361.13400000002</v>
      </c>
      <c r="K134">
        <v>373656.48599999998</v>
      </c>
      <c r="L134">
        <v>428605.63</v>
      </c>
      <c r="N134" s="110" t="s">
        <v>119</v>
      </c>
      <c r="T134" s="33">
        <f t="shared" si="29"/>
        <v>0.41291962604314325</v>
      </c>
      <c r="U134" s="31">
        <f t="shared" si="32"/>
        <v>1.6699428744734131E-2</v>
      </c>
      <c r="V134" s="8">
        <f t="shared" si="25"/>
        <v>6.8955218724097347E-3</v>
      </c>
      <c r="W134" s="33">
        <f t="shared" si="27"/>
        <v>0.66057363410219205</v>
      </c>
      <c r="X134" s="72">
        <f t="shared" si="33"/>
        <v>2.2751491375736833E-2</v>
      </c>
      <c r="Y134" s="8">
        <f t="shared" si="28"/>
        <v>1.5029035339315161E-2</v>
      </c>
    </row>
    <row r="135" spans="1:25">
      <c r="A135" t="s">
        <v>155</v>
      </c>
      <c r="B135">
        <v>28477.173999999999</v>
      </c>
      <c r="C135">
        <v>36201.084000000003</v>
      </c>
      <c r="D135">
        <v>43842.027999999998</v>
      </c>
      <c r="E135">
        <v>55431.258999999998</v>
      </c>
      <c r="F135">
        <v>72622.3</v>
      </c>
      <c r="G135">
        <v>83715.796000000002</v>
      </c>
      <c r="H135">
        <v>98209.062999999995</v>
      </c>
      <c r="I135">
        <v>125134.179</v>
      </c>
      <c r="J135">
        <v>137120.98000000001</v>
      </c>
      <c r="K135">
        <v>93788.877999999997</v>
      </c>
      <c r="L135">
        <v>121896.04399999999</v>
      </c>
      <c r="N135" s="110" t="s">
        <v>120</v>
      </c>
      <c r="T135" s="33">
        <f t="shared" si="29"/>
        <v>3.7955715379715413E-2</v>
      </c>
      <c r="U135" s="31">
        <f t="shared" si="32"/>
        <v>5.714903015683742E-3</v>
      </c>
      <c r="V135" s="8">
        <f t="shared" si="25"/>
        <v>2.1691323228596941E-4</v>
      </c>
      <c r="W135" s="33">
        <f t="shared" si="27"/>
        <v>6.484687132241311E-2</v>
      </c>
      <c r="X135" s="72">
        <f t="shared" si="33"/>
        <v>1.6175899488825904E-2</v>
      </c>
      <c r="Y135" s="8">
        <f t="shared" si="28"/>
        <v>1.0489564726761814E-3</v>
      </c>
    </row>
    <row r="136" spans="1:25">
      <c r="A136" t="s">
        <v>156</v>
      </c>
      <c r="B136">
        <v>49.463999999999999</v>
      </c>
      <c r="C136">
        <v>60.597000000000001</v>
      </c>
      <c r="D136">
        <v>89.775999999999996</v>
      </c>
      <c r="E136">
        <v>146.97499999999999</v>
      </c>
      <c r="F136">
        <v>162.09299999999999</v>
      </c>
      <c r="G136">
        <v>189.017</v>
      </c>
      <c r="H136">
        <v>281.923</v>
      </c>
      <c r="I136">
        <v>245.946</v>
      </c>
      <c r="J136">
        <v>282.214</v>
      </c>
      <c r="K136">
        <v>230.399</v>
      </c>
      <c r="L136">
        <v>230.053</v>
      </c>
      <c r="N136" s="110" t="s">
        <v>121</v>
      </c>
      <c r="T136" s="33">
        <f t="shared" si="29"/>
        <v>0.54706902164978077</v>
      </c>
      <c r="U136" s="31">
        <f t="shared" si="32"/>
        <v>4.5803773412330454E-2</v>
      </c>
      <c r="V136" s="8">
        <f t="shared" si="25"/>
        <v>2.5057825508551863E-2</v>
      </c>
      <c r="W136" s="33">
        <f t="shared" si="27"/>
        <v>0.25420391862590624</v>
      </c>
      <c r="X136" s="72">
        <f t="shared" si="33"/>
        <v>4.7922258564602624E-2</v>
      </c>
      <c r="Y136" s="8">
        <f t="shared" si="28"/>
        <v>1.2182025916525884E-2</v>
      </c>
    </row>
    <row r="137" spans="1:25">
      <c r="A137" t="s">
        <v>157</v>
      </c>
      <c r="B137">
        <v>58406.417999999998</v>
      </c>
      <c r="C137">
        <v>63208.826000000001</v>
      </c>
      <c r="D137">
        <v>76229.456000000006</v>
      </c>
      <c r="E137">
        <v>90476.857000000004</v>
      </c>
      <c r="F137">
        <v>109198.428</v>
      </c>
      <c r="G137">
        <v>134976.391</v>
      </c>
      <c r="H137">
        <v>168741.83100000001</v>
      </c>
      <c r="I137">
        <v>227188.255</v>
      </c>
      <c r="J137">
        <v>221806.00700000001</v>
      </c>
      <c r="K137">
        <v>151195.29500000001</v>
      </c>
      <c r="L137">
        <v>150590.848</v>
      </c>
      <c r="N137" s="110" t="s">
        <v>122</v>
      </c>
      <c r="T137" s="33">
        <f t="shared" si="29"/>
        <v>0.30135575082567773</v>
      </c>
      <c r="U137" s="31">
        <f t="shared" si="32"/>
        <v>5.4427956316224803E-3</v>
      </c>
      <c r="V137" s="8">
        <f t="shared" si="25"/>
        <v>1.6402177641583113E-3</v>
      </c>
      <c r="W137" s="33">
        <f t="shared" si="27"/>
        <v>0.17497471033133755</v>
      </c>
      <c r="X137" s="72">
        <f t="shared" si="33"/>
        <v>6.005031289912496E-3</v>
      </c>
      <c r="Y137" s="8">
        <f t="shared" si="28"/>
        <v>1.0507286104830572E-3</v>
      </c>
    </row>
    <row r="138" spans="1:25">
      <c r="A138" t="s">
        <v>158</v>
      </c>
      <c r="B138">
        <v>158824.59700000001</v>
      </c>
      <c r="C138">
        <v>136493.158</v>
      </c>
      <c r="D138">
        <v>141459.764</v>
      </c>
      <c r="E138">
        <v>165042.27100000001</v>
      </c>
      <c r="F138">
        <v>172894.12299999999</v>
      </c>
      <c r="G138">
        <v>165162.94</v>
      </c>
      <c r="H138">
        <v>159505.66099999999</v>
      </c>
      <c r="I138">
        <v>180526.24799999999</v>
      </c>
      <c r="J138">
        <v>186066.891</v>
      </c>
      <c r="K138">
        <v>139908.32800000001</v>
      </c>
      <c r="L138">
        <v>136755.802</v>
      </c>
      <c r="N138" s="110" t="s">
        <v>123</v>
      </c>
      <c r="T138" s="33">
        <f t="shared" si="29"/>
        <v>0.54397804429515684</v>
      </c>
      <c r="U138" s="31">
        <f t="shared" si="32"/>
        <v>2.1809165708377043E-2</v>
      </c>
      <c r="V138" s="8">
        <f t="shared" si="25"/>
        <v>1.1863707309751942E-2</v>
      </c>
      <c r="W138" s="33">
        <f t="shared" si="27"/>
        <v>0.66498425922110171</v>
      </c>
      <c r="X138" s="72">
        <f t="shared" si="33"/>
        <v>3.3507245479407262E-2</v>
      </c>
      <c r="Y138" s="8">
        <f t="shared" si="28"/>
        <v>2.2281790813663247E-2</v>
      </c>
    </row>
    <row r="139" spans="1:25">
      <c r="A139" t="s">
        <v>159</v>
      </c>
      <c r="B139">
        <v>275322.74800000002</v>
      </c>
      <c r="C139">
        <v>261567.14199999999</v>
      </c>
      <c r="D139">
        <v>299624.44300000003</v>
      </c>
      <c r="E139">
        <v>330779.22399999999</v>
      </c>
      <c r="F139">
        <v>415784.853</v>
      </c>
      <c r="G139">
        <v>426862.35499999998</v>
      </c>
      <c r="H139">
        <v>433896.28100000002</v>
      </c>
      <c r="I139">
        <v>526113.89800000004</v>
      </c>
      <c r="J139">
        <v>572460.12300000002</v>
      </c>
      <c r="K139">
        <v>494772.28899999999</v>
      </c>
      <c r="L139">
        <v>509012.72899999999</v>
      </c>
      <c r="N139" s="110" t="s">
        <v>124</v>
      </c>
      <c r="T139" s="33">
        <f t="shared" si="29"/>
        <v>0.87253924933440108</v>
      </c>
      <c r="U139" s="31">
        <f t="shared" si="32"/>
        <v>1.1709180033953446E-2</v>
      </c>
      <c r="V139" s="8">
        <f t="shared" si="25"/>
        <v>1.0216719157147097E-2</v>
      </c>
      <c r="W139" s="33">
        <f t="shared" si="27"/>
        <v>0.99581085376972045</v>
      </c>
      <c r="X139" s="72">
        <f t="shared" si="33"/>
        <v>1.6618573367885595E-2</v>
      </c>
      <c r="Y139" s="8">
        <f t="shared" si="28"/>
        <v>1.6548955733908893E-2</v>
      </c>
    </row>
    <row r="140" spans="1:25">
      <c r="A140" t="s">
        <v>160</v>
      </c>
      <c r="B140">
        <v>121706.01</v>
      </c>
      <c r="C140">
        <v>124621.113</v>
      </c>
      <c r="D140">
        <v>114282.943</v>
      </c>
      <c r="E140">
        <v>130416.23</v>
      </c>
      <c r="F140">
        <v>136790.432</v>
      </c>
      <c r="G140">
        <v>146558.266</v>
      </c>
      <c r="H140">
        <v>157853.75899999999</v>
      </c>
      <c r="I140">
        <v>183910.24600000001</v>
      </c>
      <c r="J140">
        <v>194418.386</v>
      </c>
      <c r="K140">
        <v>167955.815</v>
      </c>
      <c r="L140">
        <v>175753.826</v>
      </c>
      <c r="N140" s="110" t="s">
        <v>125</v>
      </c>
      <c r="T140" s="33">
        <f t="shared" si="29"/>
        <v>0.32646496740283887</v>
      </c>
      <c r="U140" s="31">
        <f t="shared" si="32"/>
        <v>1.5105944631867135E-3</v>
      </c>
      <c r="V140" s="8">
        <f t="shared" si="25"/>
        <v>4.9315617218315924E-4</v>
      </c>
      <c r="W140" s="33">
        <f t="shared" si="27"/>
        <v>0.78990080760439363</v>
      </c>
      <c r="X140" s="72">
        <f t="shared" si="33"/>
        <v>4.1389846383259902E-3</v>
      </c>
      <c r="Y140" s="8">
        <f t="shared" si="28"/>
        <v>3.2693873084758789E-3</v>
      </c>
    </row>
    <row r="141" spans="1:25">
      <c r="A141" t="s">
        <v>161</v>
      </c>
      <c r="B141">
        <v>108790.622</v>
      </c>
      <c r="C141">
        <v>123329.75199999999</v>
      </c>
      <c r="D141">
        <v>129468.86500000001</v>
      </c>
      <c r="E141">
        <v>144997.185</v>
      </c>
      <c r="F141">
        <v>173760.98199999999</v>
      </c>
      <c r="G141">
        <v>184460.00200000001</v>
      </c>
      <c r="H141">
        <v>209055.367</v>
      </c>
      <c r="I141">
        <v>231837.16099999999</v>
      </c>
      <c r="J141">
        <v>234732.11600000001</v>
      </c>
      <c r="K141">
        <v>215314.98300000001</v>
      </c>
      <c r="L141">
        <v>270599.22100000002</v>
      </c>
      <c r="N141" s="110" t="s">
        <v>126</v>
      </c>
      <c r="T141" s="33">
        <f t="shared" si="29"/>
        <v>5.3527853038377947E-2</v>
      </c>
      <c r="U141" s="31">
        <f t="shared" si="32"/>
        <v>2.1964786024439967E-4</v>
      </c>
      <c r="V141" s="8">
        <f t="shared" si="25"/>
        <v>1.1757278383356404E-5</v>
      </c>
      <c r="W141" s="33">
        <f t="shared" si="27"/>
        <v>1.9608625021021622E-3</v>
      </c>
      <c r="X141" s="72">
        <f t="shared" si="33"/>
        <v>5.212371490130722E-4</v>
      </c>
      <c r="Y141" s="8">
        <f t="shared" si="28"/>
        <v>1.0220743802023703E-6</v>
      </c>
    </row>
    <row r="142" spans="1:25">
      <c r="A142" t="s">
        <v>162</v>
      </c>
      <c r="B142">
        <v>37237.714999999997</v>
      </c>
      <c r="C142">
        <v>48567.866999999998</v>
      </c>
      <c r="D142">
        <v>62188.870999999999</v>
      </c>
      <c r="E142">
        <v>62988.898999999998</v>
      </c>
      <c r="F142">
        <v>80660.903999999995</v>
      </c>
      <c r="G142">
        <v>71777.582999999999</v>
      </c>
      <c r="H142">
        <v>59087.300999999999</v>
      </c>
      <c r="I142">
        <v>66216.668999999994</v>
      </c>
      <c r="J142">
        <v>43871.195</v>
      </c>
      <c r="K142">
        <v>9188.6779999999999</v>
      </c>
      <c r="L142">
        <v>7191.5420000000004</v>
      </c>
      <c r="N142" s="110" t="s">
        <v>127</v>
      </c>
      <c r="T142" s="33">
        <f t="shared" si="29"/>
        <v>0.15884202642715214</v>
      </c>
      <c r="U142" s="31">
        <f t="shared" si="32"/>
        <v>2.7535096829358805E-3</v>
      </c>
      <c r="V142" s="8">
        <f t="shared" si="25"/>
        <v>4.3737305782432043E-4</v>
      </c>
      <c r="W142" s="33">
        <f t="shared" si="27"/>
        <v>6.6163276073048977E-2</v>
      </c>
      <c r="X142" s="72">
        <f t="shared" si="33"/>
        <v>8.8505554967478715E-3</v>
      </c>
      <c r="Y142" s="8">
        <f t="shared" si="28"/>
        <v>5.8558174673117055E-4</v>
      </c>
    </row>
    <row r="143" spans="1:25">
      <c r="A143" t="s">
        <v>163</v>
      </c>
      <c r="B143">
        <v>43338.328000000001</v>
      </c>
      <c r="C143">
        <v>42022.099000000002</v>
      </c>
      <c r="D143">
        <v>35973.042999999998</v>
      </c>
      <c r="E143">
        <v>38965.752999999997</v>
      </c>
      <c r="F143">
        <v>43347.968000000001</v>
      </c>
      <c r="G143">
        <v>31653.804</v>
      </c>
      <c r="H143">
        <v>27806.282999999999</v>
      </c>
      <c r="I143">
        <v>30156.061000000002</v>
      </c>
      <c r="J143">
        <v>24958.377</v>
      </c>
      <c r="K143">
        <v>10147.780000000001</v>
      </c>
      <c r="L143">
        <v>9703.3529999999992</v>
      </c>
      <c r="N143" s="110" t="s">
        <v>128</v>
      </c>
      <c r="T143" s="33">
        <f t="shared" si="29"/>
        <v>0.40275057708434325</v>
      </c>
      <c r="U143" s="31">
        <f t="shared" si="32"/>
        <v>2.7871689665219792E-3</v>
      </c>
      <c r="V143" s="8">
        <f t="shared" si="25"/>
        <v>1.1225339096982998E-3</v>
      </c>
      <c r="W143" s="33">
        <f t="shared" si="27"/>
        <v>0.49873387990139872</v>
      </c>
      <c r="X143" s="72">
        <f t="shared" si="33"/>
        <v>3.8051698139757307E-3</v>
      </c>
      <c r="Y143" s="8">
        <f t="shared" si="28"/>
        <v>1.8977671050077998E-3</v>
      </c>
    </row>
    <row r="144" spans="1:25">
      <c r="A144" t="s">
        <v>164</v>
      </c>
      <c r="B144">
        <v>12776.763000000001</v>
      </c>
      <c r="C144">
        <v>11792.898999999999</v>
      </c>
      <c r="D144">
        <v>9590.8269999999993</v>
      </c>
      <c r="E144">
        <v>10690.275</v>
      </c>
      <c r="F144">
        <v>8264.1820000000007</v>
      </c>
      <c r="G144">
        <v>16899.29</v>
      </c>
      <c r="H144">
        <v>8917.9889999999996</v>
      </c>
      <c r="I144">
        <v>9928.3389999999999</v>
      </c>
      <c r="J144">
        <v>7576.3540000000003</v>
      </c>
      <c r="K144">
        <v>2699.5309999999999</v>
      </c>
      <c r="L144">
        <v>2064.1260000000002</v>
      </c>
      <c r="N144" s="110" t="s">
        <v>129</v>
      </c>
      <c r="T144" s="33">
        <f t="shared" si="29"/>
        <v>0.59278919400992169</v>
      </c>
      <c r="U144" s="31">
        <f t="shared" si="32"/>
        <v>7.178918412273233E-2</v>
      </c>
      <c r="V144" s="8">
        <f t="shared" si="25"/>
        <v>4.2555852594744363E-2</v>
      </c>
      <c r="W144" s="33">
        <f t="shared" si="27"/>
        <v>0.65935566577177873</v>
      </c>
      <c r="X144" s="72">
        <f t="shared" si="33"/>
        <v>0.10932157273642708</v>
      </c>
      <c r="Y144" s="8">
        <f t="shared" si="28"/>
        <v>7.208179837484481E-2</v>
      </c>
    </row>
    <row r="145" spans="1:25">
      <c r="A145" t="s">
        <v>165</v>
      </c>
      <c r="B145">
        <v>5650.634</v>
      </c>
      <c r="C145">
        <v>5935.3050000000003</v>
      </c>
      <c r="D145">
        <v>5415.2039999999997</v>
      </c>
      <c r="E145">
        <v>6386.8130000000001</v>
      </c>
      <c r="F145">
        <v>8970.3709999999992</v>
      </c>
      <c r="G145">
        <v>11566.034</v>
      </c>
      <c r="H145">
        <v>10810.59</v>
      </c>
      <c r="I145">
        <v>12187.880999999999</v>
      </c>
      <c r="J145">
        <v>12548.07</v>
      </c>
      <c r="K145">
        <v>11019.468000000001</v>
      </c>
      <c r="L145">
        <v>10904.25</v>
      </c>
      <c r="N145" s="110" t="s">
        <v>130</v>
      </c>
      <c r="T145" s="33">
        <f t="shared" si="29"/>
        <v>0.84045413798015212</v>
      </c>
      <c r="U145" s="31">
        <f t="shared" si="32"/>
        <v>4.4943516587156035E-2</v>
      </c>
      <c r="V145" s="8">
        <f t="shared" si="25"/>
        <v>3.777296449105489E-2</v>
      </c>
      <c r="W145" s="33">
        <f t="shared" si="27"/>
        <v>0.47295079746552515</v>
      </c>
      <c r="X145" s="72">
        <f t="shared" si="33"/>
        <v>3.3806610703892188E-2</v>
      </c>
      <c r="Y145" s="8">
        <f t="shared" si="28"/>
        <v>1.5988863492012371E-2</v>
      </c>
    </row>
    <row r="146" spans="1:25">
      <c r="A146" t="s">
        <v>166</v>
      </c>
      <c r="B146">
        <v>5046.3530000000001</v>
      </c>
      <c r="C146">
        <v>4806.616</v>
      </c>
      <c r="D146">
        <v>5860.3789999999999</v>
      </c>
      <c r="E146">
        <v>5471.375</v>
      </c>
      <c r="F146">
        <v>6825.7269999999999</v>
      </c>
      <c r="G146">
        <v>12130.486000000001</v>
      </c>
      <c r="H146">
        <v>16709.419999999998</v>
      </c>
      <c r="I146">
        <v>14621.5</v>
      </c>
      <c r="J146">
        <v>13108.937</v>
      </c>
      <c r="K146">
        <v>10698.846</v>
      </c>
      <c r="L146">
        <v>14475.361999999999</v>
      </c>
      <c r="N146" s="110" t="s">
        <v>131</v>
      </c>
      <c r="T146" s="33">
        <f t="shared" si="29"/>
        <v>0.54572303655056675</v>
      </c>
      <c r="U146" s="31">
        <f t="shared" si="32"/>
        <v>0.3763154140385192</v>
      </c>
      <c r="V146" s="8">
        <f t="shared" si="25"/>
        <v>0.20536399044988449</v>
      </c>
      <c r="W146" s="33">
        <f t="shared" si="27"/>
        <v>0.62117276975977798</v>
      </c>
      <c r="X146" s="72">
        <f t="shared" si="33"/>
        <v>0.24820971449888463</v>
      </c>
      <c r="Y146" s="8">
        <f t="shared" si="28"/>
        <v>0.15418111583655589</v>
      </c>
    </row>
    <row r="147" spans="1:25">
      <c r="A147" t="s">
        <v>167</v>
      </c>
      <c r="B147">
        <v>37476.186999999998</v>
      </c>
      <c r="C147">
        <v>57997.105000000003</v>
      </c>
      <c r="D147">
        <v>71334.167000000001</v>
      </c>
      <c r="E147">
        <v>79651.67</v>
      </c>
      <c r="F147">
        <v>104659.802</v>
      </c>
      <c r="G147">
        <v>128361.21400000001</v>
      </c>
      <c r="H147">
        <v>144691.514</v>
      </c>
      <c r="I147">
        <v>140937.473</v>
      </c>
      <c r="J147">
        <v>159552.83300000001</v>
      </c>
      <c r="K147">
        <v>131586.99299999999</v>
      </c>
      <c r="L147">
        <v>132411.28200000001</v>
      </c>
      <c r="N147" s="110" t="s">
        <v>132</v>
      </c>
      <c r="T147" s="33">
        <f t="shared" si="29"/>
        <v>0.57426020973288872</v>
      </c>
      <c r="U147" s="31">
        <f t="shared" si="32"/>
        <v>7.5708448387303735E-3</v>
      </c>
      <c r="V147" s="8">
        <f t="shared" si="25"/>
        <v>4.3476349449444625E-3</v>
      </c>
      <c r="W147" s="33">
        <f t="shared" si="27"/>
        <v>0.8639081190224277</v>
      </c>
      <c r="X147" s="72">
        <f t="shared" si="33"/>
        <v>1.2633283051521175E-2</v>
      </c>
      <c r="Y147" s="8">
        <f t="shared" si="28"/>
        <v>1.0913995798117573E-2</v>
      </c>
    </row>
    <row r="148" spans="1:25">
      <c r="A148" t="s">
        <v>168</v>
      </c>
      <c r="B148">
        <v>35056.357000000004</v>
      </c>
      <c r="C148">
        <v>34144.709000000003</v>
      </c>
      <c r="D148">
        <v>34284.006999999998</v>
      </c>
      <c r="E148">
        <v>40249.574000000001</v>
      </c>
      <c r="F148">
        <v>43992.13</v>
      </c>
      <c r="G148">
        <v>38920.864000000001</v>
      </c>
      <c r="H148">
        <v>44521.438999999998</v>
      </c>
      <c r="I148">
        <v>105780.62</v>
      </c>
      <c r="J148">
        <v>109943.147</v>
      </c>
      <c r="K148">
        <v>88426.153000000006</v>
      </c>
      <c r="L148">
        <v>99461.774000000005</v>
      </c>
      <c r="N148" s="110" t="s">
        <v>133</v>
      </c>
      <c r="T148" s="33">
        <f t="shared" si="29"/>
        <v>0.82319691348988766</v>
      </c>
      <c r="U148" s="31">
        <f t="shared" si="32"/>
        <v>6.2199660546372888E-2</v>
      </c>
      <c r="V148" s="8">
        <f t="shared" si="25"/>
        <v>5.1202568581892899E-2</v>
      </c>
      <c r="W148" s="33">
        <f t="shared" si="27"/>
        <v>0.79875001859672634</v>
      </c>
      <c r="X148" s="72">
        <f t="shared" si="33"/>
        <v>5.2026040828563984E-2</v>
      </c>
      <c r="Y148" s="8">
        <f t="shared" si="28"/>
        <v>4.1555801079329525E-2</v>
      </c>
    </row>
    <row r="149" spans="1:25">
      <c r="A149" t="s">
        <v>169</v>
      </c>
      <c r="B149">
        <v>985.41</v>
      </c>
      <c r="C149">
        <v>887.50800000000004</v>
      </c>
      <c r="D149">
        <v>1323.136</v>
      </c>
      <c r="E149">
        <v>1135.6289999999999</v>
      </c>
      <c r="F149">
        <v>1330.58</v>
      </c>
      <c r="G149">
        <v>2990.4850000000001</v>
      </c>
      <c r="H149">
        <v>2380.482</v>
      </c>
      <c r="I149">
        <v>2741.7910000000002</v>
      </c>
      <c r="J149">
        <v>3136.6959999999999</v>
      </c>
      <c r="K149">
        <v>3435.663</v>
      </c>
      <c r="L149">
        <v>1636.942</v>
      </c>
      <c r="N149" s="110" t="s">
        <v>134</v>
      </c>
      <c r="T149" s="33">
        <f t="shared" si="29"/>
        <v>0.73604766634308039</v>
      </c>
      <c r="U149" s="31">
        <f t="shared" si="32"/>
        <v>2.7970055703002105E-2</v>
      </c>
      <c r="V149" s="8">
        <f t="shared" ref="V149:V212" si="34">(T149*U149)</f>
        <v>2.0587294227680665E-2</v>
      </c>
      <c r="W149" s="33">
        <f t="shared" si="27"/>
        <v>0.38733119640550057</v>
      </c>
      <c r="X149" s="72">
        <f t="shared" si="33"/>
        <v>3.2009442467146217E-2</v>
      </c>
      <c r="Y149" s="8">
        <f t="shared" si="28"/>
        <v>1.2398255647072781E-2</v>
      </c>
    </row>
    <row r="150" spans="1:25">
      <c r="A150" t="s">
        <v>170</v>
      </c>
      <c r="B150">
        <v>18622.322</v>
      </c>
      <c r="C150">
        <v>20635.743999999999</v>
      </c>
      <c r="D150">
        <v>22596.6</v>
      </c>
      <c r="E150">
        <v>27909.437999999998</v>
      </c>
      <c r="F150">
        <v>24573.309000000001</v>
      </c>
      <c r="G150">
        <v>28264.616999999998</v>
      </c>
      <c r="H150">
        <v>34145.785000000003</v>
      </c>
      <c r="I150">
        <v>38190.372000000003</v>
      </c>
      <c r="J150">
        <v>51499.781999999999</v>
      </c>
      <c r="K150">
        <v>31647.174999999999</v>
      </c>
      <c r="L150">
        <v>31938.57</v>
      </c>
      <c r="N150" s="110" t="s">
        <v>135</v>
      </c>
      <c r="T150" s="33">
        <f t="shared" si="29"/>
        <v>0.13992378455729634</v>
      </c>
      <c r="U150" s="31">
        <f t="shared" si="32"/>
        <v>1.0049623291638183E-2</v>
      </c>
      <c r="V150" s="8">
        <f t="shared" si="34"/>
        <v>1.4061813243411683E-3</v>
      </c>
      <c r="W150" s="33">
        <f t="shared" si="27"/>
        <v>3.5060702597378805E-2</v>
      </c>
      <c r="X150" s="72">
        <f t="shared" si="33"/>
        <v>1.5462985438508114E-2</v>
      </c>
      <c r="Y150" s="8">
        <f t="shared" si="28"/>
        <v>5.4214313372713205E-4</v>
      </c>
    </row>
    <row r="151" spans="1:25">
      <c r="A151" t="s">
        <v>171</v>
      </c>
      <c r="B151">
        <v>13000.814</v>
      </c>
      <c r="C151">
        <v>15636.975</v>
      </c>
      <c r="D151">
        <v>17068.562999999998</v>
      </c>
      <c r="E151">
        <v>25879.580999999998</v>
      </c>
      <c r="F151">
        <v>29888.596000000001</v>
      </c>
      <c r="G151">
        <v>33245.826000000001</v>
      </c>
      <c r="H151">
        <v>37568.04</v>
      </c>
      <c r="I151">
        <v>43723.142</v>
      </c>
      <c r="J151">
        <v>43808.150999999998</v>
      </c>
      <c r="K151">
        <v>29435.128000000001</v>
      </c>
      <c r="L151">
        <v>31070.993999999999</v>
      </c>
      <c r="N151" s="110" t="s">
        <v>136</v>
      </c>
      <c r="T151" s="33">
        <f t="shared" si="29"/>
        <v>0.7369969071194381</v>
      </c>
      <c r="U151" s="31">
        <f t="shared" si="32"/>
        <v>2.33106651924005E-2</v>
      </c>
      <c r="V151" s="8">
        <f t="shared" si="34"/>
        <v>1.7179888149695909E-2</v>
      </c>
      <c r="W151" s="33">
        <f t="shared" si="27"/>
        <v>8.1999431107405596E-2</v>
      </c>
      <c r="X151" s="72">
        <f t="shared" si="33"/>
        <v>1.7845307524355699E-2</v>
      </c>
      <c r="Y151" s="8">
        <f t="shared" si="28"/>
        <v>1.4633050649338719E-3</v>
      </c>
    </row>
    <row r="152" spans="1:25">
      <c r="A152" t="s">
        <v>172</v>
      </c>
      <c r="B152">
        <v>84620.888000000006</v>
      </c>
      <c r="C152">
        <v>94079.691999999995</v>
      </c>
      <c r="D152">
        <v>113742.986</v>
      </c>
      <c r="E152">
        <v>126528.913</v>
      </c>
      <c r="F152">
        <v>151795.05100000001</v>
      </c>
      <c r="G152">
        <v>164265.07999999999</v>
      </c>
      <c r="H152">
        <v>175769.18400000001</v>
      </c>
      <c r="I152">
        <v>221629.288</v>
      </c>
      <c r="J152">
        <v>244493.62100000001</v>
      </c>
      <c r="K152">
        <v>191144.277</v>
      </c>
      <c r="L152">
        <v>196672.15599999999</v>
      </c>
      <c r="N152" s="110" t="s">
        <v>137</v>
      </c>
      <c r="T152" s="33">
        <f t="shared" si="29"/>
        <v>0.17025880778942068</v>
      </c>
      <c r="U152" s="31">
        <f t="shared" si="32"/>
        <v>1.3609010359928097E-2</v>
      </c>
      <c r="V152" s="8">
        <f t="shared" si="34"/>
        <v>2.3170538790752327E-3</v>
      </c>
      <c r="W152" s="33">
        <f t="shared" si="27"/>
        <v>5.4588444638489206E-2</v>
      </c>
      <c r="X152" s="72">
        <f t="shared" si="33"/>
        <v>1.4886244047766624E-2</v>
      </c>
      <c r="Y152" s="8">
        <f t="shared" si="28"/>
        <v>8.1261690907654782E-4</v>
      </c>
    </row>
    <row r="153" spans="1:25">
      <c r="A153" t="s">
        <v>173</v>
      </c>
      <c r="B153">
        <v>26057.897000000001</v>
      </c>
      <c r="C153">
        <v>28874.396000000001</v>
      </c>
      <c r="D153">
        <v>30566.758000000002</v>
      </c>
      <c r="E153">
        <v>36135.758999999998</v>
      </c>
      <c r="F153">
        <v>43420.487999999998</v>
      </c>
      <c r="G153">
        <v>45774.593999999997</v>
      </c>
      <c r="H153">
        <v>51577.294000000002</v>
      </c>
      <c r="I153">
        <v>65986.182000000001</v>
      </c>
      <c r="J153">
        <v>74969.001000000004</v>
      </c>
      <c r="K153">
        <v>58618.311000000002</v>
      </c>
      <c r="L153">
        <v>54856.983</v>
      </c>
      <c r="N153" s="110" t="s">
        <v>138</v>
      </c>
      <c r="T153" s="33">
        <f t="shared" si="29"/>
        <v>0.15173115929686559</v>
      </c>
      <c r="U153" s="31">
        <f t="shared" si="32"/>
        <v>3.6644312851868955E-3</v>
      </c>
      <c r="V153" s="8">
        <f t="shared" si="34"/>
        <v>5.5600840706511077E-4</v>
      </c>
      <c r="W153" s="33">
        <f t="shared" si="27"/>
        <v>4.4369612201856673E-2</v>
      </c>
      <c r="X153" s="72">
        <f t="shared" si="33"/>
        <v>6.7782499878894127E-3</v>
      </c>
      <c r="Y153" s="8">
        <f t="shared" si="28"/>
        <v>3.0074832336989292E-4</v>
      </c>
    </row>
    <row r="154" spans="1:25">
      <c r="A154" t="s">
        <v>174</v>
      </c>
      <c r="B154">
        <v>62671.756000000001</v>
      </c>
      <c r="C154">
        <v>56810.267999999996</v>
      </c>
      <c r="D154">
        <v>58013.716</v>
      </c>
      <c r="E154">
        <v>66074.528000000006</v>
      </c>
      <c r="F154">
        <v>76344.093999999997</v>
      </c>
      <c r="G154">
        <v>71095.345000000001</v>
      </c>
      <c r="H154">
        <v>84579.63</v>
      </c>
      <c r="I154">
        <v>100370.804</v>
      </c>
      <c r="J154">
        <v>108767.77</v>
      </c>
      <c r="K154">
        <v>82328.467999999993</v>
      </c>
      <c r="L154">
        <v>91798.392999999996</v>
      </c>
      <c r="N154" s="110" t="s">
        <v>139</v>
      </c>
      <c r="T154" s="33">
        <f t="shared" si="29"/>
        <v>0.74028810247572752</v>
      </c>
      <c r="U154" s="31">
        <f t="shared" si="32"/>
        <v>3.0157289044690904E-2</v>
      </c>
      <c r="V154" s="8">
        <f t="shared" si="34"/>
        <v>2.2325082282706275E-2</v>
      </c>
      <c r="W154" s="33">
        <f t="shared" si="27"/>
        <v>0.64115037232143579</v>
      </c>
      <c r="X154" s="72">
        <f t="shared" si="33"/>
        <v>3.4120618883478449E-2</v>
      </c>
      <c r="Y154" s="8">
        <f t="shared" si="28"/>
        <v>2.1876447500980022E-2</v>
      </c>
    </row>
    <row r="155" spans="1:25">
      <c r="A155" t="s">
        <v>175</v>
      </c>
      <c r="B155">
        <v>3068.7919999999999</v>
      </c>
      <c r="C155">
        <v>3568.0810000000001</v>
      </c>
      <c r="D155">
        <v>3223.5889999999999</v>
      </c>
      <c r="E155">
        <v>3673.6010000000001</v>
      </c>
      <c r="F155">
        <v>4447.8590000000004</v>
      </c>
      <c r="G155">
        <v>3738.145</v>
      </c>
      <c r="H155">
        <v>5724.8729999999996</v>
      </c>
      <c r="I155">
        <v>5157.1940000000004</v>
      </c>
      <c r="J155">
        <v>3357.732</v>
      </c>
      <c r="K155">
        <v>3415.6669999999999</v>
      </c>
      <c r="L155">
        <v>2803.78</v>
      </c>
      <c r="N155" s="110" t="s">
        <v>140</v>
      </c>
      <c r="T155" s="33">
        <f t="shared" si="29"/>
        <v>0.76801282121024617</v>
      </c>
      <c r="U155" s="31">
        <f t="shared" si="32"/>
        <v>6.5974685088334525E-2</v>
      </c>
      <c r="V155" s="8">
        <f t="shared" si="34"/>
        <v>5.0669404023149359E-2</v>
      </c>
      <c r="W155" s="33">
        <f t="shared" si="27"/>
        <v>0.85188380674397257</v>
      </c>
      <c r="X155" s="72">
        <f t="shared" si="33"/>
        <v>7.5475151738396029E-2</v>
      </c>
      <c r="Y155" s="8">
        <f t="shared" si="28"/>
        <v>6.4296059577483772E-2</v>
      </c>
    </row>
    <row r="156" spans="1:25">
      <c r="A156" t="s">
        <v>176</v>
      </c>
      <c r="B156">
        <v>41.164000000000001</v>
      </c>
      <c r="C156">
        <v>28.488</v>
      </c>
      <c r="D156">
        <v>11.106</v>
      </c>
      <c r="E156">
        <v>24.027000000000001</v>
      </c>
      <c r="F156">
        <v>0.42199999999999999</v>
      </c>
      <c r="G156">
        <v>7.3460000000000001</v>
      </c>
      <c r="H156">
        <v>1.0980000000000001</v>
      </c>
      <c r="I156">
        <v>3.4489999999999998</v>
      </c>
      <c r="J156">
        <v>2.242</v>
      </c>
      <c r="K156">
        <v>17.559000000000001</v>
      </c>
      <c r="L156">
        <v>8.3000000000000004E-2</v>
      </c>
      <c r="N156" s="110" t="s">
        <v>141</v>
      </c>
      <c r="T156" s="33">
        <f t="shared" si="29"/>
        <v>0.98768878380047875</v>
      </c>
      <c r="U156" s="31">
        <f t="shared" si="32"/>
        <v>3.7773985725754505E-3</v>
      </c>
      <c r="V156" s="8">
        <f t="shared" si="34"/>
        <v>3.7308942020767111E-3</v>
      </c>
      <c r="W156" s="33">
        <f t="shared" si="27"/>
        <v>0.73294902820760688</v>
      </c>
      <c r="X156" s="72">
        <f t="shared" si="33"/>
        <v>8.3572066999984919E-4</v>
      </c>
      <c r="Y156" s="8">
        <f t="shared" si="28"/>
        <v>6.1254065292939963E-4</v>
      </c>
    </row>
    <row r="157" spans="1:25">
      <c r="A157" t="s">
        <v>177</v>
      </c>
      <c r="B157">
        <v>25257.989000000001</v>
      </c>
      <c r="C157">
        <v>26541.512999999999</v>
      </c>
      <c r="D157">
        <v>31965.648000000001</v>
      </c>
      <c r="E157">
        <v>39827.741000000002</v>
      </c>
      <c r="F157">
        <v>50691.587</v>
      </c>
      <c r="G157">
        <v>64418.919000000002</v>
      </c>
      <c r="H157">
        <v>71751.334000000003</v>
      </c>
      <c r="I157">
        <v>77493.275999999998</v>
      </c>
      <c r="J157">
        <v>75460.659</v>
      </c>
      <c r="K157">
        <v>39204.68</v>
      </c>
      <c r="L157">
        <v>55078.139000000003</v>
      </c>
      <c r="N157" s="110" t="s">
        <v>142</v>
      </c>
      <c r="T157" s="33">
        <f t="shared" si="29"/>
        <v>0.63463212215952958</v>
      </c>
      <c r="U157" s="31">
        <f t="shared" si="32"/>
        <v>1.144474734375792E-2</v>
      </c>
      <c r="V157" s="8">
        <f t="shared" si="34"/>
        <v>7.2632042943487274E-3</v>
      </c>
      <c r="W157" s="33">
        <f t="shared" si="27"/>
        <v>0.56539642822309089</v>
      </c>
      <c r="X157" s="72">
        <f t="shared" si="33"/>
        <v>1.4907934436160628E-2</v>
      </c>
      <c r="Y157" s="8">
        <f t="shared" si="28"/>
        <v>8.4288928823892367E-3</v>
      </c>
    </row>
    <row r="158" spans="1:25">
      <c r="A158" t="s">
        <v>178</v>
      </c>
      <c r="B158">
        <v>7415.0519999999997</v>
      </c>
      <c r="C158">
        <v>7082.4359999999997</v>
      </c>
      <c r="D158">
        <v>5764.4440000000004</v>
      </c>
      <c r="E158">
        <v>9884.0229999999992</v>
      </c>
      <c r="F158">
        <v>14130.838</v>
      </c>
      <c r="G158">
        <v>17120.306</v>
      </c>
      <c r="H158">
        <v>19610.353999999999</v>
      </c>
      <c r="I158">
        <v>41385.402999999998</v>
      </c>
      <c r="J158">
        <v>39221.857000000004</v>
      </c>
      <c r="K158">
        <v>16966.726999999999</v>
      </c>
      <c r="L158">
        <v>16173.817999999999</v>
      </c>
      <c r="N158" s="110" t="s">
        <v>143</v>
      </c>
      <c r="T158" s="33">
        <f t="shared" si="29"/>
        <v>0.86750544668698804</v>
      </c>
      <c r="U158" s="31">
        <f t="shared" si="32"/>
        <v>4.4775833459377495E-2</v>
      </c>
      <c r="V158" s="8">
        <f t="shared" si="34"/>
        <v>3.8843279405959462E-2</v>
      </c>
      <c r="W158" s="33">
        <f t="shared" si="27"/>
        <v>0.68875716638351603</v>
      </c>
      <c r="X158" s="72">
        <f t="shared" si="33"/>
        <v>5.8050141351486062E-2</v>
      </c>
      <c r="Y158" s="8">
        <f t="shared" si="28"/>
        <v>3.9982450865412113E-2</v>
      </c>
    </row>
    <row r="159" spans="1:25">
      <c r="A159" t="s">
        <v>179</v>
      </c>
      <c r="B159">
        <v>12988.816000000001</v>
      </c>
      <c r="C159">
        <v>13524.287</v>
      </c>
      <c r="D159">
        <v>13668.349</v>
      </c>
      <c r="E159">
        <v>24819.455000000002</v>
      </c>
      <c r="F159">
        <v>43571.112000000001</v>
      </c>
      <c r="G159">
        <v>47322.771999999997</v>
      </c>
      <c r="H159">
        <v>52551.737999999998</v>
      </c>
      <c r="I159">
        <v>82137.228000000003</v>
      </c>
      <c r="J159">
        <v>132915.90700000001</v>
      </c>
      <c r="K159">
        <v>51843.324999999997</v>
      </c>
      <c r="L159">
        <v>74407.11</v>
      </c>
      <c r="N159" s="110" t="s">
        <v>144</v>
      </c>
      <c r="T159" s="33">
        <f t="shared" si="29"/>
        <v>0.28935557890119296</v>
      </c>
      <c r="U159" s="31">
        <f t="shared" si="32"/>
        <v>7.1248557670949945E-3</v>
      </c>
      <c r="V159" s="8">
        <f t="shared" si="34"/>
        <v>2.0616167650752753E-3</v>
      </c>
      <c r="W159" s="33">
        <f t="shared" si="27"/>
        <v>0.21363735638699377</v>
      </c>
      <c r="X159" s="72">
        <f t="shared" si="33"/>
        <v>1.1657917289755878E-2</v>
      </c>
      <c r="Y159" s="8">
        <f t="shared" si="28"/>
        <v>2.490566630761673E-3</v>
      </c>
    </row>
    <row r="160" spans="1:25">
      <c r="A160" t="s">
        <v>180</v>
      </c>
      <c r="B160">
        <v>1885.3420000000001</v>
      </c>
      <c r="C160">
        <v>1541.3440000000001</v>
      </c>
      <c r="D160">
        <v>1862.9870000000001</v>
      </c>
      <c r="E160">
        <v>4332.99</v>
      </c>
      <c r="F160">
        <v>8394.9809999999998</v>
      </c>
      <c r="G160">
        <v>7072.8019999999997</v>
      </c>
      <c r="H160">
        <v>9195.2829999999994</v>
      </c>
      <c r="I160">
        <v>19837.289000000001</v>
      </c>
      <c r="J160">
        <v>20034.492999999999</v>
      </c>
      <c r="K160">
        <v>10766.001</v>
      </c>
      <c r="L160">
        <v>8186.1289999999999</v>
      </c>
      <c r="N160" s="110" t="s">
        <v>145</v>
      </c>
      <c r="T160" s="33">
        <f t="shared" si="29"/>
        <v>0.91465659468723426</v>
      </c>
      <c r="U160" s="31">
        <f t="shared" si="32"/>
        <v>1.1363498758598125E-2</v>
      </c>
      <c r="V160" s="8">
        <f t="shared" si="34"/>
        <v>1.0393699078271975E-2</v>
      </c>
      <c r="W160" s="33">
        <f t="shared" si="27"/>
        <v>0.80119617906933194</v>
      </c>
      <c r="X160" s="72">
        <f t="shared" si="33"/>
        <v>1.4660113931833071E-2</v>
      </c>
      <c r="Y160" s="8">
        <f t="shared" si="28"/>
        <v>1.1745627266905737E-2</v>
      </c>
    </row>
    <row r="161" spans="1:25">
      <c r="A161" t="s">
        <v>181</v>
      </c>
      <c r="B161">
        <v>100945.875</v>
      </c>
      <c r="C161">
        <v>91328.543999999994</v>
      </c>
      <c r="D161">
        <v>113579.53200000001</v>
      </c>
      <c r="E161">
        <v>149016.98000000001</v>
      </c>
      <c r="F161">
        <v>218070.212</v>
      </c>
      <c r="G161">
        <v>250876.821</v>
      </c>
      <c r="H161">
        <v>360860.74900000001</v>
      </c>
      <c r="I161">
        <v>505084.55</v>
      </c>
      <c r="J161">
        <v>517188.05200000003</v>
      </c>
      <c r="K161">
        <v>254787.05600000001</v>
      </c>
      <c r="L161">
        <v>380494.42200000002</v>
      </c>
      <c r="N161" s="110" t="s">
        <v>146</v>
      </c>
      <c r="T161" s="33">
        <f t="shared" si="29"/>
        <v>0.66643842319547186</v>
      </c>
      <c r="U161" s="31">
        <f t="shared" si="32"/>
        <v>8.3916452254018496E-3</v>
      </c>
      <c r="V161" s="8">
        <f t="shared" si="34"/>
        <v>5.5925148120326189E-3</v>
      </c>
      <c r="W161" s="33">
        <f t="shared" si="27"/>
        <v>0.59564606744283022</v>
      </c>
      <c r="X161" s="72">
        <f t="shared" si="33"/>
        <v>1.1708831233682139E-2</v>
      </c>
      <c r="Y161" s="8">
        <f t="shared" si="28"/>
        <v>6.974319278694548E-3</v>
      </c>
    </row>
    <row r="162" spans="1:25">
      <c r="A162" t="s">
        <v>182</v>
      </c>
      <c r="B162">
        <v>77732.142999999996</v>
      </c>
      <c r="C162">
        <v>79886.213000000003</v>
      </c>
      <c r="D162">
        <v>77964.659</v>
      </c>
      <c r="E162">
        <v>104801.49800000001</v>
      </c>
      <c r="F162">
        <v>176474.05799999999</v>
      </c>
      <c r="G162">
        <v>235701.755</v>
      </c>
      <c r="H162">
        <v>244235.054</v>
      </c>
      <c r="I162">
        <v>311635.88299999997</v>
      </c>
      <c r="J162">
        <v>390321.03499999997</v>
      </c>
      <c r="K162">
        <v>162128.78400000001</v>
      </c>
      <c r="L162">
        <v>253294.38</v>
      </c>
      <c r="N162" s="110" t="s">
        <v>147</v>
      </c>
      <c r="T162" s="33">
        <f t="shared" si="29"/>
        <v>0.87256492846530564</v>
      </c>
      <c r="U162" s="31">
        <f t="shared" si="32"/>
        <v>9.4909024914889919E-4</v>
      </c>
      <c r="V162" s="8">
        <f t="shared" si="34"/>
        <v>8.2814286535572829E-4</v>
      </c>
      <c r="W162" s="33">
        <f t="shared" si="27"/>
        <v>0.65314288794936459</v>
      </c>
      <c r="X162" s="72">
        <f t="shared" si="33"/>
        <v>2.3216094217581662E-3</v>
      </c>
      <c r="Y162" s="8">
        <f t="shared" si="28"/>
        <v>1.5163426824175831E-3</v>
      </c>
    </row>
    <row r="163" spans="1:25">
      <c r="A163" t="s">
        <v>183</v>
      </c>
      <c r="B163">
        <v>94.177000000000007</v>
      </c>
      <c r="C163">
        <v>147.41900000000001</v>
      </c>
      <c r="D163">
        <v>245.815</v>
      </c>
      <c r="E163">
        <v>274.512</v>
      </c>
      <c r="F163">
        <v>119.018</v>
      </c>
      <c r="G163">
        <v>366.14600000000002</v>
      </c>
      <c r="H163">
        <v>183.03899999999999</v>
      </c>
      <c r="I163">
        <v>240.774</v>
      </c>
      <c r="J163">
        <v>369.262</v>
      </c>
      <c r="K163">
        <v>178.20599999999999</v>
      </c>
      <c r="L163">
        <v>201.64099999999999</v>
      </c>
      <c r="N163" s="110" t="s">
        <v>148</v>
      </c>
      <c r="T163" s="33">
        <f t="shared" si="29"/>
        <v>0.48405228202211026</v>
      </c>
      <c r="U163" s="31">
        <f t="shared" si="32"/>
        <v>8.1186824526449618E-3</v>
      </c>
      <c r="V163" s="8">
        <f t="shared" si="34"/>
        <v>3.9298667682156566E-3</v>
      </c>
      <c r="W163" s="33">
        <f t="shared" si="27"/>
        <v>0.23340652558658559</v>
      </c>
      <c r="X163" s="72">
        <f t="shared" si="33"/>
        <v>8.0622614275856885E-3</v>
      </c>
      <c r="Y163" s="8">
        <f t="shared" si="28"/>
        <v>1.881784428183521E-3</v>
      </c>
    </row>
    <row r="164" spans="1:25">
      <c r="A164" t="s">
        <v>184</v>
      </c>
      <c r="B164">
        <v>4320.6769999999997</v>
      </c>
      <c r="C164">
        <v>3029.2150000000001</v>
      </c>
      <c r="D164">
        <v>3033.665</v>
      </c>
      <c r="E164">
        <v>3645.2440000000001</v>
      </c>
      <c r="F164">
        <v>6151.9459999999999</v>
      </c>
      <c r="G164">
        <v>6130.0159999999996</v>
      </c>
      <c r="H164">
        <v>6165.5870000000004</v>
      </c>
      <c r="I164">
        <v>8508.4220000000005</v>
      </c>
      <c r="J164">
        <v>11083.831</v>
      </c>
      <c r="K164">
        <v>6074.3119999999999</v>
      </c>
      <c r="L164">
        <v>7027.3280000000004</v>
      </c>
      <c r="N164" s="110" t="s">
        <v>149</v>
      </c>
      <c r="T164" s="33">
        <f t="shared" si="29"/>
        <v>0.64118197632512142</v>
      </c>
      <c r="U164" s="31">
        <f t="shared" si="32"/>
        <v>3.3999071965784479E-2</v>
      </c>
      <c r="V164" s="8">
        <f t="shared" si="34"/>
        <v>2.1799592156241724E-2</v>
      </c>
      <c r="W164" s="33">
        <f t="shared" si="27"/>
        <v>0.41930950885052209</v>
      </c>
      <c r="X164" s="72">
        <f t="shared" si="33"/>
        <v>3.7398113202798532E-2</v>
      </c>
      <c r="Y164" s="8">
        <f t="shared" si="28"/>
        <v>1.5681384479001678E-2</v>
      </c>
    </row>
    <row r="165" spans="1:25">
      <c r="A165" t="s">
        <v>185</v>
      </c>
      <c r="B165">
        <v>42299.97</v>
      </c>
      <c r="C165">
        <v>43671.345999999998</v>
      </c>
      <c r="D165">
        <v>43753.144999999997</v>
      </c>
      <c r="E165">
        <v>51071.150999999998</v>
      </c>
      <c r="F165">
        <v>70783.021999999997</v>
      </c>
      <c r="G165">
        <v>71589.532000000007</v>
      </c>
      <c r="H165">
        <v>73635.941999999995</v>
      </c>
      <c r="I165">
        <v>91520.756999999998</v>
      </c>
      <c r="J165">
        <v>130626.11</v>
      </c>
      <c r="K165">
        <v>68408.847999999998</v>
      </c>
      <c r="L165">
        <v>54351.601999999999</v>
      </c>
      <c r="N165" s="110" t="s">
        <v>150</v>
      </c>
      <c r="T165" s="33">
        <f t="shared" si="29"/>
        <v>0.47773524897867081</v>
      </c>
      <c r="U165" s="31">
        <f t="shared" ref="U165:U196" si="35">(L130+L395)/($AH$44+$AH$45)</f>
        <v>1.2305954926191895E-2</v>
      </c>
      <c r="V165" s="8">
        <f t="shared" si="34"/>
        <v>5.8789884405845852E-3</v>
      </c>
      <c r="W165" s="33">
        <f t="shared" si="27"/>
        <v>0.95658254190843273</v>
      </c>
      <c r="X165" s="72">
        <f>(B130+B395)/($AH$52+$AH$53)</f>
        <v>1.9897468781489288E-2</v>
      </c>
      <c r="Y165" s="8">
        <f t="shared" si="28"/>
        <v>1.9033571264540708E-2</v>
      </c>
    </row>
    <row r="166" spans="1:25">
      <c r="A166" t="s">
        <v>186</v>
      </c>
      <c r="B166">
        <v>248.089</v>
      </c>
      <c r="C166">
        <v>277.13600000000002</v>
      </c>
      <c r="D166">
        <v>401.44</v>
      </c>
      <c r="E166">
        <v>461.28399999999999</v>
      </c>
      <c r="F166">
        <v>580.65700000000004</v>
      </c>
      <c r="G166">
        <v>388.45499999999998</v>
      </c>
      <c r="H166">
        <v>1056.7950000000001</v>
      </c>
      <c r="I166">
        <v>736.50900000000001</v>
      </c>
      <c r="J166">
        <v>723.21400000000006</v>
      </c>
      <c r="K166">
        <v>634.52700000000004</v>
      </c>
      <c r="L166">
        <v>1733.529</v>
      </c>
      <c r="N166" s="110" t="s">
        <v>151</v>
      </c>
      <c r="T166" s="33">
        <f t="shared" si="29"/>
        <v>0.83640959221169953</v>
      </c>
      <c r="U166" s="31">
        <f t="shared" si="35"/>
        <v>1.0409777952316844E-2</v>
      </c>
      <c r="V166" s="8">
        <f t="shared" si="34"/>
        <v>8.706838132111672E-3</v>
      </c>
      <c r="W166" s="33">
        <f t="shared" si="27"/>
        <v>0.25829951181079847</v>
      </c>
      <c r="X166" s="72">
        <f t="shared" ref="X166:X216" si="36">(B131+B396)/($AH$52+$AH$53)</f>
        <v>1.0163806360372589E-2</v>
      </c>
      <c r="Y166" s="8">
        <f t="shared" si="28"/>
        <v>2.625306221023728E-3</v>
      </c>
    </row>
    <row r="167" spans="1:25">
      <c r="A167" t="s">
        <v>187</v>
      </c>
      <c r="B167">
        <v>13992.011</v>
      </c>
      <c r="C167">
        <v>15217.748</v>
      </c>
      <c r="D167">
        <v>13169.707</v>
      </c>
      <c r="E167">
        <v>13756.027</v>
      </c>
      <c r="F167">
        <v>14488.975</v>
      </c>
      <c r="G167">
        <v>19148.66</v>
      </c>
      <c r="H167">
        <v>37109.267</v>
      </c>
      <c r="I167">
        <v>42164.078000000001</v>
      </c>
      <c r="J167">
        <v>40096.642999999996</v>
      </c>
      <c r="K167">
        <v>23380.895</v>
      </c>
      <c r="L167">
        <v>40082.614999999998</v>
      </c>
      <c r="N167" s="110" t="s">
        <v>152</v>
      </c>
      <c r="T167" s="33">
        <f t="shared" si="29"/>
        <v>0.93028693042772825</v>
      </c>
      <c r="U167" s="31">
        <f t="shared" si="35"/>
        <v>1.9911357798087895E-4</v>
      </c>
      <c r="V167" s="8">
        <f t="shared" si="34"/>
        <v>1.8523275926631398E-4</v>
      </c>
      <c r="W167" s="33">
        <f t="shared" si="27"/>
        <v>0.38367087110214654</v>
      </c>
      <c r="X167" s="72">
        <f t="shared" si="36"/>
        <v>6.1242089043184471E-4</v>
      </c>
      <c r="Y167" s="8">
        <f t="shared" si="28"/>
        <v>2.3496805651313809E-4</v>
      </c>
    </row>
    <row r="168" spans="1:25">
      <c r="A168" t="s">
        <v>188</v>
      </c>
      <c r="B168">
        <v>17213.868999999999</v>
      </c>
      <c r="C168">
        <v>12764.353999999999</v>
      </c>
      <c r="D168">
        <v>8829.027</v>
      </c>
      <c r="E168">
        <v>5873.0420000000004</v>
      </c>
      <c r="F168">
        <v>10297.013999999999</v>
      </c>
      <c r="G168">
        <v>11934.869000000001</v>
      </c>
      <c r="H168">
        <v>15668.526</v>
      </c>
      <c r="I168">
        <v>30587.909</v>
      </c>
      <c r="J168">
        <v>22788.287</v>
      </c>
      <c r="K168">
        <v>8528.402</v>
      </c>
      <c r="L168">
        <v>26842.300999999999</v>
      </c>
      <c r="N168" s="110" t="s">
        <v>153</v>
      </c>
      <c r="T168" s="33">
        <f t="shared" si="29"/>
        <v>0.81494765266235203</v>
      </c>
      <c r="U168" s="31">
        <f t="shared" si="35"/>
        <v>1.4018181968442466E-2</v>
      </c>
      <c r="V168" s="8">
        <f t="shared" si="34"/>
        <v>1.1424084489775898E-2</v>
      </c>
      <c r="W168" s="33">
        <f t="shared" si="27"/>
        <v>0.62426743892002035</v>
      </c>
      <c r="X168" s="72">
        <f t="shared" si="36"/>
        <v>1.1710499881646958E-2</v>
      </c>
      <c r="Y168" s="8">
        <f t="shared" si="28"/>
        <v>7.3104837695889477E-3</v>
      </c>
    </row>
    <row r="169" spans="1:25">
      <c r="A169" t="s">
        <v>189</v>
      </c>
      <c r="B169">
        <v>273151.56900000002</v>
      </c>
      <c r="C169">
        <v>304606.18099999998</v>
      </c>
      <c r="D169">
        <v>301552.50300000003</v>
      </c>
      <c r="E169">
        <v>371829.71</v>
      </c>
      <c r="F169">
        <v>492374.54499999998</v>
      </c>
      <c r="G169">
        <v>591242.79799999995</v>
      </c>
      <c r="H169">
        <v>793908.58900000004</v>
      </c>
      <c r="I169">
        <v>909533.93200000003</v>
      </c>
      <c r="J169">
        <v>824145.65800000005</v>
      </c>
      <c r="K169">
        <v>471772.51799999998</v>
      </c>
      <c r="L169">
        <v>625653.80299999996</v>
      </c>
      <c r="N169" s="110" t="s">
        <v>154</v>
      </c>
      <c r="T169" s="33">
        <f t="shared" si="29"/>
        <v>0.62966716651292776</v>
      </c>
      <c r="U169" s="31">
        <f t="shared" si="35"/>
        <v>5.9650071784395381E-2</v>
      </c>
      <c r="V169" s="8">
        <f t="shared" si="34"/>
        <v>3.7559691682772983E-2</v>
      </c>
      <c r="W169" s="33">
        <f t="shared" si="27"/>
        <v>0.51106466933218586</v>
      </c>
      <c r="X169" s="72">
        <f t="shared" si="36"/>
        <v>4.4284662501457045E-2</v>
      </c>
      <c r="Y169" s="8">
        <f t="shared" si="28"/>
        <v>2.2632326397794597E-2</v>
      </c>
    </row>
    <row r="170" spans="1:25">
      <c r="A170" t="s">
        <v>190</v>
      </c>
      <c r="B170">
        <v>3136.9430000000002</v>
      </c>
      <c r="C170">
        <v>4076.0210000000002</v>
      </c>
      <c r="D170">
        <v>2115.1770000000001</v>
      </c>
      <c r="E170">
        <v>3764.1030000000001</v>
      </c>
      <c r="F170">
        <v>4385.6440000000002</v>
      </c>
      <c r="G170">
        <v>5858.3490000000002</v>
      </c>
      <c r="H170">
        <v>8717.4169999999995</v>
      </c>
      <c r="I170">
        <v>20724.514999999999</v>
      </c>
      <c r="J170">
        <v>15200.664000000001</v>
      </c>
      <c r="K170">
        <v>9640.6460000000006</v>
      </c>
      <c r="L170">
        <v>14024.055</v>
      </c>
      <c r="N170" s="110" t="s">
        <v>155</v>
      </c>
      <c r="T170" s="33">
        <f t="shared" si="29"/>
        <v>0.70516783332812838</v>
      </c>
      <c r="U170" s="31">
        <f t="shared" si="35"/>
        <v>1.7953754997430869E-2</v>
      </c>
      <c r="V170" s="8">
        <f t="shared" si="34"/>
        <v>1.2660410511642383E-2</v>
      </c>
      <c r="W170" s="33">
        <f t="shared" si="27"/>
        <v>0.97697431048761985</v>
      </c>
      <c r="X170" s="72">
        <f t="shared" si="36"/>
        <v>1.2682611931039957E-2</v>
      </c>
      <c r="Y170" s="8">
        <f t="shared" si="28"/>
        <v>1.2390586046509822E-2</v>
      </c>
    </row>
    <row r="171" spans="1:25">
      <c r="A171" t="s">
        <v>191</v>
      </c>
      <c r="B171">
        <v>21792.528999999999</v>
      </c>
      <c r="C171">
        <v>17027.481</v>
      </c>
      <c r="D171">
        <v>12763.848</v>
      </c>
      <c r="E171">
        <v>15816.95</v>
      </c>
      <c r="F171">
        <v>19487.883999999998</v>
      </c>
      <c r="G171">
        <v>24187.811000000002</v>
      </c>
      <c r="H171">
        <v>54151.19</v>
      </c>
      <c r="I171">
        <v>58866.364999999998</v>
      </c>
      <c r="J171">
        <v>33842.718999999997</v>
      </c>
      <c r="K171">
        <v>31057.178</v>
      </c>
      <c r="L171">
        <v>35660.925000000003</v>
      </c>
      <c r="N171" s="110" t="s">
        <v>156</v>
      </c>
      <c r="T171" s="33">
        <f t="shared" si="29"/>
        <v>0.23419532989756314</v>
      </c>
      <c r="U171" s="31">
        <f t="shared" si="35"/>
        <v>1.8733927420245004E-4</v>
      </c>
      <c r="V171" s="8">
        <f t="shared" si="34"/>
        <v>4.3873983124612825E-5</v>
      </c>
      <c r="W171" s="33">
        <f t="shared" si="27"/>
        <v>4.4621436313373036E-2</v>
      </c>
      <c r="X171" s="72">
        <f t="shared" si="36"/>
        <v>4.8232597070553155E-4</v>
      </c>
      <c r="Y171" s="8">
        <f t="shared" si="28"/>
        <v>2.1522077584122705E-5</v>
      </c>
    </row>
    <row r="172" spans="1:25">
      <c r="A172" t="s">
        <v>192</v>
      </c>
      <c r="B172">
        <v>21.218</v>
      </c>
      <c r="C172">
        <v>34.814999999999998</v>
      </c>
      <c r="D172">
        <v>48.088000000000001</v>
      </c>
      <c r="E172">
        <v>31.891999999999999</v>
      </c>
      <c r="F172">
        <v>116.07</v>
      </c>
      <c r="G172">
        <v>959.49300000000005</v>
      </c>
      <c r="H172">
        <v>232.46700000000001</v>
      </c>
      <c r="I172">
        <v>346.18</v>
      </c>
      <c r="J172">
        <v>646.39599999999996</v>
      </c>
      <c r="K172">
        <v>311.35700000000003</v>
      </c>
      <c r="L172">
        <v>434.59199999999998</v>
      </c>
      <c r="N172" s="110" t="s">
        <v>157</v>
      </c>
      <c r="T172" s="33">
        <f t="shared" si="29"/>
        <v>0.89327494173392519</v>
      </c>
      <c r="U172" s="31">
        <f t="shared" si="35"/>
        <v>2.5950038016877994E-2</v>
      </c>
      <c r="V172" s="8">
        <f t="shared" si="34"/>
        <v>2.3180518697519834E-2</v>
      </c>
      <c r="W172" s="33">
        <f t="shared" si="27"/>
        <v>0.9697727497864278</v>
      </c>
      <c r="X172" s="72">
        <f t="shared" si="36"/>
        <v>2.4667350133459238E-2</v>
      </c>
      <c r="Y172" s="8">
        <f t="shared" si="28"/>
        <v>2.3921723968869373E-2</v>
      </c>
    </row>
    <row r="173" spans="1:25">
      <c r="A173" t="s">
        <v>193</v>
      </c>
      <c r="B173">
        <v>1883.779</v>
      </c>
      <c r="C173">
        <v>3319.62</v>
      </c>
      <c r="D173">
        <v>5158.2740000000003</v>
      </c>
      <c r="E173">
        <v>6580.5720000000001</v>
      </c>
      <c r="F173">
        <v>7763.1279999999997</v>
      </c>
      <c r="G173">
        <v>8680.7990000000009</v>
      </c>
      <c r="H173">
        <v>8563.7430000000004</v>
      </c>
      <c r="I173">
        <v>8607.9449999999997</v>
      </c>
      <c r="J173">
        <v>8004.8850000000002</v>
      </c>
      <c r="K173">
        <v>4570.6400000000003</v>
      </c>
      <c r="L173">
        <v>10911.097</v>
      </c>
      <c r="N173" s="110" t="s">
        <v>158</v>
      </c>
      <c r="T173" s="33">
        <f t="shared" si="29"/>
        <v>0.6864061367118387</v>
      </c>
      <c r="U173" s="31">
        <f t="shared" si="35"/>
        <v>1.9854722097207955E-2</v>
      </c>
      <c r="V173" s="8">
        <f t="shared" si="34"/>
        <v>1.3628403090231689E-2</v>
      </c>
      <c r="W173" s="33">
        <f t="shared" ref="W173:W236" si="37">(2*MIN(B138,B403)/(B138+B403))</f>
        <v>0.25479525408152315</v>
      </c>
      <c r="X173" s="72">
        <f t="shared" si="36"/>
        <v>3.9597369468070263E-2</v>
      </c>
      <c r="Y173" s="8">
        <f t="shared" ref="Y173:Y236" si="38">(W173*X173)</f>
        <v>1.008922181457691E-2</v>
      </c>
    </row>
    <row r="174" spans="1:25">
      <c r="A174" t="s">
        <v>194</v>
      </c>
      <c r="B174">
        <v>51508.364000000001</v>
      </c>
      <c r="C174">
        <v>57361.853999999999</v>
      </c>
      <c r="D174">
        <v>73530.225000000006</v>
      </c>
      <c r="E174">
        <v>96639.606</v>
      </c>
      <c r="F174">
        <v>119967.514</v>
      </c>
      <c r="G174">
        <v>134415.435</v>
      </c>
      <c r="H174">
        <v>183296.554</v>
      </c>
      <c r="I174">
        <v>249656.383</v>
      </c>
      <c r="J174">
        <v>283956.18300000002</v>
      </c>
      <c r="K174">
        <v>193189.492</v>
      </c>
      <c r="L174">
        <v>195841.06200000001</v>
      </c>
      <c r="N174" s="110" t="s">
        <v>159</v>
      </c>
      <c r="T174" s="33">
        <f t="shared" ref="T174:T237" si="39">(2*MIN(L139,L404)/(L139+L404))</f>
        <v>0.68960742244431772</v>
      </c>
      <c r="U174" s="31">
        <f t="shared" si="35"/>
        <v>7.4080922422268797E-2</v>
      </c>
      <c r="V174" s="8">
        <f t="shared" si="34"/>
        <v>5.1086753963918249E-2</v>
      </c>
      <c r="W174" s="33">
        <f t="shared" si="37"/>
        <v>0.66824782040279251</v>
      </c>
      <c r="X174" s="72">
        <f t="shared" si="36"/>
        <v>8.9952582963228125E-2</v>
      </c>
      <c r="Y174" s="8">
        <f t="shared" si="38"/>
        <v>6.0110617504778564E-2</v>
      </c>
    </row>
    <row r="175" spans="1:25">
      <c r="A175" t="s">
        <v>195</v>
      </c>
      <c r="B175">
        <v>23808.929</v>
      </c>
      <c r="C175">
        <v>24275.411</v>
      </c>
      <c r="D175">
        <v>23805.214</v>
      </c>
      <c r="E175">
        <v>29690.638999999999</v>
      </c>
      <c r="F175">
        <v>38434.165000000001</v>
      </c>
      <c r="G175">
        <v>38564.963000000003</v>
      </c>
      <c r="H175">
        <v>43659.197</v>
      </c>
      <c r="I175">
        <v>51050.076999999997</v>
      </c>
      <c r="J175">
        <v>60073.29</v>
      </c>
      <c r="K175">
        <v>47540.087</v>
      </c>
      <c r="L175">
        <v>46266.461000000003</v>
      </c>
      <c r="N175" s="110" t="s">
        <v>160</v>
      </c>
      <c r="T175" s="33">
        <f t="shared" si="39"/>
        <v>0.99323640581031258</v>
      </c>
      <c r="U175" s="31">
        <f t="shared" si="35"/>
        <v>3.3293269652491422E-2</v>
      </c>
      <c r="V175" s="8">
        <f t="shared" si="34"/>
        <v>3.3068087487314136E-2</v>
      </c>
      <c r="W175" s="33">
        <f t="shared" si="37"/>
        <v>0.85783603961131205</v>
      </c>
      <c r="X175" s="72">
        <f t="shared" si="36"/>
        <v>4.6363747452300298E-2</v>
      </c>
      <c r="Y175" s="8">
        <f t="shared" si="38"/>
        <v>3.9772493496020349E-2</v>
      </c>
    </row>
    <row r="176" spans="1:25">
      <c r="A176" t="s">
        <v>196</v>
      </c>
      <c r="B176">
        <v>6602.2120000000004</v>
      </c>
      <c r="C176">
        <v>10427.087</v>
      </c>
      <c r="D176">
        <v>14953.672</v>
      </c>
      <c r="E176">
        <v>19985.727999999999</v>
      </c>
      <c r="F176">
        <v>19959.251</v>
      </c>
      <c r="G176">
        <v>15252.085999999999</v>
      </c>
      <c r="H176">
        <v>18998.593000000001</v>
      </c>
      <c r="I176">
        <v>24025.361000000001</v>
      </c>
      <c r="J176">
        <v>29309.448</v>
      </c>
      <c r="K176">
        <v>13385.403</v>
      </c>
      <c r="L176">
        <v>19976.132000000001</v>
      </c>
      <c r="N176" s="110" t="s">
        <v>161</v>
      </c>
      <c r="T176" s="33">
        <f t="shared" si="39"/>
        <v>0.56063778653071383</v>
      </c>
      <c r="U176" s="31">
        <f t="shared" si="35"/>
        <v>3.5853834342718729E-2</v>
      </c>
      <c r="V176" s="8">
        <f t="shared" si="34"/>
        <v>2.0101014324540721E-2</v>
      </c>
      <c r="W176" s="33">
        <f t="shared" si="37"/>
        <v>0.77141453359736567</v>
      </c>
      <c r="X176" s="72">
        <f t="shared" si="36"/>
        <v>3.8528406329125159E-2</v>
      </c>
      <c r="Y176" s="8">
        <f t="shared" si="38"/>
        <v>2.9721372598631876E-2</v>
      </c>
    </row>
    <row r="177" spans="1:25">
      <c r="A177" t="s">
        <v>197</v>
      </c>
      <c r="B177">
        <v>20015.434000000001</v>
      </c>
      <c r="C177">
        <v>20501.992999999999</v>
      </c>
      <c r="D177">
        <v>22390.294000000002</v>
      </c>
      <c r="E177">
        <v>30777.472000000002</v>
      </c>
      <c r="F177">
        <v>38955.754000000001</v>
      </c>
      <c r="G177">
        <v>43637.692000000003</v>
      </c>
      <c r="H177">
        <v>55164.815000000002</v>
      </c>
      <c r="I177">
        <v>68584.115999999995</v>
      </c>
      <c r="J177">
        <v>76203.816000000006</v>
      </c>
      <c r="K177">
        <v>44892.053</v>
      </c>
      <c r="L177">
        <v>52932.940999999999</v>
      </c>
      <c r="N177" s="110" t="s">
        <v>162</v>
      </c>
      <c r="T177" s="33">
        <f t="shared" si="39"/>
        <v>0.66899409327666493</v>
      </c>
      <c r="U177" s="31">
        <f t="shared" si="35"/>
        <v>2.0501181980205996E-3</v>
      </c>
      <c r="V177" s="8">
        <f t="shared" si="34"/>
        <v>1.3715169649947813E-3</v>
      </c>
      <c r="W177" s="33">
        <f t="shared" si="37"/>
        <v>0.68475042128803443</v>
      </c>
      <c r="X177" s="72">
        <f t="shared" si="36"/>
        <v>1.2318839913966611E-2</v>
      </c>
      <c r="Y177" s="8">
        <f t="shared" si="38"/>
        <v>8.4353308208684908E-3</v>
      </c>
    </row>
    <row r="178" spans="1:25">
      <c r="A178" t="s">
        <v>198</v>
      </c>
      <c r="B178">
        <v>62663.411</v>
      </c>
      <c r="C178">
        <v>67983.543999999994</v>
      </c>
      <c r="D178">
        <v>78360.301999999996</v>
      </c>
      <c r="E178">
        <v>105013.592</v>
      </c>
      <c r="F178">
        <v>108204.827</v>
      </c>
      <c r="G178">
        <v>110899.537</v>
      </c>
      <c r="H178">
        <v>224261.17</v>
      </c>
      <c r="I178">
        <v>263672.60800000001</v>
      </c>
      <c r="J178">
        <v>292711.41200000001</v>
      </c>
      <c r="K178">
        <v>202031.182</v>
      </c>
      <c r="L178">
        <v>210066.17</v>
      </c>
      <c r="N178" s="110" t="s">
        <v>163</v>
      </c>
      <c r="T178" s="33">
        <f t="shared" si="39"/>
        <v>0.34637824970796477</v>
      </c>
      <c r="U178" s="31">
        <f t="shared" si="35"/>
        <v>5.3425719595447847E-3</v>
      </c>
      <c r="V178" s="8">
        <f t="shared" si="34"/>
        <v>1.8505507242859741E-3</v>
      </c>
      <c r="W178" s="33">
        <f t="shared" si="37"/>
        <v>0.86007135955044145</v>
      </c>
      <c r="X178" s="72">
        <f t="shared" si="36"/>
        <v>1.6542054447328015E-2</v>
      </c>
      <c r="Y178" s="8">
        <f t="shared" si="38"/>
        <v>1.4227347258270833E-2</v>
      </c>
    </row>
    <row r="179" spans="1:25">
      <c r="A179" t="s">
        <v>199</v>
      </c>
      <c r="B179">
        <v>1305.509</v>
      </c>
      <c r="C179">
        <v>1128.308</v>
      </c>
      <c r="D179">
        <v>1112.2349999999999</v>
      </c>
      <c r="E179">
        <v>2097.1959999999999</v>
      </c>
      <c r="F179">
        <v>2631.703</v>
      </c>
      <c r="G179">
        <v>3827.35</v>
      </c>
      <c r="H179">
        <v>5089.0050000000001</v>
      </c>
      <c r="I179">
        <v>7940.2439999999997</v>
      </c>
      <c r="J179">
        <v>8540.1820000000007</v>
      </c>
      <c r="K179">
        <v>6680.7939999999999</v>
      </c>
      <c r="L179">
        <v>5393.3720000000003</v>
      </c>
      <c r="N179" s="110" t="s">
        <v>164</v>
      </c>
      <c r="T179" s="33">
        <f t="shared" si="39"/>
        <v>0.13118212859372763</v>
      </c>
      <c r="U179" s="31">
        <f t="shared" si="35"/>
        <v>3.000825167604736E-3</v>
      </c>
      <c r="V179" s="8">
        <f t="shared" si="34"/>
        <v>3.9365463302401874E-4</v>
      </c>
      <c r="W179" s="33">
        <f t="shared" si="37"/>
        <v>0.87884310543668132</v>
      </c>
      <c r="X179" s="72">
        <f t="shared" si="36"/>
        <v>6.3256396517367324E-3</v>
      </c>
      <c r="Y179" s="8">
        <f t="shared" si="38"/>
        <v>5.5592447954057175E-3</v>
      </c>
    </row>
    <row r="180" spans="1:25">
      <c r="A180" t="s">
        <v>200</v>
      </c>
      <c r="B180">
        <v>29146.31</v>
      </c>
      <c r="C180">
        <v>31866.851999999999</v>
      </c>
      <c r="D180">
        <v>39951.760999999999</v>
      </c>
      <c r="E180">
        <v>52287.546000000002</v>
      </c>
      <c r="F180">
        <v>63457.444000000003</v>
      </c>
      <c r="G180">
        <v>72462.675000000003</v>
      </c>
      <c r="H180">
        <v>88313.68</v>
      </c>
      <c r="I180">
        <v>127423.201</v>
      </c>
      <c r="J180">
        <v>140141.20300000001</v>
      </c>
      <c r="K180">
        <v>85769.292000000001</v>
      </c>
      <c r="L180">
        <v>97558.926999999996</v>
      </c>
      <c r="N180" s="110" t="s">
        <v>165</v>
      </c>
      <c r="T180" s="33">
        <f t="shared" si="39"/>
        <v>0.71221586804609383</v>
      </c>
      <c r="U180" s="31">
        <f t="shared" si="35"/>
        <v>2.9198686642490637E-3</v>
      </c>
      <c r="V180" s="8">
        <f t="shared" si="34"/>
        <v>2.0795767952887356E-3</v>
      </c>
      <c r="W180" s="33">
        <f t="shared" si="37"/>
        <v>0.24825468529791361</v>
      </c>
      <c r="X180" s="72">
        <f t="shared" si="36"/>
        <v>9.9036363182378115E-3</v>
      </c>
      <c r="Y180" s="8">
        <f t="shared" si="38"/>
        <v>2.4586241174891156E-3</v>
      </c>
    </row>
    <row r="181" spans="1:25">
      <c r="A181" t="s">
        <v>201</v>
      </c>
      <c r="B181">
        <v>201301.26199999999</v>
      </c>
      <c r="C181">
        <v>199707.27100000001</v>
      </c>
      <c r="D181">
        <v>221255.522</v>
      </c>
      <c r="E181">
        <v>258698.50700000001</v>
      </c>
      <c r="F181">
        <v>326794.00300000003</v>
      </c>
      <c r="G181">
        <v>363491.217</v>
      </c>
      <c r="H181">
        <v>456269.69099999999</v>
      </c>
      <c r="I181">
        <v>613050.96100000001</v>
      </c>
      <c r="J181">
        <v>690176.924</v>
      </c>
      <c r="K181">
        <v>449521.652</v>
      </c>
      <c r="L181">
        <v>503482.41200000001</v>
      </c>
      <c r="N181" s="110" t="s">
        <v>166</v>
      </c>
      <c r="T181" s="33">
        <f t="shared" si="39"/>
        <v>0.90267760532822761</v>
      </c>
      <c r="U181" s="31">
        <f t="shared" si="35"/>
        <v>3.0582707291226113E-3</v>
      </c>
      <c r="V181" s="8">
        <f t="shared" si="34"/>
        <v>2.7606324982098114E-3</v>
      </c>
      <c r="W181" s="33">
        <f t="shared" si="37"/>
        <v>0.67513108011944944</v>
      </c>
      <c r="X181" s="72">
        <f t="shared" si="36"/>
        <v>3.2522542092507348E-3</v>
      </c>
      <c r="Y181" s="8">
        <f t="shared" si="38"/>
        <v>2.1956978971144746E-3</v>
      </c>
    </row>
    <row r="182" spans="1:25">
      <c r="A182" t="s">
        <v>202</v>
      </c>
      <c r="B182">
        <v>2141.9409999999998</v>
      </c>
      <c r="C182">
        <v>1231.1210000000001</v>
      </c>
      <c r="D182">
        <v>1007.31</v>
      </c>
      <c r="E182">
        <v>1287.049</v>
      </c>
      <c r="F182">
        <v>1040.5650000000001</v>
      </c>
      <c r="G182">
        <v>1072.3489999999999</v>
      </c>
      <c r="H182">
        <v>2353.1439999999998</v>
      </c>
      <c r="I182">
        <v>1762.153</v>
      </c>
      <c r="J182">
        <v>1418.5809999999999</v>
      </c>
      <c r="K182">
        <v>5872.1360000000004</v>
      </c>
      <c r="L182">
        <v>8256.3359999999993</v>
      </c>
      <c r="N182" s="110" t="s">
        <v>167</v>
      </c>
      <c r="T182" s="33">
        <f t="shared" si="39"/>
        <v>0.91937599574812323</v>
      </c>
      <c r="U182" s="31">
        <f t="shared" si="35"/>
        <v>2.3368430395295757E-2</v>
      </c>
      <c r="V182" s="8">
        <f t="shared" si="34"/>
        <v>2.1484373963745744E-2</v>
      </c>
      <c r="W182" s="33">
        <f t="shared" si="37"/>
        <v>0.44189456526813892</v>
      </c>
      <c r="X182" s="72">
        <f t="shared" si="36"/>
        <v>3.6900452867539998E-2</v>
      </c>
      <c r="Y182" s="8">
        <f t="shared" si="38"/>
        <v>1.6306109578099037E-2</v>
      </c>
    </row>
    <row r="183" spans="1:25">
      <c r="A183" t="s">
        <v>203</v>
      </c>
      <c r="B183">
        <v>10208.26</v>
      </c>
      <c r="C183">
        <v>23156.732</v>
      </c>
      <c r="D183">
        <v>15711.375</v>
      </c>
      <c r="E183">
        <v>10810.609</v>
      </c>
      <c r="F183">
        <v>7467.5590000000002</v>
      </c>
      <c r="G183">
        <v>14144.705</v>
      </c>
      <c r="H183">
        <v>30663.91</v>
      </c>
      <c r="I183">
        <v>35859.048000000003</v>
      </c>
      <c r="J183">
        <v>29352.197</v>
      </c>
      <c r="K183">
        <v>17633.037</v>
      </c>
      <c r="L183">
        <v>14972.147000000001</v>
      </c>
      <c r="N183" s="110" t="s">
        <v>168</v>
      </c>
      <c r="T183" s="33">
        <f t="shared" si="39"/>
        <v>0.89583084163770721</v>
      </c>
      <c r="U183" s="31">
        <f t="shared" si="35"/>
        <v>1.7179074045743311E-2</v>
      </c>
      <c r="V183" s="8">
        <f t="shared" si="34"/>
        <v>1.5389544360954723E-2</v>
      </c>
      <c r="W183" s="33">
        <f t="shared" si="37"/>
        <v>0.63898242920759918</v>
      </c>
      <c r="X183" s="72">
        <f t="shared" si="36"/>
        <v>1.1207222909833715E-2</v>
      </c>
      <c r="Y183" s="8">
        <f t="shared" si="38"/>
        <v>7.1612185195966049E-3</v>
      </c>
    </row>
    <row r="184" spans="1:25">
      <c r="A184" t="s">
        <v>204</v>
      </c>
      <c r="B184">
        <v>41038.703999999998</v>
      </c>
      <c r="C184">
        <v>46259.873</v>
      </c>
      <c r="D184">
        <v>48014.785000000003</v>
      </c>
      <c r="E184">
        <v>59060.330999999998</v>
      </c>
      <c r="F184">
        <v>69665.320000000007</v>
      </c>
      <c r="G184">
        <v>66162.016000000003</v>
      </c>
      <c r="H184">
        <v>81757.979000000007</v>
      </c>
      <c r="I184">
        <v>111688.522</v>
      </c>
      <c r="J184">
        <v>123808.202</v>
      </c>
      <c r="K184">
        <v>99161.971999999994</v>
      </c>
      <c r="L184">
        <v>123989.038</v>
      </c>
      <c r="N184" s="110" t="s">
        <v>169</v>
      </c>
      <c r="T184" s="33">
        <f t="shared" si="39"/>
        <v>0.18392312257921714</v>
      </c>
      <c r="U184" s="31">
        <f t="shared" si="35"/>
        <v>1.6973684405404382E-3</v>
      </c>
      <c r="V184" s="8">
        <f t="shared" si="34"/>
        <v>3.1218530375161369E-4</v>
      </c>
      <c r="W184" s="33">
        <f t="shared" si="37"/>
        <v>0.1689687438431374</v>
      </c>
      <c r="X184" s="72">
        <f t="shared" si="36"/>
        <v>2.5374970669049873E-3</v>
      </c>
      <c r="Y184" s="8">
        <f t="shared" si="38"/>
        <v>4.287576919005813E-4</v>
      </c>
    </row>
    <row r="185" spans="1:25">
      <c r="A185" t="s">
        <v>205</v>
      </c>
      <c r="B185">
        <v>162.26900000000001</v>
      </c>
      <c r="C185">
        <v>500.69</v>
      </c>
      <c r="D185">
        <v>1271.673</v>
      </c>
      <c r="E185">
        <v>84.662000000000006</v>
      </c>
      <c r="F185">
        <v>4663.3029999999999</v>
      </c>
      <c r="G185">
        <v>321.589</v>
      </c>
      <c r="H185">
        <v>11117.397999999999</v>
      </c>
      <c r="I185">
        <v>6199.4790000000003</v>
      </c>
      <c r="J185">
        <v>19640.592000000001</v>
      </c>
      <c r="K185">
        <v>28408.501</v>
      </c>
      <c r="L185">
        <v>33525.906000000003</v>
      </c>
      <c r="N185" s="110" t="s">
        <v>170</v>
      </c>
      <c r="T185" s="33">
        <f t="shared" si="39"/>
        <v>0.69773598674941351</v>
      </c>
      <c r="U185" s="31">
        <f t="shared" si="35"/>
        <v>8.7297841835198061E-3</v>
      </c>
      <c r="V185" s="8">
        <f t="shared" si="34"/>
        <v>6.091084581397615E-3</v>
      </c>
      <c r="W185" s="33">
        <f t="shared" si="37"/>
        <v>0.84551663046881054</v>
      </c>
      <c r="X185" s="72">
        <f t="shared" si="36"/>
        <v>9.5831136087583292E-3</v>
      </c>
      <c r="Y185" s="8">
        <f t="shared" si="38"/>
        <v>8.1026819278771454E-3</v>
      </c>
    </row>
    <row r="186" spans="1:25">
      <c r="A186" t="s">
        <v>206</v>
      </c>
      <c r="B186">
        <v>177332.79399999999</v>
      </c>
      <c r="C186">
        <v>188631.071</v>
      </c>
      <c r="D186">
        <v>209023.04800000001</v>
      </c>
      <c r="E186">
        <v>260472.22899999999</v>
      </c>
      <c r="F186">
        <v>326900.96600000001</v>
      </c>
      <c r="G186">
        <v>347811.53200000001</v>
      </c>
      <c r="H186">
        <v>395767.89399999997</v>
      </c>
      <c r="I186">
        <v>467198.85</v>
      </c>
      <c r="J186">
        <v>511437.01299999998</v>
      </c>
      <c r="K186">
        <v>328425.41399999999</v>
      </c>
      <c r="L186">
        <v>448218.61200000002</v>
      </c>
      <c r="N186" s="110" t="s">
        <v>171</v>
      </c>
      <c r="T186" s="33">
        <f t="shared" si="39"/>
        <v>0.55277107935169933</v>
      </c>
      <c r="U186" s="31">
        <f t="shared" si="35"/>
        <v>1.0719857122557325E-2</v>
      </c>
      <c r="V186" s="8">
        <f t="shared" si="34"/>
        <v>5.9256269921320144E-3</v>
      </c>
      <c r="W186" s="33">
        <f t="shared" si="37"/>
        <v>0.49284313372047911</v>
      </c>
      <c r="X186" s="72">
        <f t="shared" si="36"/>
        <v>1.1477750865156443E-2</v>
      </c>
      <c r="Y186" s="8">
        <f t="shared" si="38"/>
        <v>5.6567307044466421E-3</v>
      </c>
    </row>
    <row r="187" spans="1:25">
      <c r="A187" t="s">
        <v>207</v>
      </c>
      <c r="B187">
        <v>12298.422</v>
      </c>
      <c r="C187">
        <v>11126.064</v>
      </c>
      <c r="D187">
        <v>21110.537</v>
      </c>
      <c r="E187">
        <v>36214.449999999997</v>
      </c>
      <c r="F187">
        <v>33141.084000000003</v>
      </c>
      <c r="G187">
        <v>38389.188000000002</v>
      </c>
      <c r="H187">
        <v>42935.982000000004</v>
      </c>
      <c r="I187">
        <v>54337.673000000003</v>
      </c>
      <c r="J187">
        <v>47924.436999999998</v>
      </c>
      <c r="K187">
        <v>94379.078999999998</v>
      </c>
      <c r="L187">
        <v>75425.183000000005</v>
      </c>
      <c r="N187" s="110" t="s">
        <v>172</v>
      </c>
      <c r="T187" s="33">
        <f t="shared" si="39"/>
        <v>0.63032097787338337</v>
      </c>
      <c r="U187" s="31">
        <f t="shared" si="35"/>
        <v>2.7384400472516467E-2</v>
      </c>
      <c r="V187" s="8">
        <f t="shared" si="34"/>
        <v>1.7260962084312922E-2</v>
      </c>
      <c r="W187" s="33">
        <f t="shared" si="37"/>
        <v>0.64262995178018356</v>
      </c>
      <c r="X187" s="72">
        <f t="shared" si="36"/>
        <v>2.7125282867694247E-2</v>
      </c>
      <c r="Y187" s="8">
        <f t="shared" si="38"/>
        <v>1.7431519221290194E-2</v>
      </c>
    </row>
    <row r="188" spans="1:25">
      <c r="A188" t="s">
        <v>208</v>
      </c>
      <c r="B188">
        <v>17318.843000000001</v>
      </c>
      <c r="C188">
        <v>17335.393</v>
      </c>
      <c r="D188">
        <v>25048.004000000001</v>
      </c>
      <c r="E188">
        <v>32527.550999999999</v>
      </c>
      <c r="F188">
        <v>35905.271999999997</v>
      </c>
      <c r="G188">
        <v>37802.156000000003</v>
      </c>
      <c r="H188">
        <v>41057.317000000003</v>
      </c>
      <c r="I188">
        <v>42358.819000000003</v>
      </c>
      <c r="J188">
        <v>55956.061999999998</v>
      </c>
      <c r="K188">
        <v>37486.440999999999</v>
      </c>
      <c r="L188">
        <v>38757.171999999999</v>
      </c>
      <c r="N188" s="110" t="s">
        <v>173</v>
      </c>
      <c r="T188" s="33">
        <f t="shared" si="39"/>
        <v>0.61277163279205338</v>
      </c>
      <c r="U188" s="31">
        <f t="shared" si="35"/>
        <v>1.7073101783556172E-2</v>
      </c>
      <c r="V188" s="8">
        <f t="shared" si="34"/>
        <v>1.0461912456734635E-2</v>
      </c>
      <c r="W188" s="33">
        <f t="shared" si="37"/>
        <v>0.62842660317003862</v>
      </c>
      <c r="X188" s="72">
        <f t="shared" si="36"/>
        <v>1.8041795692358999E-2</v>
      </c>
      <c r="Y188" s="8">
        <f t="shared" si="38"/>
        <v>1.1337944382037002E-2</v>
      </c>
    </row>
    <row r="189" spans="1:25">
      <c r="A189" t="s">
        <v>209</v>
      </c>
      <c r="B189">
        <v>4247.9459999999999</v>
      </c>
      <c r="C189">
        <v>5814.7659999999996</v>
      </c>
      <c r="D189">
        <v>5820.9390000000003</v>
      </c>
      <c r="E189">
        <v>6370.1139999999996</v>
      </c>
      <c r="F189">
        <v>7925.6819999999998</v>
      </c>
      <c r="G189">
        <v>5217.4009999999998</v>
      </c>
      <c r="H189">
        <v>7443.5410000000002</v>
      </c>
      <c r="I189">
        <v>13839.504000000001</v>
      </c>
      <c r="J189">
        <v>22428.112000000001</v>
      </c>
      <c r="K189">
        <v>15064.413</v>
      </c>
      <c r="L189">
        <v>10503.964</v>
      </c>
      <c r="N189" s="110" t="s">
        <v>174</v>
      </c>
      <c r="T189" s="33">
        <f t="shared" si="39"/>
        <v>0.81388741463869574</v>
      </c>
      <c r="U189" s="31">
        <f t="shared" si="35"/>
        <v>1.4760066949440594E-2</v>
      </c>
      <c r="V189" s="8">
        <f t="shared" si="34"/>
        <v>1.2013032729374266E-2</v>
      </c>
      <c r="W189" s="33">
        <f t="shared" si="37"/>
        <v>0.755649497271763</v>
      </c>
      <c r="X189" s="72">
        <f t="shared" si="36"/>
        <v>2.1914122999272537E-2</v>
      </c>
      <c r="Y189" s="8">
        <f t="shared" si="38"/>
        <v>1.6559396027551871E-2</v>
      </c>
    </row>
    <row r="190" spans="1:25">
      <c r="A190" t="s">
        <v>210</v>
      </c>
      <c r="B190">
        <v>78137.323000000004</v>
      </c>
      <c r="C190">
        <v>75472.399999999994</v>
      </c>
      <c r="D190">
        <v>84700.035000000003</v>
      </c>
      <c r="E190">
        <v>111065.626</v>
      </c>
      <c r="F190">
        <v>161543.81599999999</v>
      </c>
      <c r="G190">
        <v>216199.40900000001</v>
      </c>
      <c r="H190">
        <v>279265.11</v>
      </c>
      <c r="I190">
        <v>374484.34299999999</v>
      </c>
      <c r="J190">
        <v>486540.88299999997</v>
      </c>
      <c r="K190">
        <v>252392.55499999999</v>
      </c>
      <c r="L190">
        <v>251010.27900000001</v>
      </c>
      <c r="N190" s="110" t="s">
        <v>175</v>
      </c>
      <c r="T190" s="33">
        <f t="shared" si="39"/>
        <v>0.37119329872032852</v>
      </c>
      <c r="U190" s="31">
        <f t="shared" si="35"/>
        <v>1.4405321957768969E-3</v>
      </c>
      <c r="V190" s="8">
        <f t="shared" si="34"/>
        <v>5.3471589766326442E-4</v>
      </c>
      <c r="W190" s="33">
        <f t="shared" si="37"/>
        <v>0.63091396003570688</v>
      </c>
      <c r="X190" s="72">
        <f t="shared" si="36"/>
        <v>2.1163733077881161E-3</v>
      </c>
      <c r="Y190" s="8">
        <f t="shared" si="38"/>
        <v>1.3352494645304683E-3</v>
      </c>
    </row>
    <row r="191" spans="1:25">
      <c r="A191" t="s">
        <v>211</v>
      </c>
      <c r="B191">
        <v>12877.588</v>
      </c>
      <c r="C191">
        <v>17628.559000000001</v>
      </c>
      <c r="D191">
        <v>19110.07</v>
      </c>
      <c r="E191">
        <v>21282.343000000001</v>
      </c>
      <c r="F191">
        <v>19893.727999999999</v>
      </c>
      <c r="G191">
        <v>27723.965</v>
      </c>
      <c r="H191">
        <v>27100.491000000002</v>
      </c>
      <c r="I191">
        <v>37162.851999999999</v>
      </c>
      <c r="J191">
        <v>38213.483</v>
      </c>
      <c r="K191">
        <v>27978.66</v>
      </c>
      <c r="L191">
        <v>24807.707999999999</v>
      </c>
      <c r="N191" s="110" t="s">
        <v>176</v>
      </c>
      <c r="T191" s="33">
        <f t="shared" si="39"/>
        <v>1.8529908500204836E-4</v>
      </c>
      <c r="U191" s="31">
        <f t="shared" si="35"/>
        <v>8.5424801911301469E-5</v>
      </c>
      <c r="V191" s="8">
        <f t="shared" si="34"/>
        <v>1.5829137630645394E-8</v>
      </c>
      <c r="W191" s="33">
        <f t="shared" si="37"/>
        <v>0.14388529443634673</v>
      </c>
      <c r="X191" s="72">
        <f t="shared" si="36"/>
        <v>1.244790080455297E-4</v>
      </c>
      <c r="Y191" s="8">
        <f t="shared" si="38"/>
        <v>1.7910698723775415E-5</v>
      </c>
    </row>
    <row r="192" spans="1:25">
      <c r="A192" t="s">
        <v>212</v>
      </c>
      <c r="B192">
        <v>6682.8389999999999</v>
      </c>
      <c r="C192">
        <v>11025.228999999999</v>
      </c>
      <c r="D192">
        <v>8000.4359999999997</v>
      </c>
      <c r="E192">
        <v>14330.904</v>
      </c>
      <c r="F192">
        <v>16572.260999999999</v>
      </c>
      <c r="G192">
        <v>16328.668</v>
      </c>
      <c r="H192">
        <v>19325.126</v>
      </c>
      <c r="I192">
        <v>20927.803</v>
      </c>
      <c r="J192">
        <v>28752.844000000001</v>
      </c>
      <c r="K192">
        <v>16558.995999999999</v>
      </c>
      <c r="L192">
        <v>18015.776000000002</v>
      </c>
      <c r="N192" s="110" t="s">
        <v>177</v>
      </c>
      <c r="T192" s="33">
        <f t="shared" si="39"/>
        <v>0.58716577486518939</v>
      </c>
      <c r="U192" s="31">
        <f t="shared" si="35"/>
        <v>1.7889478781600368E-2</v>
      </c>
      <c r="V192" s="8">
        <f t="shared" si="34"/>
        <v>1.0504089670732745E-2</v>
      </c>
      <c r="W192" s="33">
        <f t="shared" si="37"/>
        <v>0.94406872530277408</v>
      </c>
      <c r="X192" s="72">
        <f t="shared" si="36"/>
        <v>1.1640995414632481E-2</v>
      </c>
      <c r="Y192" s="8">
        <f t="shared" si="38"/>
        <v>1.0989899702347525E-2</v>
      </c>
    </row>
    <row r="193" spans="1:25">
      <c r="A193" t="s">
        <v>213</v>
      </c>
      <c r="B193">
        <v>2540.8150000000001</v>
      </c>
      <c r="C193">
        <v>3271.848</v>
      </c>
      <c r="D193">
        <v>4340.4570000000003</v>
      </c>
      <c r="E193">
        <v>7152.5879999999997</v>
      </c>
      <c r="F193">
        <v>8419.0280000000002</v>
      </c>
      <c r="G193">
        <v>12147.376</v>
      </c>
      <c r="H193">
        <v>15629.075000000001</v>
      </c>
      <c r="I193">
        <v>20570.187999999998</v>
      </c>
      <c r="J193">
        <v>14874.607</v>
      </c>
      <c r="K193">
        <v>10653.728999999999</v>
      </c>
      <c r="L193">
        <v>13642.784</v>
      </c>
      <c r="N193" s="110" t="s">
        <v>178</v>
      </c>
      <c r="T193" s="33">
        <f t="shared" si="39"/>
        <v>0.51568612272506542</v>
      </c>
      <c r="U193" s="31">
        <f t="shared" si="35"/>
        <v>2.0780977244827781E-3</v>
      </c>
      <c r="V193" s="8">
        <f t="shared" si="34"/>
        <v>1.071646158182305E-3</v>
      </c>
      <c r="W193" s="33">
        <f t="shared" si="37"/>
        <v>0.66290395029319438</v>
      </c>
      <c r="X193" s="72">
        <f t="shared" si="36"/>
        <v>2.4129401749057224E-3</v>
      </c>
      <c r="Y193" s="8">
        <f t="shared" si="38"/>
        <v>1.5995475737661548E-3</v>
      </c>
    </row>
    <row r="194" spans="1:25">
      <c r="A194" t="s">
        <v>214</v>
      </c>
      <c r="B194">
        <v>4429.2330000000002</v>
      </c>
      <c r="C194">
        <v>5740.424</v>
      </c>
      <c r="D194">
        <v>6800.4380000000001</v>
      </c>
      <c r="E194">
        <v>8999.3359999999993</v>
      </c>
      <c r="F194">
        <v>11583.953</v>
      </c>
      <c r="G194">
        <v>13929.938</v>
      </c>
      <c r="H194">
        <v>14062.306</v>
      </c>
      <c r="I194">
        <v>19268.260999999999</v>
      </c>
      <c r="J194">
        <v>22221.78</v>
      </c>
      <c r="K194">
        <v>12198.148999999999</v>
      </c>
      <c r="L194">
        <v>14912.706</v>
      </c>
      <c r="N194" s="110" t="s">
        <v>179</v>
      </c>
      <c r="T194" s="33">
        <f t="shared" si="39"/>
        <v>0.45625428101835536</v>
      </c>
      <c r="U194" s="31">
        <f t="shared" si="35"/>
        <v>3.1101880406079845E-2</v>
      </c>
      <c r="V194" s="8">
        <f t="shared" si="34"/>
        <v>1.4190366082994834E-2</v>
      </c>
      <c r="W194" s="33">
        <f t="shared" si="37"/>
        <v>0.21175674828910748</v>
      </c>
      <c r="X194" s="72">
        <f t="shared" si="36"/>
        <v>2.6688690441643202E-2</v>
      </c>
      <c r="Y194" s="8">
        <f t="shared" si="38"/>
        <v>5.6515103040169481E-3</v>
      </c>
    </row>
    <row r="195" spans="1:25">
      <c r="A195" t="s">
        <v>215</v>
      </c>
      <c r="B195">
        <v>58635.07</v>
      </c>
      <c r="C195">
        <v>63393.27</v>
      </c>
      <c r="D195">
        <v>65715.034</v>
      </c>
      <c r="E195">
        <v>81707.409</v>
      </c>
      <c r="F195">
        <v>128132.11500000001</v>
      </c>
      <c r="G195">
        <v>131122.345</v>
      </c>
      <c r="H195">
        <v>185516.92</v>
      </c>
      <c r="I195">
        <v>226393.47099999999</v>
      </c>
      <c r="J195">
        <v>246739.41099999999</v>
      </c>
      <c r="K195">
        <v>165175.42499999999</v>
      </c>
      <c r="L195">
        <v>153917.511</v>
      </c>
      <c r="N195" s="110" t="s">
        <v>180</v>
      </c>
      <c r="T195" s="33">
        <f t="shared" si="39"/>
        <v>7.6538643481912985E-2</v>
      </c>
      <c r="U195" s="31">
        <f t="shared" si="35"/>
        <v>2.0397502082287775E-2</v>
      </c>
      <c r="V195" s="8">
        <f t="shared" si="34"/>
        <v>1.5611971397978019E-3</v>
      </c>
      <c r="W195" s="33">
        <f t="shared" si="37"/>
        <v>5.538920589988694E-2</v>
      </c>
      <c r="X195" s="72">
        <f t="shared" si="36"/>
        <v>1.4810167242565604E-2</v>
      </c>
      <c r="Y195" s="8">
        <f t="shared" si="38"/>
        <v>8.2032340281022699E-4</v>
      </c>
    </row>
    <row r="196" spans="1:25">
      <c r="A196" t="s">
        <v>216</v>
      </c>
      <c r="B196">
        <v>13781.782999999999</v>
      </c>
      <c r="C196">
        <v>14589.561</v>
      </c>
      <c r="D196">
        <v>15917.572</v>
      </c>
      <c r="E196">
        <v>37791.548000000003</v>
      </c>
      <c r="F196">
        <v>23255.005000000001</v>
      </c>
      <c r="G196">
        <v>39633.701999999997</v>
      </c>
      <c r="H196">
        <v>24346.478999999999</v>
      </c>
      <c r="I196">
        <v>27007.94</v>
      </c>
      <c r="J196">
        <v>39007.309000000001</v>
      </c>
      <c r="K196">
        <v>37062.101999999999</v>
      </c>
      <c r="L196">
        <v>22781.071</v>
      </c>
      <c r="N196" s="110" t="s">
        <v>181</v>
      </c>
      <c r="T196" s="33">
        <f t="shared" si="39"/>
        <v>0.58560894889006643</v>
      </c>
      <c r="U196" s="31">
        <f t="shared" si="35"/>
        <v>5.1304795090186608E-2</v>
      </c>
      <c r="V196" s="8">
        <f t="shared" si="34"/>
        <v>3.0044547125784419E-2</v>
      </c>
      <c r="W196" s="33">
        <f t="shared" si="37"/>
        <v>0.80268972067655742</v>
      </c>
      <c r="X196" s="72">
        <f t="shared" si="36"/>
        <v>3.6684011837239267E-2</v>
      </c>
      <c r="Y196" s="8">
        <f t="shared" si="38"/>
        <v>2.9445879214929114E-2</v>
      </c>
    </row>
    <row r="197" spans="1:25">
      <c r="A197" t="s">
        <v>217</v>
      </c>
      <c r="B197">
        <v>17270.794000000002</v>
      </c>
      <c r="C197">
        <v>8880.1820000000007</v>
      </c>
      <c r="D197">
        <v>8682.0560000000005</v>
      </c>
      <c r="E197">
        <v>8683.375</v>
      </c>
      <c r="F197">
        <v>12571.696</v>
      </c>
      <c r="G197">
        <v>13228.550999999999</v>
      </c>
      <c r="H197">
        <v>17689.563999999998</v>
      </c>
      <c r="I197">
        <v>29686.983</v>
      </c>
      <c r="J197">
        <v>19252.634999999998</v>
      </c>
      <c r="K197">
        <v>6773.9520000000002</v>
      </c>
      <c r="L197">
        <v>8300.4629999999997</v>
      </c>
      <c r="N197" s="110" t="s">
        <v>182</v>
      </c>
      <c r="T197" s="33">
        <f t="shared" si="39"/>
        <v>0.9470697775380108</v>
      </c>
      <c r="U197" s="31">
        <f t="shared" ref="U197:U216" si="40">(L162+L427)/($AH$44+$AH$45)</f>
        <v>4.5878068473991E-2</v>
      </c>
      <c r="V197" s="8">
        <f t="shared" si="34"/>
        <v>4.3449732103536282E-2</v>
      </c>
      <c r="W197" s="33">
        <f t="shared" si="37"/>
        <v>0.98600632642678165</v>
      </c>
      <c r="X197" s="72">
        <f t="shared" si="36"/>
        <v>3.4301720085893064E-2</v>
      </c>
      <c r="Y197" s="8">
        <f t="shared" si="38"/>
        <v>3.3821713012011166E-2</v>
      </c>
    </row>
    <row r="198" spans="1:25">
      <c r="A198" t="s">
        <v>218</v>
      </c>
      <c r="B198">
        <v>15994.106</v>
      </c>
      <c r="C198">
        <v>20051.303</v>
      </c>
      <c r="D198">
        <v>17690.917000000001</v>
      </c>
      <c r="E198">
        <v>19434.580999999998</v>
      </c>
      <c r="F198">
        <v>27397.934000000001</v>
      </c>
      <c r="G198">
        <v>31723.132000000001</v>
      </c>
      <c r="H198">
        <v>34897.173999999999</v>
      </c>
      <c r="I198">
        <v>47036.946000000004</v>
      </c>
      <c r="J198">
        <v>55043.398000000001</v>
      </c>
      <c r="K198">
        <v>30487.671999999999</v>
      </c>
      <c r="L198">
        <v>25759.161</v>
      </c>
      <c r="N198" s="110" t="s">
        <v>183</v>
      </c>
      <c r="T198" s="33">
        <f t="shared" si="39"/>
        <v>5.3108479404631717E-2</v>
      </c>
      <c r="U198" s="31">
        <f t="shared" si="40"/>
        <v>7.2409264887628069E-4</v>
      </c>
      <c r="V198" s="8">
        <f t="shared" si="34"/>
        <v>3.845545952989118E-5</v>
      </c>
      <c r="W198" s="33">
        <f t="shared" si="37"/>
        <v>3.405082296027067E-2</v>
      </c>
      <c r="X198" s="72">
        <f t="shared" si="36"/>
        <v>1.2034060717980941E-3</v>
      </c>
      <c r="Y198" s="8">
        <f t="shared" si="38"/>
        <v>4.0976967100111678E-5</v>
      </c>
    </row>
    <row r="199" spans="1:25">
      <c r="A199" t="s">
        <v>219</v>
      </c>
      <c r="B199">
        <v>33908.421000000002</v>
      </c>
      <c r="C199">
        <v>40330.108999999997</v>
      </c>
      <c r="D199">
        <v>37092.196000000004</v>
      </c>
      <c r="E199">
        <v>57358.453999999998</v>
      </c>
      <c r="F199">
        <v>63305.957999999999</v>
      </c>
      <c r="G199">
        <v>75822.324999999997</v>
      </c>
      <c r="H199">
        <v>93694.421000000002</v>
      </c>
      <c r="I199">
        <v>118208.768</v>
      </c>
      <c r="J199">
        <v>142858.45600000001</v>
      </c>
      <c r="K199">
        <v>112288.626</v>
      </c>
      <c r="L199">
        <v>96577.433000000005</v>
      </c>
      <c r="N199" s="110" t="s">
        <v>184</v>
      </c>
      <c r="T199" s="33">
        <f t="shared" si="39"/>
        <v>0.23773858805702686</v>
      </c>
      <c r="U199" s="31">
        <f t="shared" si="40"/>
        <v>5.6372813232146608E-3</v>
      </c>
      <c r="V199" s="8">
        <f t="shared" si="34"/>
        <v>1.3401993022613015E-3</v>
      </c>
      <c r="W199" s="33">
        <f t="shared" si="37"/>
        <v>0.32589572774652542</v>
      </c>
      <c r="X199" s="72">
        <f t="shared" si="36"/>
        <v>5.7685690162691816E-3</v>
      </c>
      <c r="Y199" s="8">
        <f t="shared" si="38"/>
        <v>1.8799519976131032E-3</v>
      </c>
    </row>
    <row r="200" spans="1:25">
      <c r="A200" t="s">
        <v>220</v>
      </c>
      <c r="B200">
        <v>43711.817999999999</v>
      </c>
      <c r="C200">
        <v>47232.805</v>
      </c>
      <c r="D200">
        <v>50077.824000000001</v>
      </c>
      <c r="E200">
        <v>63902.783000000003</v>
      </c>
      <c r="F200">
        <v>96808.834000000003</v>
      </c>
      <c r="G200">
        <v>117229.106</v>
      </c>
      <c r="H200">
        <v>142154.215</v>
      </c>
      <c r="I200">
        <v>216924.97</v>
      </c>
      <c r="J200">
        <v>224226.95</v>
      </c>
      <c r="K200">
        <v>141398.43799999999</v>
      </c>
      <c r="L200">
        <v>128831.11900000001</v>
      </c>
      <c r="N200" s="110" t="s">
        <v>185</v>
      </c>
      <c r="T200" s="33">
        <f t="shared" si="39"/>
        <v>0.5330774257868246</v>
      </c>
      <c r="U200" s="31">
        <f t="shared" si="40"/>
        <v>1.944469880088634E-2</v>
      </c>
      <c r="V200" s="8">
        <f t="shared" si="34"/>
        <v>1.0365529981976646E-2</v>
      </c>
      <c r="W200" s="33">
        <f t="shared" si="37"/>
        <v>0.85614137919920053</v>
      </c>
      <c r="X200" s="72">
        <f t="shared" si="36"/>
        <v>2.1497577859402345E-2</v>
      </c>
      <c r="Y200" s="8">
        <f t="shared" si="38"/>
        <v>1.8404965957990922E-2</v>
      </c>
    </row>
    <row r="201" spans="1:25">
      <c r="A201" t="s">
        <v>221</v>
      </c>
      <c r="B201">
        <v>20010.523000000001</v>
      </c>
      <c r="C201">
        <v>23492.257000000001</v>
      </c>
      <c r="D201">
        <v>27662.379000000001</v>
      </c>
      <c r="E201">
        <v>31320.545999999998</v>
      </c>
      <c r="F201">
        <v>37782.567000000003</v>
      </c>
      <c r="G201">
        <v>41568.205999999998</v>
      </c>
      <c r="H201">
        <v>49561.141000000003</v>
      </c>
      <c r="I201">
        <v>64070.966999999997</v>
      </c>
      <c r="J201">
        <v>68757.928</v>
      </c>
      <c r="K201">
        <v>58119.09</v>
      </c>
      <c r="L201">
        <v>62501.436000000002</v>
      </c>
      <c r="N201" s="110" t="s">
        <v>186</v>
      </c>
      <c r="T201" s="33">
        <f t="shared" si="39"/>
        <v>0.17663611495491879</v>
      </c>
      <c r="U201" s="31">
        <f t="shared" si="40"/>
        <v>1.8716764248665849E-3</v>
      </c>
      <c r="V201" s="8">
        <f t="shared" si="34"/>
        <v>3.3060565214114554E-4</v>
      </c>
      <c r="W201" s="33">
        <f t="shared" si="37"/>
        <v>0.12494950929582969</v>
      </c>
      <c r="X201" s="72">
        <f t="shared" si="36"/>
        <v>8.6390882970163773E-4</v>
      </c>
      <c r="Y201" s="8">
        <f t="shared" si="38"/>
        <v>1.0794498434755413E-4</v>
      </c>
    </row>
    <row r="202" spans="1:25">
      <c r="A202" t="s">
        <v>222</v>
      </c>
      <c r="B202">
        <v>125374.82799999999</v>
      </c>
      <c r="C202">
        <v>135607.64799999999</v>
      </c>
      <c r="D202">
        <v>168288.628</v>
      </c>
      <c r="E202">
        <v>209720.92199999999</v>
      </c>
      <c r="F202">
        <v>305560.65700000001</v>
      </c>
      <c r="G202">
        <v>388825.44500000001</v>
      </c>
      <c r="H202">
        <v>470291.766</v>
      </c>
      <c r="I202">
        <v>608498.41899999999</v>
      </c>
      <c r="J202">
        <v>608015.17799999996</v>
      </c>
      <c r="K202">
        <v>479717.772</v>
      </c>
      <c r="L202">
        <v>538454.924</v>
      </c>
      <c r="N202" s="110" t="s">
        <v>187</v>
      </c>
      <c r="T202" s="33">
        <f t="shared" si="39"/>
        <v>0.37292168108006107</v>
      </c>
      <c r="U202" s="31">
        <f t="shared" si="40"/>
        <v>2.0498287345857104E-2</v>
      </c>
      <c r="V202" s="8">
        <f t="shared" si="34"/>
        <v>7.6442557762791746E-3</v>
      </c>
      <c r="W202" s="33">
        <f t="shared" si="37"/>
        <v>0.37852455912183347</v>
      </c>
      <c r="X202" s="72">
        <f t="shared" si="36"/>
        <v>1.6083517455876776E-2</v>
      </c>
      <c r="Y202" s="8">
        <f t="shared" si="38"/>
        <v>6.0880063541140696E-3</v>
      </c>
    </row>
    <row r="203" spans="1:25">
      <c r="A203" t="s">
        <v>223</v>
      </c>
      <c r="B203">
        <v>44615.571000000004</v>
      </c>
      <c r="C203">
        <v>55926.712</v>
      </c>
      <c r="D203">
        <v>51603.892</v>
      </c>
      <c r="E203">
        <v>66213.775999999998</v>
      </c>
      <c r="F203">
        <v>84460.664999999994</v>
      </c>
      <c r="G203">
        <v>100699.6</v>
      </c>
      <c r="H203">
        <v>149292.56299999999</v>
      </c>
      <c r="I203">
        <v>190576.97700000001</v>
      </c>
      <c r="J203">
        <v>237485.86600000001</v>
      </c>
      <c r="K203">
        <v>162186.07699999999</v>
      </c>
      <c r="L203">
        <v>159805.394</v>
      </c>
      <c r="N203" s="110" t="s">
        <v>188</v>
      </c>
      <c r="T203" s="33">
        <f t="shared" si="39"/>
        <v>0.47276732160844653</v>
      </c>
      <c r="U203" s="31">
        <f t="shared" si="40"/>
        <v>1.082807998297554E-2</v>
      </c>
      <c r="V203" s="8">
        <f t="shared" si="34"/>
        <v>5.1191623717133797E-3</v>
      </c>
      <c r="W203" s="33">
        <f t="shared" si="37"/>
        <v>0.63218461532472492</v>
      </c>
      <c r="X203" s="72">
        <f t="shared" si="36"/>
        <v>1.1847576727985627E-2</v>
      </c>
      <c r="Y203" s="8">
        <f t="shared" si="38"/>
        <v>7.4898557363117565E-3</v>
      </c>
    </row>
    <row r="204" spans="1:25">
      <c r="A204" t="s">
        <v>224</v>
      </c>
      <c r="B204">
        <v>23794.776999999998</v>
      </c>
      <c r="C204">
        <v>25588.769</v>
      </c>
      <c r="D204">
        <v>36738.584999999999</v>
      </c>
      <c r="E204">
        <v>49994.811000000002</v>
      </c>
      <c r="F204">
        <v>69442.823999999993</v>
      </c>
      <c r="G204">
        <v>77347.119000000006</v>
      </c>
      <c r="H204">
        <v>107482.474</v>
      </c>
      <c r="I204">
        <v>146759.95699999999</v>
      </c>
      <c r="J204">
        <v>171958.027</v>
      </c>
      <c r="K204">
        <v>127746.197</v>
      </c>
      <c r="L204">
        <v>143777.057</v>
      </c>
      <c r="N204" s="110" t="s">
        <v>189</v>
      </c>
      <c r="T204" s="33">
        <f t="shared" si="39"/>
        <v>0.9780583569984318</v>
      </c>
      <c r="U204" s="31">
        <f t="shared" si="40"/>
        <v>0.11675813653995411</v>
      </c>
      <c r="V204" s="8">
        <f t="shared" si="34"/>
        <v>0.11419627119046608</v>
      </c>
      <c r="W204" s="33">
        <f t="shared" si="37"/>
        <v>0.84619872098219651</v>
      </c>
      <c r="X204" s="72">
        <f t="shared" si="36"/>
        <v>0.10300721434342551</v>
      </c>
      <c r="Y204" s="8">
        <f t="shared" si="38"/>
        <v>8.7164573029345632E-2</v>
      </c>
    </row>
    <row r="205" spans="1:25">
      <c r="A205" t="s">
        <v>225</v>
      </c>
      <c r="B205">
        <v>1416.309</v>
      </c>
      <c r="C205">
        <v>1282.2639999999999</v>
      </c>
      <c r="D205">
        <v>1982.047</v>
      </c>
      <c r="E205">
        <v>2071.5120000000002</v>
      </c>
      <c r="F205">
        <v>2924.8</v>
      </c>
      <c r="G205">
        <v>5096.3</v>
      </c>
      <c r="H205">
        <v>9396.7530000000006</v>
      </c>
      <c r="I205">
        <v>21293.274000000001</v>
      </c>
      <c r="J205">
        <v>36430.927000000003</v>
      </c>
      <c r="K205">
        <v>18746.311000000002</v>
      </c>
      <c r="L205">
        <v>17687.954000000002</v>
      </c>
      <c r="N205" s="110" t="s">
        <v>190</v>
      </c>
      <c r="T205" s="33">
        <f t="shared" si="39"/>
        <v>0.55246280286160743</v>
      </c>
      <c r="U205" s="31">
        <f t="shared" si="40"/>
        <v>4.8411632374314208E-3</v>
      </c>
      <c r="V205" s="8">
        <f t="shared" si="34"/>
        <v>2.6745626112619362E-3</v>
      </c>
      <c r="W205" s="33">
        <f t="shared" si="37"/>
        <v>0.65830165579410416</v>
      </c>
      <c r="X205" s="72">
        <f t="shared" si="36"/>
        <v>2.0733691823614552E-3</v>
      </c>
      <c r="Y205" s="8">
        <f t="shared" si="38"/>
        <v>1.3649023658210138E-3</v>
      </c>
    </row>
    <row r="206" spans="1:25">
      <c r="A206" t="s">
        <v>226</v>
      </c>
      <c r="B206">
        <v>60164.476999999999</v>
      </c>
      <c r="C206">
        <v>62352.012999999999</v>
      </c>
      <c r="D206">
        <v>72251.752999999997</v>
      </c>
      <c r="E206">
        <v>92645.119000000006</v>
      </c>
      <c r="F206">
        <v>132518.53700000001</v>
      </c>
      <c r="G206">
        <v>140307.53599999999</v>
      </c>
      <c r="H206">
        <v>175889.655</v>
      </c>
      <c r="I206">
        <v>223295.28899999999</v>
      </c>
      <c r="J206">
        <v>243475.86499999999</v>
      </c>
      <c r="K206">
        <v>156023.399</v>
      </c>
      <c r="L206">
        <v>161227.21100000001</v>
      </c>
      <c r="N206" s="110" t="s">
        <v>191</v>
      </c>
      <c r="T206" s="33">
        <f t="shared" si="39"/>
        <v>0.82056576703145234</v>
      </c>
      <c r="U206" s="31">
        <f t="shared" si="40"/>
        <v>8.288164688856162E-3</v>
      </c>
      <c r="V206" s="8">
        <f t="shared" si="34"/>
        <v>6.8009842151942551E-3</v>
      </c>
      <c r="W206" s="33">
        <f t="shared" si="37"/>
        <v>0.84324553582518624</v>
      </c>
      <c r="X206" s="72">
        <f t="shared" si="36"/>
        <v>1.1244717289415966E-2</v>
      </c>
      <c r="Y206" s="8">
        <f t="shared" si="38"/>
        <v>9.4820576559163025E-3</v>
      </c>
    </row>
    <row r="207" spans="1:25">
      <c r="A207" t="s">
        <v>227</v>
      </c>
      <c r="B207">
        <v>35931.997000000003</v>
      </c>
      <c r="C207">
        <v>39933.879999999997</v>
      </c>
      <c r="D207">
        <v>45873.254999999997</v>
      </c>
      <c r="E207">
        <v>58824.790999999997</v>
      </c>
      <c r="F207">
        <v>69193.097999999998</v>
      </c>
      <c r="G207">
        <v>79842.463000000003</v>
      </c>
      <c r="H207">
        <v>99765.991999999998</v>
      </c>
      <c r="I207">
        <v>130144.93399999999</v>
      </c>
      <c r="J207">
        <v>160958.821</v>
      </c>
      <c r="K207">
        <v>100675.92200000001</v>
      </c>
      <c r="L207">
        <v>141068.10500000001</v>
      </c>
      <c r="N207" s="110" t="s">
        <v>192</v>
      </c>
      <c r="T207" s="33">
        <f t="shared" si="39"/>
        <v>0.23775265445659033</v>
      </c>
      <c r="U207" s="31">
        <f t="shared" si="40"/>
        <v>3.4860652838346529E-4</v>
      </c>
      <c r="V207" s="8">
        <f t="shared" si="34"/>
        <v>8.2882127484065578E-5</v>
      </c>
      <c r="W207" s="33">
        <f t="shared" si="37"/>
        <v>3.4930486389490228E-2</v>
      </c>
      <c r="X207" s="72">
        <f t="shared" si="36"/>
        <v>2.6429854434157322E-4</v>
      </c>
      <c r="Y207" s="8">
        <f t="shared" si="38"/>
        <v>9.2320767058854033E-6</v>
      </c>
    </row>
    <row r="208" spans="1:25">
      <c r="A208" t="s">
        <v>228</v>
      </c>
      <c r="B208">
        <v>21588.71</v>
      </c>
      <c r="C208">
        <v>26428.537</v>
      </c>
      <c r="D208">
        <v>29915.825000000001</v>
      </c>
      <c r="E208">
        <v>37230.565999999999</v>
      </c>
      <c r="F208">
        <v>43149.027000000002</v>
      </c>
      <c r="G208">
        <v>43313.027000000002</v>
      </c>
      <c r="H208">
        <v>50291.338000000003</v>
      </c>
      <c r="I208">
        <v>56125.07</v>
      </c>
      <c r="J208">
        <v>65346.845999999998</v>
      </c>
      <c r="K208">
        <v>62699.195</v>
      </c>
      <c r="L208">
        <v>60017.86</v>
      </c>
      <c r="N208" s="110" t="s">
        <v>193</v>
      </c>
      <c r="T208" s="33">
        <f t="shared" si="39"/>
        <v>0.62007432869637102</v>
      </c>
      <c r="U208" s="31">
        <f t="shared" si="40"/>
        <v>3.3558599469225067E-3</v>
      </c>
      <c r="V208" s="8">
        <f t="shared" si="34"/>
        <v>2.0808826037870126E-3</v>
      </c>
      <c r="W208" s="33">
        <f t="shared" si="37"/>
        <v>0.21749004020631879</v>
      </c>
      <c r="X208" s="72">
        <f t="shared" si="36"/>
        <v>3.7686476655741717E-3</v>
      </c>
      <c r="Y208" s="8">
        <f t="shared" si="38"/>
        <v>8.1964333230917605E-4</v>
      </c>
    </row>
    <row r="209" spans="1:25">
      <c r="A209" t="s">
        <v>229</v>
      </c>
      <c r="B209">
        <v>424.10300000000001</v>
      </c>
      <c r="C209">
        <v>629.94899999999996</v>
      </c>
      <c r="D209">
        <v>1178.067</v>
      </c>
      <c r="E209">
        <v>1127.0999999999999</v>
      </c>
      <c r="F209">
        <v>3354.8229999999999</v>
      </c>
      <c r="G209">
        <v>2928.7649999999999</v>
      </c>
      <c r="H209">
        <v>2750.7</v>
      </c>
      <c r="I209">
        <v>8441.9060000000009</v>
      </c>
      <c r="J209">
        <v>14672.797</v>
      </c>
      <c r="K209">
        <v>10583.084999999999</v>
      </c>
      <c r="L209">
        <v>8433.9560000000001</v>
      </c>
      <c r="N209" s="110" t="s">
        <v>194</v>
      </c>
      <c r="T209" s="33">
        <f t="shared" si="39"/>
        <v>0.82208704017436085</v>
      </c>
      <c r="U209" s="31">
        <f t="shared" si="40"/>
        <v>3.1708063429801717E-2</v>
      </c>
      <c r="V209" s="8">
        <f t="shared" si="34"/>
        <v>2.6066788014666584E-2</v>
      </c>
      <c r="W209" s="33">
        <f t="shared" si="37"/>
        <v>0.86870506674357928</v>
      </c>
      <c r="X209" s="72">
        <f t="shared" si="36"/>
        <v>1.9810565517826843E-2</v>
      </c>
      <c r="Y209" s="8">
        <f t="shared" si="38"/>
        <v>1.7209538640391816E-2</v>
      </c>
    </row>
    <row r="210" spans="1:25">
      <c r="A210" t="s">
        <v>230</v>
      </c>
      <c r="B210">
        <v>10775.466</v>
      </c>
      <c r="C210">
        <v>10345.424000000001</v>
      </c>
      <c r="D210">
        <v>14396.433999999999</v>
      </c>
      <c r="E210">
        <v>17861.080999999998</v>
      </c>
      <c r="F210">
        <v>29007.827000000001</v>
      </c>
      <c r="G210">
        <v>31539.883999999998</v>
      </c>
      <c r="H210">
        <v>56193.851000000002</v>
      </c>
      <c r="I210">
        <v>42821.841</v>
      </c>
      <c r="J210">
        <v>140718.394</v>
      </c>
      <c r="K210">
        <v>109069.258</v>
      </c>
      <c r="L210">
        <v>74539.252999999997</v>
      </c>
      <c r="N210" s="110" t="s">
        <v>195</v>
      </c>
      <c r="T210" s="33">
        <f t="shared" si="39"/>
        <v>0.8058882837568021</v>
      </c>
      <c r="U210" s="31">
        <f t="shared" si="40"/>
        <v>1.0948902836947749E-2</v>
      </c>
      <c r="V210" s="8">
        <f t="shared" si="34"/>
        <v>8.8235925162878023E-3</v>
      </c>
      <c r="W210" s="33">
        <f t="shared" si="37"/>
        <v>0.75995525925223706</v>
      </c>
      <c r="X210" s="72">
        <f t="shared" si="36"/>
        <v>1.3631598755208963E-2</v>
      </c>
      <c r="Y210" s="8">
        <f t="shared" si="38"/>
        <v>1.0359405166037299E-2</v>
      </c>
    </row>
    <row r="211" spans="1:25">
      <c r="A211" t="s">
        <v>231</v>
      </c>
      <c r="B211">
        <v>12078.934999999999</v>
      </c>
      <c r="C211">
        <v>14300.251</v>
      </c>
      <c r="D211">
        <v>13634.522000000001</v>
      </c>
      <c r="E211">
        <v>21513.507000000001</v>
      </c>
      <c r="F211">
        <v>28839.576000000001</v>
      </c>
      <c r="G211">
        <v>22819.992999999999</v>
      </c>
      <c r="H211">
        <v>29014.720000000001</v>
      </c>
      <c r="I211">
        <v>68979.053</v>
      </c>
      <c r="J211">
        <v>166200.546</v>
      </c>
      <c r="K211">
        <v>139764.04300000001</v>
      </c>
      <c r="L211">
        <v>143637.049</v>
      </c>
      <c r="N211" s="110" t="s">
        <v>196</v>
      </c>
      <c r="T211" s="33">
        <f t="shared" si="39"/>
        <v>0.49936940530161517</v>
      </c>
      <c r="U211" s="31">
        <f t="shared" si="40"/>
        <v>7.6290178474034097E-3</v>
      </c>
      <c r="V211" s="8">
        <f t="shared" si="34"/>
        <v>3.8096981054932489E-3</v>
      </c>
      <c r="W211" s="33">
        <f t="shared" si="37"/>
        <v>0.41978398350445617</v>
      </c>
      <c r="X211" s="72">
        <f t="shared" si="36"/>
        <v>6.8431894019543105E-3</v>
      </c>
      <c r="Y211" s="8">
        <f t="shared" si="38"/>
        <v>2.8726613070278574E-3</v>
      </c>
    </row>
    <row r="212" spans="1:25">
      <c r="A212" t="s">
        <v>232</v>
      </c>
      <c r="B212">
        <v>48672.938999999998</v>
      </c>
      <c r="C212">
        <v>36212.754000000001</v>
      </c>
      <c r="D212">
        <v>50739.071000000004</v>
      </c>
      <c r="E212">
        <v>34661.597999999998</v>
      </c>
      <c r="F212">
        <v>9464.7909999999993</v>
      </c>
      <c r="G212">
        <v>17320.501</v>
      </c>
      <c r="H212">
        <v>31790.625</v>
      </c>
      <c r="I212">
        <v>21533.225999999999</v>
      </c>
      <c r="J212">
        <v>51289.936000000002</v>
      </c>
      <c r="K212">
        <v>64340.163</v>
      </c>
      <c r="L212">
        <v>50121.459000000003</v>
      </c>
      <c r="N212" s="110" t="s">
        <v>197</v>
      </c>
      <c r="T212" s="33">
        <f t="shared" si="39"/>
        <v>0.76931326829313096</v>
      </c>
      <c r="U212" s="31">
        <f t="shared" si="40"/>
        <v>1.3122058347152583E-2</v>
      </c>
      <c r="V212" s="8">
        <f t="shared" si="34"/>
        <v>1.0094973593781115E-2</v>
      </c>
      <c r="W212" s="33">
        <f t="shared" si="37"/>
        <v>0.65514160694159451</v>
      </c>
      <c r="X212" s="72">
        <f t="shared" si="36"/>
        <v>1.3293054612557517E-2</v>
      </c>
      <c r="Y212" s="8">
        <f t="shared" si="38"/>
        <v>8.7088331600333069E-3</v>
      </c>
    </row>
    <row r="213" spans="1:25">
      <c r="A213" t="s">
        <v>233</v>
      </c>
      <c r="B213">
        <v>162.87200000000001</v>
      </c>
      <c r="C213">
        <v>162.977</v>
      </c>
      <c r="D213">
        <v>133.97900000000001</v>
      </c>
      <c r="E213">
        <v>114.932</v>
      </c>
      <c r="F213">
        <v>587.279</v>
      </c>
      <c r="G213">
        <v>857.78800000000001</v>
      </c>
      <c r="H213">
        <v>1336.0940000000001</v>
      </c>
      <c r="I213">
        <v>2144.268</v>
      </c>
      <c r="J213">
        <v>2436.357</v>
      </c>
      <c r="K213">
        <v>1077.93</v>
      </c>
      <c r="L213">
        <v>1825.2159999999999</v>
      </c>
      <c r="N213" s="110" t="s">
        <v>198</v>
      </c>
      <c r="T213" s="33">
        <f t="shared" si="39"/>
        <v>0.85682620134637644</v>
      </c>
      <c r="U213" s="31">
        <f t="shared" si="40"/>
        <v>3.5044754195697261E-2</v>
      </c>
      <c r="V213" s="8">
        <f t="shared" ref="V213:V276" si="41">(T213*U213)</f>
        <v>3.0027263614616773E-2</v>
      </c>
      <c r="W213" s="33">
        <f t="shared" si="37"/>
        <v>0.89200280959071254</v>
      </c>
      <c r="X213" s="72">
        <f t="shared" si="36"/>
        <v>2.460766078503894E-2</v>
      </c>
      <c r="Y213" s="8">
        <f t="shared" si="38"/>
        <v>2.1950102557709933E-2</v>
      </c>
    </row>
    <row r="214" spans="1:25">
      <c r="A214" t="s">
        <v>234</v>
      </c>
      <c r="B214">
        <v>191.98599999999999</v>
      </c>
      <c r="C214">
        <v>387.24400000000003</v>
      </c>
      <c r="D214">
        <v>864.17899999999997</v>
      </c>
      <c r="E214">
        <v>1290.0640000000001</v>
      </c>
      <c r="F214">
        <v>2412.06</v>
      </c>
      <c r="G214">
        <v>4381.8040000000001</v>
      </c>
      <c r="H214">
        <v>7193.3320000000003</v>
      </c>
      <c r="I214">
        <v>13207.227999999999</v>
      </c>
      <c r="J214">
        <v>11052.075000000001</v>
      </c>
      <c r="K214">
        <v>12953.268</v>
      </c>
      <c r="L214">
        <v>17801.968000000001</v>
      </c>
      <c r="N214" s="110" t="s">
        <v>199</v>
      </c>
      <c r="T214" s="33">
        <f t="shared" si="39"/>
        <v>0.43411518850029068</v>
      </c>
      <c r="U214" s="31">
        <f t="shared" si="40"/>
        <v>2.3693791262931114E-3</v>
      </c>
      <c r="V214" s="8">
        <f t="shared" si="41"/>
        <v>1.0285834660393881E-3</v>
      </c>
      <c r="W214" s="33">
        <f t="shared" si="37"/>
        <v>0.27897091959228859</v>
      </c>
      <c r="X214" s="72">
        <f t="shared" si="36"/>
        <v>2.0361787242411233E-3</v>
      </c>
      <c r="Y214" s="8">
        <f t="shared" si="38"/>
        <v>5.6803465115579912E-4</v>
      </c>
    </row>
    <row r="215" spans="1:25">
      <c r="A215" t="s">
        <v>235</v>
      </c>
      <c r="B215">
        <v>88338.127999999997</v>
      </c>
      <c r="C215">
        <v>137043.22700000001</v>
      </c>
      <c r="D215">
        <v>132772.08600000001</v>
      </c>
      <c r="E215">
        <v>166360.31200000001</v>
      </c>
      <c r="F215">
        <v>191137.22700000001</v>
      </c>
      <c r="G215">
        <v>134644.516</v>
      </c>
      <c r="H215">
        <v>141519.807</v>
      </c>
      <c r="I215">
        <v>187307.973</v>
      </c>
      <c r="J215">
        <v>193575.3</v>
      </c>
      <c r="K215">
        <v>133623.16699999999</v>
      </c>
      <c r="L215">
        <v>167526.264</v>
      </c>
      <c r="N215" s="110" t="s">
        <v>200</v>
      </c>
      <c r="T215" s="33">
        <f t="shared" si="39"/>
        <v>0.78464613217599544</v>
      </c>
      <c r="U215" s="31">
        <f t="shared" si="40"/>
        <v>1.5308880410576464E-2</v>
      </c>
      <c r="V215" s="8">
        <f t="shared" si="41"/>
        <v>1.2012053802103687E-2</v>
      </c>
      <c r="W215" s="33">
        <f t="shared" si="37"/>
        <v>0.90112646911647198</v>
      </c>
      <c r="X215" s="72">
        <f t="shared" si="36"/>
        <v>1.1540664783303732E-2</v>
      </c>
      <c r="Y215" s="8">
        <f t="shared" si="38"/>
        <v>1.0399598507435307E-2</v>
      </c>
    </row>
    <row r="216" spans="1:25">
      <c r="A216" t="s">
        <v>236</v>
      </c>
      <c r="B216">
        <v>43773.129000000001</v>
      </c>
      <c r="C216">
        <v>50823.962</v>
      </c>
      <c r="D216">
        <v>53401.544999999998</v>
      </c>
      <c r="E216">
        <v>68958.506999999998</v>
      </c>
      <c r="F216">
        <v>74886.028000000006</v>
      </c>
      <c r="G216">
        <v>81906.532999999996</v>
      </c>
      <c r="H216">
        <v>110175.851</v>
      </c>
      <c r="I216">
        <v>147524.64199999999</v>
      </c>
      <c r="J216">
        <v>161545.973</v>
      </c>
      <c r="K216">
        <v>134661.02900000001</v>
      </c>
      <c r="L216">
        <v>154891.39000000001</v>
      </c>
      <c r="N216" s="110" t="s">
        <v>201</v>
      </c>
      <c r="T216" s="33">
        <f t="shared" si="39"/>
        <v>0.80059066981717286</v>
      </c>
      <c r="U216" s="31">
        <f t="shared" si="40"/>
        <v>8.0056397657349745E-2</v>
      </c>
      <c r="V216" s="8">
        <f t="shared" si="41"/>
        <v>6.4092405023647575E-2</v>
      </c>
      <c r="W216" s="33">
        <f t="shared" si="37"/>
        <v>0.84391416931462315</v>
      </c>
      <c r="X216" s="72">
        <f t="shared" si="36"/>
        <v>7.5761990839637888E-2</v>
      </c>
      <c r="Y216" s="8">
        <f t="shared" si="38"/>
        <v>6.3936617565055101E-2</v>
      </c>
    </row>
    <row r="217" spans="1:25">
      <c r="A217" t="s">
        <v>237</v>
      </c>
      <c r="B217">
        <v>137753.755</v>
      </c>
      <c r="C217">
        <v>151799.02900000001</v>
      </c>
      <c r="D217">
        <v>157937.204</v>
      </c>
      <c r="E217">
        <v>210757.19200000001</v>
      </c>
      <c r="F217">
        <v>262365.72600000002</v>
      </c>
      <c r="G217">
        <v>226338.53599999999</v>
      </c>
      <c r="H217">
        <v>247273.101</v>
      </c>
      <c r="I217">
        <v>308270.82199999999</v>
      </c>
      <c r="J217">
        <v>334717.43199999997</v>
      </c>
      <c r="K217">
        <v>250292.35500000001</v>
      </c>
      <c r="L217">
        <v>299019.39399999997</v>
      </c>
      <c r="N217" s="110" t="s">
        <v>202</v>
      </c>
      <c r="T217" s="33">
        <f t="shared" si="39"/>
        <v>0.60120767993152702</v>
      </c>
      <c r="U217" s="31">
        <f t="shared" ref="U217:U248" si="42">(L182+L447)/($AI$44+$AI$45)</f>
        <v>6.7532875273997961E-4</v>
      </c>
      <c r="V217" s="8">
        <f t="shared" si="41"/>
        <v>4.0601283262585501E-4</v>
      </c>
      <c r="W217" s="33">
        <f t="shared" si="37"/>
        <v>0.63094641771187843</v>
      </c>
      <c r="X217" s="72">
        <f>(B182+B447)/($AI$52+$AI$53)</f>
        <v>1.0292761433125617E-3</v>
      </c>
      <c r="Y217" s="8">
        <f t="shared" si="38"/>
        <v>6.4941809545935876E-4</v>
      </c>
    </row>
    <row r="218" spans="1:25">
      <c r="A218" t="s">
        <v>238</v>
      </c>
      <c r="B218">
        <v>42303.608</v>
      </c>
      <c r="C218">
        <v>46353.046000000002</v>
      </c>
      <c r="D218">
        <v>49490.881000000001</v>
      </c>
      <c r="E218">
        <v>63376.824000000001</v>
      </c>
      <c r="F218">
        <v>73036.414000000004</v>
      </c>
      <c r="G218">
        <v>80593.566999999995</v>
      </c>
      <c r="H218">
        <v>98840.133000000002</v>
      </c>
      <c r="I218">
        <v>117810.439</v>
      </c>
      <c r="J218">
        <v>129602.13</v>
      </c>
      <c r="K218">
        <v>91544.009000000005</v>
      </c>
      <c r="L218">
        <v>114836.175</v>
      </c>
      <c r="N218" s="110" t="s">
        <v>203</v>
      </c>
      <c r="T218" s="33">
        <f t="shared" si="39"/>
        <v>0.35346155136226848</v>
      </c>
      <c r="U218" s="31">
        <f t="shared" si="42"/>
        <v>1.040383191521399E-3</v>
      </c>
      <c r="V218" s="8">
        <f>(T218*U218)</f>
        <v>3.6773545688638176E-4</v>
      </c>
      <c r="W218" s="33">
        <f t="shared" si="37"/>
        <v>0.77697237085858661</v>
      </c>
      <c r="X218" s="72">
        <f t="shared" ref="X218:X266" si="43">(B183+B448)/($AI$52+$AI$53)</f>
        <v>2.5306514675692859E-3</v>
      </c>
      <c r="Y218" s="8">
        <f t="shared" si="38"/>
        <v>1.9662462705740697E-3</v>
      </c>
    </row>
    <row r="219" spans="1:25">
      <c r="A219" t="s">
        <v>239</v>
      </c>
      <c r="B219">
        <v>1145.201</v>
      </c>
      <c r="C219">
        <v>1533.568</v>
      </c>
      <c r="D219">
        <v>1422.0550000000001</v>
      </c>
      <c r="E219">
        <v>5757.7539999999999</v>
      </c>
      <c r="F219">
        <v>10273.916999999999</v>
      </c>
      <c r="G219">
        <v>12819.038</v>
      </c>
      <c r="H219">
        <v>18884.006000000001</v>
      </c>
      <c r="I219">
        <v>24144.227999999999</v>
      </c>
      <c r="J219">
        <v>26455.478999999999</v>
      </c>
      <c r="K219">
        <v>21952.798999999999</v>
      </c>
      <c r="L219">
        <v>26404.962</v>
      </c>
      <c r="N219" s="110" t="s">
        <v>204</v>
      </c>
      <c r="T219" s="33">
        <f t="shared" si="39"/>
        <v>0.52107602121275376</v>
      </c>
      <c r="U219" s="31">
        <f t="shared" si="42"/>
        <v>2.7224713816261265E-2</v>
      </c>
      <c r="V219" s="8">
        <f t="shared" si="41"/>
        <v>1.4186145554033304E-2</v>
      </c>
      <c r="W219" s="33">
        <f t="shared" si="37"/>
        <v>0.45554447350907751</v>
      </c>
      <c r="X219" s="72">
        <f t="shared" si="43"/>
        <v>2.7313649793569813E-2</v>
      </c>
      <c r="Y219" s="8">
        <f t="shared" si="38"/>
        <v>1.2442582214823084E-2</v>
      </c>
    </row>
    <row r="220" spans="1:25">
      <c r="A220" t="s">
        <v>240</v>
      </c>
      <c r="B220">
        <v>497948.18199999997</v>
      </c>
      <c r="C220">
        <v>538426.48400000005</v>
      </c>
      <c r="D220">
        <v>649210.76800000004</v>
      </c>
      <c r="E220">
        <v>787532.33900000004</v>
      </c>
      <c r="F220">
        <v>974559.60900000005</v>
      </c>
      <c r="G220">
        <v>1018877.851</v>
      </c>
      <c r="H220">
        <v>1102674.7479999999</v>
      </c>
      <c r="I220">
        <v>1296155.044</v>
      </c>
      <c r="J220">
        <v>1342563.6129999999</v>
      </c>
      <c r="K220">
        <v>1081804.1310000001</v>
      </c>
      <c r="L220">
        <v>1168948.531</v>
      </c>
      <c r="N220" s="110" t="s">
        <v>205</v>
      </c>
      <c r="T220" s="33">
        <f t="shared" si="39"/>
        <v>0.32221402910951308</v>
      </c>
      <c r="U220" s="31">
        <f t="shared" si="42"/>
        <v>2.2862571961179642E-3</v>
      </c>
      <c r="V220" s="8">
        <f t="shared" si="41"/>
        <v>7.3666414274178751E-4</v>
      </c>
      <c r="W220" s="33">
        <f t="shared" si="37"/>
        <v>6.2793262926690241E-2</v>
      </c>
      <c r="X220" s="72">
        <f t="shared" si="43"/>
        <v>7.8350070323926892E-4</v>
      </c>
      <c r="Y220" s="8">
        <f t="shared" si="38"/>
        <v>4.9198565661750119E-5</v>
      </c>
    </row>
    <row r="221" spans="1:25">
      <c r="A221" t="s">
        <v>241</v>
      </c>
      <c r="B221">
        <v>7003.317</v>
      </c>
      <c r="C221">
        <v>5422.6220000000003</v>
      </c>
      <c r="D221">
        <v>5024.5780000000004</v>
      </c>
      <c r="E221">
        <v>6797.3450000000003</v>
      </c>
      <c r="F221">
        <v>8244.2649999999994</v>
      </c>
      <c r="G221">
        <v>7945.7830000000004</v>
      </c>
      <c r="H221">
        <v>13477.36</v>
      </c>
      <c r="I221">
        <v>39474.029000000002</v>
      </c>
      <c r="J221">
        <v>77754.269</v>
      </c>
      <c r="K221">
        <v>62513.771000000001</v>
      </c>
      <c r="L221">
        <v>57069.942000000003</v>
      </c>
      <c r="N221" s="110" t="s">
        <v>206</v>
      </c>
      <c r="T221" s="33">
        <f t="shared" si="39"/>
        <v>0.5087196278798447</v>
      </c>
      <c r="U221" s="31">
        <f t="shared" si="42"/>
        <v>3.4388379090005222E-2</v>
      </c>
      <c r="V221" s="8">
        <f t="shared" si="41"/>
        <v>1.749404341405849E-2</v>
      </c>
      <c r="W221" s="33">
        <f t="shared" si="37"/>
        <v>0.52404191142225331</v>
      </c>
      <c r="X221" s="72">
        <f t="shared" si="43"/>
        <v>3.6427713567772899E-2</v>
      </c>
      <c r="Y221" s="8">
        <f t="shared" si="38"/>
        <v>1.908964864679806E-2</v>
      </c>
    </row>
    <row r="222" spans="1:25">
      <c r="A222" t="s">
        <v>242</v>
      </c>
      <c r="B222">
        <v>249011.647</v>
      </c>
      <c r="C222">
        <v>234200.19099999999</v>
      </c>
      <c r="D222">
        <v>274055.10600000003</v>
      </c>
      <c r="E222">
        <v>342304.39199999999</v>
      </c>
      <c r="F222">
        <v>424974.935</v>
      </c>
      <c r="G222">
        <v>453431.495</v>
      </c>
      <c r="H222">
        <v>494879.29499999998</v>
      </c>
      <c r="I222">
        <v>623659.07299999997</v>
      </c>
      <c r="J222">
        <v>712198.45600000001</v>
      </c>
      <c r="K222">
        <v>601306.37100000004</v>
      </c>
      <c r="L222">
        <v>847867.25899999996</v>
      </c>
      <c r="N222" s="110" t="s">
        <v>207</v>
      </c>
      <c r="T222" s="33">
        <f t="shared" si="39"/>
        <v>0.93479909558515384</v>
      </c>
      <c r="U222" s="31">
        <f t="shared" si="42"/>
        <v>9.2316474366234795E-3</v>
      </c>
      <c r="V222" s="8">
        <f t="shared" si="41"/>
        <v>8.629735674516633E-3</v>
      </c>
      <c r="W222" s="33">
        <f t="shared" si="37"/>
        <v>0.60485203740550497</v>
      </c>
      <c r="X222" s="72">
        <f t="shared" si="43"/>
        <v>6.1647735012979824E-3</v>
      </c>
      <c r="Y222" s="8">
        <f t="shared" si="38"/>
        <v>3.728775812403553E-3</v>
      </c>
    </row>
    <row r="223" spans="1:25">
      <c r="A223" t="s">
        <v>243</v>
      </c>
      <c r="B223">
        <v>746431.06599999999</v>
      </c>
      <c r="C223">
        <v>727578.88300000003</v>
      </c>
      <c r="D223">
        <v>848039.44299999997</v>
      </c>
      <c r="E223">
        <v>942266.11199999996</v>
      </c>
      <c r="F223">
        <v>1296564.554</v>
      </c>
      <c r="G223">
        <v>1933067.37</v>
      </c>
      <c r="H223">
        <v>1922380.4850000001</v>
      </c>
      <c r="I223">
        <v>3104735.44</v>
      </c>
      <c r="J223">
        <v>3030798.7850000001</v>
      </c>
      <c r="K223">
        <v>2634997.86</v>
      </c>
      <c r="L223">
        <v>2515595.875</v>
      </c>
      <c r="N223" s="110" t="s">
        <v>208</v>
      </c>
      <c r="T223" s="33">
        <f t="shared" si="39"/>
        <v>0.770293204108081</v>
      </c>
      <c r="U223" s="31">
        <f t="shared" si="42"/>
        <v>5.7567468907978323E-3</v>
      </c>
      <c r="V223" s="8">
        <f t="shared" si="41"/>
        <v>4.4343830077518956E-3</v>
      </c>
      <c r="W223" s="33">
        <f t="shared" si="37"/>
        <v>0.90096094788672176</v>
      </c>
      <c r="X223" s="72">
        <f t="shared" si="43"/>
        <v>5.8281375101841577E-3</v>
      </c>
      <c r="Y223" s="8">
        <f t="shared" si="38"/>
        <v>5.2509242955896774E-3</v>
      </c>
    </row>
    <row r="224" spans="1:25">
      <c r="A224" t="s">
        <v>244</v>
      </c>
      <c r="B224">
        <v>13175.86</v>
      </c>
      <c r="C224">
        <v>17587.351999999999</v>
      </c>
      <c r="D224">
        <v>39055.455999999998</v>
      </c>
      <c r="E224">
        <v>31973.165000000001</v>
      </c>
      <c r="F224">
        <v>35843.853999999999</v>
      </c>
      <c r="G224">
        <v>56598.52</v>
      </c>
      <c r="H224">
        <v>76012.142999999996</v>
      </c>
      <c r="I224">
        <v>116813.159</v>
      </c>
      <c r="J224">
        <v>116434.038</v>
      </c>
      <c r="K224">
        <v>65017.633999999998</v>
      </c>
      <c r="L224">
        <v>63087.328999999998</v>
      </c>
      <c r="N224" s="110" t="s">
        <v>209</v>
      </c>
      <c r="T224" s="33">
        <f t="shared" si="39"/>
        <v>0.31900067654250064</v>
      </c>
      <c r="U224" s="31">
        <f t="shared" si="42"/>
        <v>3.7674087456345691E-3</v>
      </c>
      <c r="V224" s="8">
        <f t="shared" si="41"/>
        <v>1.2018059386695612E-3</v>
      </c>
      <c r="W224" s="33">
        <f t="shared" si="37"/>
        <v>0.38803703517119037</v>
      </c>
      <c r="X224" s="72">
        <f t="shared" si="43"/>
        <v>3.3191179911913203E-3</v>
      </c>
      <c r="Y224" s="8">
        <f t="shared" si="38"/>
        <v>1.287940704685237E-3</v>
      </c>
    </row>
    <row r="225" spans="1:25">
      <c r="A225" t="s">
        <v>245</v>
      </c>
      <c r="B225">
        <v>7201.1850000000004</v>
      </c>
      <c r="C225">
        <v>7955.93</v>
      </c>
      <c r="D225">
        <v>16221.695</v>
      </c>
      <c r="E225">
        <v>12232.589</v>
      </c>
      <c r="F225">
        <v>14651.764999999999</v>
      </c>
      <c r="G225">
        <v>21134.628000000001</v>
      </c>
      <c r="H225">
        <v>37276.913999999997</v>
      </c>
      <c r="I225">
        <v>30763.754000000001</v>
      </c>
      <c r="J225">
        <v>44760.002999999997</v>
      </c>
      <c r="K225">
        <v>40080.983999999997</v>
      </c>
      <c r="L225">
        <v>29133.217000000001</v>
      </c>
      <c r="N225" s="110" t="s">
        <v>210</v>
      </c>
      <c r="T225" s="33">
        <f t="shared" si="39"/>
        <v>0.53063785261293717</v>
      </c>
      <c r="U225" s="31">
        <f t="shared" si="42"/>
        <v>1.95453647642032E-2</v>
      </c>
      <c r="V225" s="8">
        <f t="shared" si="41"/>
        <v>1.0371510387013352E-2</v>
      </c>
      <c r="W225" s="33">
        <f t="shared" si="37"/>
        <v>0.70613207767434383</v>
      </c>
      <c r="X225" s="72">
        <f t="shared" si="43"/>
        <v>1.8309878562168539E-2</v>
      </c>
      <c r="Y225" s="8">
        <f t="shared" si="38"/>
        <v>1.2929192591068998E-2</v>
      </c>
    </row>
    <row r="226" spans="1:25">
      <c r="A226" t="s">
        <v>246</v>
      </c>
      <c r="B226">
        <v>208561.054</v>
      </c>
      <c r="C226">
        <v>221001.152</v>
      </c>
      <c r="D226">
        <v>256265.56700000001</v>
      </c>
      <c r="E226">
        <v>339201.451</v>
      </c>
      <c r="F226">
        <v>454834.76500000001</v>
      </c>
      <c r="G226">
        <v>522664.61800000002</v>
      </c>
      <c r="H226">
        <v>605712.44200000004</v>
      </c>
      <c r="I226">
        <v>742906.98100000003</v>
      </c>
      <c r="J226">
        <v>752256.27599999995</v>
      </c>
      <c r="K226">
        <v>530358.14899999998</v>
      </c>
      <c r="L226">
        <v>602387.60600000003</v>
      </c>
      <c r="N226" s="110" t="s">
        <v>211</v>
      </c>
      <c r="T226" s="33">
        <f t="shared" si="39"/>
        <v>0.95928271041544344</v>
      </c>
      <c r="U226" s="31">
        <f t="shared" si="42"/>
        <v>2.958837712225864E-3</v>
      </c>
      <c r="V226" s="8">
        <f t="shared" si="41"/>
        <v>2.8383618602634566E-3</v>
      </c>
      <c r="W226" s="33">
        <f t="shared" si="37"/>
        <v>0.42829295749839646</v>
      </c>
      <c r="X226" s="72">
        <f t="shared" si="43"/>
        <v>9.1161292656313335E-3</v>
      </c>
      <c r="Y226" s="8">
        <f t="shared" si="38"/>
        <v>3.904373964114929E-3</v>
      </c>
    </row>
    <row r="227" spans="1:25">
      <c r="A227" t="s">
        <v>247</v>
      </c>
      <c r="B227">
        <v>27531.988000000001</v>
      </c>
      <c r="C227">
        <v>27856.732</v>
      </c>
      <c r="D227">
        <v>33163.656000000003</v>
      </c>
      <c r="E227">
        <v>39427.784</v>
      </c>
      <c r="F227">
        <v>51881.235999999997</v>
      </c>
      <c r="G227">
        <v>46791.860999999997</v>
      </c>
      <c r="H227">
        <v>55834.972999999998</v>
      </c>
      <c r="I227">
        <v>73222.025999999998</v>
      </c>
      <c r="J227">
        <v>86557.92</v>
      </c>
      <c r="K227">
        <v>66317.588000000003</v>
      </c>
      <c r="L227">
        <v>70253.770999999993</v>
      </c>
      <c r="N227" s="110" t="s">
        <v>212</v>
      </c>
      <c r="T227" s="33">
        <f t="shared" si="39"/>
        <v>0.79665581577276812</v>
      </c>
      <c r="U227" s="31">
        <f t="shared" si="42"/>
        <v>1.7129482044626197E-3</v>
      </c>
      <c r="V227" s="8">
        <f t="shared" si="41"/>
        <v>1.3646301492026666E-3</v>
      </c>
      <c r="W227" s="33">
        <f t="shared" si="37"/>
        <v>0.85693111508106867</v>
      </c>
      <c r="X227" s="72">
        <f t="shared" si="43"/>
        <v>2.3644599807103386E-3</v>
      </c>
      <c r="Y227" s="8">
        <f t="shared" si="38"/>
        <v>2.0261793278346725E-3</v>
      </c>
    </row>
    <row r="228" spans="1:25">
      <c r="A228" t="s">
        <v>248</v>
      </c>
      <c r="B228">
        <v>65968.974000000002</v>
      </c>
      <c r="C228">
        <v>67563.841</v>
      </c>
      <c r="D228">
        <v>78207.903000000006</v>
      </c>
      <c r="E228">
        <v>95224.553</v>
      </c>
      <c r="F228">
        <v>130396.151</v>
      </c>
      <c r="G228">
        <v>137998.03899999999</v>
      </c>
      <c r="H228">
        <v>158903.35200000001</v>
      </c>
      <c r="I228">
        <v>197558.685</v>
      </c>
      <c r="J228">
        <v>208973.117</v>
      </c>
      <c r="K228">
        <v>125464.895</v>
      </c>
      <c r="L228">
        <v>143589.42000000001</v>
      </c>
      <c r="N228" s="110" t="s">
        <v>213</v>
      </c>
      <c r="T228" s="33">
        <f t="shared" si="39"/>
        <v>0.6806768338900705</v>
      </c>
      <c r="U228" s="31">
        <f t="shared" si="42"/>
        <v>2.2932064476767033E-3</v>
      </c>
      <c r="V228" s="8">
        <f t="shared" si="41"/>
        <v>1.5609325042608741E-3</v>
      </c>
      <c r="W228" s="33">
        <f t="shared" si="37"/>
        <v>0.20475718369470988</v>
      </c>
      <c r="X228" s="72">
        <f t="shared" si="43"/>
        <v>3.7622770979977081E-3</v>
      </c>
      <c r="Y228" s="8">
        <f t="shared" si="38"/>
        <v>7.7035326286511671E-4</v>
      </c>
    </row>
    <row r="229" spans="1:25">
      <c r="A229" t="s">
        <v>249</v>
      </c>
      <c r="B229">
        <v>30672.703000000001</v>
      </c>
      <c r="C229">
        <v>51782.811999999998</v>
      </c>
      <c r="D229">
        <v>41083.72</v>
      </c>
      <c r="E229">
        <v>36264.584000000003</v>
      </c>
      <c r="F229">
        <v>60819.218999999997</v>
      </c>
      <c r="G229">
        <v>29559.304</v>
      </c>
      <c r="H229">
        <v>77209.661999999997</v>
      </c>
      <c r="I229">
        <v>68839.881999999998</v>
      </c>
      <c r="J229">
        <v>86667.614000000001</v>
      </c>
      <c r="K229">
        <v>51636.137000000002</v>
      </c>
      <c r="L229">
        <v>36982.457000000002</v>
      </c>
      <c r="N229" s="110" t="s">
        <v>214</v>
      </c>
      <c r="T229" s="33">
        <f t="shared" si="39"/>
        <v>0.9187037144903587</v>
      </c>
      <c r="U229" s="31">
        <f t="shared" si="42"/>
        <v>1.8572146668220494E-3</v>
      </c>
      <c r="V229" s="8">
        <f t="shared" si="41"/>
        <v>1.7062300130153908E-3</v>
      </c>
      <c r="W229" s="33">
        <f t="shared" si="37"/>
        <v>0.55302723406598409</v>
      </c>
      <c r="X229" s="72">
        <f t="shared" si="43"/>
        <v>2.4282807097270862E-3</v>
      </c>
      <c r="Y229" s="8">
        <f t="shared" si="38"/>
        <v>1.3429053644361552E-3</v>
      </c>
    </row>
    <row r="230" spans="1:25">
      <c r="A230" t="s">
        <v>250</v>
      </c>
      <c r="B230">
        <v>6133.2240000000002</v>
      </c>
      <c r="C230">
        <v>5947.1170000000002</v>
      </c>
      <c r="D230">
        <v>6377.42</v>
      </c>
      <c r="E230">
        <v>8415.2459999999992</v>
      </c>
      <c r="F230">
        <v>9317.0859999999993</v>
      </c>
      <c r="G230">
        <v>6483.5550000000003</v>
      </c>
      <c r="H230">
        <v>61164.555</v>
      </c>
      <c r="I230">
        <v>96166.176999999996</v>
      </c>
      <c r="J230">
        <v>92329.236999999994</v>
      </c>
      <c r="K230">
        <v>87493.948999999993</v>
      </c>
      <c r="L230">
        <v>15461.566000000001</v>
      </c>
      <c r="N230" s="110" t="s">
        <v>215</v>
      </c>
      <c r="T230" s="33">
        <f t="shared" si="39"/>
        <v>0.8878665356500115</v>
      </c>
      <c r="U230" s="31">
        <f t="shared" si="42"/>
        <v>1.9834509520536961E-2</v>
      </c>
      <c r="V230" s="8">
        <f t="shared" si="41"/>
        <v>1.7610397254316321E-2</v>
      </c>
      <c r="W230" s="33">
        <f t="shared" si="37"/>
        <v>0.64825281867335593</v>
      </c>
      <c r="X230" s="72">
        <f t="shared" si="43"/>
        <v>2.7423944155520037E-2</v>
      </c>
      <c r="Y230" s="8">
        <f t="shared" si="38"/>
        <v>1.7777649097956569E-2</v>
      </c>
    </row>
    <row r="231" spans="1:25">
      <c r="A231" t="s">
        <v>251</v>
      </c>
      <c r="B231">
        <v>8943.6419999999998</v>
      </c>
      <c r="C231">
        <v>16259.263000000001</v>
      </c>
      <c r="D231">
        <v>31150.385999999999</v>
      </c>
      <c r="E231">
        <v>48074.095000000001</v>
      </c>
      <c r="F231">
        <v>65199.154000000002</v>
      </c>
      <c r="G231">
        <v>90214.735000000001</v>
      </c>
      <c r="H231">
        <v>82442.078999999998</v>
      </c>
      <c r="I231">
        <v>110903.08100000001</v>
      </c>
      <c r="J231">
        <v>156173.61199999999</v>
      </c>
      <c r="K231">
        <v>87308.517999999996</v>
      </c>
      <c r="L231">
        <v>55697.997000000003</v>
      </c>
      <c r="N231" s="110" t="s">
        <v>216</v>
      </c>
      <c r="T231" s="33">
        <f t="shared" si="39"/>
        <v>0.52393862625840837</v>
      </c>
      <c r="U231" s="31">
        <f t="shared" si="42"/>
        <v>4.9747910188992295E-3</v>
      </c>
      <c r="V231" s="8">
        <f t="shared" si="41"/>
        <v>2.6064851723647301E-3</v>
      </c>
      <c r="W231" s="33">
        <f t="shared" si="37"/>
        <v>0.5055254245015951</v>
      </c>
      <c r="X231" s="72">
        <f t="shared" si="43"/>
        <v>8.2656932996950667E-3</v>
      </c>
      <c r="Y231" s="8">
        <f t="shared" si="38"/>
        <v>4.1785181141283387E-3</v>
      </c>
    </row>
    <row r="232" spans="1:25">
      <c r="A232" t="s">
        <v>252</v>
      </c>
      <c r="B232">
        <v>58002.809000000001</v>
      </c>
      <c r="C232">
        <v>55108.476000000002</v>
      </c>
      <c r="D232">
        <v>58131.735999999997</v>
      </c>
      <c r="E232">
        <v>77926.525999999998</v>
      </c>
      <c r="F232">
        <v>85805.482000000004</v>
      </c>
      <c r="G232">
        <v>94529.168000000005</v>
      </c>
      <c r="H232">
        <v>130512.47500000001</v>
      </c>
      <c r="I232">
        <v>178546.13800000001</v>
      </c>
      <c r="J232">
        <v>218116.141</v>
      </c>
      <c r="K232">
        <v>136101.834</v>
      </c>
      <c r="L232">
        <v>141378.82699999999</v>
      </c>
      <c r="N232" s="110" t="s">
        <v>217</v>
      </c>
      <c r="T232" s="33">
        <f t="shared" si="39"/>
        <v>0.42261758805739136</v>
      </c>
      <c r="U232" s="31">
        <f t="shared" si="42"/>
        <v>2.2471697084104039E-3</v>
      </c>
      <c r="V232" s="8">
        <f t="shared" si="41"/>
        <v>9.4969344212403632E-4</v>
      </c>
      <c r="W232" s="33">
        <f t="shared" si="37"/>
        <v>0.96974754173702338</v>
      </c>
      <c r="X232" s="72">
        <f t="shared" si="43"/>
        <v>5.3997107768075075E-3</v>
      </c>
      <c r="Y232" s="8">
        <f t="shared" si="38"/>
        <v>5.2363562518999932E-3</v>
      </c>
    </row>
    <row r="233" spans="1:25">
      <c r="A233" t="s">
        <v>253</v>
      </c>
      <c r="B233">
        <v>13145.849</v>
      </c>
      <c r="C233">
        <v>17898.379000000001</v>
      </c>
      <c r="D233">
        <v>22236.098999999998</v>
      </c>
      <c r="E233">
        <v>24858.392</v>
      </c>
      <c r="F233">
        <v>23167.702000000001</v>
      </c>
      <c r="G233">
        <v>21216.609</v>
      </c>
      <c r="H233">
        <v>24663.144</v>
      </c>
      <c r="I233">
        <v>25866.613000000001</v>
      </c>
      <c r="J233">
        <v>28963.02</v>
      </c>
      <c r="K233">
        <v>23339.271000000001</v>
      </c>
      <c r="L233">
        <v>14633.95</v>
      </c>
      <c r="N233" s="110" t="s">
        <v>218</v>
      </c>
      <c r="T233" s="33">
        <f t="shared" si="39"/>
        <v>0.83758152358537796</v>
      </c>
      <c r="U233" s="31">
        <f t="shared" si="42"/>
        <v>3.5187283984800016E-3</v>
      </c>
      <c r="V233" s="8">
        <f t="shared" si="41"/>
        <v>2.9472218930820166E-3</v>
      </c>
      <c r="W233" s="33">
        <f t="shared" si="37"/>
        <v>0.75093262597572008</v>
      </c>
      <c r="X233" s="72">
        <f t="shared" si="43"/>
        <v>3.8823169411924389E-3</v>
      </c>
      <c r="Y233" s="8">
        <f t="shared" si="38"/>
        <v>2.9153584555196635E-3</v>
      </c>
    </row>
    <row r="234" spans="1:25">
      <c r="A234" t="s">
        <v>254</v>
      </c>
      <c r="B234">
        <v>47872.639000000003</v>
      </c>
      <c r="C234">
        <v>47805.400999999998</v>
      </c>
      <c r="D234">
        <v>53075.618000000002</v>
      </c>
      <c r="E234">
        <v>62724.95</v>
      </c>
      <c r="F234">
        <v>81464.947</v>
      </c>
      <c r="G234">
        <v>84032.620999999999</v>
      </c>
      <c r="H234">
        <v>59689.273000000001</v>
      </c>
      <c r="I234">
        <v>65334.091999999997</v>
      </c>
      <c r="J234">
        <v>75817.650999999998</v>
      </c>
      <c r="K234">
        <v>55292.178</v>
      </c>
      <c r="L234">
        <v>47833.760000000002</v>
      </c>
      <c r="N234" s="110" t="s">
        <v>219</v>
      </c>
      <c r="T234" s="33">
        <f t="shared" si="39"/>
        <v>0.65667192235607696</v>
      </c>
      <c r="U234" s="31">
        <f t="shared" si="42"/>
        <v>8.2257344778801714E-3</v>
      </c>
      <c r="V234" s="8">
        <f t="shared" si="41"/>
        <v>5.4016088723802336E-3</v>
      </c>
      <c r="W234" s="33">
        <f t="shared" si="37"/>
        <v>0.85527784782348926</v>
      </c>
      <c r="X234" s="72">
        <f t="shared" si="43"/>
        <v>8.9809930677283902E-3</v>
      </c>
      <c r="Y234" s="8">
        <f t="shared" si="38"/>
        <v>7.6812444222844143E-3</v>
      </c>
    </row>
    <row r="235" spans="1:25">
      <c r="A235" t="s">
        <v>255</v>
      </c>
      <c r="B235">
        <v>586427.79299999995</v>
      </c>
      <c r="C235">
        <v>638260.28399999999</v>
      </c>
      <c r="D235">
        <v>721116.09600000002</v>
      </c>
      <c r="E235">
        <v>879225.73800000001</v>
      </c>
      <c r="F235">
        <v>1098795.888</v>
      </c>
      <c r="G235">
        <v>1053514.8689999999</v>
      </c>
      <c r="H235">
        <v>1075550.6969999999</v>
      </c>
      <c r="I235">
        <v>1128553.213</v>
      </c>
      <c r="J235">
        <v>1084792.142</v>
      </c>
      <c r="K235">
        <v>722692.08600000001</v>
      </c>
      <c r="L235">
        <v>716351.96499999997</v>
      </c>
      <c r="N235" s="110" t="s">
        <v>220</v>
      </c>
      <c r="T235" s="33">
        <f t="shared" si="39"/>
        <v>0.85707393143798749</v>
      </c>
      <c r="U235" s="31">
        <f t="shared" si="42"/>
        <v>1.719822451586548E-2</v>
      </c>
      <c r="V235" s="8">
        <f t="shared" si="41"/>
        <v>1.4740149899566006E-2</v>
      </c>
      <c r="W235" s="33">
        <f t="shared" si="37"/>
        <v>0.59661179133347464</v>
      </c>
      <c r="X235" s="72">
        <f t="shared" si="43"/>
        <v>2.2213854284376531E-2</v>
      </c>
      <c r="Y235" s="8">
        <f t="shared" si="38"/>
        <v>1.3253047397022662E-2</v>
      </c>
    </row>
    <row r="236" spans="1:25">
      <c r="A236" t="s">
        <v>256</v>
      </c>
      <c r="B236">
        <v>6843.0959999999995</v>
      </c>
      <c r="C236">
        <v>10887.383</v>
      </c>
      <c r="D236">
        <v>11500.547</v>
      </c>
      <c r="E236">
        <v>12887.441000000001</v>
      </c>
      <c r="F236">
        <v>12360.885</v>
      </c>
      <c r="G236">
        <v>8583.6650000000009</v>
      </c>
      <c r="H236">
        <v>6143.0050000000001</v>
      </c>
      <c r="I236">
        <v>7138.009</v>
      </c>
      <c r="J236">
        <v>10662.924999999999</v>
      </c>
      <c r="K236">
        <v>8581.4599999999991</v>
      </c>
      <c r="L236">
        <v>9053.92</v>
      </c>
      <c r="N236" s="110" t="s">
        <v>221</v>
      </c>
      <c r="T236" s="33">
        <f t="shared" si="39"/>
        <v>0.95348090041037337</v>
      </c>
      <c r="U236" s="31">
        <f t="shared" si="42"/>
        <v>6.8331972556798463E-3</v>
      </c>
      <c r="V236" s="8">
        <f t="shared" si="41"/>
        <v>6.515323072027312E-3</v>
      </c>
      <c r="W236" s="33">
        <f t="shared" si="37"/>
        <v>0.90021162967899027</v>
      </c>
      <c r="X236" s="72">
        <f t="shared" si="43"/>
        <v>6.7395469346780597E-3</v>
      </c>
      <c r="Y236" s="8">
        <f t="shared" si="38"/>
        <v>6.0670185293645795E-3</v>
      </c>
    </row>
    <row r="237" spans="1:25">
      <c r="A237" t="s">
        <v>257</v>
      </c>
      <c r="B237">
        <v>99813.816000000006</v>
      </c>
      <c r="C237">
        <v>94898.315000000002</v>
      </c>
      <c r="D237">
        <v>81578.835000000006</v>
      </c>
      <c r="E237">
        <v>90328.231</v>
      </c>
      <c r="F237">
        <v>90574.402000000002</v>
      </c>
      <c r="G237">
        <v>93228.373999999996</v>
      </c>
      <c r="H237">
        <v>86684.392000000007</v>
      </c>
      <c r="I237">
        <v>94595.373999999996</v>
      </c>
      <c r="J237">
        <v>103150.302</v>
      </c>
      <c r="K237">
        <v>61696.182000000001</v>
      </c>
      <c r="L237">
        <v>57292.567999999999</v>
      </c>
      <c r="N237" s="110" t="s">
        <v>222</v>
      </c>
      <c r="T237" s="33">
        <f t="shared" si="39"/>
        <v>0.72885984475673848</v>
      </c>
      <c r="U237" s="31">
        <f t="shared" si="42"/>
        <v>4.8465984113750991E-2</v>
      </c>
      <c r="V237" s="8">
        <f t="shared" si="41"/>
        <v>3.5324909657131101E-2</v>
      </c>
      <c r="W237" s="33">
        <f t="shared" ref="W237:W298" si="44">(2*MIN(B202,B467)/(B202+B467))</f>
        <v>0.87166046475808978</v>
      </c>
      <c r="X237" s="72">
        <f t="shared" si="43"/>
        <v>3.3688946215807182E-2</v>
      </c>
      <c r="Y237" s="8">
        <f t="shared" ref="Y237:Y298" si="45">(W237*X237)</f>
        <v>2.9365322515680779E-2</v>
      </c>
    </row>
    <row r="238" spans="1:25">
      <c r="A238" t="s">
        <v>258</v>
      </c>
      <c r="B238">
        <v>141179.87700000001</v>
      </c>
      <c r="C238">
        <v>140167.22700000001</v>
      </c>
      <c r="D238">
        <v>115344.412</v>
      </c>
      <c r="E238">
        <v>116785.31600000001</v>
      </c>
      <c r="F238">
        <v>116720.436</v>
      </c>
      <c r="G238">
        <v>127169.273</v>
      </c>
      <c r="H238">
        <v>117083.30100000001</v>
      </c>
      <c r="I238">
        <v>129327.514</v>
      </c>
      <c r="J238">
        <v>135043.484</v>
      </c>
      <c r="K238">
        <v>79745.942999999999</v>
      </c>
      <c r="L238">
        <v>55565.974000000002</v>
      </c>
      <c r="N238" s="110" t="s">
        <v>223</v>
      </c>
      <c r="T238" s="33">
        <f t="shared" ref="T238:T297" si="46">(2*MIN(L203,L468)/(L203+L468))</f>
        <v>0.69151688097499298</v>
      </c>
      <c r="U238" s="31">
        <f t="shared" si="42"/>
        <v>1.3973475287396746E-2</v>
      </c>
      <c r="V238" s="8">
        <f t="shared" si="41"/>
        <v>9.6628940471217423E-3</v>
      </c>
      <c r="W238" s="33">
        <f t="shared" si="44"/>
        <v>0.72098520531114063</v>
      </c>
      <c r="X238" s="72">
        <f t="shared" si="43"/>
        <v>1.8761907230258161E-2</v>
      </c>
      <c r="Y238" s="8">
        <f t="shared" si="45"/>
        <v>1.3527057536436253E-2</v>
      </c>
    </row>
    <row r="239" spans="1:25">
      <c r="A239" t="s">
        <v>259</v>
      </c>
      <c r="B239">
        <v>3625.5309999999999</v>
      </c>
      <c r="C239">
        <v>3243.2739999999999</v>
      </c>
      <c r="D239">
        <v>3253.6460000000002</v>
      </c>
      <c r="E239">
        <v>3198.3090000000002</v>
      </c>
      <c r="F239">
        <v>3333</v>
      </c>
      <c r="G239">
        <v>3406.8980000000001</v>
      </c>
      <c r="H239">
        <v>3128.364</v>
      </c>
      <c r="I239">
        <v>4426.7780000000002</v>
      </c>
      <c r="J239">
        <v>7075.85</v>
      </c>
      <c r="K239">
        <v>7224.6289999999999</v>
      </c>
      <c r="L239">
        <v>6100.9430000000002</v>
      </c>
      <c r="N239" s="110" t="s">
        <v>224</v>
      </c>
      <c r="T239" s="33">
        <f t="shared" si="46"/>
        <v>0.93404406869754331</v>
      </c>
      <c r="U239" s="31">
        <f t="shared" si="42"/>
        <v>1.5432328535025578E-2</v>
      </c>
      <c r="V239" s="8">
        <f t="shared" si="41"/>
        <v>1.4414474934332488E-2</v>
      </c>
      <c r="W239" s="33">
        <f t="shared" si="44"/>
        <v>0.51540582930647316</v>
      </c>
      <c r="X239" s="72">
        <f t="shared" si="43"/>
        <v>1.3997458693931767E-2</v>
      </c>
      <c r="Y239" s="8">
        <f t="shared" si="45"/>
        <v>7.2143718063290051E-3</v>
      </c>
    </row>
    <row r="240" spans="1:25">
      <c r="A240" t="s">
        <v>260</v>
      </c>
      <c r="B240">
        <v>18289.346000000001</v>
      </c>
      <c r="C240">
        <v>16031.293</v>
      </c>
      <c r="D240">
        <v>14804.355</v>
      </c>
      <c r="E240">
        <v>17499.93</v>
      </c>
      <c r="F240">
        <v>14528.264999999999</v>
      </c>
      <c r="G240">
        <v>13389.982</v>
      </c>
      <c r="H240">
        <v>13807.76</v>
      </c>
      <c r="I240">
        <v>15340.547</v>
      </c>
      <c r="J240">
        <v>18184.732</v>
      </c>
      <c r="K240">
        <v>16864.583999999999</v>
      </c>
      <c r="L240">
        <v>15152.276</v>
      </c>
      <c r="N240" s="110" t="s">
        <v>225</v>
      </c>
      <c r="T240" s="33">
        <f t="shared" si="46"/>
        <v>0.53266395216539997</v>
      </c>
      <c r="U240" s="31">
        <f t="shared" si="42"/>
        <v>3.7993159788791355E-3</v>
      </c>
      <c r="V240" s="8">
        <f t="shared" si="41"/>
        <v>2.0237586648349155E-3</v>
      </c>
      <c r="W240" s="33">
        <f t="shared" si="44"/>
        <v>0.12301695270191951</v>
      </c>
      <c r="X240" s="72">
        <f t="shared" si="43"/>
        <v>3.490679149380913E-3</v>
      </c>
      <c r="Y240" s="8">
        <f t="shared" si="45"/>
        <v>4.2941271181696838E-4</v>
      </c>
    </row>
    <row r="241" spans="1:25">
      <c r="A241" t="s">
        <v>261</v>
      </c>
      <c r="B241">
        <v>81808.284</v>
      </c>
      <c r="C241">
        <v>76126.672000000006</v>
      </c>
      <c r="D241">
        <v>65790.285000000003</v>
      </c>
      <c r="E241">
        <v>72701.430999999997</v>
      </c>
      <c r="F241">
        <v>70427.097999999998</v>
      </c>
      <c r="G241">
        <v>68141.345000000001</v>
      </c>
      <c r="H241">
        <v>70051.031000000003</v>
      </c>
      <c r="I241">
        <v>82714.432000000001</v>
      </c>
      <c r="J241">
        <v>82595.198999999993</v>
      </c>
      <c r="K241">
        <v>86016.078999999998</v>
      </c>
      <c r="L241">
        <v>83728.532000000007</v>
      </c>
      <c r="N241" s="110" t="s">
        <v>226</v>
      </c>
      <c r="T241" s="33">
        <f t="shared" si="46"/>
        <v>0.81737591273754195</v>
      </c>
      <c r="U241" s="31">
        <f t="shared" si="42"/>
        <v>1.5598137419784445E-2</v>
      </c>
      <c r="V241" s="8">
        <f t="shared" si="41"/>
        <v>1.2749541810501919E-2</v>
      </c>
      <c r="W241" s="33">
        <f t="shared" si="44"/>
        <v>0.90632695763881987</v>
      </c>
      <c r="X241" s="72">
        <f t="shared" si="43"/>
        <v>1.6678981235205479E-2</v>
      </c>
      <c r="Y241" s="8">
        <f t="shared" si="45"/>
        <v>1.5116610319418747E-2</v>
      </c>
    </row>
    <row r="242" spans="1:25">
      <c r="A242" t="s">
        <v>262</v>
      </c>
      <c r="B242">
        <v>28232.127</v>
      </c>
      <c r="C242">
        <v>30326.819</v>
      </c>
      <c r="D242">
        <v>33555.017</v>
      </c>
      <c r="E242">
        <v>31664.710999999999</v>
      </c>
      <c r="F242">
        <v>34481.807000000001</v>
      </c>
      <c r="G242">
        <v>38576.79</v>
      </c>
      <c r="H242">
        <v>39381.01</v>
      </c>
      <c r="I242">
        <v>47780.195</v>
      </c>
      <c r="J242">
        <v>51732.623</v>
      </c>
      <c r="K242">
        <v>44344.108999999997</v>
      </c>
      <c r="L242">
        <v>60795.947999999997</v>
      </c>
      <c r="N242" s="110" t="s">
        <v>227</v>
      </c>
      <c r="T242" s="33">
        <f t="shared" si="46"/>
        <v>0.72211020946971272</v>
      </c>
      <c r="U242" s="31">
        <f t="shared" si="42"/>
        <v>1.2630383956536314E-2</v>
      </c>
      <c r="V242" s="8">
        <f t="shared" si="41"/>
        <v>9.1205292045373372E-3</v>
      </c>
      <c r="W242" s="33">
        <f t="shared" si="44"/>
        <v>0.83854093357274284</v>
      </c>
      <c r="X242" s="72">
        <f t="shared" si="43"/>
        <v>9.3798161925833061E-3</v>
      </c>
      <c r="Y242" s="8">
        <f t="shared" si="45"/>
        <v>7.8653598268695352E-3</v>
      </c>
    </row>
    <row r="243" spans="1:25">
      <c r="A243" t="s">
        <v>263</v>
      </c>
      <c r="B243">
        <v>16733.083999999999</v>
      </c>
      <c r="C243">
        <v>16165.467000000001</v>
      </c>
      <c r="D243">
        <v>12285.554</v>
      </c>
      <c r="E243">
        <v>11402.791999999999</v>
      </c>
      <c r="F243">
        <v>8396.6740000000009</v>
      </c>
      <c r="G243">
        <v>9319.1779999999999</v>
      </c>
      <c r="H243">
        <v>8500.2049999999999</v>
      </c>
      <c r="I243">
        <v>9842.4009999999998</v>
      </c>
      <c r="J243">
        <v>9536.1830000000009</v>
      </c>
      <c r="K243">
        <v>7199.0469999999996</v>
      </c>
      <c r="L243">
        <v>7326.0709999999999</v>
      </c>
      <c r="N243" s="110" t="s">
        <v>228</v>
      </c>
      <c r="T243" s="33">
        <f t="shared" si="46"/>
        <v>0.78180950221047452</v>
      </c>
      <c r="U243" s="31">
        <f t="shared" si="42"/>
        <v>5.6369790358495511E-3</v>
      </c>
      <c r="V243" s="8">
        <f t="shared" si="41"/>
        <v>4.4070437739884179E-3</v>
      </c>
      <c r="W243" s="33">
        <f t="shared" si="44"/>
        <v>0.99626522330992739</v>
      </c>
      <c r="X243" s="72">
        <f t="shared" si="43"/>
        <v>6.5211561968486816E-3</v>
      </c>
      <c r="Y243" s="8">
        <f t="shared" si="45"/>
        <v>6.4968011346923683E-3</v>
      </c>
    </row>
    <row r="244" spans="1:25">
      <c r="A244" t="s">
        <v>264</v>
      </c>
      <c r="B244">
        <v>86800.633000000002</v>
      </c>
      <c r="C244">
        <v>92158.679000000004</v>
      </c>
      <c r="D244">
        <v>80659.165999999997</v>
      </c>
      <c r="E244">
        <v>81335.145999999993</v>
      </c>
      <c r="F244">
        <v>92020.625</v>
      </c>
      <c r="G244">
        <v>103649.11500000001</v>
      </c>
      <c r="H244">
        <v>115504.46799999999</v>
      </c>
      <c r="I244">
        <v>137647.128</v>
      </c>
      <c r="J244">
        <v>150782.66899999999</v>
      </c>
      <c r="K244">
        <v>137393.927</v>
      </c>
      <c r="L244">
        <v>137394.345</v>
      </c>
      <c r="N244" s="110" t="s">
        <v>229</v>
      </c>
      <c r="T244" s="33">
        <f t="shared" si="46"/>
        <v>0.31876169543858102</v>
      </c>
      <c r="U244" s="31">
        <f t="shared" si="42"/>
        <v>3.0272363106425958E-3</v>
      </c>
      <c r="V244" s="8">
        <f t="shared" si="41"/>
        <v>9.649669788736688E-4</v>
      </c>
      <c r="W244" s="33">
        <f t="shared" si="44"/>
        <v>6.0322314596780328E-2</v>
      </c>
      <c r="X244" s="72">
        <f t="shared" si="43"/>
        <v>2.1316221725607978E-3</v>
      </c>
      <c r="Y244" s="8">
        <f t="shared" si="45"/>
        <v>1.2858438329468481E-4</v>
      </c>
    </row>
    <row r="245" spans="1:25">
      <c r="A245" t="s">
        <v>265</v>
      </c>
      <c r="B245">
        <v>2260.7449999999999</v>
      </c>
      <c r="C245">
        <v>2970.7280000000001</v>
      </c>
      <c r="D245">
        <v>1485.6110000000001</v>
      </c>
      <c r="E245">
        <v>2834.3409999999999</v>
      </c>
      <c r="F245">
        <v>2688.395</v>
      </c>
      <c r="G245">
        <v>2822.413</v>
      </c>
      <c r="H245">
        <v>4425.0200000000004</v>
      </c>
      <c r="I245">
        <v>4432.6049999999996</v>
      </c>
      <c r="J245">
        <v>3723.8560000000002</v>
      </c>
      <c r="K245">
        <v>2105.6860000000001</v>
      </c>
      <c r="L245">
        <v>3106.2759999999998</v>
      </c>
      <c r="N245" s="110" t="s">
        <v>230</v>
      </c>
      <c r="T245" s="33">
        <f t="shared" si="46"/>
        <v>0.42808627785778264</v>
      </c>
      <c r="U245" s="31">
        <f t="shared" si="42"/>
        <v>1.9922087824426789E-2</v>
      </c>
      <c r="V245" s="8">
        <f t="shared" si="41"/>
        <v>8.5283724239147152E-3</v>
      </c>
      <c r="W245" s="33">
        <f t="shared" si="44"/>
        <v>0.13943438606702468</v>
      </c>
      <c r="X245" s="72">
        <f t="shared" si="43"/>
        <v>2.3430580786103938E-2</v>
      </c>
      <c r="Y245" s="8">
        <f t="shared" si="45"/>
        <v>3.2670286471042274E-3</v>
      </c>
    </row>
    <row r="246" spans="1:25">
      <c r="A246" t="s">
        <v>266</v>
      </c>
      <c r="B246">
        <v>23564.736000000001</v>
      </c>
      <c r="C246">
        <v>28802.998</v>
      </c>
      <c r="D246">
        <v>33369.411</v>
      </c>
      <c r="E246">
        <v>33776.811000000002</v>
      </c>
      <c r="F246">
        <v>43358.932999999997</v>
      </c>
      <c r="G246">
        <v>56729.427000000003</v>
      </c>
      <c r="H246">
        <v>66874.335000000006</v>
      </c>
      <c r="I246">
        <v>82173.290999999997</v>
      </c>
      <c r="J246">
        <v>98537.198999999993</v>
      </c>
      <c r="K246">
        <v>89243.413</v>
      </c>
      <c r="L246">
        <v>88955.58</v>
      </c>
      <c r="N246" s="110" t="s">
        <v>231</v>
      </c>
      <c r="T246" s="33">
        <f t="shared" si="46"/>
        <v>0.83671082415656028</v>
      </c>
      <c r="U246" s="31">
        <f t="shared" si="42"/>
        <v>1.9641389490777868E-2</v>
      </c>
      <c r="V246" s="8">
        <f t="shared" si="41"/>
        <v>1.6434163188408752E-2</v>
      </c>
      <c r="W246" s="33">
        <f t="shared" si="44"/>
        <v>0.32957152565275477</v>
      </c>
      <c r="X246" s="72">
        <f t="shared" si="43"/>
        <v>1.1112092386715901E-2</v>
      </c>
      <c r="Y246" s="8">
        <f t="shared" si="45"/>
        <v>3.6622292410843204E-3</v>
      </c>
    </row>
    <row r="247" spans="1:25">
      <c r="A247" t="s">
        <v>267</v>
      </c>
      <c r="B247">
        <v>78248.425000000003</v>
      </c>
      <c r="C247">
        <v>74774.933000000005</v>
      </c>
      <c r="D247">
        <v>81421.468999999997</v>
      </c>
      <c r="E247">
        <v>103273.06299999999</v>
      </c>
      <c r="F247">
        <v>107750.644</v>
      </c>
      <c r="G247">
        <v>104377.375</v>
      </c>
      <c r="H247">
        <v>97406.468999999997</v>
      </c>
      <c r="I247">
        <v>107223.06200000001</v>
      </c>
      <c r="J247">
        <v>108839.014</v>
      </c>
      <c r="K247">
        <v>95965.688999999998</v>
      </c>
      <c r="L247">
        <v>88980.616999999998</v>
      </c>
      <c r="N247" s="110" t="s">
        <v>232</v>
      </c>
      <c r="T247" s="33">
        <f t="shared" si="46"/>
        <v>0.44385128538495172</v>
      </c>
      <c r="U247" s="31">
        <f t="shared" si="42"/>
        <v>1.2920143690884128E-2</v>
      </c>
      <c r="V247" s="8">
        <f t="shared" si="41"/>
        <v>5.7346223845571942E-3</v>
      </c>
      <c r="W247" s="33">
        <f t="shared" si="44"/>
        <v>0.54047643864889672</v>
      </c>
      <c r="X247" s="72">
        <f t="shared" si="43"/>
        <v>1.011098211829531E-2</v>
      </c>
      <c r="Y247" s="8">
        <f t="shared" si="45"/>
        <v>5.4647476065389274E-3</v>
      </c>
    </row>
    <row r="248" spans="1:25">
      <c r="A248" t="s">
        <v>268</v>
      </c>
      <c r="B248">
        <v>62154.072999999997</v>
      </c>
      <c r="C248">
        <v>64173.902000000002</v>
      </c>
      <c r="D248">
        <v>72027.853000000003</v>
      </c>
      <c r="E248">
        <v>92603.933000000005</v>
      </c>
      <c r="F248">
        <v>121001.43700000001</v>
      </c>
      <c r="G248">
        <v>135755.253</v>
      </c>
      <c r="H248">
        <v>157849.323</v>
      </c>
      <c r="I248">
        <v>177951.359</v>
      </c>
      <c r="J248">
        <v>211092.402</v>
      </c>
      <c r="K248">
        <v>175901.141</v>
      </c>
      <c r="L248">
        <v>187843.217</v>
      </c>
      <c r="N248" s="110" t="s">
        <v>233</v>
      </c>
      <c r="T248" s="33">
        <f t="shared" si="46"/>
        <v>0.1450536595290168</v>
      </c>
      <c r="U248" s="31">
        <f t="shared" si="42"/>
        <v>1.4396824092805949E-3</v>
      </c>
      <c r="V248" s="8">
        <f t="shared" si="41"/>
        <v>2.0883120202570203E-4</v>
      </c>
      <c r="W248" s="33">
        <f t="shared" si="44"/>
        <v>1.6654860202689421E-2</v>
      </c>
      <c r="X248" s="72">
        <f t="shared" si="43"/>
        <v>2.9649837630801672E-3</v>
      </c>
      <c r="Y248" s="8">
        <f t="shared" si="45"/>
        <v>4.9381390077344198E-5</v>
      </c>
    </row>
    <row r="249" spans="1:25">
      <c r="A249" t="s">
        <v>269</v>
      </c>
      <c r="B249">
        <v>17261.044999999998</v>
      </c>
      <c r="C249">
        <v>15008.19</v>
      </c>
      <c r="D249">
        <v>15230.254000000001</v>
      </c>
      <c r="E249">
        <v>14488.661</v>
      </c>
      <c r="F249">
        <v>12708.231</v>
      </c>
      <c r="G249">
        <v>9747.7279999999992</v>
      </c>
      <c r="H249">
        <v>8177.6540000000014</v>
      </c>
      <c r="I249">
        <v>7535.9279999999999</v>
      </c>
      <c r="J249">
        <v>8265.402</v>
      </c>
      <c r="K249">
        <v>5801.8190000000004</v>
      </c>
      <c r="L249">
        <v>4037.5720000000001</v>
      </c>
      <c r="N249" s="110" t="s">
        <v>234</v>
      </c>
      <c r="T249" s="33">
        <f t="shared" si="46"/>
        <v>0.50704033838979434</v>
      </c>
      <c r="U249" s="31">
        <f t="shared" ref="U249:U266" si="47">(L214+L479)/($AI$44+$AI$45)</f>
        <v>4.0170443395685373E-3</v>
      </c>
      <c r="V249" s="8">
        <f t="shared" si="41"/>
        <v>2.0368035212616391E-3</v>
      </c>
      <c r="W249" s="33">
        <f t="shared" si="44"/>
        <v>2.8114171776643559E-2</v>
      </c>
      <c r="X249" s="72">
        <f t="shared" si="43"/>
        <v>2.0704328417247156E-3</v>
      </c>
      <c r="Y249" s="8">
        <f t="shared" si="45"/>
        <v>5.8208504564252923E-5</v>
      </c>
    </row>
    <row r="250" spans="1:25">
      <c r="A250" t="s">
        <v>270</v>
      </c>
      <c r="B250">
        <v>6507.6719999999996</v>
      </c>
      <c r="C250">
        <v>6290.4369999999999</v>
      </c>
      <c r="D250">
        <v>6647.616</v>
      </c>
      <c r="E250">
        <v>7245.8779999999997</v>
      </c>
      <c r="F250">
        <v>10302.758</v>
      </c>
      <c r="G250">
        <v>12270.237999999999</v>
      </c>
      <c r="H250">
        <v>13115.215</v>
      </c>
      <c r="I250">
        <v>14823.053</v>
      </c>
      <c r="J250">
        <v>12451.323</v>
      </c>
      <c r="K250">
        <v>7890.03</v>
      </c>
      <c r="L250">
        <v>9938.2950000000001</v>
      </c>
      <c r="N250" s="110" t="s">
        <v>235</v>
      </c>
      <c r="T250" s="33">
        <f t="shared" si="46"/>
        <v>0.68767466789381682</v>
      </c>
      <c r="U250" s="31">
        <f t="shared" si="47"/>
        <v>2.7872825644353491E-2</v>
      </c>
      <c r="V250" s="8">
        <f t="shared" si="41"/>
        <v>1.9167436118243047E-2</v>
      </c>
      <c r="W250" s="33">
        <f t="shared" si="44"/>
        <v>0.60256976553795971</v>
      </c>
      <c r="X250" s="72">
        <f t="shared" si="43"/>
        <v>4.4448564195743889E-2</v>
      </c>
      <c r="Y250" s="8">
        <f t="shared" si="45"/>
        <v>2.6783360905928345E-2</v>
      </c>
    </row>
    <row r="251" spans="1:25">
      <c r="A251" t="s">
        <v>271</v>
      </c>
      <c r="B251">
        <v>140.27199999999999</v>
      </c>
      <c r="C251">
        <v>26.911000000000001</v>
      </c>
      <c r="D251">
        <v>1.55</v>
      </c>
      <c r="E251">
        <v>18.881</v>
      </c>
      <c r="F251">
        <v>6.3869999999999996</v>
      </c>
      <c r="G251">
        <v>9.7249999999999996</v>
      </c>
      <c r="H251">
        <v>1.9139999999999999</v>
      </c>
      <c r="I251">
        <v>47.713000000000001</v>
      </c>
      <c r="J251">
        <v>98.421999999999997</v>
      </c>
      <c r="K251">
        <v>56.570999999999998</v>
      </c>
      <c r="L251">
        <v>106.06699999999999</v>
      </c>
      <c r="N251" s="110" t="s">
        <v>236</v>
      </c>
      <c r="T251" s="33">
        <f t="shared" si="46"/>
        <v>0.90562668555179071</v>
      </c>
      <c r="U251" s="31">
        <f t="shared" si="47"/>
        <v>1.6193581214986711E-2</v>
      </c>
      <c r="V251" s="8">
        <f t="shared" si="41"/>
        <v>1.4665339282942155E-2</v>
      </c>
      <c r="W251" s="33">
        <f t="shared" si="44"/>
        <v>0.95593526975170484</v>
      </c>
      <c r="X251" s="72">
        <f t="shared" si="43"/>
        <v>1.2711507228037098E-2</v>
      </c>
      <c r="Y251" s="8">
        <f t="shared" si="45"/>
        <v>1.2151378090984389E-2</v>
      </c>
    </row>
    <row r="252" spans="1:25">
      <c r="A252" t="s">
        <v>272</v>
      </c>
      <c r="B252">
        <v>30422.881000000001</v>
      </c>
      <c r="C252">
        <v>29837.738000000001</v>
      </c>
      <c r="D252">
        <v>33474.686999999998</v>
      </c>
      <c r="E252">
        <v>42620.951999999997</v>
      </c>
      <c r="F252">
        <v>62453.061999999998</v>
      </c>
      <c r="G252">
        <v>61023.459000000003</v>
      </c>
      <c r="H252">
        <v>75943.263999999996</v>
      </c>
      <c r="I252">
        <v>94877.854999999996</v>
      </c>
      <c r="J252">
        <v>118231.541</v>
      </c>
      <c r="K252">
        <v>79608.097999999998</v>
      </c>
      <c r="L252">
        <v>85121.709000000003</v>
      </c>
      <c r="N252" s="110" t="s">
        <v>237</v>
      </c>
      <c r="T252" s="33">
        <f t="shared" si="46"/>
        <v>0.97920837978558528</v>
      </c>
      <c r="U252" s="31">
        <f t="shared" si="47"/>
        <v>3.3515320889970911E-2</v>
      </c>
      <c r="V252" s="8">
        <f t="shared" si="41"/>
        <v>3.2818483066662393E-2</v>
      </c>
      <c r="W252" s="33">
        <f t="shared" si="44"/>
        <v>0.93205714608322443</v>
      </c>
      <c r="X252" s="72">
        <f t="shared" si="43"/>
        <v>4.481029336848296E-2</v>
      </c>
      <c r="Y252" s="8">
        <f t="shared" si="45"/>
        <v>4.1765754152180264E-2</v>
      </c>
    </row>
    <row r="253" spans="1:25">
      <c r="A253" t="s">
        <v>273</v>
      </c>
      <c r="B253">
        <v>3513.8429999999998</v>
      </c>
      <c r="C253">
        <v>3035.5929999999998</v>
      </c>
      <c r="D253">
        <v>3225.009</v>
      </c>
      <c r="E253">
        <v>4578.0870000000004</v>
      </c>
      <c r="F253">
        <v>6170.7780000000002</v>
      </c>
      <c r="G253">
        <v>7659.56</v>
      </c>
      <c r="H253">
        <v>8481.5210000000006</v>
      </c>
      <c r="I253">
        <v>10270.867</v>
      </c>
      <c r="J253">
        <v>12896.11</v>
      </c>
      <c r="K253">
        <v>12334.865</v>
      </c>
      <c r="L253">
        <v>11719.786</v>
      </c>
      <c r="N253" s="110" t="s">
        <v>238</v>
      </c>
      <c r="T253" s="33">
        <f t="shared" si="46"/>
        <v>0.52487223090167257</v>
      </c>
      <c r="U253" s="31">
        <f t="shared" si="47"/>
        <v>2.5032616332928574E-2</v>
      </c>
      <c r="V253" s="8">
        <f t="shared" si="41"/>
        <v>1.3138925179969866E-2</v>
      </c>
      <c r="W253" s="33">
        <f t="shared" si="44"/>
        <v>0.53205407419397055</v>
      </c>
      <c r="X253" s="72">
        <f t="shared" si="43"/>
        <v>2.4106741879204221E-2</v>
      </c>
      <c r="Y253" s="8">
        <f t="shared" si="45"/>
        <v>1.282609023237302E-2</v>
      </c>
    </row>
    <row r="254" spans="1:25">
      <c r="A254" t="s">
        <v>274</v>
      </c>
      <c r="B254">
        <v>0</v>
      </c>
      <c r="C254" t="s">
        <v>18</v>
      </c>
      <c r="D254" t="s">
        <v>18</v>
      </c>
      <c r="E254" t="s">
        <v>18</v>
      </c>
      <c r="F254" t="s">
        <v>18</v>
      </c>
      <c r="G254" t="s">
        <v>18</v>
      </c>
      <c r="H254" t="s">
        <v>18</v>
      </c>
      <c r="I254" t="s">
        <v>18</v>
      </c>
      <c r="J254" t="s">
        <v>18</v>
      </c>
      <c r="K254" t="s">
        <v>18</v>
      </c>
      <c r="L254">
        <v>0</v>
      </c>
      <c r="N254" s="110" t="s">
        <v>239</v>
      </c>
      <c r="T254" s="33">
        <f t="shared" si="46"/>
        <v>0.87704423345160798</v>
      </c>
      <c r="U254" s="31">
        <f t="shared" si="47"/>
        <v>3.4446505496126103E-3</v>
      </c>
      <c r="V254" s="8">
        <f t="shared" si="41"/>
        <v>3.0211109007936519E-3</v>
      </c>
      <c r="W254" s="33">
        <f t="shared" si="44"/>
        <v>0.27127908617023888</v>
      </c>
      <c r="X254" s="72">
        <f t="shared" si="43"/>
        <v>1.2799184117757655E-3</v>
      </c>
      <c r="Y254" s="8">
        <f t="shared" si="45"/>
        <v>3.4721509711899319E-4</v>
      </c>
    </row>
    <row r="255" spans="1:25">
      <c r="A255" t="s">
        <v>275</v>
      </c>
      <c r="B255">
        <v>51999.082000000002</v>
      </c>
      <c r="C255">
        <v>57868.983</v>
      </c>
      <c r="D255">
        <v>62219.059000000001</v>
      </c>
      <c r="E255">
        <v>77655.107000000004</v>
      </c>
      <c r="F255">
        <v>118312.36199999999</v>
      </c>
      <c r="G255">
        <v>132948.48300000001</v>
      </c>
      <c r="H255">
        <v>153610.21599999999</v>
      </c>
      <c r="I255">
        <v>173136.92300000001</v>
      </c>
      <c r="J255">
        <v>208901.79399999999</v>
      </c>
      <c r="K255">
        <v>173649.128</v>
      </c>
      <c r="L255">
        <v>158590.905</v>
      </c>
      <c r="N255" s="110" t="s">
        <v>240</v>
      </c>
      <c r="T255" s="33">
        <f t="shared" si="46"/>
        <v>0.44181285988705443</v>
      </c>
      <c r="U255" s="31">
        <f t="shared" si="47"/>
        <v>8.5833514412084047E-2</v>
      </c>
      <c r="V255" s="8">
        <f t="shared" si="41"/>
        <v>3.7922350476559556E-2</v>
      </c>
      <c r="W255" s="33">
        <f t="shared" si="44"/>
        <v>0.22400580475273763</v>
      </c>
      <c r="X255" s="72">
        <f t="shared" si="43"/>
        <v>8.5007939768757632E-2</v>
      </c>
      <c r="Y255" s="8">
        <f t="shared" si="45"/>
        <v>1.9042271958272801E-2</v>
      </c>
    </row>
    <row r="256" spans="1:25">
      <c r="A256" t="s">
        <v>276</v>
      </c>
      <c r="B256">
        <v>113142.474</v>
      </c>
      <c r="C256">
        <v>135456.391</v>
      </c>
      <c r="D256">
        <v>154118.07999999999</v>
      </c>
      <c r="E256">
        <v>196449.46799999999</v>
      </c>
      <c r="F256">
        <v>236248.62400000001</v>
      </c>
      <c r="G256">
        <v>257285.70600000001</v>
      </c>
      <c r="H256">
        <v>309330.29499999998</v>
      </c>
      <c r="I256">
        <v>381705.30599999998</v>
      </c>
      <c r="J256">
        <v>423610.00599999999</v>
      </c>
      <c r="K256">
        <v>334302.29200000002</v>
      </c>
      <c r="L256">
        <v>356775.98499999999</v>
      </c>
      <c r="N256" s="110" t="s">
        <v>241</v>
      </c>
      <c r="T256" s="33">
        <f t="shared" si="46"/>
        <v>0.45487094587986693</v>
      </c>
      <c r="U256" s="31">
        <f t="shared" si="47"/>
        <v>1.4354906047223313E-2</v>
      </c>
      <c r="V256" s="8">
        <f t="shared" si="41"/>
        <v>6.5296296917170902E-3</v>
      </c>
      <c r="W256" s="33">
        <f t="shared" si="44"/>
        <v>0.15835689020048799</v>
      </c>
      <c r="X256" s="72">
        <f t="shared" si="43"/>
        <v>1.340860823533805E-2</v>
      </c>
      <c r="Y256" s="8">
        <f t="shared" si="45"/>
        <v>2.1233455020647865E-3</v>
      </c>
    </row>
    <row r="257" spans="1:25">
      <c r="A257" t="s">
        <v>277</v>
      </c>
      <c r="B257">
        <v>50042.911999999997</v>
      </c>
      <c r="C257">
        <v>51457.773000000001</v>
      </c>
      <c r="D257">
        <v>67008.649000000005</v>
      </c>
      <c r="E257">
        <v>100941.93799999999</v>
      </c>
      <c r="F257">
        <v>138562.06099999999</v>
      </c>
      <c r="G257">
        <v>157052.046</v>
      </c>
      <c r="H257">
        <v>169962.24799999999</v>
      </c>
      <c r="I257">
        <v>197851.09299999999</v>
      </c>
      <c r="J257">
        <v>206335.60500000001</v>
      </c>
      <c r="K257">
        <v>154973.43400000001</v>
      </c>
      <c r="L257">
        <v>143081.41200000001</v>
      </c>
      <c r="N257" s="110" t="s">
        <v>242</v>
      </c>
      <c r="T257" s="33">
        <f t="shared" si="46"/>
        <v>0.68423898059037425</v>
      </c>
      <c r="U257" s="31">
        <f t="shared" si="47"/>
        <v>7.3727918025138242E-2</v>
      </c>
      <c r="V257" s="8">
        <f t="shared" si="41"/>
        <v>5.0447515470571268E-2</v>
      </c>
      <c r="W257" s="33">
        <f t="shared" si="44"/>
        <v>0.80638722175053823</v>
      </c>
      <c r="X257" s="72">
        <f t="shared" si="43"/>
        <v>6.3251828249234407E-2</v>
      </c>
      <c r="Y257" s="8">
        <f t="shared" si="45"/>
        <v>5.1005466052542345E-2</v>
      </c>
    </row>
    <row r="258" spans="1:25">
      <c r="A258" t="s">
        <v>278</v>
      </c>
      <c r="B258">
        <v>22914.244999999999</v>
      </c>
      <c r="C258">
        <v>22804.534</v>
      </c>
      <c r="D258">
        <v>24786.2</v>
      </c>
      <c r="E258">
        <v>28503.566999999999</v>
      </c>
      <c r="F258">
        <v>34622.593999999997</v>
      </c>
      <c r="G258">
        <v>36397.087</v>
      </c>
      <c r="H258">
        <v>41546.758000000002</v>
      </c>
      <c r="I258">
        <v>50188.303999999996</v>
      </c>
      <c r="J258">
        <v>64098.682000000001</v>
      </c>
      <c r="K258">
        <v>53201.29</v>
      </c>
      <c r="L258">
        <v>56251.110999999997</v>
      </c>
      <c r="N258" s="110" t="s">
        <v>243</v>
      </c>
      <c r="T258" s="33">
        <f t="shared" si="46"/>
        <v>0.68047523915122032</v>
      </c>
      <c r="U258" s="31">
        <f t="shared" si="47"/>
        <v>0.21812450103683745</v>
      </c>
      <c r="V258" s="8">
        <f t="shared" si="41"/>
        <v>0.14842832200778258</v>
      </c>
      <c r="W258" s="33">
        <f t="shared" si="44"/>
        <v>0.78950707576725054</v>
      </c>
      <c r="X258" s="72">
        <f t="shared" si="43"/>
        <v>0.18695812019979546</v>
      </c>
      <c r="Y258" s="8">
        <f t="shared" si="45"/>
        <v>0.14760475876988266</v>
      </c>
    </row>
    <row r="259" spans="1:25">
      <c r="A259" t="s">
        <v>279</v>
      </c>
      <c r="B259">
        <v>426.90499999999997</v>
      </c>
      <c r="C259">
        <v>272.17399999999998</v>
      </c>
      <c r="D259">
        <v>237.78899999999999</v>
      </c>
      <c r="E259">
        <v>439.89400000000001</v>
      </c>
      <c r="F259">
        <v>406.78100000000001</v>
      </c>
      <c r="G259">
        <v>141.25200000000001</v>
      </c>
      <c r="H259">
        <v>129.94399999999999</v>
      </c>
      <c r="I259">
        <v>1604.443</v>
      </c>
      <c r="J259">
        <v>7037.0410000000002</v>
      </c>
      <c r="K259">
        <v>3755.7359999999999</v>
      </c>
      <c r="L259">
        <v>369.00400000000002</v>
      </c>
      <c r="N259" s="110" t="s">
        <v>244</v>
      </c>
      <c r="T259" s="33">
        <f t="shared" si="46"/>
        <v>0.40996763120102858</v>
      </c>
      <c r="U259" s="31">
        <f t="shared" si="47"/>
        <v>1.7606526840128565E-2</v>
      </c>
      <c r="V259" s="8">
        <f t="shared" si="41"/>
        <v>7.2181061023248389E-3</v>
      </c>
      <c r="W259" s="33">
        <f t="shared" si="44"/>
        <v>0.18635551810018772</v>
      </c>
      <c r="X259" s="72">
        <f t="shared" si="43"/>
        <v>2.1436486082036122E-2</v>
      </c>
      <c r="Y259" s="8">
        <f t="shared" si="45"/>
        <v>3.9948074700653048E-3</v>
      </c>
    </row>
    <row r="260" spans="1:25">
      <c r="A260" t="s">
        <v>280</v>
      </c>
      <c r="B260">
        <v>12094.686</v>
      </c>
      <c r="C260">
        <v>10807.749</v>
      </c>
      <c r="D260">
        <v>1778.019</v>
      </c>
      <c r="E260">
        <v>3051.39</v>
      </c>
      <c r="F260">
        <v>7484.4589999999998</v>
      </c>
      <c r="G260">
        <v>4973.2129999999997</v>
      </c>
      <c r="H260">
        <v>5179.91</v>
      </c>
      <c r="I260">
        <v>7830.7969999999996</v>
      </c>
      <c r="J260">
        <v>9461.3809999999994</v>
      </c>
      <c r="K260">
        <v>5656.701</v>
      </c>
      <c r="L260">
        <v>6509.8329999999996</v>
      </c>
      <c r="N260" s="110" t="s">
        <v>245</v>
      </c>
      <c r="T260" s="33">
        <f t="shared" si="46"/>
        <v>0.49001122427331983</v>
      </c>
      <c r="U260" s="31">
        <f t="shared" si="47"/>
        <v>6.8024214675666125E-3</v>
      </c>
      <c r="V260" s="8">
        <f t="shared" si="41"/>
        <v>3.333262871345429E-3</v>
      </c>
      <c r="W260" s="33">
        <f t="shared" si="44"/>
        <v>0.32371933485994331</v>
      </c>
      <c r="X260" s="72">
        <f t="shared" si="43"/>
        <v>6.7445380715429179E-3</v>
      </c>
      <c r="Y260" s="8">
        <f t="shared" si="45"/>
        <v>2.1833373784574382E-3</v>
      </c>
    </row>
    <row r="261" spans="1:25">
      <c r="A261" t="s">
        <v>281</v>
      </c>
      <c r="B261">
        <v>6196.9290000000001</v>
      </c>
      <c r="C261">
        <v>8434.3549999999996</v>
      </c>
      <c r="D261">
        <v>14041.616</v>
      </c>
      <c r="E261">
        <v>22406.886999999999</v>
      </c>
      <c r="F261">
        <v>20177.456999999999</v>
      </c>
      <c r="G261">
        <v>22506.583999999999</v>
      </c>
      <c r="H261">
        <v>23274.61</v>
      </c>
      <c r="I261">
        <v>27491.853999999999</v>
      </c>
      <c r="J261">
        <v>30440.737000000001</v>
      </c>
      <c r="K261">
        <v>31538.098999999998</v>
      </c>
      <c r="L261">
        <v>26874.32</v>
      </c>
      <c r="N261" s="110" t="s">
        <v>246</v>
      </c>
      <c r="T261" s="33">
        <f t="shared" si="46"/>
        <v>0.77045749587627133</v>
      </c>
      <c r="U261" s="31">
        <f t="shared" si="47"/>
        <v>8.9455791778838778E-2</v>
      </c>
      <c r="V261" s="8">
        <f t="shared" si="41"/>
        <v>6.8921885325553267E-2</v>
      </c>
      <c r="W261" s="33">
        <f t="shared" si="44"/>
        <v>0.68957536698467703</v>
      </c>
      <c r="X261" s="72">
        <f t="shared" si="43"/>
        <v>9.1699793028299323E-2</v>
      </c>
      <c r="Y261" s="8">
        <f t="shared" si="45"/>
        <v>6.3233918429908428E-2</v>
      </c>
    </row>
    <row r="262" spans="1:25">
      <c r="A262" t="s">
        <v>282</v>
      </c>
      <c r="B262">
        <v>13649.084000000001</v>
      </c>
      <c r="C262">
        <v>15776.134</v>
      </c>
      <c r="D262">
        <v>16371.120999999999</v>
      </c>
      <c r="E262">
        <v>20127.041000000001</v>
      </c>
      <c r="F262">
        <v>28823.174999999999</v>
      </c>
      <c r="G262">
        <v>31540.983</v>
      </c>
      <c r="H262">
        <v>37205.052000000003</v>
      </c>
      <c r="I262">
        <v>43184.978999999999</v>
      </c>
      <c r="J262">
        <v>47189.339</v>
      </c>
      <c r="K262">
        <v>47329.3</v>
      </c>
      <c r="L262">
        <v>46150.489000000001</v>
      </c>
      <c r="N262" s="110" t="s">
        <v>247</v>
      </c>
      <c r="T262" s="33">
        <f t="shared" si="46"/>
        <v>0.85490276201372761</v>
      </c>
      <c r="U262" s="31">
        <f t="shared" si="47"/>
        <v>7.0195358227653371E-3</v>
      </c>
      <c r="V262" s="8">
        <f t="shared" si="41"/>
        <v>6.0010205629363903E-3</v>
      </c>
      <c r="W262" s="33">
        <f t="shared" si="44"/>
        <v>0.94567218578082157</v>
      </c>
      <c r="X262" s="72">
        <f t="shared" si="43"/>
        <v>7.9173307747140258E-3</v>
      </c>
      <c r="Y262" s="8">
        <f t="shared" si="45"/>
        <v>7.4871994992735781E-3</v>
      </c>
    </row>
    <row r="263" spans="1:25">
      <c r="A263" t="s">
        <v>283</v>
      </c>
      <c r="B263">
        <v>1140.471</v>
      </c>
      <c r="C263">
        <v>968.61300000000006</v>
      </c>
      <c r="D263">
        <v>8329.1779999999999</v>
      </c>
      <c r="E263">
        <v>5125.7879999999996</v>
      </c>
      <c r="F263">
        <v>1941.646</v>
      </c>
      <c r="G263">
        <v>1076.664</v>
      </c>
      <c r="H263">
        <v>862.13199999999995</v>
      </c>
      <c r="I263">
        <v>1222.7370000000001</v>
      </c>
      <c r="J263">
        <v>1146.873</v>
      </c>
      <c r="K263">
        <v>3760.38</v>
      </c>
      <c r="L263">
        <v>6208.43</v>
      </c>
      <c r="N263" s="110" t="s">
        <v>248</v>
      </c>
      <c r="T263" s="33">
        <f t="shared" si="46"/>
        <v>0.58828361016065711</v>
      </c>
      <c r="U263" s="31">
        <f t="shared" si="47"/>
        <v>1.1637403842410288E-2</v>
      </c>
      <c r="V263" s="8">
        <f t="shared" si="41"/>
        <v>6.8460939453106277E-3</v>
      </c>
      <c r="W263" s="33">
        <f t="shared" si="44"/>
        <v>0.63104264802180143</v>
      </c>
      <c r="X263" s="72">
        <f t="shared" si="43"/>
        <v>1.461055430779846E-2</v>
      </c>
      <c r="Y263" s="8">
        <f t="shared" si="45"/>
        <v>9.2198828794594779E-3</v>
      </c>
    </row>
    <row r="264" spans="1:25">
      <c r="N264" s="110" t="s">
        <v>249</v>
      </c>
      <c r="T264" s="33">
        <f t="shared" si="46"/>
        <v>0.82792590023722767</v>
      </c>
      <c r="U264" s="31">
        <f t="shared" si="47"/>
        <v>3.6101214538964066E-3</v>
      </c>
      <c r="V264" s="8">
        <f t="shared" si="41"/>
        <v>2.9889130546829116E-3</v>
      </c>
      <c r="W264" s="33">
        <f t="shared" si="44"/>
        <v>0.65151531082177772</v>
      </c>
      <c r="X264" s="72">
        <f t="shared" si="43"/>
        <v>1.427395439646151E-2</v>
      </c>
      <c r="Y264" s="8">
        <f t="shared" si="45"/>
        <v>9.2996998352665016E-3</v>
      </c>
    </row>
    <row r="265" spans="1:25">
      <c r="N265" s="110" t="s">
        <v>250</v>
      </c>
      <c r="T265" s="33">
        <f t="shared" si="46"/>
        <v>0.2593626210296418</v>
      </c>
      <c r="U265" s="31">
        <f t="shared" si="47"/>
        <v>6.8206727564638931E-3</v>
      </c>
      <c r="V265" s="8">
        <f t="shared" si="41"/>
        <v>1.769027563301947E-3</v>
      </c>
      <c r="W265" s="33">
        <f t="shared" si="44"/>
        <v>0.22303653423557585</v>
      </c>
      <c r="X265" s="72">
        <f t="shared" si="43"/>
        <v>8.3373819971975117E-3</v>
      </c>
      <c r="Y265" s="8">
        <f t="shared" si="45"/>
        <v>1.8595407852530165E-3</v>
      </c>
    </row>
    <row r="266" spans="1:25">
      <c r="A266" t="s">
        <v>284</v>
      </c>
      <c r="N266" s="110" t="s">
        <v>251</v>
      </c>
      <c r="T266" s="33">
        <f t="shared" si="46"/>
        <v>0.92724088636762048</v>
      </c>
      <c r="U266" s="31">
        <f t="shared" si="47"/>
        <v>6.8727116811472975E-3</v>
      </c>
      <c r="V266" s="8">
        <f t="shared" si="41"/>
        <v>6.3726592709761193E-3</v>
      </c>
      <c r="W266" s="33">
        <f t="shared" si="44"/>
        <v>0.85724598803050145</v>
      </c>
      <c r="X266" s="72">
        <f t="shared" si="43"/>
        <v>2.3728950687140582E-3</v>
      </c>
      <c r="Y266" s="8">
        <f t="shared" si="45"/>
        <v>2.0341547776724874E-3</v>
      </c>
    </row>
    <row r="267" spans="1:25">
      <c r="A267" t="s">
        <v>0</v>
      </c>
      <c r="N267" s="110" t="s">
        <v>252</v>
      </c>
      <c r="T267" s="33">
        <f t="shared" si="46"/>
        <v>0.17351952633379594</v>
      </c>
      <c r="U267" s="31">
        <f t="shared" ref="U267:U297" si="48">(L232+L497)/($AJ$44+$AJ$45)</f>
        <v>2.9547345133148474E-2</v>
      </c>
      <c r="V267" s="8">
        <f t="shared" si="41"/>
        <v>5.1270413319251138E-3</v>
      </c>
      <c r="W267" s="33">
        <f t="shared" si="44"/>
        <v>0.16504413543210272</v>
      </c>
      <c r="X267" s="72">
        <f>(B232+B497)/($AJ$52+$AJ$53)</f>
        <v>2.2663010626565786E-2</v>
      </c>
      <c r="Y267" s="8">
        <f t="shared" si="45"/>
        <v>3.7403969951501068E-3</v>
      </c>
    </row>
    <row r="268" spans="1:25">
      <c r="N268" s="110" t="s">
        <v>253</v>
      </c>
      <c r="T268" s="33">
        <f t="shared" si="46"/>
        <v>0.42218558498161252</v>
      </c>
      <c r="U268" s="31">
        <f t="shared" si="48"/>
        <v>1.3231445452718036E-2</v>
      </c>
      <c r="V268" s="8">
        <f t="shared" si="41"/>
        <v>5.5861255386080609E-3</v>
      </c>
      <c r="W268" s="33">
        <f t="shared" si="44"/>
        <v>0.68582517778393393</v>
      </c>
      <c r="X268" s="72">
        <f t="shared" ref="X268:X297" si="49">(B233+B498)/($AJ$52+$AJ$53)</f>
        <v>1.3742616065082137E-2</v>
      </c>
      <c r="Y268" s="8">
        <f t="shared" si="45"/>
        <v>9.425032106051303E-3</v>
      </c>
    </row>
    <row r="269" spans="1:25">
      <c r="A269" t="s">
        <v>1</v>
      </c>
      <c r="B269" t="s">
        <v>309</v>
      </c>
      <c r="C269" t="s">
        <v>3</v>
      </c>
      <c r="D269" t="s">
        <v>4</v>
      </c>
      <c r="F269" s="2" t="s">
        <v>311</v>
      </c>
      <c r="N269" s="110" t="s">
        <v>254</v>
      </c>
      <c r="T269" s="33">
        <f t="shared" si="46"/>
        <v>0.8504466414060784</v>
      </c>
      <c r="U269" s="31">
        <f t="shared" si="48"/>
        <v>2.1470223950360738E-2</v>
      </c>
      <c r="V269" s="8">
        <f t="shared" si="41"/>
        <v>1.8259279848820635E-2</v>
      </c>
      <c r="W269" s="33">
        <f t="shared" si="44"/>
        <v>0.79800139767632605</v>
      </c>
      <c r="X269" s="72">
        <f t="shared" si="49"/>
        <v>2.8554700212197612E-2</v>
      </c>
      <c r="Y269" s="8">
        <f t="shared" si="45"/>
        <v>2.2786690679562179E-2</v>
      </c>
    </row>
    <row r="270" spans="1:25">
      <c r="N270" s="110" t="s">
        <v>255</v>
      </c>
      <c r="T270" s="33">
        <f t="shared" si="46"/>
        <v>0.71661657975103876</v>
      </c>
      <c r="U270" s="31">
        <f t="shared" si="48"/>
        <v>0.2130684550060134</v>
      </c>
      <c r="V270" s="8">
        <f t="shared" si="41"/>
        <v>0.15268838747924743</v>
      </c>
      <c r="W270" s="33">
        <f t="shared" si="44"/>
        <v>0.35247926206053926</v>
      </c>
      <c r="X270" s="72">
        <f t="shared" si="49"/>
        <v>0.25519834516932943</v>
      </c>
      <c r="Y270" s="8">
        <f t="shared" si="45"/>
        <v>8.9952124384356028E-2</v>
      </c>
    </row>
    <row r="271" spans="1:25">
      <c r="A271" t="s">
        <v>5</v>
      </c>
      <c r="B271" t="s">
        <v>6</v>
      </c>
      <c r="C271" t="s">
        <v>7</v>
      </c>
      <c r="D271" t="s">
        <v>8</v>
      </c>
      <c r="E271" t="s">
        <v>9</v>
      </c>
      <c r="F271" t="s">
        <v>10</v>
      </c>
      <c r="G271" t="s">
        <v>11</v>
      </c>
      <c r="H271" t="s">
        <v>12</v>
      </c>
      <c r="I271" t="s">
        <v>13</v>
      </c>
      <c r="J271" t="s">
        <v>14</v>
      </c>
      <c r="K271" t="s">
        <v>15</v>
      </c>
      <c r="L271" t="s">
        <v>16</v>
      </c>
      <c r="N271" s="110" t="s">
        <v>256</v>
      </c>
      <c r="T271" s="33">
        <f t="shared" si="46"/>
        <v>0.35711806410164171</v>
      </c>
      <c r="U271" s="31">
        <f t="shared" si="48"/>
        <v>9.677740189298718E-3</v>
      </c>
      <c r="V271" s="8">
        <f t="shared" si="41"/>
        <v>3.4560958412810138E-3</v>
      </c>
      <c r="W271" s="33">
        <f t="shared" si="44"/>
        <v>0.63255867782208552</v>
      </c>
      <c r="X271" s="72">
        <f t="shared" si="49"/>
        <v>7.7561466771474226E-3</v>
      </c>
      <c r="Y271" s="8">
        <f t="shared" si="45"/>
        <v>4.9062178870905356E-3</v>
      </c>
    </row>
    <row r="272" spans="1:25">
      <c r="A272" t="s">
        <v>17</v>
      </c>
      <c r="N272" s="110" t="s">
        <v>257</v>
      </c>
      <c r="T272" s="33">
        <f t="shared" si="46"/>
        <v>0.755988524136194</v>
      </c>
      <c r="U272" s="31">
        <f t="shared" si="48"/>
        <v>2.8928919338436204E-2</v>
      </c>
      <c r="V272" s="8">
        <f t="shared" si="41"/>
        <v>2.1869931035519388E-2</v>
      </c>
      <c r="W272" s="33">
        <f t="shared" si="44"/>
        <v>0.94836827891734443</v>
      </c>
      <c r="X272" s="72">
        <f t="shared" si="49"/>
        <v>6.8048911203120996E-2</v>
      </c>
      <c r="Y272" s="8">
        <f t="shared" si="45"/>
        <v>6.4535428799903052E-2</v>
      </c>
    </row>
    <row r="273" spans="1:25">
      <c r="A273" t="s">
        <v>28</v>
      </c>
      <c r="B273">
        <v>10114677.691</v>
      </c>
      <c r="C273">
        <v>10146304.376</v>
      </c>
      <c r="D273">
        <v>10932233.218</v>
      </c>
      <c r="E273">
        <v>13852408.345000001</v>
      </c>
      <c r="F273">
        <v>17569445.217999998</v>
      </c>
      <c r="G273">
        <v>19626300.213</v>
      </c>
      <c r="H273">
        <v>23013428.111000001</v>
      </c>
      <c r="I273">
        <v>29476189.618999999</v>
      </c>
      <c r="J273">
        <v>33985543.847000003</v>
      </c>
      <c r="K273">
        <v>23901831.217999998</v>
      </c>
      <c r="L273">
        <v>30093509</v>
      </c>
      <c r="N273" s="110" t="s">
        <v>258</v>
      </c>
      <c r="T273" s="33">
        <f t="shared" si="46"/>
        <v>0.66998304773050876</v>
      </c>
      <c r="U273" s="31">
        <f t="shared" si="48"/>
        <v>3.1658784886288878E-2</v>
      </c>
      <c r="V273" s="8">
        <f t="shared" si="41"/>
        <v>2.121084918556039E-2</v>
      </c>
      <c r="W273" s="33">
        <f t="shared" si="44"/>
        <v>0.88934068694597967</v>
      </c>
      <c r="X273" s="72">
        <f t="shared" si="49"/>
        <v>9.1135196738909158E-2</v>
      </c>
      <c r="Y273" s="8">
        <f t="shared" si="45"/>
        <v>8.1050238472738484E-2</v>
      </c>
    </row>
    <row r="274" spans="1:25">
      <c r="A274" t="s">
        <v>29</v>
      </c>
      <c r="B274">
        <v>14245.744000000001</v>
      </c>
      <c r="C274">
        <v>5850.7569999999996</v>
      </c>
      <c r="D274">
        <v>5356.3140000000003</v>
      </c>
      <c r="E274">
        <v>6871.7</v>
      </c>
      <c r="F274">
        <v>15020.873</v>
      </c>
      <c r="G274">
        <v>25296.580999999998</v>
      </c>
      <c r="H274">
        <v>23544.288</v>
      </c>
      <c r="I274">
        <v>22220.17</v>
      </c>
      <c r="J274">
        <v>24532.065999999999</v>
      </c>
      <c r="K274">
        <v>28648.062999999998</v>
      </c>
      <c r="L274">
        <v>26114.614000000001</v>
      </c>
      <c r="N274" s="110" t="s">
        <v>259</v>
      </c>
      <c r="T274" s="33">
        <f t="shared" si="46"/>
        <v>0.38656671596531339</v>
      </c>
      <c r="U274" s="31">
        <f t="shared" si="48"/>
        <v>6.0245086781818887E-3</v>
      </c>
      <c r="V274" s="8">
        <f t="shared" si="41"/>
        <v>2.3288745350293037E-3</v>
      </c>
      <c r="W274" s="33">
        <f t="shared" si="44"/>
        <v>0.56122041137545575</v>
      </c>
      <c r="X274" s="72">
        <f t="shared" si="49"/>
        <v>4.6316140637085003E-3</v>
      </c>
      <c r="Y274" s="8">
        <f t="shared" si="45"/>
        <v>2.599356350166831E-3</v>
      </c>
    </row>
    <row r="275" spans="1:25">
      <c r="A275" t="s">
        <v>30</v>
      </c>
      <c r="B275">
        <v>1125.2180000000001</v>
      </c>
      <c r="C275">
        <v>1039.03</v>
      </c>
      <c r="D275">
        <v>1399.886</v>
      </c>
      <c r="E275">
        <v>1293.556</v>
      </c>
      <c r="F275">
        <v>8301.2209999999995</v>
      </c>
      <c r="G275">
        <v>13263.813</v>
      </c>
      <c r="H275">
        <v>14952.81</v>
      </c>
      <c r="I275">
        <v>24612.548999999999</v>
      </c>
      <c r="J275">
        <v>32505.169000000002</v>
      </c>
      <c r="K275">
        <v>33426.578999999998</v>
      </c>
      <c r="L275">
        <v>31195.874</v>
      </c>
      <c r="N275" s="110" t="s">
        <v>260</v>
      </c>
      <c r="T275" s="33">
        <f t="shared" si="46"/>
        <v>0.42383735694333685</v>
      </c>
      <c r="U275" s="31">
        <f t="shared" si="48"/>
        <v>1.3646703770550033E-2</v>
      </c>
      <c r="V275" s="8">
        <f t="shared" si="41"/>
        <v>5.7839828570985952E-3</v>
      </c>
      <c r="W275" s="33">
        <f t="shared" si="44"/>
        <v>0.98519220405530716</v>
      </c>
      <c r="X275" s="72">
        <f t="shared" si="49"/>
        <v>1.3309796283373556E-2</v>
      </c>
      <c r="Y275" s="8">
        <f t="shared" si="45"/>
        <v>1.3112707535943929E-2</v>
      </c>
    </row>
    <row r="276" spans="1:25">
      <c r="A276" t="s">
        <v>31</v>
      </c>
      <c r="B276">
        <v>45509.167000000001</v>
      </c>
      <c r="C276">
        <v>54760.946000000004</v>
      </c>
      <c r="D276">
        <v>50484.525999999998</v>
      </c>
      <c r="E276">
        <v>52433.716</v>
      </c>
      <c r="F276">
        <v>70949.649000000005</v>
      </c>
      <c r="G276">
        <v>102925.844</v>
      </c>
      <c r="H276">
        <v>118774.755</v>
      </c>
      <c r="I276">
        <v>135254.234</v>
      </c>
      <c r="J276">
        <v>167241.61600000001</v>
      </c>
      <c r="K276">
        <v>161962.43100000001</v>
      </c>
      <c r="L276">
        <v>165738.23300000001</v>
      </c>
      <c r="N276" s="110" t="s">
        <v>261</v>
      </c>
      <c r="T276" s="33">
        <f t="shared" si="46"/>
        <v>0.58379711550361058</v>
      </c>
      <c r="U276" s="31">
        <f t="shared" si="48"/>
        <v>5.4747041696627752E-2</v>
      </c>
      <c r="V276" s="8">
        <f t="shared" si="41"/>
        <v>3.1961165024847173E-2</v>
      </c>
      <c r="W276" s="33">
        <f t="shared" si="44"/>
        <v>0.96425228122170226</v>
      </c>
      <c r="X276" s="72">
        <f t="shared" si="49"/>
        <v>6.0827617582150814E-2</v>
      </c>
      <c r="Y276" s="8">
        <f t="shared" si="45"/>
        <v>5.8653169014870249E-2</v>
      </c>
    </row>
    <row r="277" spans="1:25">
      <c r="A277" t="s">
        <v>32</v>
      </c>
      <c r="B277">
        <v>1340.3630000000001</v>
      </c>
      <c r="C277">
        <v>1443.5350000000001</v>
      </c>
      <c r="D277">
        <v>2480.6089999999999</v>
      </c>
      <c r="E277">
        <v>2301.5129999999999</v>
      </c>
      <c r="F277">
        <v>3039.4180000000001</v>
      </c>
      <c r="G277">
        <v>6188.1540000000014</v>
      </c>
      <c r="H277">
        <v>7684.7939999999999</v>
      </c>
      <c r="I277">
        <v>10404.829</v>
      </c>
      <c r="J277">
        <v>11837.53</v>
      </c>
      <c r="K277">
        <v>12574.671</v>
      </c>
      <c r="L277">
        <v>13123.946</v>
      </c>
      <c r="N277" s="110" t="s">
        <v>262</v>
      </c>
      <c r="T277" s="33">
        <f t="shared" si="46"/>
        <v>0.98657630858887813</v>
      </c>
      <c r="U277" s="31">
        <f t="shared" si="48"/>
        <v>2.2899853642724538E-2</v>
      </c>
      <c r="V277" s="8">
        <f t="shared" ref="V277:V298" si="50">(T277*U277)</f>
        <v>2.2592453074064749E-2</v>
      </c>
      <c r="W277" s="33">
        <f t="shared" si="44"/>
        <v>0.79699409242045349</v>
      </c>
      <c r="X277" s="72">
        <f t="shared" si="49"/>
        <v>1.6825579765855716E-2</v>
      </c>
      <c r="Y277" s="8">
        <f t="shared" si="45"/>
        <v>1.3409887674936123E-2</v>
      </c>
    </row>
    <row r="278" spans="1:25">
      <c r="A278" t="s">
        <v>33</v>
      </c>
      <c r="B278">
        <v>5337.9070000000002</v>
      </c>
      <c r="C278">
        <v>4114.1970000000001</v>
      </c>
      <c r="D278">
        <v>5045.3059999999996</v>
      </c>
      <c r="E278">
        <v>6281.6090000000004</v>
      </c>
      <c r="F278">
        <v>8175.2330000000002</v>
      </c>
      <c r="G278">
        <v>13024.795</v>
      </c>
      <c r="H278">
        <v>18668.848999999998</v>
      </c>
      <c r="I278">
        <v>30684.326000000001</v>
      </c>
      <c r="J278">
        <v>42917.605000000003</v>
      </c>
      <c r="K278">
        <v>46224.190999999999</v>
      </c>
      <c r="L278">
        <v>45004.841</v>
      </c>
      <c r="N278" s="110" t="s">
        <v>263</v>
      </c>
      <c r="T278" s="33">
        <f t="shared" si="46"/>
        <v>0.33099781681811352</v>
      </c>
      <c r="U278" s="31">
        <f t="shared" si="48"/>
        <v>8.4488017321737423E-3</v>
      </c>
      <c r="V278" s="8">
        <f t="shared" si="50"/>
        <v>2.7965349280786047E-3</v>
      </c>
      <c r="W278" s="33">
        <f t="shared" si="44"/>
        <v>0.9832622522800305</v>
      </c>
      <c r="X278" s="72">
        <f t="shared" si="49"/>
        <v>1.1799435822038429E-2</v>
      </c>
      <c r="Y278" s="8">
        <f t="shared" si="45"/>
        <v>1.1601939842011178E-2</v>
      </c>
    </row>
    <row r="279" spans="1:25">
      <c r="A279" t="s">
        <v>34</v>
      </c>
      <c r="B279">
        <v>7525.1559999999999</v>
      </c>
      <c r="C279">
        <v>7995.5820000000003</v>
      </c>
      <c r="D279">
        <v>8606.2479999999996</v>
      </c>
      <c r="E279">
        <v>12321.821</v>
      </c>
      <c r="F279">
        <v>16920.083999999999</v>
      </c>
      <c r="G279">
        <v>31790.207999999999</v>
      </c>
      <c r="H279">
        <v>51564.955999999998</v>
      </c>
      <c r="I279">
        <v>65110.688000000002</v>
      </c>
      <c r="J279">
        <v>96906.046000000002</v>
      </c>
      <c r="K279">
        <v>84818.51</v>
      </c>
      <c r="L279">
        <v>100521.961</v>
      </c>
      <c r="N279" s="110" t="s">
        <v>264</v>
      </c>
      <c r="T279" s="33">
        <f t="shared" si="46"/>
        <v>0.77773440091603896</v>
      </c>
      <c r="U279" s="31">
        <f t="shared" si="48"/>
        <v>6.7435203664964971E-2</v>
      </c>
      <c r="V279" s="8">
        <f t="shared" si="50"/>
        <v>5.2446677723022604E-2</v>
      </c>
      <c r="W279" s="33">
        <f t="shared" si="44"/>
        <v>0.9449377415401109</v>
      </c>
      <c r="X279" s="72">
        <f t="shared" si="49"/>
        <v>5.8984649538227241E-2</v>
      </c>
      <c r="Y279" s="8">
        <f t="shared" si="45"/>
        <v>5.5736821520187392E-2</v>
      </c>
    </row>
    <row r="280" spans="1:25">
      <c r="A280" t="s">
        <v>35</v>
      </c>
      <c r="B280">
        <v>259.66699999999997</v>
      </c>
      <c r="C280">
        <v>406.6</v>
      </c>
      <c r="D280">
        <v>469.73599999999999</v>
      </c>
      <c r="E280">
        <v>583.51499999999999</v>
      </c>
      <c r="F280">
        <v>983.19500000000005</v>
      </c>
      <c r="G280">
        <v>1512.97</v>
      </c>
      <c r="H280">
        <v>2104.9899999999998</v>
      </c>
      <c r="I280">
        <v>3347.8139999999999</v>
      </c>
      <c r="J280">
        <v>4312.2309999999998</v>
      </c>
      <c r="K280">
        <v>5155.1710000000003</v>
      </c>
      <c r="L280">
        <v>6185.5159999999996</v>
      </c>
      <c r="N280" s="110" t="s">
        <v>265</v>
      </c>
      <c r="T280" s="33">
        <f t="shared" si="46"/>
        <v>0.46985478526738317</v>
      </c>
      <c r="U280" s="31">
        <f t="shared" si="48"/>
        <v>2.5236290124249477E-3</v>
      </c>
      <c r="V280" s="8">
        <f t="shared" si="50"/>
        <v>1.185739167727462E-3</v>
      </c>
      <c r="W280" s="33">
        <f t="shared" si="44"/>
        <v>0.86383592526078479</v>
      </c>
      <c r="X280" s="72">
        <f t="shared" si="49"/>
        <v>1.8763528719025193E-3</v>
      </c>
      <c r="Y280" s="8">
        <f t="shared" si="45"/>
        <v>1.6208610192156435E-3</v>
      </c>
    </row>
    <row r="281" spans="1:25">
      <c r="A281" t="s">
        <v>36</v>
      </c>
      <c r="B281">
        <v>7005.5870000000004</v>
      </c>
      <c r="C281">
        <v>6579.1059999999998</v>
      </c>
      <c r="D281">
        <v>7851.6180000000004</v>
      </c>
      <c r="E281">
        <v>10347.576999999999</v>
      </c>
      <c r="F281">
        <v>17815.170999999998</v>
      </c>
      <c r="G281">
        <v>27820.794000000002</v>
      </c>
      <c r="H281">
        <v>38806.974000000002</v>
      </c>
      <c r="I281">
        <v>58835.955999999998</v>
      </c>
      <c r="J281">
        <v>69127.036999999997</v>
      </c>
      <c r="K281">
        <v>60711.466999999997</v>
      </c>
      <c r="L281">
        <v>66160.913</v>
      </c>
      <c r="N281" s="110" t="s">
        <v>266</v>
      </c>
      <c r="T281" s="33">
        <f t="shared" si="46"/>
        <v>0.86304704673032873</v>
      </c>
      <c r="U281" s="31">
        <f t="shared" si="48"/>
        <v>3.9344845980030657E-2</v>
      </c>
      <c r="V281" s="8">
        <f t="shared" si="50"/>
        <v>3.3956453127125107E-2</v>
      </c>
      <c r="W281" s="33">
        <f t="shared" si="44"/>
        <v>0.66788298405978008</v>
      </c>
      <c r="X281" s="72">
        <f t="shared" si="49"/>
        <v>2.5296264788731988E-2</v>
      </c>
      <c r="Y281" s="8">
        <f t="shared" si="45"/>
        <v>1.6894944812664663E-2</v>
      </c>
    </row>
    <row r="282" spans="1:25">
      <c r="A282" t="s">
        <v>37</v>
      </c>
      <c r="B282">
        <v>1997.5730000000001</v>
      </c>
      <c r="C282">
        <v>1946.4939999999999</v>
      </c>
      <c r="D282">
        <v>2459.0790000000002</v>
      </c>
      <c r="E282">
        <v>2208.69</v>
      </c>
      <c r="F282">
        <v>2397.4670000000001</v>
      </c>
      <c r="G282">
        <v>2963.9430000000002</v>
      </c>
      <c r="H282">
        <v>2808.7559999999999</v>
      </c>
      <c r="I282">
        <v>4038.6770000000001</v>
      </c>
      <c r="J282">
        <v>5234.9489999999996</v>
      </c>
      <c r="K282">
        <v>5821.6779999999999</v>
      </c>
      <c r="L282">
        <v>5696.799</v>
      </c>
      <c r="N282" s="110" t="s">
        <v>267</v>
      </c>
      <c r="T282" s="33">
        <f t="shared" si="46"/>
        <v>0.54261021613982319</v>
      </c>
      <c r="U282" s="31">
        <f t="shared" si="48"/>
        <v>2.3306057665256015E-2</v>
      </c>
      <c r="V282" s="8">
        <f t="shared" si="50"/>
        <v>1.264610498711175E-2</v>
      </c>
      <c r="W282" s="33">
        <f t="shared" si="44"/>
        <v>0.23320581187864817</v>
      </c>
      <c r="X282" s="72">
        <f t="shared" si="49"/>
        <v>3.1752932605342017E-2</v>
      </c>
      <c r="Y282" s="8">
        <f t="shared" si="45"/>
        <v>7.4049684277567845E-3</v>
      </c>
    </row>
    <row r="283" spans="1:25">
      <c r="A283" t="s">
        <v>38</v>
      </c>
      <c r="B283">
        <v>9298.4290000000001</v>
      </c>
      <c r="C283">
        <v>10861.706</v>
      </c>
      <c r="D283">
        <v>11327.928</v>
      </c>
      <c r="E283">
        <v>14069.424000000001</v>
      </c>
      <c r="F283">
        <v>16795.011999999999</v>
      </c>
      <c r="G283">
        <v>17620.365000000002</v>
      </c>
      <c r="H283">
        <v>22802.466</v>
      </c>
      <c r="I283">
        <v>25358.999</v>
      </c>
      <c r="J283">
        <v>32307.175999999999</v>
      </c>
      <c r="K283">
        <v>31043.725999999999</v>
      </c>
      <c r="L283">
        <v>29535.098000000002</v>
      </c>
      <c r="N283" s="110" t="s">
        <v>268</v>
      </c>
      <c r="T283" s="33">
        <f t="shared" si="46"/>
        <v>0.96359998255864654</v>
      </c>
      <c r="U283" s="31">
        <f t="shared" si="48"/>
        <v>7.4412836340886551E-2</v>
      </c>
      <c r="V283" s="8">
        <f t="shared" si="50"/>
        <v>7.1704207800217704E-2</v>
      </c>
      <c r="W283" s="33">
        <f t="shared" si="44"/>
        <v>0.91419643883589685</v>
      </c>
      <c r="X283" s="72">
        <f t="shared" si="49"/>
        <v>4.8744348167636148E-2</v>
      </c>
      <c r="Y283" s="8">
        <f t="shared" si="45"/>
        <v>4.4561909508230038E-2</v>
      </c>
    </row>
    <row r="284" spans="1:25">
      <c r="A284" t="s">
        <v>39</v>
      </c>
      <c r="B284">
        <v>448.98099999999999</v>
      </c>
      <c r="C284">
        <v>343.90100000000001</v>
      </c>
      <c r="D284">
        <v>457.28500000000003</v>
      </c>
      <c r="E284">
        <v>530.36</v>
      </c>
      <c r="F284">
        <v>437.26400000000001</v>
      </c>
      <c r="G284">
        <v>496.74700000000001</v>
      </c>
      <c r="H284">
        <v>747.10699999999997</v>
      </c>
      <c r="I284">
        <v>1120.954</v>
      </c>
      <c r="J284">
        <v>1142.7650000000001</v>
      </c>
      <c r="K284">
        <v>1274.229</v>
      </c>
      <c r="L284">
        <v>1184.175</v>
      </c>
      <c r="N284" s="110" t="s">
        <v>269</v>
      </c>
      <c r="T284" s="33">
        <f t="shared" si="46"/>
        <v>0.9732583505885245</v>
      </c>
      <c r="U284" s="31">
        <f t="shared" si="48"/>
        <v>1.5835845864015476E-3</v>
      </c>
      <c r="V284" s="8">
        <f t="shared" si="50"/>
        <v>1.5412369225785811E-3</v>
      </c>
      <c r="W284" s="33">
        <f t="shared" si="44"/>
        <v>0.54374550194563986</v>
      </c>
      <c r="X284" s="72">
        <f t="shared" si="49"/>
        <v>8.4981423939875216E-3</v>
      </c>
      <c r="Y284" s="8">
        <f t="shared" si="45"/>
        <v>4.6208267016242663E-3</v>
      </c>
    </row>
    <row r="285" spans="1:25">
      <c r="A285" t="s">
        <v>40</v>
      </c>
      <c r="B285">
        <v>7486.2380000000003</v>
      </c>
      <c r="C285">
        <v>6927.348</v>
      </c>
      <c r="D285">
        <v>7675.5330000000004</v>
      </c>
      <c r="E285">
        <v>10583.186</v>
      </c>
      <c r="F285">
        <v>13396.321</v>
      </c>
      <c r="G285">
        <v>12783.481</v>
      </c>
      <c r="H285">
        <v>15065.743</v>
      </c>
      <c r="I285">
        <v>18094.878000000001</v>
      </c>
      <c r="J285">
        <v>21187.975999999999</v>
      </c>
      <c r="K285">
        <v>17849.384999999998</v>
      </c>
      <c r="L285">
        <v>16361.661</v>
      </c>
      <c r="N285" s="110" t="s">
        <v>270</v>
      </c>
      <c r="T285" s="33">
        <f t="shared" si="46"/>
        <v>0.63660618393497226</v>
      </c>
      <c r="U285" s="31">
        <f t="shared" si="48"/>
        <v>5.9592301082566565E-3</v>
      </c>
      <c r="V285" s="8">
        <f t="shared" si="50"/>
        <v>3.7936827384076619E-3</v>
      </c>
      <c r="W285" s="33">
        <f t="shared" si="44"/>
        <v>0.50569331907612447</v>
      </c>
      <c r="X285" s="72">
        <f t="shared" si="49"/>
        <v>9.2264076328750014E-3</v>
      </c>
      <c r="Y285" s="8">
        <f t="shared" si="45"/>
        <v>4.6657326990178485E-3</v>
      </c>
    </row>
    <row r="286" spans="1:25">
      <c r="A286" t="s">
        <v>41</v>
      </c>
      <c r="B286">
        <v>7342.9719999999998</v>
      </c>
      <c r="C286">
        <v>8188.5209999999997</v>
      </c>
      <c r="D286">
        <v>10761.788</v>
      </c>
      <c r="E286">
        <v>11112.129000000001</v>
      </c>
      <c r="F286">
        <v>15081.85</v>
      </c>
      <c r="G286">
        <v>18613.367999999999</v>
      </c>
      <c r="H286">
        <v>18873.189999999999</v>
      </c>
      <c r="I286">
        <v>23605.67</v>
      </c>
      <c r="J286">
        <v>29204.296999999999</v>
      </c>
      <c r="K286">
        <v>28426.523000000001</v>
      </c>
      <c r="L286">
        <v>26595.31</v>
      </c>
      <c r="N286" s="110" t="s">
        <v>271</v>
      </c>
      <c r="T286" s="33">
        <f t="shared" si="46"/>
        <v>0.3410783164590136</v>
      </c>
      <c r="U286" s="31">
        <f t="shared" si="48"/>
        <v>1.1870671844795227E-4</v>
      </c>
      <c r="V286" s="8">
        <f t="shared" si="50"/>
        <v>4.0488287680601687E-5</v>
      </c>
      <c r="W286" s="33">
        <f t="shared" si="44"/>
        <v>0.34607205064565311</v>
      </c>
      <c r="X286" s="72">
        <f t="shared" si="49"/>
        <v>2.9060204201473408E-4</v>
      </c>
      <c r="Y286" s="8">
        <f t="shared" si="45"/>
        <v>1.0056924460185326E-4</v>
      </c>
    </row>
    <row r="287" spans="1:25">
      <c r="A287" t="s">
        <v>42</v>
      </c>
      <c r="B287">
        <v>11008.129000000001</v>
      </c>
      <c r="C287">
        <v>14270.672</v>
      </c>
      <c r="D287">
        <v>7967.69</v>
      </c>
      <c r="E287">
        <v>12039.208000000001</v>
      </c>
      <c r="F287">
        <v>21632.616999999998</v>
      </c>
      <c r="G287">
        <v>15664.066000000001</v>
      </c>
      <c r="H287">
        <v>23619.080999999998</v>
      </c>
      <c r="I287">
        <v>38071.351000000002</v>
      </c>
      <c r="J287">
        <v>41156.436000000002</v>
      </c>
      <c r="K287">
        <v>23210.055</v>
      </c>
      <c r="L287">
        <v>22141.718000000001</v>
      </c>
      <c r="N287" s="110" t="s">
        <v>272</v>
      </c>
      <c r="T287" s="33">
        <f t="shared" si="46"/>
        <v>0.71998643682032459</v>
      </c>
      <c r="U287" s="31">
        <f t="shared" si="48"/>
        <v>2.5384866722217046E-2</v>
      </c>
      <c r="V287" s="8">
        <f t="shared" si="50"/>
        <v>1.8276759740487883E-2</v>
      </c>
      <c r="W287" s="33">
        <f t="shared" si="44"/>
        <v>0.77870465753195883</v>
      </c>
      <c r="X287" s="72">
        <f t="shared" si="49"/>
        <v>1.7859686722981671E-2</v>
      </c>
      <c r="Y287" s="8">
        <f t="shared" si="45"/>
        <v>1.3907421233247515E-2</v>
      </c>
    </row>
    <row r="288" spans="1:25">
      <c r="A288" t="s">
        <v>43</v>
      </c>
      <c r="B288">
        <v>3831.3870000000002</v>
      </c>
      <c r="C288">
        <v>3813.9870000000001</v>
      </c>
      <c r="D288">
        <v>4326.9440000000004</v>
      </c>
      <c r="E288">
        <v>4780.3130000000001</v>
      </c>
      <c r="F288">
        <v>5406.3739999999998</v>
      </c>
      <c r="G288">
        <v>5303.232</v>
      </c>
      <c r="H288">
        <v>5753.5360000000001</v>
      </c>
      <c r="I288">
        <v>7741.7460000000001</v>
      </c>
      <c r="J288">
        <v>11245.594999999999</v>
      </c>
      <c r="K288">
        <v>10532.505999999999</v>
      </c>
      <c r="L288">
        <v>8387.1129999999994</v>
      </c>
      <c r="N288" s="110" t="s">
        <v>273</v>
      </c>
      <c r="T288" s="33">
        <f t="shared" si="46"/>
        <v>0.68999391063367732</v>
      </c>
      <c r="U288" s="31">
        <f t="shared" si="48"/>
        <v>6.4837095014551654E-3</v>
      </c>
      <c r="V288" s="8">
        <f t="shared" si="50"/>
        <v>4.4737200743217801E-3</v>
      </c>
      <c r="W288" s="33">
        <f t="shared" si="44"/>
        <v>0.51366776928416014</v>
      </c>
      <c r="X288" s="72">
        <f t="shared" si="49"/>
        <v>4.9044943181386219E-3</v>
      </c>
      <c r="Y288" s="8">
        <f t="shared" si="45"/>
        <v>2.519280655865104E-3</v>
      </c>
    </row>
    <row r="289" spans="1:25">
      <c r="A289" t="s">
        <v>44</v>
      </c>
      <c r="B289">
        <v>5168.759</v>
      </c>
      <c r="C289">
        <v>4403.6930000000002</v>
      </c>
      <c r="D289">
        <v>5451.1270000000004</v>
      </c>
      <c r="E289">
        <v>8086.9790000000003</v>
      </c>
      <c r="F289">
        <v>7917.6779999999999</v>
      </c>
      <c r="G289">
        <v>5767.23</v>
      </c>
      <c r="H289">
        <v>6832.2839999999997</v>
      </c>
      <c r="I289">
        <v>8865.2999999999993</v>
      </c>
      <c r="J289">
        <v>8305.3439999999991</v>
      </c>
      <c r="K289">
        <v>3777.5659999999998</v>
      </c>
      <c r="L289">
        <v>5128.9549999999999</v>
      </c>
      <c r="N289" s="110" t="s">
        <v>274</v>
      </c>
      <c r="T289" s="33">
        <v>0</v>
      </c>
      <c r="U289" s="31">
        <f t="shared" si="48"/>
        <v>0</v>
      </c>
      <c r="V289" s="8">
        <f t="shared" si="50"/>
        <v>0</v>
      </c>
      <c r="W289" s="33">
        <v>0</v>
      </c>
      <c r="X289" s="72">
        <f t="shared" si="49"/>
        <v>0</v>
      </c>
      <c r="Y289" s="8">
        <f t="shared" si="45"/>
        <v>0</v>
      </c>
    </row>
    <row r="290" spans="1:25">
      <c r="A290" t="s">
        <v>45</v>
      </c>
      <c r="B290">
        <v>24632.981</v>
      </c>
      <c r="C290">
        <v>24964.906999999999</v>
      </c>
      <c r="D290">
        <v>20158.54</v>
      </c>
      <c r="E290">
        <v>31324.491000000002</v>
      </c>
      <c r="F290">
        <v>39638.550000000003</v>
      </c>
      <c r="G290">
        <v>25669.425999999999</v>
      </c>
      <c r="H290">
        <v>36082.540999999997</v>
      </c>
      <c r="I290">
        <v>61513.398999999998</v>
      </c>
      <c r="J290">
        <v>45516.000999999997</v>
      </c>
      <c r="K290">
        <v>27459.727999999999</v>
      </c>
      <c r="L290">
        <v>36293.125999999997</v>
      </c>
      <c r="N290" s="110" t="s">
        <v>275</v>
      </c>
      <c r="T290" s="33">
        <f t="shared" si="46"/>
        <v>0.79639391535401438</v>
      </c>
      <c r="U290" s="31">
        <f t="shared" si="48"/>
        <v>5.0297109498114591E-2</v>
      </c>
      <c r="V290" s="8">
        <f t="shared" si="50"/>
        <v>4.0056311964193063E-2</v>
      </c>
      <c r="W290" s="33">
        <f t="shared" si="44"/>
        <v>0.84128562832446174</v>
      </c>
      <c r="X290" s="72">
        <f t="shared" si="49"/>
        <v>3.2174624111057606E-2</v>
      </c>
      <c r="Y290" s="8">
        <f t="shared" si="45"/>
        <v>2.7068048861374476E-2</v>
      </c>
    </row>
    <row r="291" spans="1:25">
      <c r="A291" t="s">
        <v>46</v>
      </c>
      <c r="B291">
        <v>4277.8909999999996</v>
      </c>
      <c r="C291">
        <v>4335.3280000000004</v>
      </c>
      <c r="D291">
        <v>4381.9889999999996</v>
      </c>
      <c r="E291">
        <v>3382.8870000000002</v>
      </c>
      <c r="F291">
        <v>4997.2489999999998</v>
      </c>
      <c r="G291">
        <v>4334.2139999999999</v>
      </c>
      <c r="H291">
        <v>4338.335</v>
      </c>
      <c r="I291">
        <v>5153.0590000000002</v>
      </c>
      <c r="J291">
        <v>4454.7910000000002</v>
      </c>
      <c r="K291">
        <v>3117.8290000000002</v>
      </c>
      <c r="L291">
        <v>2817.0349999999999</v>
      </c>
      <c r="N291" s="110" t="s">
        <v>276</v>
      </c>
      <c r="T291" s="33">
        <f t="shared" si="46"/>
        <v>0.89174714982282066</v>
      </c>
      <c r="U291" s="31">
        <f t="shared" si="48"/>
        <v>0.12288698289295831</v>
      </c>
      <c r="V291" s="8">
        <f t="shared" si="50"/>
        <v>0.10958411674512129</v>
      </c>
      <c r="W291" s="33">
        <f t="shared" si="44"/>
        <v>0.99706209620643005</v>
      </c>
      <c r="X291" s="72">
        <f t="shared" si="49"/>
        <v>8.0880872012696198E-2</v>
      </c>
      <c r="Y291" s="8">
        <f t="shared" si="45"/>
        <v>8.0643251791982853E-2</v>
      </c>
    </row>
    <row r="292" spans="1:25">
      <c r="A292" t="s">
        <v>47</v>
      </c>
      <c r="B292">
        <v>3981.99</v>
      </c>
      <c r="C292">
        <v>4766.0569999999998</v>
      </c>
      <c r="D292">
        <v>4677.5129999999999</v>
      </c>
      <c r="E292">
        <v>5492.5839999999998</v>
      </c>
      <c r="F292">
        <v>5283.1090000000004</v>
      </c>
      <c r="G292">
        <v>6522.5529999999999</v>
      </c>
      <c r="H292">
        <v>7083.4489999999996</v>
      </c>
      <c r="I292">
        <v>10345.098</v>
      </c>
      <c r="J292">
        <v>18374.652999999998</v>
      </c>
      <c r="K292">
        <v>11390.197</v>
      </c>
      <c r="L292">
        <v>11067.067999999999</v>
      </c>
      <c r="N292" s="110" t="s">
        <v>277</v>
      </c>
      <c r="T292" s="33">
        <f t="shared" si="46"/>
        <v>0.96363690273332125</v>
      </c>
      <c r="U292" s="31">
        <f t="shared" si="48"/>
        <v>5.6678574497405029E-2</v>
      </c>
      <c r="V292" s="8">
        <f t="shared" si="50"/>
        <v>5.4617565980019191E-2</v>
      </c>
      <c r="W292" s="33">
        <f t="shared" si="44"/>
        <v>0.93296463194677903</v>
      </c>
      <c r="X292" s="72">
        <f t="shared" si="49"/>
        <v>3.3624664319307947E-2</v>
      </c>
      <c r="Y292" s="8">
        <f t="shared" si="45"/>
        <v>3.1370622570997132E-2</v>
      </c>
    </row>
    <row r="293" spans="1:25">
      <c r="A293" t="s">
        <v>48</v>
      </c>
      <c r="B293">
        <v>2226.6990000000001</v>
      </c>
      <c r="C293">
        <v>2451.1640000000002</v>
      </c>
      <c r="D293">
        <v>2877.0949999999998</v>
      </c>
      <c r="E293">
        <v>3250.8420000000001</v>
      </c>
      <c r="F293">
        <v>3943.04</v>
      </c>
      <c r="G293">
        <v>4317.3220000000001</v>
      </c>
      <c r="H293">
        <v>4294.88</v>
      </c>
      <c r="I293">
        <v>8027.9830000000002</v>
      </c>
      <c r="J293">
        <v>9854.3739999999998</v>
      </c>
      <c r="K293">
        <v>6832.5619999999999</v>
      </c>
      <c r="L293">
        <v>6322.57</v>
      </c>
      <c r="N293" s="110" t="s">
        <v>278</v>
      </c>
      <c r="T293" s="33">
        <f t="shared" si="46"/>
        <v>0.95845678154096725</v>
      </c>
      <c r="U293" s="31">
        <f t="shared" si="48"/>
        <v>2.0615930127151731E-2</v>
      </c>
      <c r="V293" s="8">
        <f t="shared" si="50"/>
        <v>1.9759478038143312E-2</v>
      </c>
      <c r="W293" s="33">
        <f t="shared" si="44"/>
        <v>0.78813587446228861</v>
      </c>
      <c r="X293" s="72">
        <f t="shared" si="49"/>
        <v>1.3556445166238093E-2</v>
      </c>
      <c r="Y293" s="8">
        <f t="shared" si="45"/>
        <v>1.0684320765693124E-2</v>
      </c>
    </row>
    <row r="294" spans="1:25">
      <c r="A294" t="s">
        <v>49</v>
      </c>
      <c r="B294">
        <v>34802.650999999998</v>
      </c>
      <c r="C294">
        <v>39743.400999999998</v>
      </c>
      <c r="D294">
        <v>45905.357000000004</v>
      </c>
      <c r="E294">
        <v>59117.19</v>
      </c>
      <c r="F294">
        <v>69230.59</v>
      </c>
      <c r="G294">
        <v>78104.013999999996</v>
      </c>
      <c r="H294">
        <v>83268.573999999993</v>
      </c>
      <c r="I294">
        <v>109604.648</v>
      </c>
      <c r="J294">
        <v>136889.997</v>
      </c>
      <c r="K294">
        <v>136014.856</v>
      </c>
      <c r="L294">
        <v>132336.905</v>
      </c>
      <c r="N294" s="110" t="s">
        <v>279</v>
      </c>
      <c r="T294" s="33">
        <f t="shared" si="46"/>
        <v>0.56644183212012733</v>
      </c>
      <c r="U294" s="31">
        <f t="shared" si="48"/>
        <v>2.4867085053057532E-4</v>
      </c>
      <c r="V294" s="8">
        <f t="shared" si="50"/>
        <v>1.4085757216940941E-4</v>
      </c>
      <c r="W294" s="33">
        <f t="shared" si="44"/>
        <v>0.89026733774812339</v>
      </c>
      <c r="X294" s="72">
        <f t="shared" si="49"/>
        <v>3.4379930943510741E-4</v>
      </c>
      <c r="Y294" s="8">
        <f t="shared" si="45"/>
        <v>3.0607329593043637E-4</v>
      </c>
    </row>
    <row r="295" spans="1:25">
      <c r="A295" t="s">
        <v>50</v>
      </c>
      <c r="B295">
        <v>38832.260999999999</v>
      </c>
      <c r="C295">
        <v>41064.514999999999</v>
      </c>
      <c r="D295">
        <v>41116.686000000002</v>
      </c>
      <c r="E295">
        <v>54704.14</v>
      </c>
      <c r="F295">
        <v>69619.937000000005</v>
      </c>
      <c r="G295">
        <v>83263.964999999997</v>
      </c>
      <c r="H295">
        <v>92951.039999999994</v>
      </c>
      <c r="I295">
        <v>117949.82399999999</v>
      </c>
      <c r="J295">
        <v>136844.75099999999</v>
      </c>
      <c r="K295">
        <v>121939.90399999999</v>
      </c>
      <c r="L295">
        <v>130179.641</v>
      </c>
      <c r="N295" s="110" t="s">
        <v>280</v>
      </c>
      <c r="T295" s="33">
        <f t="shared" si="46"/>
        <v>0.583858673875847</v>
      </c>
      <c r="U295" s="31">
        <f t="shared" si="48"/>
        <v>4.2560942397210592E-3</v>
      </c>
      <c r="V295" s="8">
        <f t="shared" si="50"/>
        <v>2.484957538694169E-3</v>
      </c>
      <c r="W295" s="33">
        <f t="shared" si="44"/>
        <v>0.56266594538630532</v>
      </c>
      <c r="X295" s="72">
        <f t="shared" si="49"/>
        <v>6.0329688262582568E-3</v>
      </c>
      <c r="Y295" s="8">
        <f t="shared" si="45"/>
        <v>3.3945461081127106E-3</v>
      </c>
    </row>
    <row r="296" spans="1:25">
      <c r="A296" t="s">
        <v>51</v>
      </c>
      <c r="B296">
        <v>16768.237000000001</v>
      </c>
      <c r="C296">
        <v>17937.933000000001</v>
      </c>
      <c r="D296">
        <v>20125.223999999998</v>
      </c>
      <c r="E296">
        <v>24404.573</v>
      </c>
      <c r="F296">
        <v>30889.669000000002</v>
      </c>
      <c r="G296">
        <v>35566.584999999999</v>
      </c>
      <c r="H296">
        <v>40538.404000000002</v>
      </c>
      <c r="I296">
        <v>50045.381000000001</v>
      </c>
      <c r="J296">
        <v>53788.146000000001</v>
      </c>
      <c r="K296">
        <v>54164.521999999997</v>
      </c>
      <c r="L296">
        <v>54469.576000000001</v>
      </c>
      <c r="N296" s="110" t="s">
        <v>281</v>
      </c>
      <c r="T296" s="33">
        <f t="shared" si="46"/>
        <v>0.6387754975919635</v>
      </c>
      <c r="U296" s="31">
        <f t="shared" si="48"/>
        <v>1.6059734448499115E-2</v>
      </c>
      <c r="V296" s="8">
        <f t="shared" si="50"/>
        <v>1.025856486353482E-2</v>
      </c>
      <c r="W296" s="33">
        <f t="shared" si="44"/>
        <v>0.31818147627062698</v>
      </c>
      <c r="X296" s="72">
        <f t="shared" si="49"/>
        <v>1.3963549428236702E-2</v>
      </c>
      <c r="Y296" s="8">
        <f t="shared" si="45"/>
        <v>4.4429427710542231E-3</v>
      </c>
    </row>
    <row r="297" spans="1:25">
      <c r="A297" t="s">
        <v>52</v>
      </c>
      <c r="B297">
        <v>51041.777000000002</v>
      </c>
      <c r="C297">
        <v>56807.074999999997</v>
      </c>
      <c r="D297">
        <v>63099.998</v>
      </c>
      <c r="E297">
        <v>77047.994000000006</v>
      </c>
      <c r="F297">
        <v>93847.384000000005</v>
      </c>
      <c r="G297">
        <v>123779.908</v>
      </c>
      <c r="H297">
        <v>118964.876</v>
      </c>
      <c r="I297">
        <v>154493.41399999999</v>
      </c>
      <c r="J297">
        <v>220420.56899999999</v>
      </c>
      <c r="K297">
        <v>192565.39300000001</v>
      </c>
      <c r="L297">
        <v>181876.97899999999</v>
      </c>
      <c r="N297" s="110" t="s">
        <v>282</v>
      </c>
      <c r="T297" s="33">
        <f t="shared" si="46"/>
        <v>0.60633603007457904</v>
      </c>
      <c r="U297" s="31">
        <f t="shared" si="48"/>
        <v>2.9054409668755637E-2</v>
      </c>
      <c r="V297" s="8">
        <f t="shared" si="50"/>
        <v>1.7616735414713758E-2</v>
      </c>
      <c r="W297" s="33">
        <f t="shared" si="44"/>
        <v>0.55931096951466641</v>
      </c>
      <c r="X297" s="72">
        <f t="shared" si="49"/>
        <v>1.7496225535452853E-2</v>
      </c>
      <c r="Y297" s="8">
        <f t="shared" si="45"/>
        <v>9.7858308670813986E-3</v>
      </c>
    </row>
    <row r="298" spans="1:25">
      <c r="A298" t="s">
        <v>53</v>
      </c>
      <c r="B298">
        <v>13587.14</v>
      </c>
      <c r="C298">
        <v>14475.808999999999</v>
      </c>
      <c r="D298">
        <v>15824.127</v>
      </c>
      <c r="E298">
        <v>19346.289000000001</v>
      </c>
      <c r="F298">
        <v>21496.096000000001</v>
      </c>
      <c r="G298">
        <v>21125.968000000001</v>
      </c>
      <c r="H298">
        <v>22402.683000000001</v>
      </c>
      <c r="I298">
        <v>31886.528999999999</v>
      </c>
      <c r="J298">
        <v>33540.336000000003</v>
      </c>
      <c r="K298">
        <v>29802.179</v>
      </c>
      <c r="L298">
        <v>28483.788</v>
      </c>
      <c r="N298" s="110" t="s">
        <v>283</v>
      </c>
      <c r="T298" s="13">
        <f>(2*MIN(L263,L528)/(L263+L528))</f>
        <v>0.18420315453053562</v>
      </c>
      <c r="U298" s="5">
        <f>(L263+L528)/(AK44+AK45)</f>
        <v>1</v>
      </c>
      <c r="V298" s="6">
        <f t="shared" si="50"/>
        <v>0.18420315453053562</v>
      </c>
      <c r="W298" s="33">
        <f t="shared" si="44"/>
        <v>0.17275852235825548</v>
      </c>
      <c r="X298" s="5">
        <f>(B528+B263)/(AK52+AK53)</f>
        <v>1</v>
      </c>
      <c r="Y298" s="8">
        <f t="shared" si="45"/>
        <v>0.17275852235825548</v>
      </c>
    </row>
    <row r="299" spans="1:25">
      <c r="A299" t="s">
        <v>54</v>
      </c>
      <c r="B299">
        <v>8694.3490000000002</v>
      </c>
      <c r="C299">
        <v>7601.4290000000001</v>
      </c>
      <c r="D299">
        <v>11090.653</v>
      </c>
      <c r="E299">
        <v>12807.357</v>
      </c>
      <c r="F299">
        <v>10072.923000000001</v>
      </c>
      <c r="G299">
        <v>13221.35</v>
      </c>
      <c r="H299">
        <v>14381.33</v>
      </c>
      <c r="I299">
        <v>24815.472000000002</v>
      </c>
      <c r="J299">
        <v>28706.681</v>
      </c>
      <c r="K299">
        <v>21249.686000000002</v>
      </c>
      <c r="L299">
        <v>21236.118999999999</v>
      </c>
    </row>
    <row r="300" spans="1:25">
      <c r="A300" t="s">
        <v>55</v>
      </c>
      <c r="B300">
        <v>15146.084000000001</v>
      </c>
      <c r="C300">
        <v>12121.123</v>
      </c>
      <c r="D300">
        <v>17490.531999999999</v>
      </c>
      <c r="E300">
        <v>22427.151999999998</v>
      </c>
      <c r="F300">
        <v>32116.915000000001</v>
      </c>
      <c r="G300">
        <v>38099.949000000001</v>
      </c>
      <c r="H300">
        <v>46333.27</v>
      </c>
      <c r="I300">
        <v>54286.23</v>
      </c>
      <c r="J300">
        <v>68577.292000000001</v>
      </c>
      <c r="K300">
        <v>71561.525999999998</v>
      </c>
      <c r="L300">
        <v>62605.779000000002</v>
      </c>
    </row>
    <row r="301" spans="1:25">
      <c r="A301" t="s">
        <v>56</v>
      </c>
      <c r="B301">
        <v>8127.69</v>
      </c>
      <c r="C301">
        <v>8626.5580000000009</v>
      </c>
      <c r="D301">
        <v>8721.4699999999993</v>
      </c>
      <c r="E301">
        <v>11097.572</v>
      </c>
      <c r="F301">
        <v>13164.147999999999</v>
      </c>
      <c r="G301">
        <v>14417.777</v>
      </c>
      <c r="H301">
        <v>13816.563</v>
      </c>
      <c r="I301">
        <v>16427.600999999999</v>
      </c>
      <c r="J301">
        <v>20149.64</v>
      </c>
      <c r="K301">
        <v>20530.484</v>
      </c>
      <c r="L301">
        <v>19107.304</v>
      </c>
    </row>
    <row r="302" spans="1:25">
      <c r="A302" t="s">
        <v>57</v>
      </c>
      <c r="B302">
        <v>24755.195</v>
      </c>
      <c r="C302">
        <v>20666.641</v>
      </c>
      <c r="D302">
        <v>19489.694</v>
      </c>
      <c r="E302">
        <v>20725.775000000001</v>
      </c>
      <c r="F302">
        <v>26258.874</v>
      </c>
      <c r="G302">
        <v>30215.154999999999</v>
      </c>
      <c r="H302">
        <v>33884.875</v>
      </c>
      <c r="I302">
        <v>45014.858999999997</v>
      </c>
      <c r="J302">
        <v>51969.752999999997</v>
      </c>
      <c r="K302">
        <v>48532.627999999997</v>
      </c>
      <c r="L302">
        <v>51169.983999999997</v>
      </c>
    </row>
    <row r="303" spans="1:25">
      <c r="A303" t="s">
        <v>58</v>
      </c>
      <c r="B303">
        <v>1525.28</v>
      </c>
      <c r="C303">
        <v>1860.835</v>
      </c>
      <c r="D303">
        <v>2887.538</v>
      </c>
      <c r="E303">
        <v>3865.8240000000001</v>
      </c>
      <c r="F303">
        <v>3858.038</v>
      </c>
      <c r="G303">
        <v>3919.2539999999999</v>
      </c>
      <c r="H303">
        <v>3796.3589999999999</v>
      </c>
      <c r="I303">
        <v>4336.4110000000001</v>
      </c>
      <c r="J303">
        <v>4670.8890000000001</v>
      </c>
      <c r="K303">
        <v>4958.9189999999999</v>
      </c>
      <c r="L303">
        <v>5899.4049999999997</v>
      </c>
    </row>
    <row r="304" spans="1:25">
      <c r="A304" t="s">
        <v>59</v>
      </c>
      <c r="B304">
        <v>30054.847000000002</v>
      </c>
      <c r="C304">
        <v>30525.276000000002</v>
      </c>
      <c r="D304">
        <v>34480.203999999998</v>
      </c>
      <c r="E304">
        <v>46028.82</v>
      </c>
      <c r="F304">
        <v>57116.542999999998</v>
      </c>
      <c r="G304">
        <v>61636.175999999999</v>
      </c>
      <c r="H304">
        <v>66819.222999999998</v>
      </c>
      <c r="I304">
        <v>85487.255000000005</v>
      </c>
      <c r="J304">
        <v>93189.167000000001</v>
      </c>
      <c r="K304">
        <v>89809.615999999995</v>
      </c>
      <c r="L304">
        <v>91081.447</v>
      </c>
    </row>
    <row r="305" spans="1:12">
      <c r="A305" t="s">
        <v>60</v>
      </c>
      <c r="B305">
        <v>857.51199999999994</v>
      </c>
      <c r="C305">
        <v>926.33900000000006</v>
      </c>
      <c r="D305">
        <v>1039.691</v>
      </c>
      <c r="E305">
        <v>1355.037</v>
      </c>
      <c r="F305">
        <v>1556.0239999999999</v>
      </c>
      <c r="G305">
        <v>2082.2379999999998</v>
      </c>
      <c r="H305">
        <v>2087.7750000000001</v>
      </c>
      <c r="I305">
        <v>3019.884</v>
      </c>
      <c r="J305">
        <v>8999.7019999999993</v>
      </c>
      <c r="K305">
        <v>14287.022999999999</v>
      </c>
      <c r="L305">
        <v>4080.5909999999999</v>
      </c>
    </row>
    <row r="306" spans="1:12">
      <c r="A306" t="s">
        <v>61</v>
      </c>
      <c r="B306">
        <v>2473.134</v>
      </c>
      <c r="C306">
        <v>2278.8679999999999</v>
      </c>
      <c r="D306">
        <v>2376.377</v>
      </c>
      <c r="E306">
        <v>2705.797</v>
      </c>
      <c r="F306">
        <v>2855.9119999999998</v>
      </c>
      <c r="G306">
        <v>2947.5749999999998</v>
      </c>
      <c r="H306">
        <v>3569.1390000000001</v>
      </c>
      <c r="I306">
        <v>4041.0279999999998</v>
      </c>
      <c r="J306">
        <v>5040.49</v>
      </c>
      <c r="K306">
        <v>4579.1809999999996</v>
      </c>
      <c r="L306">
        <v>4682.8069999999998</v>
      </c>
    </row>
    <row r="307" spans="1:12">
      <c r="A307" t="s">
        <v>62</v>
      </c>
      <c r="B307">
        <v>48742.173999999999</v>
      </c>
      <c r="C307">
        <v>58955.531000000003</v>
      </c>
      <c r="D307">
        <v>61641.881999999998</v>
      </c>
      <c r="E307">
        <v>71969.448000000004</v>
      </c>
      <c r="F307">
        <v>85301.173999999999</v>
      </c>
      <c r="G307">
        <v>78500.259000000005</v>
      </c>
      <c r="H307">
        <v>121503.38800000001</v>
      </c>
      <c r="I307">
        <v>248158.99600000001</v>
      </c>
      <c r="J307">
        <v>238672.125</v>
      </c>
      <c r="K307">
        <v>217331.36900000001</v>
      </c>
      <c r="L307">
        <v>128224.923</v>
      </c>
    </row>
    <row r="308" spans="1:12">
      <c r="A308" t="s">
        <v>63</v>
      </c>
      <c r="B308">
        <v>6044.9629999999997</v>
      </c>
      <c r="C308">
        <v>5593.3940000000002</v>
      </c>
      <c r="D308">
        <v>5878.3230000000003</v>
      </c>
      <c r="E308">
        <v>6558.3059999999996</v>
      </c>
      <c r="F308">
        <v>8008.5060000000003</v>
      </c>
      <c r="G308">
        <v>8084.067</v>
      </c>
      <c r="H308">
        <v>8661.31</v>
      </c>
      <c r="I308">
        <v>9437.8189999999995</v>
      </c>
      <c r="J308">
        <v>14542.316000000001</v>
      </c>
      <c r="K308">
        <v>14480.045</v>
      </c>
      <c r="L308">
        <v>13468.753000000001</v>
      </c>
    </row>
    <row r="309" spans="1:12">
      <c r="A309" t="s">
        <v>64</v>
      </c>
      <c r="B309">
        <v>48122.038999999997</v>
      </c>
      <c r="C309">
        <v>51117.69</v>
      </c>
      <c r="D309">
        <v>55658.213000000003</v>
      </c>
      <c r="E309">
        <v>71149.682000000001</v>
      </c>
      <c r="F309">
        <v>84688.14</v>
      </c>
      <c r="G309">
        <v>88640.788</v>
      </c>
      <c r="H309">
        <v>100689.82</v>
      </c>
      <c r="I309">
        <v>122324.431</v>
      </c>
      <c r="J309">
        <v>167929.65100000001</v>
      </c>
      <c r="K309">
        <v>171366.58799999999</v>
      </c>
      <c r="L309">
        <v>165361.22200000001</v>
      </c>
    </row>
    <row r="310" spans="1:12">
      <c r="A310" t="s">
        <v>65</v>
      </c>
      <c r="B310">
        <v>13348.621999999999</v>
      </c>
      <c r="C310">
        <v>11199.573</v>
      </c>
      <c r="D310">
        <v>14375.942999999999</v>
      </c>
      <c r="E310">
        <v>17334.187999999998</v>
      </c>
      <c r="F310">
        <v>21710.215</v>
      </c>
      <c r="G310">
        <v>26104.983</v>
      </c>
      <c r="H310">
        <v>34943.966999999997</v>
      </c>
      <c r="I310">
        <v>49834.379000000001</v>
      </c>
      <c r="J310">
        <v>61001.362000000001</v>
      </c>
      <c r="K310">
        <v>63878.800999999999</v>
      </c>
      <c r="L310">
        <v>69347.790999999997</v>
      </c>
    </row>
    <row r="311" spans="1:12">
      <c r="A311" t="s">
        <v>66</v>
      </c>
      <c r="B311">
        <v>14172.804</v>
      </c>
      <c r="C311">
        <v>13349.911</v>
      </c>
      <c r="D311">
        <v>13265.04</v>
      </c>
      <c r="E311">
        <v>18347.741000000002</v>
      </c>
      <c r="F311">
        <v>30053.812000000002</v>
      </c>
      <c r="G311">
        <v>34083.411</v>
      </c>
      <c r="H311">
        <v>43147.527000000002</v>
      </c>
      <c r="I311">
        <v>61109.398000000001</v>
      </c>
      <c r="J311">
        <v>72671.764999999999</v>
      </c>
      <c r="K311">
        <v>65630.019</v>
      </c>
      <c r="L311">
        <v>59431.913</v>
      </c>
    </row>
    <row r="312" spans="1:12">
      <c r="A312" t="s">
        <v>67</v>
      </c>
      <c r="B312">
        <v>17245.464</v>
      </c>
      <c r="C312">
        <v>12181.757</v>
      </c>
      <c r="D312">
        <v>12513.607</v>
      </c>
      <c r="E312">
        <v>12696.148999999999</v>
      </c>
      <c r="F312">
        <v>3852.0929999999998</v>
      </c>
      <c r="G312">
        <v>1.0999999999999999E-2</v>
      </c>
      <c r="H312">
        <v>40.581000000000003</v>
      </c>
      <c r="I312">
        <v>80.355000000000004</v>
      </c>
      <c r="J312">
        <v>33.235999999999997</v>
      </c>
      <c r="K312">
        <v>36.256</v>
      </c>
      <c r="L312">
        <v>6.64</v>
      </c>
    </row>
    <row r="313" spans="1:12">
      <c r="A313" t="s">
        <v>68</v>
      </c>
      <c r="B313">
        <v>13470.356</v>
      </c>
      <c r="C313">
        <v>15485.298000000001</v>
      </c>
      <c r="D313">
        <v>19309.738000000001</v>
      </c>
      <c r="E313">
        <v>21148.645</v>
      </c>
      <c r="F313">
        <v>50006.563000000002</v>
      </c>
      <c r="G313">
        <v>65516.4</v>
      </c>
      <c r="H313">
        <v>66640.463000000003</v>
      </c>
      <c r="I313">
        <v>76908.077000000005</v>
      </c>
      <c r="J313">
        <v>104759.575</v>
      </c>
      <c r="K313">
        <v>99248.328999999998</v>
      </c>
      <c r="L313">
        <v>92739.899000000005</v>
      </c>
    </row>
    <row r="314" spans="1:12">
      <c r="A314" t="s">
        <v>69</v>
      </c>
      <c r="B314">
        <v>28444.609</v>
      </c>
      <c r="C314">
        <v>27290.866000000002</v>
      </c>
      <c r="D314">
        <v>21755.67</v>
      </c>
      <c r="E314">
        <v>17346.375</v>
      </c>
      <c r="F314">
        <v>18274.228999999999</v>
      </c>
      <c r="G314">
        <v>24430.835999999999</v>
      </c>
      <c r="H314">
        <v>24876</v>
      </c>
      <c r="I314">
        <v>24893.200000000001</v>
      </c>
      <c r="J314">
        <v>19518.387999999999</v>
      </c>
      <c r="K314">
        <v>7115.3239999999996</v>
      </c>
      <c r="L314">
        <v>18762.754000000001</v>
      </c>
    </row>
    <row r="315" spans="1:12">
      <c r="A315" t="s">
        <v>70</v>
      </c>
      <c r="B315">
        <v>110.169</v>
      </c>
      <c r="C315">
        <v>131.54300000000001</v>
      </c>
      <c r="D315">
        <v>19.933</v>
      </c>
      <c r="E315">
        <v>52.121000000000002</v>
      </c>
      <c r="F315">
        <v>19.37</v>
      </c>
      <c r="G315">
        <v>37.860999999999997</v>
      </c>
      <c r="H315">
        <v>126.36</v>
      </c>
      <c r="I315">
        <v>150.37</v>
      </c>
      <c r="J315">
        <v>144.98099999999999</v>
      </c>
      <c r="K315">
        <v>57.573999999999998</v>
      </c>
      <c r="L315">
        <v>56.89</v>
      </c>
    </row>
    <row r="316" spans="1:12">
      <c r="A316" t="s">
        <v>71</v>
      </c>
      <c r="B316">
        <v>932.97299999999996</v>
      </c>
      <c r="C316">
        <v>1327.421</v>
      </c>
      <c r="D316">
        <v>1431.1420000000001</v>
      </c>
      <c r="E316">
        <v>1586.33</v>
      </c>
      <c r="F316">
        <v>1853.903</v>
      </c>
      <c r="G316">
        <v>2117.6309999999999</v>
      </c>
      <c r="H316">
        <v>6562.6329999999998</v>
      </c>
      <c r="I316">
        <v>3005.1550000000002</v>
      </c>
      <c r="J316">
        <v>57653.98</v>
      </c>
      <c r="K316">
        <v>3502.8229999999999</v>
      </c>
      <c r="L316">
        <v>96752.255000000005</v>
      </c>
    </row>
    <row r="317" spans="1:12">
      <c r="A317" t="s">
        <v>72</v>
      </c>
      <c r="B317">
        <v>581.67200000000003</v>
      </c>
      <c r="C317">
        <v>1436.0450000000001</v>
      </c>
      <c r="D317">
        <v>1688.3720000000001</v>
      </c>
      <c r="E317">
        <v>1448.701</v>
      </c>
      <c r="F317">
        <v>1196.008</v>
      </c>
      <c r="G317">
        <v>1373.7049999999999</v>
      </c>
      <c r="H317">
        <v>2258.7559999999999</v>
      </c>
      <c r="I317">
        <v>2915.578</v>
      </c>
      <c r="J317">
        <v>3754.643</v>
      </c>
      <c r="K317">
        <v>4397.674</v>
      </c>
      <c r="L317">
        <v>5405.0280000000002</v>
      </c>
    </row>
    <row r="318" spans="1:12">
      <c r="A318" t="s">
        <v>73</v>
      </c>
      <c r="B318">
        <v>15008.521000000001</v>
      </c>
      <c r="C318">
        <v>13198.826999999999</v>
      </c>
      <c r="D318">
        <v>13534.272000000001</v>
      </c>
      <c r="E318">
        <v>22019.357</v>
      </c>
      <c r="F318">
        <v>28516.388999999999</v>
      </c>
      <c r="G318">
        <v>33097.091999999997</v>
      </c>
      <c r="H318">
        <v>47176.605000000003</v>
      </c>
      <c r="I318">
        <v>45634.807000000001</v>
      </c>
      <c r="J318">
        <v>49502.97</v>
      </c>
      <c r="K318">
        <v>27029.331999999999</v>
      </c>
      <c r="L318">
        <v>66044.793000000005</v>
      </c>
    </row>
    <row r="319" spans="1:12">
      <c r="A319" t="s">
        <v>74</v>
      </c>
      <c r="B319">
        <v>34897.285000000003</v>
      </c>
      <c r="C319">
        <v>36527.315000000002</v>
      </c>
      <c r="D319">
        <v>38227.805999999997</v>
      </c>
      <c r="E319">
        <v>49943.63</v>
      </c>
      <c r="F319">
        <v>58359.523000000001</v>
      </c>
      <c r="G319">
        <v>72981.36</v>
      </c>
      <c r="H319">
        <v>79370.459000000003</v>
      </c>
      <c r="I319">
        <v>102011.856</v>
      </c>
      <c r="J319">
        <v>128985.084</v>
      </c>
      <c r="K319">
        <v>85895.615999999995</v>
      </c>
      <c r="L319">
        <v>104193.724</v>
      </c>
    </row>
    <row r="320" spans="1:12">
      <c r="A320" t="s">
        <v>75</v>
      </c>
      <c r="B320">
        <v>270.12</v>
      </c>
      <c r="C320">
        <v>237.34399999999999</v>
      </c>
      <c r="D320">
        <v>354.13299999999998</v>
      </c>
      <c r="E320">
        <v>434.51299999999998</v>
      </c>
      <c r="F320">
        <v>1077.155</v>
      </c>
      <c r="G320">
        <v>2123.2179999999998</v>
      </c>
      <c r="H320">
        <v>5373.88</v>
      </c>
      <c r="I320">
        <v>5754.4759999999997</v>
      </c>
      <c r="J320">
        <v>8455.8649999999998</v>
      </c>
      <c r="K320">
        <v>9199.5190000000002</v>
      </c>
      <c r="L320">
        <v>10635.489</v>
      </c>
    </row>
    <row r="321" spans="1:12">
      <c r="A321" t="s">
        <v>76</v>
      </c>
      <c r="B321">
        <v>3347.12</v>
      </c>
      <c r="C321">
        <v>3108.855</v>
      </c>
      <c r="D321">
        <v>3955.5329999999999</v>
      </c>
      <c r="E321">
        <v>6006.335</v>
      </c>
      <c r="F321">
        <v>5832.2179999999998</v>
      </c>
      <c r="G321">
        <v>7324.5119999999997</v>
      </c>
      <c r="H321">
        <v>8224.6190000000006</v>
      </c>
      <c r="I321">
        <v>10470.120999999999</v>
      </c>
      <c r="J321">
        <v>21256.016</v>
      </c>
      <c r="K321">
        <v>24685.355</v>
      </c>
      <c r="L321">
        <v>29556.052</v>
      </c>
    </row>
    <row r="322" spans="1:12">
      <c r="A322" t="s">
        <v>77</v>
      </c>
      <c r="B322">
        <v>22534.456999999999</v>
      </c>
      <c r="C322">
        <v>21944.294000000002</v>
      </c>
      <c r="D322">
        <v>27356.620999999999</v>
      </c>
      <c r="E322">
        <v>34308.328999999998</v>
      </c>
      <c r="F322">
        <v>42067.834999999999</v>
      </c>
      <c r="G322">
        <v>40360.01</v>
      </c>
      <c r="H322">
        <v>38875.953999999998</v>
      </c>
      <c r="I322">
        <v>38151.055999999997</v>
      </c>
      <c r="J322">
        <v>29607.454000000002</v>
      </c>
      <c r="K322">
        <v>21313.510999999999</v>
      </c>
      <c r="L322">
        <v>23911.587</v>
      </c>
    </row>
    <row r="323" spans="1:12">
      <c r="A323" t="s">
        <v>78</v>
      </c>
      <c r="B323">
        <v>53958.112000000001</v>
      </c>
      <c r="C323">
        <v>45733.646000000001</v>
      </c>
      <c r="D323">
        <v>55571.686000000002</v>
      </c>
      <c r="E323">
        <v>71428.933999999994</v>
      </c>
      <c r="F323">
        <v>82698.957999999999</v>
      </c>
      <c r="G323">
        <v>84223.773000000001</v>
      </c>
      <c r="H323">
        <v>89819.006999999998</v>
      </c>
      <c r="I323">
        <v>261034.092</v>
      </c>
      <c r="J323">
        <v>240080.26300000001</v>
      </c>
      <c r="K323">
        <v>216914.25099999999</v>
      </c>
      <c r="L323">
        <v>210390.99799999999</v>
      </c>
    </row>
    <row r="324" spans="1:12">
      <c r="A324" t="s">
        <v>79</v>
      </c>
      <c r="B324">
        <v>130267.651</v>
      </c>
      <c r="C324">
        <v>95743.273000000001</v>
      </c>
      <c r="D324">
        <v>102203.177</v>
      </c>
      <c r="E324">
        <v>124579.01</v>
      </c>
      <c r="F324">
        <v>150932.511</v>
      </c>
      <c r="G324">
        <v>145916.82699999999</v>
      </c>
      <c r="H324">
        <v>162564.34400000001</v>
      </c>
      <c r="I324">
        <v>220051.88500000001</v>
      </c>
      <c r="J324">
        <v>232436.75099999999</v>
      </c>
      <c r="K324">
        <v>163445.147</v>
      </c>
      <c r="L324">
        <v>234418.15</v>
      </c>
    </row>
    <row r="325" spans="1:12">
      <c r="A325" t="s">
        <v>80</v>
      </c>
      <c r="B325">
        <v>4.298</v>
      </c>
      <c r="C325">
        <v>2.3109999999999999</v>
      </c>
      <c r="D325">
        <v>3.3450000000000002</v>
      </c>
      <c r="E325">
        <v>16.907</v>
      </c>
      <c r="F325">
        <v>61.252000000000002</v>
      </c>
      <c r="G325">
        <v>108.815</v>
      </c>
      <c r="H325">
        <v>179.65</v>
      </c>
      <c r="I325">
        <v>241.459</v>
      </c>
      <c r="J325">
        <v>148.74700000000001</v>
      </c>
      <c r="K325">
        <v>180.251</v>
      </c>
      <c r="L325">
        <v>74.638000000000005</v>
      </c>
    </row>
    <row r="326" spans="1:12">
      <c r="A326" t="s">
        <v>81</v>
      </c>
      <c r="B326">
        <v>14581.45</v>
      </c>
      <c r="C326">
        <v>18208.123</v>
      </c>
      <c r="D326">
        <v>14250.147999999999</v>
      </c>
      <c r="E326">
        <v>17595.93</v>
      </c>
      <c r="F326">
        <v>21884.99</v>
      </c>
      <c r="G326">
        <v>13568.102999999999</v>
      </c>
      <c r="H326">
        <v>12095.642</v>
      </c>
      <c r="I326">
        <v>10435.591</v>
      </c>
      <c r="J326">
        <v>8754.5560000000005</v>
      </c>
      <c r="K326">
        <v>5235.0339999999997</v>
      </c>
      <c r="L326">
        <v>6596.5429999999997</v>
      </c>
    </row>
    <row r="327" spans="1:12">
      <c r="A327" t="s">
        <v>82</v>
      </c>
      <c r="B327">
        <v>1449.14</v>
      </c>
      <c r="C327">
        <v>1184.441</v>
      </c>
      <c r="D327">
        <v>1505.7909999999999</v>
      </c>
      <c r="E327">
        <v>2045.6210000000001</v>
      </c>
      <c r="F327">
        <v>2355.4609999999998</v>
      </c>
      <c r="G327">
        <v>2307.308</v>
      </c>
      <c r="H327">
        <v>3236.0050000000001</v>
      </c>
      <c r="I327">
        <v>3767.2220000000002</v>
      </c>
      <c r="J327">
        <v>3544.2330000000002</v>
      </c>
      <c r="K327">
        <v>3092.3429999999998</v>
      </c>
      <c r="L327">
        <v>4125.5590000000002</v>
      </c>
    </row>
    <row r="328" spans="1:12">
      <c r="A328" t="s">
        <v>83</v>
      </c>
      <c r="B328">
        <v>11521.353999999999</v>
      </c>
      <c r="C328">
        <v>12009.859</v>
      </c>
      <c r="D328">
        <v>12318.721</v>
      </c>
      <c r="E328">
        <v>14304.184999999999</v>
      </c>
      <c r="F328">
        <v>17365.661</v>
      </c>
      <c r="G328">
        <v>16268.114</v>
      </c>
      <c r="H328">
        <v>18287.276999999998</v>
      </c>
      <c r="I328">
        <v>20904.170999999998</v>
      </c>
      <c r="J328">
        <v>24418.135999999999</v>
      </c>
      <c r="K328">
        <v>18237.316999999999</v>
      </c>
      <c r="L328">
        <v>22802.653999999999</v>
      </c>
    </row>
    <row r="329" spans="1:12">
      <c r="A329" t="s">
        <v>84</v>
      </c>
      <c r="B329">
        <v>5992.7430000000004</v>
      </c>
      <c r="C329">
        <v>4757.0069999999996</v>
      </c>
      <c r="D329">
        <v>5881.3019999999997</v>
      </c>
      <c r="E329">
        <v>7278.6350000000002</v>
      </c>
      <c r="F329">
        <v>7489.1660000000002</v>
      </c>
      <c r="G329">
        <v>7377.3860000000004</v>
      </c>
      <c r="H329">
        <v>9383.3670000000002</v>
      </c>
      <c r="I329">
        <v>11359.035</v>
      </c>
      <c r="J329">
        <v>9229.5169999999998</v>
      </c>
      <c r="K329">
        <v>7528.6369999999997</v>
      </c>
      <c r="L329">
        <v>8814.1730000000007</v>
      </c>
    </row>
    <row r="330" spans="1:12">
      <c r="A330" t="s">
        <v>85</v>
      </c>
      <c r="B330">
        <v>7432.6809999999996</v>
      </c>
      <c r="C330">
        <v>6487.99</v>
      </c>
      <c r="D330">
        <v>5659.9750000000004</v>
      </c>
      <c r="E330">
        <v>5297.8040000000001</v>
      </c>
      <c r="F330">
        <v>4070.8530000000001</v>
      </c>
      <c r="G330">
        <v>4335.5110000000004</v>
      </c>
      <c r="H330">
        <v>5097.7449999999999</v>
      </c>
      <c r="I330">
        <v>4888.1350000000002</v>
      </c>
      <c r="J330">
        <v>3423.165</v>
      </c>
      <c r="K330">
        <v>2067.3130000000001</v>
      </c>
      <c r="L330">
        <v>1884.836</v>
      </c>
    </row>
    <row r="331" spans="1:12">
      <c r="A331" t="s">
        <v>86</v>
      </c>
      <c r="B331">
        <v>1769.0889999999999</v>
      </c>
      <c r="C331">
        <v>2365.1619999999998</v>
      </c>
      <c r="D331">
        <v>952.83</v>
      </c>
      <c r="E331">
        <v>718.28700000000003</v>
      </c>
      <c r="F331">
        <v>446.04199999999997</v>
      </c>
      <c r="G331">
        <v>406.66800000000001</v>
      </c>
      <c r="H331">
        <v>484.29</v>
      </c>
      <c r="I331">
        <v>790.80600000000004</v>
      </c>
      <c r="J331">
        <v>959.48900000000003</v>
      </c>
      <c r="K331">
        <v>650.32500000000005</v>
      </c>
      <c r="L331">
        <v>1360.6479999999999</v>
      </c>
    </row>
    <row r="332" spans="1:12">
      <c r="A332" t="s">
        <v>87</v>
      </c>
      <c r="B332">
        <v>577.43100000000004</v>
      </c>
      <c r="C332">
        <v>483.41399999999999</v>
      </c>
      <c r="D332">
        <v>612.79</v>
      </c>
      <c r="E332">
        <v>805.27099999999996</v>
      </c>
      <c r="F332">
        <v>828.18</v>
      </c>
      <c r="G332">
        <v>824.36400000000003</v>
      </c>
      <c r="H332">
        <v>1308.02</v>
      </c>
      <c r="I332">
        <v>1450.393</v>
      </c>
      <c r="J332">
        <v>2315.806</v>
      </c>
      <c r="K332">
        <v>1798.982</v>
      </c>
      <c r="L332">
        <v>1682.3610000000001</v>
      </c>
    </row>
    <row r="333" spans="1:12">
      <c r="A333" t="s">
        <v>88</v>
      </c>
      <c r="B333">
        <v>17689.091</v>
      </c>
      <c r="C333">
        <v>15767.285</v>
      </c>
      <c r="D333">
        <v>18839.957999999999</v>
      </c>
      <c r="E333">
        <v>22865.674999999999</v>
      </c>
      <c r="F333">
        <v>27343.306</v>
      </c>
      <c r="G333">
        <v>24560.428</v>
      </c>
      <c r="H333">
        <v>29820.951000000001</v>
      </c>
      <c r="I333">
        <v>45785.635999999999</v>
      </c>
      <c r="J333">
        <v>41987.97</v>
      </c>
      <c r="K333">
        <v>39708.074000000001</v>
      </c>
      <c r="L333">
        <v>31332.696</v>
      </c>
    </row>
    <row r="334" spans="1:12">
      <c r="A334" t="s">
        <v>89</v>
      </c>
      <c r="B334">
        <v>3735.5450000000001</v>
      </c>
      <c r="C334">
        <v>4294.9809999999998</v>
      </c>
      <c r="D334">
        <v>4195.5290000000014</v>
      </c>
      <c r="E334">
        <v>5399.5410000000002</v>
      </c>
      <c r="F334">
        <v>6688.8149999999996</v>
      </c>
      <c r="G334">
        <v>7570.5749999999998</v>
      </c>
      <c r="H334">
        <v>7345.8649999999998</v>
      </c>
      <c r="I334">
        <v>6199.7460000000001</v>
      </c>
      <c r="J334">
        <v>10367.208000000001</v>
      </c>
      <c r="K334">
        <v>4187.4530000000004</v>
      </c>
      <c r="L334">
        <v>5664.5990000000002</v>
      </c>
    </row>
    <row r="335" spans="1:12">
      <c r="A335" t="s">
        <v>90</v>
      </c>
      <c r="B335">
        <v>962.72199999999998</v>
      </c>
      <c r="C335">
        <v>496.916</v>
      </c>
      <c r="D335">
        <v>524.26</v>
      </c>
      <c r="E335">
        <v>553.49</v>
      </c>
      <c r="F335">
        <v>590.08500000000004</v>
      </c>
      <c r="G335">
        <v>486.58600000000001</v>
      </c>
      <c r="H335">
        <v>749.29499999999996</v>
      </c>
      <c r="I335">
        <v>647.06799999999998</v>
      </c>
      <c r="J335">
        <v>573.98900000000003</v>
      </c>
      <c r="K335">
        <v>430.125</v>
      </c>
      <c r="L335">
        <v>562.54399999999998</v>
      </c>
    </row>
    <row r="336" spans="1:12">
      <c r="A336" t="s">
        <v>91</v>
      </c>
      <c r="B336">
        <v>42476.593999999997</v>
      </c>
      <c r="C336">
        <v>43566.031999999999</v>
      </c>
      <c r="D336">
        <v>39364.328000000001</v>
      </c>
      <c r="E336">
        <v>48141.754999999997</v>
      </c>
      <c r="F336">
        <v>55030.379000000001</v>
      </c>
      <c r="G336">
        <v>60006.894</v>
      </c>
      <c r="H336">
        <v>63974.665000000001</v>
      </c>
      <c r="I336">
        <v>66202.153999999995</v>
      </c>
      <c r="J336">
        <v>78575.164000000004</v>
      </c>
      <c r="K336">
        <v>65307.930999999997</v>
      </c>
      <c r="L336">
        <v>66073.615999999995</v>
      </c>
    </row>
    <row r="337" spans="1:12">
      <c r="A337" t="s">
        <v>92</v>
      </c>
      <c r="B337">
        <v>143.85499999999999</v>
      </c>
      <c r="C337">
        <v>224.36</v>
      </c>
      <c r="D337">
        <v>228.61699999999999</v>
      </c>
      <c r="E337">
        <v>389.65600000000001</v>
      </c>
      <c r="F337">
        <v>346.19499999999999</v>
      </c>
      <c r="G337">
        <v>226.36500000000001</v>
      </c>
      <c r="H337">
        <v>120.923</v>
      </c>
      <c r="I337">
        <v>229.43700000000001</v>
      </c>
      <c r="J337">
        <v>100.22</v>
      </c>
      <c r="K337">
        <v>160.077</v>
      </c>
      <c r="L337">
        <v>51.040999999999997</v>
      </c>
    </row>
    <row r="338" spans="1:12">
      <c r="A338" t="s">
        <v>93</v>
      </c>
      <c r="B338">
        <v>47791.546000000002</v>
      </c>
      <c r="C338">
        <v>44331.417000000001</v>
      </c>
      <c r="D338">
        <v>61837.491000000002</v>
      </c>
      <c r="E338">
        <v>93892.31</v>
      </c>
      <c r="F338">
        <v>162979.47899999999</v>
      </c>
      <c r="G338">
        <v>159454.40700000001</v>
      </c>
      <c r="H338">
        <v>248474.875</v>
      </c>
      <c r="I338">
        <v>286854.951</v>
      </c>
      <c r="J338">
        <v>298648.29200000002</v>
      </c>
      <c r="K338">
        <v>140939.47500000001</v>
      </c>
      <c r="L338">
        <v>308409.79200000002</v>
      </c>
    </row>
    <row r="339" spans="1:12">
      <c r="A339" t="s">
        <v>94</v>
      </c>
      <c r="B339">
        <v>0</v>
      </c>
      <c r="C339">
        <v>0.52400000000000002</v>
      </c>
      <c r="D339">
        <v>5.3129999999999997</v>
      </c>
      <c r="E339">
        <v>1.7629999999999999</v>
      </c>
      <c r="F339">
        <v>22.146000000000001</v>
      </c>
      <c r="G339">
        <v>27.577999999999999</v>
      </c>
      <c r="H339">
        <v>1.889</v>
      </c>
      <c r="I339" t="s">
        <v>18</v>
      </c>
      <c r="J339" t="s">
        <v>18</v>
      </c>
      <c r="K339">
        <v>0.25</v>
      </c>
      <c r="L339">
        <v>0</v>
      </c>
    </row>
    <row r="340" spans="1:12">
      <c r="A340" t="s">
        <v>95</v>
      </c>
      <c r="B340">
        <v>0</v>
      </c>
      <c r="C340">
        <v>827.53300000000002</v>
      </c>
      <c r="D340">
        <v>812.48099999999999</v>
      </c>
      <c r="E340">
        <v>329.01299999999998</v>
      </c>
      <c r="F340">
        <v>29.018999999999998</v>
      </c>
      <c r="G340">
        <v>0.1</v>
      </c>
      <c r="H340">
        <v>9.1080000000000005</v>
      </c>
      <c r="I340">
        <v>6.8639999999999999</v>
      </c>
      <c r="J340">
        <v>21.562999999999999</v>
      </c>
      <c r="K340">
        <v>147.66300000000001</v>
      </c>
      <c r="L340">
        <v>0.29299999999999998</v>
      </c>
    </row>
    <row r="341" spans="1:12">
      <c r="A341" t="s">
        <v>96</v>
      </c>
      <c r="B341">
        <v>41632.357000000004</v>
      </c>
      <c r="C341">
        <v>45669.959000000003</v>
      </c>
      <c r="D341">
        <v>49840.798999999999</v>
      </c>
      <c r="E341">
        <v>57243.661999999997</v>
      </c>
      <c r="F341">
        <v>73994.085999999996</v>
      </c>
      <c r="G341">
        <v>125624.916</v>
      </c>
      <c r="H341">
        <v>168166.386</v>
      </c>
      <c r="I341">
        <v>168817.08499999999</v>
      </c>
      <c r="J341">
        <v>182858.777</v>
      </c>
      <c r="K341">
        <v>92852.39</v>
      </c>
      <c r="L341">
        <v>127653.06</v>
      </c>
    </row>
    <row r="342" spans="1:12">
      <c r="A342" t="s">
        <v>97</v>
      </c>
      <c r="B342">
        <v>0</v>
      </c>
      <c r="C342" t="s">
        <v>18</v>
      </c>
      <c r="D342" t="s">
        <v>18</v>
      </c>
      <c r="E342" t="s">
        <v>18</v>
      </c>
      <c r="F342" t="s">
        <v>18</v>
      </c>
      <c r="G342" t="s">
        <v>18</v>
      </c>
      <c r="H342" t="s">
        <v>18</v>
      </c>
      <c r="I342" t="s">
        <v>18</v>
      </c>
      <c r="J342" t="s">
        <v>18</v>
      </c>
      <c r="K342" t="s">
        <v>18</v>
      </c>
      <c r="L342">
        <v>0</v>
      </c>
    </row>
    <row r="343" spans="1:12">
      <c r="A343" t="s">
        <v>98</v>
      </c>
      <c r="B343">
        <v>3466.6590000000001</v>
      </c>
      <c r="C343">
        <v>3708.451</v>
      </c>
      <c r="D343">
        <v>1665.0070000000001</v>
      </c>
      <c r="E343">
        <v>4083.4949999999999</v>
      </c>
      <c r="F343">
        <v>13169.48</v>
      </c>
      <c r="G343">
        <v>40062.476000000002</v>
      </c>
      <c r="H343">
        <v>28090.2</v>
      </c>
      <c r="I343">
        <v>38368.728000000003</v>
      </c>
      <c r="J343">
        <v>37830.665000000001</v>
      </c>
      <c r="K343">
        <v>9726.1689999999999</v>
      </c>
      <c r="L343">
        <v>17476.509999999998</v>
      </c>
    </row>
    <row r="344" spans="1:12">
      <c r="A344" t="s">
        <v>99</v>
      </c>
      <c r="B344">
        <v>18143.900000000001</v>
      </c>
      <c r="C344">
        <v>20271.045999999998</v>
      </c>
      <c r="D344">
        <v>19044.244999999999</v>
      </c>
      <c r="E344">
        <v>20524.785</v>
      </c>
      <c r="F344">
        <v>52243.904000000002</v>
      </c>
      <c r="G344">
        <v>100461.951</v>
      </c>
      <c r="H344">
        <v>161863.12400000001</v>
      </c>
      <c r="I344">
        <v>190743.761</v>
      </c>
      <c r="J344">
        <v>167579.092</v>
      </c>
      <c r="K344">
        <v>92435.857000000004</v>
      </c>
      <c r="L344">
        <v>157890.54999999999</v>
      </c>
    </row>
    <row r="345" spans="1:12">
      <c r="A345" t="s">
        <v>100</v>
      </c>
      <c r="B345">
        <v>15.544</v>
      </c>
      <c r="C345">
        <v>3.2850000000000001</v>
      </c>
      <c r="D345">
        <v>64.932000000000002</v>
      </c>
      <c r="E345">
        <v>138.38399999999999</v>
      </c>
      <c r="F345">
        <v>187.05500000000001</v>
      </c>
      <c r="G345">
        <v>481.74799999999999</v>
      </c>
      <c r="H345">
        <v>1423.6610000000001</v>
      </c>
      <c r="I345">
        <v>820.75099999999998</v>
      </c>
      <c r="J345">
        <v>1115.021</v>
      </c>
      <c r="K345">
        <v>2141.7550000000001</v>
      </c>
      <c r="L345">
        <v>3143.7460000000001</v>
      </c>
    </row>
    <row r="346" spans="1:12">
      <c r="A346" t="s">
        <v>101</v>
      </c>
      <c r="B346">
        <v>3494.567</v>
      </c>
      <c r="C346">
        <v>3280.3009999999999</v>
      </c>
      <c r="D346">
        <v>3586.4679999999998</v>
      </c>
      <c r="E346">
        <v>4530.6890000000003</v>
      </c>
      <c r="F346">
        <v>5142.2389999999996</v>
      </c>
      <c r="G346">
        <v>5283.5510000000004</v>
      </c>
      <c r="H346">
        <v>5451.3440000000001</v>
      </c>
      <c r="I346">
        <v>6536.4639999999999</v>
      </c>
      <c r="J346">
        <v>10052.146000000001</v>
      </c>
      <c r="K346">
        <v>8426.6509999999998</v>
      </c>
      <c r="L346">
        <v>7679.393</v>
      </c>
    </row>
    <row r="347" spans="1:12">
      <c r="A347" t="s">
        <v>102</v>
      </c>
      <c r="B347">
        <v>33507.910000000003</v>
      </c>
      <c r="C347">
        <v>33693.339</v>
      </c>
      <c r="D347">
        <v>35628.127999999997</v>
      </c>
      <c r="E347">
        <v>44897.813999999998</v>
      </c>
      <c r="F347">
        <v>51461.243000000002</v>
      </c>
      <c r="G347">
        <v>53493.298000000003</v>
      </c>
      <c r="H347">
        <v>58498.125</v>
      </c>
      <c r="I347">
        <v>82259.796000000002</v>
      </c>
      <c r="J347">
        <v>100426.226</v>
      </c>
      <c r="K347">
        <v>85331.146999999997</v>
      </c>
      <c r="L347">
        <v>88154.646999999997</v>
      </c>
    </row>
    <row r="348" spans="1:12">
      <c r="A348" t="s">
        <v>103</v>
      </c>
      <c r="B348">
        <v>1202.181</v>
      </c>
      <c r="C348">
        <v>2093.7530000000002</v>
      </c>
      <c r="D348">
        <v>7554.6319999999996</v>
      </c>
      <c r="E348">
        <v>3053.8939999999998</v>
      </c>
      <c r="F348">
        <v>4831.6279999999997</v>
      </c>
      <c r="G348">
        <v>5128.26</v>
      </c>
      <c r="H348">
        <v>4962.4769999999999</v>
      </c>
      <c r="I348">
        <v>9570.0400000000009</v>
      </c>
      <c r="J348">
        <v>14602.392</v>
      </c>
      <c r="K348">
        <v>5685.3320000000003</v>
      </c>
      <c r="L348">
        <v>4745.2969999999996</v>
      </c>
    </row>
    <row r="349" spans="1:12">
      <c r="A349" t="s">
        <v>104</v>
      </c>
      <c r="B349">
        <v>16445.813999999998</v>
      </c>
      <c r="C349">
        <v>19678.629000000001</v>
      </c>
      <c r="D349">
        <v>21983.205999999998</v>
      </c>
      <c r="E349">
        <v>23344.080000000002</v>
      </c>
      <c r="F349">
        <v>26262.699000000001</v>
      </c>
      <c r="G349">
        <v>27306.985000000001</v>
      </c>
      <c r="H349">
        <v>33665.387999999999</v>
      </c>
      <c r="I349">
        <v>34414.468000000001</v>
      </c>
      <c r="J349">
        <v>63992.781999999999</v>
      </c>
      <c r="K349">
        <v>52495.641000000003</v>
      </c>
      <c r="L349">
        <v>53805.669000000002</v>
      </c>
    </row>
    <row r="350" spans="1:12">
      <c r="A350" t="s">
        <v>105</v>
      </c>
      <c r="B350">
        <v>6176.5640000000003</v>
      </c>
      <c r="C350">
        <v>7840.0010000000002</v>
      </c>
      <c r="D350">
        <v>8415.3449999999993</v>
      </c>
      <c r="E350">
        <v>9796.8629999999994</v>
      </c>
      <c r="F350">
        <v>15106.243</v>
      </c>
      <c r="G350">
        <v>18015.32</v>
      </c>
      <c r="H350">
        <v>13096.5</v>
      </c>
      <c r="I350">
        <v>16742.319</v>
      </c>
      <c r="J350">
        <v>22457.326000000001</v>
      </c>
      <c r="K350">
        <v>9376.3860000000004</v>
      </c>
      <c r="L350">
        <v>12803.684999999999</v>
      </c>
    </row>
    <row r="351" spans="1:12">
      <c r="A351" t="s">
        <v>106</v>
      </c>
      <c r="B351">
        <v>29607.716</v>
      </c>
      <c r="C351">
        <v>2.7389999999999999</v>
      </c>
      <c r="D351">
        <v>0.19</v>
      </c>
      <c r="E351">
        <v>0.52300000000000002</v>
      </c>
      <c r="F351">
        <v>1.5580000000000001</v>
      </c>
      <c r="G351">
        <v>3.367</v>
      </c>
      <c r="H351">
        <v>100.44799999999999</v>
      </c>
      <c r="I351">
        <v>62.137</v>
      </c>
      <c r="J351">
        <v>32.030999999999999</v>
      </c>
      <c r="K351" t="s">
        <v>18</v>
      </c>
      <c r="L351">
        <v>0</v>
      </c>
    </row>
    <row r="352" spans="1:12">
      <c r="A352" t="s">
        <v>107</v>
      </c>
      <c r="B352">
        <v>644399.59400000004</v>
      </c>
      <c r="C352">
        <v>559087.53899999999</v>
      </c>
      <c r="D352">
        <v>511870.84899999999</v>
      </c>
      <c r="E352">
        <v>657620.38699999999</v>
      </c>
      <c r="F352">
        <v>938432.08700000006</v>
      </c>
      <c r="G352">
        <v>1319492.8370000001</v>
      </c>
      <c r="H352">
        <v>1514933.976</v>
      </c>
      <c r="I352">
        <v>1748180.611</v>
      </c>
      <c r="J352">
        <v>3116229.4419999998</v>
      </c>
      <c r="K352">
        <v>1815115.3640000001</v>
      </c>
      <c r="L352">
        <v>2325111.8330000001</v>
      </c>
    </row>
    <row r="353" spans="1:12">
      <c r="A353" t="s">
        <v>108</v>
      </c>
      <c r="B353">
        <v>40127.161999999997</v>
      </c>
      <c r="C353">
        <v>34711.705000000002</v>
      </c>
      <c r="D353">
        <v>41939.921999999999</v>
      </c>
      <c r="E353">
        <v>52012.860999999997</v>
      </c>
      <c r="F353">
        <v>62781.243999999999</v>
      </c>
      <c r="G353">
        <v>68306.911999999997</v>
      </c>
      <c r="H353">
        <v>100125.302</v>
      </c>
      <c r="I353">
        <v>109874.219</v>
      </c>
      <c r="J353">
        <v>184572.37899999999</v>
      </c>
      <c r="K353">
        <v>98915.428</v>
      </c>
      <c r="L353">
        <v>91465.005999999994</v>
      </c>
    </row>
    <row r="354" spans="1:12">
      <c r="A354" t="s">
        <v>109</v>
      </c>
      <c r="B354">
        <v>26625.734</v>
      </c>
      <c r="C354">
        <v>22647.600999999999</v>
      </c>
      <c r="D354">
        <v>22738.685000000001</v>
      </c>
      <c r="E354">
        <v>29103.56</v>
      </c>
      <c r="F354">
        <v>36222.031999999999</v>
      </c>
      <c r="G354">
        <v>43434.91</v>
      </c>
      <c r="H354">
        <v>51301.025000000001</v>
      </c>
      <c r="I354">
        <v>54445.517999999996</v>
      </c>
      <c r="J354">
        <v>72458.236000000004</v>
      </c>
      <c r="K354">
        <v>43856.68</v>
      </c>
      <c r="L354">
        <v>71099.187999999995</v>
      </c>
    </row>
    <row r="355" spans="1:12">
      <c r="A355" t="s">
        <v>110</v>
      </c>
      <c r="B355">
        <v>138181.55799999999</v>
      </c>
      <c r="C355">
        <v>153718.462</v>
      </c>
      <c r="D355">
        <v>122811.351</v>
      </c>
      <c r="E355">
        <v>162774.25899999999</v>
      </c>
      <c r="F355">
        <v>182043.12899999999</v>
      </c>
      <c r="G355">
        <v>275043.11</v>
      </c>
      <c r="H355">
        <v>346493.47600000002</v>
      </c>
      <c r="I355">
        <v>364284.277</v>
      </c>
      <c r="J355">
        <v>485693.61700000003</v>
      </c>
      <c r="K355">
        <v>374158.14899999998</v>
      </c>
      <c r="L355">
        <v>440433.56699999998</v>
      </c>
    </row>
    <row r="356" spans="1:12">
      <c r="A356" t="s">
        <v>111</v>
      </c>
      <c r="B356">
        <v>29.617999999999999</v>
      </c>
      <c r="C356">
        <v>12.634</v>
      </c>
      <c r="D356">
        <v>27.523</v>
      </c>
      <c r="E356">
        <v>8.1430000000000007</v>
      </c>
      <c r="F356">
        <v>59.472999999999999</v>
      </c>
      <c r="G356">
        <v>476.423</v>
      </c>
      <c r="H356">
        <v>5433.2870000000003</v>
      </c>
      <c r="I356">
        <v>7018.6710000000003</v>
      </c>
      <c r="J356">
        <v>8650.9599999999991</v>
      </c>
      <c r="K356">
        <v>7198.2650000000003</v>
      </c>
      <c r="L356">
        <v>6073.585</v>
      </c>
    </row>
    <row r="357" spans="1:12">
      <c r="A357" t="s">
        <v>112</v>
      </c>
      <c r="B357">
        <v>14568.601000000001</v>
      </c>
      <c r="C357">
        <v>19810.34</v>
      </c>
      <c r="D357">
        <v>34004.269999999997</v>
      </c>
      <c r="E357">
        <v>131806.05300000001</v>
      </c>
      <c r="F357">
        <v>184040.753</v>
      </c>
      <c r="G357">
        <v>314794.359</v>
      </c>
      <c r="H357">
        <v>488379.37800000003</v>
      </c>
      <c r="I357">
        <v>433262.92700000003</v>
      </c>
      <c r="J357">
        <v>366819.93800000002</v>
      </c>
      <c r="K357">
        <v>292097.652</v>
      </c>
      <c r="L357">
        <v>418755.848</v>
      </c>
    </row>
    <row r="358" spans="1:12">
      <c r="A358" t="s">
        <v>113</v>
      </c>
      <c r="B358">
        <v>1591.271</v>
      </c>
      <c r="C358">
        <v>1289.865</v>
      </c>
      <c r="D358">
        <v>1177.8520000000001</v>
      </c>
      <c r="E358">
        <v>1391.5129999999999</v>
      </c>
      <c r="F358">
        <v>1845.8779999999999</v>
      </c>
      <c r="G358">
        <v>1700.72</v>
      </c>
      <c r="H358">
        <v>1700.3320000000001</v>
      </c>
      <c r="I358">
        <v>1567.779</v>
      </c>
      <c r="J358">
        <v>4037.924</v>
      </c>
      <c r="K358">
        <v>3484.72</v>
      </c>
      <c r="L358">
        <v>3340.0160000000001</v>
      </c>
    </row>
    <row r="359" spans="1:12">
      <c r="A359" t="s">
        <v>114</v>
      </c>
      <c r="B359">
        <v>21969.617999999999</v>
      </c>
      <c r="C359">
        <v>24698.075000000001</v>
      </c>
      <c r="D359">
        <v>31959.983</v>
      </c>
      <c r="E359">
        <v>34280.930999999997</v>
      </c>
      <c r="F359">
        <v>33680.769</v>
      </c>
      <c r="G359">
        <v>39788.247000000003</v>
      </c>
      <c r="H359">
        <v>45925.678</v>
      </c>
      <c r="I359">
        <v>56059.161</v>
      </c>
      <c r="J359">
        <v>69666.171000000002</v>
      </c>
      <c r="K359">
        <v>49714.667999999998</v>
      </c>
      <c r="L359">
        <v>63668.025000000001</v>
      </c>
    </row>
    <row r="360" spans="1:12">
      <c r="A360" t="s">
        <v>115</v>
      </c>
      <c r="B360">
        <v>1454.106</v>
      </c>
      <c r="C360">
        <v>1509.752</v>
      </c>
      <c r="D360">
        <v>1423.2449999999999</v>
      </c>
      <c r="E360">
        <v>1615.807</v>
      </c>
      <c r="F360">
        <v>2409.0929999999998</v>
      </c>
      <c r="G360">
        <v>3166.2890000000002</v>
      </c>
      <c r="H360">
        <v>3853.2109999999998</v>
      </c>
      <c r="I360">
        <v>4867.1450000000004</v>
      </c>
      <c r="J360">
        <v>9097.4750000000004</v>
      </c>
      <c r="K360">
        <v>6358.8649999999998</v>
      </c>
      <c r="L360">
        <v>6291.2179999999998</v>
      </c>
    </row>
    <row r="361" spans="1:12">
      <c r="A361" t="s">
        <v>116</v>
      </c>
      <c r="B361">
        <v>4577.0889999999999</v>
      </c>
      <c r="C361">
        <v>3972.1210000000001</v>
      </c>
      <c r="D361">
        <v>4676.8109999999997</v>
      </c>
      <c r="E361">
        <v>6529.4809999999998</v>
      </c>
      <c r="F361">
        <v>7597.7929999999997</v>
      </c>
      <c r="G361">
        <v>6683.2139999999999</v>
      </c>
      <c r="H361">
        <v>7304.5079999999998</v>
      </c>
      <c r="I361">
        <v>8598.2070000000003</v>
      </c>
      <c r="J361">
        <v>11072.986999999999</v>
      </c>
      <c r="K361">
        <v>8788.2469999999994</v>
      </c>
      <c r="L361">
        <v>9495.7019999999993</v>
      </c>
    </row>
    <row r="362" spans="1:12">
      <c r="A362" t="s">
        <v>117</v>
      </c>
      <c r="B362">
        <v>25425.288</v>
      </c>
      <c r="C362">
        <v>23123.69</v>
      </c>
      <c r="D362">
        <v>23931.925999999999</v>
      </c>
      <c r="E362">
        <v>25333.174999999999</v>
      </c>
      <c r="F362">
        <v>32987.425999999999</v>
      </c>
      <c r="G362">
        <v>32751.388999999999</v>
      </c>
      <c r="H362">
        <v>42587.351999999999</v>
      </c>
      <c r="I362">
        <v>46022.27</v>
      </c>
      <c r="J362">
        <v>42537.146999999997</v>
      </c>
      <c r="K362">
        <v>24069.469000000001</v>
      </c>
      <c r="L362">
        <v>34800.586000000003</v>
      </c>
    </row>
    <row r="363" spans="1:12">
      <c r="A363" t="s">
        <v>118</v>
      </c>
      <c r="B363">
        <v>20358.284</v>
      </c>
      <c r="C363">
        <v>18726.814999999999</v>
      </c>
      <c r="D363">
        <v>19944.601999999999</v>
      </c>
      <c r="E363">
        <v>26779.114000000001</v>
      </c>
      <c r="F363">
        <v>38067.188999999998</v>
      </c>
      <c r="G363">
        <v>39179.355000000003</v>
      </c>
      <c r="H363">
        <v>44827.995999999999</v>
      </c>
      <c r="I363">
        <v>52889.457000000002</v>
      </c>
      <c r="J363">
        <v>59746.343999999997</v>
      </c>
      <c r="K363">
        <v>40734.650999999998</v>
      </c>
      <c r="L363">
        <v>70639.327999999994</v>
      </c>
    </row>
    <row r="364" spans="1:12">
      <c r="A364" t="s">
        <v>119</v>
      </c>
      <c r="B364">
        <v>33721.65</v>
      </c>
      <c r="C364">
        <v>39266.514000000003</v>
      </c>
      <c r="D364">
        <v>45447.406999999999</v>
      </c>
      <c r="E364">
        <v>58987.499000000003</v>
      </c>
      <c r="F364">
        <v>79717.277000000002</v>
      </c>
      <c r="G364">
        <v>91776.433999999994</v>
      </c>
      <c r="H364">
        <v>97142.737999999998</v>
      </c>
      <c r="I364">
        <v>120478.69100000001</v>
      </c>
      <c r="J364">
        <v>121678.04</v>
      </c>
      <c r="K364">
        <v>74492.626000000004</v>
      </c>
      <c r="L364">
        <v>101317.57399999999</v>
      </c>
    </row>
    <row r="365" spans="1:12">
      <c r="A365" t="s">
        <v>120</v>
      </c>
      <c r="B365">
        <v>34638.883000000002</v>
      </c>
      <c r="C365">
        <v>33386.688999999998</v>
      </c>
      <c r="D365">
        <v>35461.786999999997</v>
      </c>
      <c r="E365">
        <v>43739.741999999998</v>
      </c>
      <c r="F365">
        <v>39215.165999999997</v>
      </c>
      <c r="G365">
        <v>42072.038999999997</v>
      </c>
      <c r="H365">
        <v>42274.874000000003</v>
      </c>
      <c r="I365">
        <v>53831.271999999997</v>
      </c>
      <c r="J365">
        <v>65272.212</v>
      </c>
      <c r="K365">
        <v>47456.451999999997</v>
      </c>
      <c r="L365">
        <v>42864.91</v>
      </c>
    </row>
    <row r="366" spans="1:12">
      <c r="A366" t="s">
        <v>121</v>
      </c>
      <c r="B366">
        <v>92578.660999999993</v>
      </c>
      <c r="C366">
        <v>79548.623999999996</v>
      </c>
      <c r="D366">
        <v>84860.09</v>
      </c>
      <c r="E366">
        <v>119848.568</v>
      </c>
      <c r="F366">
        <v>162404.03200000001</v>
      </c>
      <c r="G366">
        <v>180094.63</v>
      </c>
      <c r="H366">
        <v>172855.00399999999</v>
      </c>
      <c r="I366">
        <v>207215.709</v>
      </c>
      <c r="J366">
        <v>220461.92499999999</v>
      </c>
      <c r="K366">
        <v>171998.62</v>
      </c>
      <c r="L366">
        <v>254407.83799999999</v>
      </c>
    </row>
    <row r="367" spans="1:12">
      <c r="A367" t="s">
        <v>122</v>
      </c>
      <c r="B367">
        <v>12127.304</v>
      </c>
      <c r="C367">
        <v>12483.433999999999</v>
      </c>
      <c r="D367">
        <v>16142.213</v>
      </c>
      <c r="E367">
        <v>20301.900000000001</v>
      </c>
      <c r="F367">
        <v>23671.105</v>
      </c>
      <c r="G367">
        <v>27524.2</v>
      </c>
      <c r="H367">
        <v>31171.738000000001</v>
      </c>
      <c r="I367">
        <v>39398.953999999998</v>
      </c>
      <c r="J367">
        <v>48493.923000000003</v>
      </c>
      <c r="K367">
        <v>26060.379000000001</v>
      </c>
      <c r="L367">
        <v>35343.430999999997</v>
      </c>
    </row>
    <row r="368" spans="1:12">
      <c r="A368" t="s">
        <v>123</v>
      </c>
      <c r="B368">
        <v>49500.002</v>
      </c>
      <c r="C368">
        <v>55399.057000000001</v>
      </c>
      <c r="D368">
        <v>55113.383000000002</v>
      </c>
      <c r="E368">
        <v>74841.161999999997</v>
      </c>
      <c r="F368">
        <v>91788.164999999994</v>
      </c>
      <c r="G368">
        <v>100982.97500000001</v>
      </c>
      <c r="H368">
        <v>115074.72199999999</v>
      </c>
      <c r="I368">
        <v>133668.72</v>
      </c>
      <c r="J368">
        <v>163125.299</v>
      </c>
      <c r="K368">
        <v>100020.66099999999</v>
      </c>
      <c r="L368">
        <v>121392.323</v>
      </c>
    </row>
    <row r="369" spans="1:12">
      <c r="A369" t="s">
        <v>124</v>
      </c>
      <c r="B369">
        <v>18312.629000000001</v>
      </c>
      <c r="C369">
        <v>18913.115000000002</v>
      </c>
      <c r="D369">
        <v>22764.774000000001</v>
      </c>
      <c r="E369">
        <v>28848.162</v>
      </c>
      <c r="F369">
        <v>32238.184000000001</v>
      </c>
      <c r="G369">
        <v>28444.487000000001</v>
      </c>
      <c r="H369">
        <v>32369.280999999999</v>
      </c>
      <c r="I369">
        <v>47241.667000000001</v>
      </c>
      <c r="J369">
        <v>63134.209000000003</v>
      </c>
      <c r="K369">
        <v>41378.192000000003</v>
      </c>
      <c r="L369">
        <v>50467.542999999998</v>
      </c>
    </row>
    <row r="370" spans="1:12">
      <c r="A370" t="s">
        <v>125</v>
      </c>
      <c r="B370">
        <v>5542.3620000000001</v>
      </c>
      <c r="C370">
        <v>4743.1859999999997</v>
      </c>
      <c r="D370">
        <v>5132.1329999999998</v>
      </c>
      <c r="E370">
        <v>9454.9349999999995</v>
      </c>
      <c r="F370">
        <v>8334.1630000000005</v>
      </c>
      <c r="G370">
        <v>8384.9320000000007</v>
      </c>
      <c r="H370">
        <v>10205.861000000001</v>
      </c>
      <c r="I370">
        <v>11484.316000000001</v>
      </c>
      <c r="J370">
        <v>11329.342000000001</v>
      </c>
      <c r="K370">
        <v>6308.1419999999998</v>
      </c>
      <c r="L370">
        <v>9664.223</v>
      </c>
    </row>
    <row r="371" spans="1:12">
      <c r="A371" t="s">
        <v>126</v>
      </c>
      <c r="B371">
        <v>1152.443</v>
      </c>
      <c r="C371">
        <v>1030.655</v>
      </c>
      <c r="D371">
        <v>1030.241</v>
      </c>
      <c r="E371">
        <v>1306.721</v>
      </c>
      <c r="F371">
        <v>1404.3530000000001</v>
      </c>
      <c r="G371">
        <v>1064.6590000000001</v>
      </c>
      <c r="H371">
        <v>925.89499999999998</v>
      </c>
      <c r="I371">
        <v>1115.905</v>
      </c>
      <c r="J371">
        <v>1609.5840000000001</v>
      </c>
      <c r="K371">
        <v>1667.79</v>
      </c>
      <c r="L371">
        <v>1634.404</v>
      </c>
    </row>
    <row r="372" spans="1:12">
      <c r="A372" t="s">
        <v>127</v>
      </c>
      <c r="B372">
        <v>18939.583999999999</v>
      </c>
      <c r="C372">
        <v>20767.600999999999</v>
      </c>
      <c r="D372">
        <v>23672.787</v>
      </c>
      <c r="E372">
        <v>27952.585999999999</v>
      </c>
      <c r="F372">
        <v>31761.133000000002</v>
      </c>
      <c r="G372">
        <v>29822.444</v>
      </c>
      <c r="H372">
        <v>29936.302</v>
      </c>
      <c r="I372">
        <v>30290.643</v>
      </c>
      <c r="J372">
        <v>29082.22</v>
      </c>
      <c r="K372">
        <v>17436.116999999998</v>
      </c>
      <c r="L372">
        <v>19380.363000000001</v>
      </c>
    </row>
    <row r="373" spans="1:12">
      <c r="A373" t="s">
        <v>128</v>
      </c>
      <c r="B373">
        <v>2100.018</v>
      </c>
      <c r="C373">
        <v>2047.1110000000001</v>
      </c>
      <c r="D373">
        <v>1788.2159999999999</v>
      </c>
      <c r="E373">
        <v>2610.2550000000001</v>
      </c>
      <c r="F373">
        <v>2728.9870000000001</v>
      </c>
      <c r="G373">
        <v>2828.2040000000002</v>
      </c>
      <c r="H373">
        <v>2500.9560000000001</v>
      </c>
      <c r="I373">
        <v>2837.3960000000002</v>
      </c>
      <c r="J373">
        <v>3472.165</v>
      </c>
      <c r="K373">
        <v>3472.674</v>
      </c>
      <c r="L373">
        <v>4291.2489999999998</v>
      </c>
    </row>
    <row r="374" spans="1:12">
      <c r="A374" t="s">
        <v>129</v>
      </c>
      <c r="B374">
        <v>79763.778000000006</v>
      </c>
      <c r="C374">
        <v>77634.962</v>
      </c>
      <c r="D374">
        <v>87700.732000000004</v>
      </c>
      <c r="E374">
        <v>107721.806</v>
      </c>
      <c r="F374">
        <v>126664.504</v>
      </c>
      <c r="G374">
        <v>136703.14600000001</v>
      </c>
      <c r="H374">
        <v>150546.20600000001</v>
      </c>
      <c r="I374">
        <v>186246.372</v>
      </c>
      <c r="J374">
        <v>214251.93799999999</v>
      </c>
      <c r="K374">
        <v>160592.321</v>
      </c>
      <c r="L374">
        <v>162683.51300000001</v>
      </c>
    </row>
    <row r="375" spans="1:12">
      <c r="A375" t="s">
        <v>130</v>
      </c>
      <c r="B375">
        <v>57126.125</v>
      </c>
      <c r="C375">
        <v>50088.216999999997</v>
      </c>
      <c r="D375">
        <v>62403.478000000003</v>
      </c>
      <c r="E375">
        <v>76387.649999999994</v>
      </c>
      <c r="F375">
        <v>88533.676999999996</v>
      </c>
      <c r="G375">
        <v>115879.245</v>
      </c>
      <c r="H375">
        <v>119242.37699999999</v>
      </c>
      <c r="I375">
        <v>162667.02600000001</v>
      </c>
      <c r="J375">
        <v>196590.06599999999</v>
      </c>
      <c r="K375">
        <v>201348.93400000001</v>
      </c>
      <c r="L375">
        <v>199222.886</v>
      </c>
    </row>
    <row r="376" spans="1:12">
      <c r="A376" t="s">
        <v>131</v>
      </c>
      <c r="B376">
        <v>170612.67300000001</v>
      </c>
      <c r="C376">
        <v>197611.56099999999</v>
      </c>
      <c r="D376">
        <v>235940.00399999999</v>
      </c>
      <c r="E376">
        <v>310959.36700000003</v>
      </c>
      <c r="F376">
        <v>398887.91200000001</v>
      </c>
      <c r="G376">
        <v>452027.80300000001</v>
      </c>
      <c r="H376">
        <v>502308.77899999998</v>
      </c>
      <c r="I376">
        <v>643629.57999999996</v>
      </c>
      <c r="J376">
        <v>754643.85100000002</v>
      </c>
      <c r="K376">
        <v>754212.48199999996</v>
      </c>
      <c r="L376">
        <v>785070.28700000001</v>
      </c>
    </row>
    <row r="377" spans="1:12">
      <c r="A377" t="s">
        <v>132</v>
      </c>
      <c r="B377">
        <v>12077.134</v>
      </c>
      <c r="C377">
        <v>11519.798000000001</v>
      </c>
      <c r="D377">
        <v>13053.42</v>
      </c>
      <c r="E377">
        <v>14534.424000000001</v>
      </c>
      <c r="F377">
        <v>14200.385</v>
      </c>
      <c r="G377">
        <v>15804.679</v>
      </c>
      <c r="H377">
        <v>16473.861000000001</v>
      </c>
      <c r="I377">
        <v>18773.863000000001</v>
      </c>
      <c r="J377">
        <v>21432.912</v>
      </c>
      <c r="K377">
        <v>18291.37</v>
      </c>
      <c r="L377">
        <v>16620.241000000002</v>
      </c>
    </row>
    <row r="378" spans="1:12">
      <c r="A378" t="s">
        <v>133</v>
      </c>
      <c r="B378">
        <v>45984.531000000003</v>
      </c>
      <c r="C378">
        <v>50820.735999999997</v>
      </c>
      <c r="D378">
        <v>60242.898000000001</v>
      </c>
      <c r="E378">
        <v>68931.850000000006</v>
      </c>
      <c r="F378">
        <v>104224.62699999999</v>
      </c>
      <c r="G378">
        <v>107564.783</v>
      </c>
      <c r="H378">
        <v>130214.79700000001</v>
      </c>
      <c r="I378">
        <v>180595.88099999999</v>
      </c>
      <c r="J378">
        <v>212376.587</v>
      </c>
      <c r="K378">
        <v>187718.50200000001</v>
      </c>
      <c r="L378">
        <v>195738.38200000001</v>
      </c>
    </row>
    <row r="379" spans="1:12">
      <c r="A379" t="s">
        <v>134</v>
      </c>
      <c r="B379">
        <v>57121.999000000003</v>
      </c>
      <c r="C379">
        <v>58726.402000000002</v>
      </c>
      <c r="D379">
        <v>66426.584000000003</v>
      </c>
      <c r="E379">
        <v>73558.601999999999</v>
      </c>
      <c r="F379">
        <v>94092.362999999998</v>
      </c>
      <c r="G379">
        <v>93543.27</v>
      </c>
      <c r="H379">
        <v>105676.72100000001</v>
      </c>
      <c r="I379">
        <v>136788.834</v>
      </c>
      <c r="J379">
        <v>156397.098</v>
      </c>
      <c r="K379">
        <v>138288.00200000001</v>
      </c>
      <c r="L379">
        <v>135147.57999999999</v>
      </c>
    </row>
    <row r="380" spans="1:12">
      <c r="A380" t="s">
        <v>135</v>
      </c>
      <c r="B380">
        <v>33621.925999999999</v>
      </c>
      <c r="C380">
        <v>37334.139000000003</v>
      </c>
      <c r="D380">
        <v>39532.249000000003</v>
      </c>
      <c r="E380">
        <v>40547.213000000003</v>
      </c>
      <c r="F380">
        <v>48576.508000000002</v>
      </c>
      <c r="G380">
        <v>51135.493999999999</v>
      </c>
      <c r="H380">
        <v>54619.911999999997</v>
      </c>
      <c r="I380">
        <v>76087.702000000005</v>
      </c>
      <c r="J380">
        <v>114518.20299999999</v>
      </c>
      <c r="K380">
        <v>60934.267999999996</v>
      </c>
      <c r="L380">
        <v>71460.289000000004</v>
      </c>
    </row>
    <row r="381" spans="1:12">
      <c r="A381" t="s">
        <v>136</v>
      </c>
      <c r="B381">
        <v>37875.019999999997</v>
      </c>
      <c r="C381">
        <v>35210.951999999997</v>
      </c>
      <c r="D381">
        <v>36024.811999999998</v>
      </c>
      <c r="E381">
        <v>44103.953000000001</v>
      </c>
      <c r="F381">
        <v>65490.28</v>
      </c>
      <c r="G381">
        <v>72975.713000000003</v>
      </c>
      <c r="H381">
        <v>91132.317999999999</v>
      </c>
      <c r="I381">
        <v>153992.63699999999</v>
      </c>
      <c r="J381">
        <v>155645.639</v>
      </c>
      <c r="K381">
        <v>88985.61</v>
      </c>
      <c r="L381">
        <v>112549.43700000001</v>
      </c>
    </row>
    <row r="382" spans="1:12">
      <c r="A382" t="s">
        <v>137</v>
      </c>
      <c r="B382">
        <v>32046.214</v>
      </c>
      <c r="C382">
        <v>29509.325000000001</v>
      </c>
      <c r="D382">
        <v>35543.131000000001</v>
      </c>
      <c r="E382">
        <v>41652.334000000003</v>
      </c>
      <c r="F382">
        <v>57205.777000000002</v>
      </c>
      <c r="G382">
        <v>67451.691999999995</v>
      </c>
      <c r="H382">
        <v>84231.074999999997</v>
      </c>
      <c r="I382">
        <v>99956.125</v>
      </c>
      <c r="J382">
        <v>101812.56200000001</v>
      </c>
      <c r="K382">
        <v>64730.262999999999</v>
      </c>
      <c r="L382">
        <v>95192.001000000004</v>
      </c>
    </row>
    <row r="383" spans="1:12">
      <c r="A383" t="s">
        <v>138</v>
      </c>
      <c r="B383">
        <v>14668.458000000001</v>
      </c>
      <c r="C383">
        <v>14956.164000000001</v>
      </c>
      <c r="D383">
        <v>17645.263999999999</v>
      </c>
      <c r="E383">
        <v>23212.89</v>
      </c>
      <c r="F383">
        <v>29659.949000000001</v>
      </c>
      <c r="G383">
        <v>31935.964</v>
      </c>
      <c r="H383">
        <v>36107.870000000003</v>
      </c>
      <c r="I383">
        <v>40151.752999999997</v>
      </c>
      <c r="J383">
        <v>43970.055</v>
      </c>
      <c r="K383">
        <v>27280.218000000001</v>
      </c>
      <c r="L383">
        <v>25891.425999999999</v>
      </c>
    </row>
    <row r="384" spans="1:12">
      <c r="A384" t="s">
        <v>139</v>
      </c>
      <c r="B384">
        <v>51306.029000000002</v>
      </c>
      <c r="C384">
        <v>51758.292000000001</v>
      </c>
      <c r="D384">
        <v>57313.785000000003</v>
      </c>
      <c r="E384">
        <v>76479.615999999995</v>
      </c>
      <c r="F384">
        <v>94711.99</v>
      </c>
      <c r="G384">
        <v>105473.20699999999</v>
      </c>
      <c r="H384">
        <v>114382.621</v>
      </c>
      <c r="I384">
        <v>142696.084</v>
      </c>
      <c r="J384">
        <v>148918.80300000001</v>
      </c>
      <c r="K384">
        <v>126844.826</v>
      </c>
      <c r="L384">
        <v>145227.13699999999</v>
      </c>
    </row>
    <row r="385" spans="1:12">
      <c r="A385" t="s">
        <v>140</v>
      </c>
      <c r="B385">
        <v>95889.254000000001</v>
      </c>
      <c r="C385">
        <v>101421.834</v>
      </c>
      <c r="D385">
        <v>110367.9</v>
      </c>
      <c r="E385">
        <v>141155.777</v>
      </c>
      <c r="F385">
        <v>174063.19699999999</v>
      </c>
      <c r="G385">
        <v>200222.929</v>
      </c>
      <c r="H385">
        <v>237928.35699999999</v>
      </c>
      <c r="I385">
        <v>289924.15700000001</v>
      </c>
      <c r="J385">
        <v>304862.19799999997</v>
      </c>
      <c r="K385">
        <v>251442.62899999999</v>
      </c>
      <c r="L385">
        <v>310718.96399999998</v>
      </c>
    </row>
    <row r="386" spans="1:12">
      <c r="A386" t="s">
        <v>141</v>
      </c>
      <c r="B386">
        <v>677.82100000000003</v>
      </c>
      <c r="C386">
        <v>991.01700000000005</v>
      </c>
      <c r="D386">
        <v>1160.308</v>
      </c>
      <c r="E386">
        <v>1159.798</v>
      </c>
      <c r="F386">
        <v>2021.3430000000001</v>
      </c>
      <c r="G386">
        <v>3279.38</v>
      </c>
      <c r="H386">
        <v>5296.4719999999998</v>
      </c>
      <c r="I386">
        <v>9956.25</v>
      </c>
      <c r="J386">
        <v>10779.861999999999</v>
      </c>
      <c r="K386">
        <v>7415.1170000000002</v>
      </c>
      <c r="L386">
        <v>14618.106</v>
      </c>
    </row>
    <row r="387" spans="1:12">
      <c r="A387" t="s">
        <v>142</v>
      </c>
      <c r="B387">
        <v>23666.252</v>
      </c>
      <c r="C387">
        <v>24126.239000000001</v>
      </c>
      <c r="D387">
        <v>27239.131000000001</v>
      </c>
      <c r="E387">
        <v>34938.805999999997</v>
      </c>
      <c r="F387">
        <v>43284.902999999998</v>
      </c>
      <c r="G387">
        <v>46606.470999999998</v>
      </c>
      <c r="H387">
        <v>54359.311000000002</v>
      </c>
      <c r="I387">
        <v>71309.346999999994</v>
      </c>
      <c r="J387">
        <v>83132.544999999998</v>
      </c>
      <c r="K387">
        <v>65329.313000000002</v>
      </c>
      <c r="L387">
        <v>59736.55</v>
      </c>
    </row>
    <row r="388" spans="1:12">
      <c r="A388" t="s">
        <v>143</v>
      </c>
      <c r="B388">
        <v>84229.944000000003</v>
      </c>
      <c r="C388">
        <v>90597.138999999996</v>
      </c>
      <c r="D388">
        <v>108622.61</v>
      </c>
      <c r="E388">
        <v>135707.27799999999</v>
      </c>
      <c r="F388">
        <v>159759.29</v>
      </c>
      <c r="G388">
        <v>165881.15</v>
      </c>
      <c r="H388">
        <v>175020.93799999999</v>
      </c>
      <c r="I388">
        <v>218943.86600000001</v>
      </c>
      <c r="J388">
        <v>238293.67199999999</v>
      </c>
      <c r="K388">
        <v>179002.85800000001</v>
      </c>
      <c r="L388">
        <v>193849.215</v>
      </c>
    </row>
    <row r="389" spans="1:12">
      <c r="A389" t="s">
        <v>144</v>
      </c>
      <c r="B389">
        <v>23044.681</v>
      </c>
      <c r="C389">
        <v>24463.977999999999</v>
      </c>
      <c r="D389">
        <v>27564.348000000002</v>
      </c>
      <c r="E389">
        <v>37150.292999999998</v>
      </c>
      <c r="F389">
        <v>44483.188999999998</v>
      </c>
      <c r="G389">
        <v>51523.404000000002</v>
      </c>
      <c r="H389">
        <v>58093.792999999998</v>
      </c>
      <c r="I389">
        <v>59980.997000000003</v>
      </c>
      <c r="J389">
        <v>66386.235000000001</v>
      </c>
      <c r="K389">
        <v>48923.226999999999</v>
      </c>
      <c r="L389">
        <v>46592.934999999998</v>
      </c>
    </row>
    <row r="390" spans="1:12">
      <c r="A390" t="s">
        <v>145</v>
      </c>
      <c r="B390">
        <v>19447.580000000002</v>
      </c>
      <c r="C390">
        <v>19431.213</v>
      </c>
      <c r="D390">
        <v>21488.495999999999</v>
      </c>
      <c r="E390">
        <v>27863.075000000001</v>
      </c>
      <c r="F390">
        <v>34613.012000000002</v>
      </c>
      <c r="G390">
        <v>36508.078000000001</v>
      </c>
      <c r="H390">
        <v>40464.17</v>
      </c>
      <c r="I390">
        <v>55128.415000000001</v>
      </c>
      <c r="J390">
        <v>55107.781000000003</v>
      </c>
      <c r="K390">
        <v>47808.764999999999</v>
      </c>
      <c r="L390">
        <v>47148.023000000001</v>
      </c>
    </row>
    <row r="391" spans="1:12">
      <c r="A391" t="s">
        <v>146</v>
      </c>
      <c r="B391">
        <v>18195.760999999999</v>
      </c>
      <c r="C391">
        <v>20949.559000000001</v>
      </c>
      <c r="D391">
        <v>22160.901999999998</v>
      </c>
      <c r="E391">
        <v>25429.366999999998</v>
      </c>
      <c r="F391">
        <v>30697.691999999999</v>
      </c>
      <c r="G391">
        <v>32314.343000000001</v>
      </c>
      <c r="H391">
        <v>34224.671999999999</v>
      </c>
      <c r="I391">
        <v>44032.008000000002</v>
      </c>
      <c r="J391">
        <v>47915.447999999997</v>
      </c>
      <c r="K391">
        <v>39181.017999999996</v>
      </c>
      <c r="L391">
        <v>42780.36</v>
      </c>
    </row>
    <row r="392" spans="1:12">
      <c r="A392" t="s">
        <v>147</v>
      </c>
      <c r="B392">
        <v>1677.944</v>
      </c>
      <c r="C392">
        <v>1527.8309999999999</v>
      </c>
      <c r="D392">
        <v>2602.944</v>
      </c>
      <c r="E392">
        <v>3096.0169999999998</v>
      </c>
      <c r="F392">
        <v>3563.5680000000002</v>
      </c>
      <c r="G392">
        <v>4065.6709999999998</v>
      </c>
      <c r="H392">
        <v>3711.0010000000002</v>
      </c>
      <c r="I392">
        <v>4298.134</v>
      </c>
      <c r="J392">
        <v>5717.9229999999998</v>
      </c>
      <c r="K392">
        <v>4025.1190000000001</v>
      </c>
      <c r="L392">
        <v>4090.5650000000001</v>
      </c>
    </row>
    <row r="393" spans="1:12">
      <c r="A393" t="s">
        <v>148</v>
      </c>
      <c r="B393">
        <v>15760.630999999999</v>
      </c>
      <c r="C393">
        <v>15358.118</v>
      </c>
      <c r="D393">
        <v>16636.917000000001</v>
      </c>
      <c r="E393">
        <v>20643.400000000001</v>
      </c>
      <c r="F393">
        <v>23942.897000000001</v>
      </c>
      <c r="G393">
        <v>25047.147000000001</v>
      </c>
      <c r="H393">
        <v>28941.701000000001</v>
      </c>
      <c r="I393">
        <v>41084.019999999997</v>
      </c>
      <c r="J393">
        <v>46830.502999999997</v>
      </c>
      <c r="K393">
        <v>41712.165000000001</v>
      </c>
      <c r="L393">
        <v>47049.392999999996</v>
      </c>
    </row>
    <row r="394" spans="1:12">
      <c r="A394" t="s">
        <v>149</v>
      </c>
      <c r="B394">
        <v>65414.892999999996</v>
      </c>
      <c r="C394">
        <v>66720.543000000005</v>
      </c>
      <c r="D394">
        <v>77243.259000000005</v>
      </c>
      <c r="E394">
        <v>99893.326000000001</v>
      </c>
      <c r="F394">
        <v>114168.81200000001</v>
      </c>
      <c r="G394">
        <v>120905.74800000001</v>
      </c>
      <c r="H394">
        <v>131739.954</v>
      </c>
      <c r="I394">
        <v>160083.867</v>
      </c>
      <c r="J394">
        <v>197864.09599999999</v>
      </c>
      <c r="K394">
        <v>157374.807</v>
      </c>
      <c r="L394">
        <v>176608.90900000001</v>
      </c>
    </row>
    <row r="395" spans="1:12">
      <c r="A395" t="s">
        <v>150</v>
      </c>
      <c r="B395">
        <v>43744.688000000002</v>
      </c>
      <c r="C395">
        <v>55617.972999999998</v>
      </c>
      <c r="D395">
        <v>86023.350999999995</v>
      </c>
      <c r="E395">
        <v>157184.58300000001</v>
      </c>
      <c r="F395">
        <v>192750.43900000001</v>
      </c>
      <c r="G395">
        <v>230933.43299999999</v>
      </c>
      <c r="H395">
        <v>191776.18100000001</v>
      </c>
      <c r="I395">
        <v>170483.74600000001</v>
      </c>
      <c r="J395">
        <v>154059.79999999999</v>
      </c>
      <c r="K395">
        <v>85151.115000000005</v>
      </c>
      <c r="L395">
        <v>98225.975000000006</v>
      </c>
    </row>
    <row r="396" spans="1:12">
      <c r="A396" t="s">
        <v>151</v>
      </c>
      <c r="B396">
        <v>40685.053999999996</v>
      </c>
      <c r="C396">
        <v>64547.046000000002</v>
      </c>
      <c r="D396">
        <v>75801.308999999994</v>
      </c>
      <c r="E396">
        <v>110578.215</v>
      </c>
      <c r="F396">
        <v>132382.12700000001</v>
      </c>
      <c r="G396">
        <v>74886.993000000002</v>
      </c>
      <c r="H396">
        <v>85532.61</v>
      </c>
      <c r="I396">
        <v>91831.903999999995</v>
      </c>
      <c r="J396">
        <v>66229.243000000002</v>
      </c>
      <c r="K396">
        <v>33497.459000000003</v>
      </c>
      <c r="L396">
        <v>63512.972000000002</v>
      </c>
    </row>
    <row r="397" spans="1:12">
      <c r="A397" t="s">
        <v>152</v>
      </c>
      <c r="B397">
        <v>540.02499999999998</v>
      </c>
      <c r="C397">
        <v>526.72</v>
      </c>
      <c r="D397">
        <v>885.61300000000006</v>
      </c>
      <c r="E397">
        <v>650.38900000000001</v>
      </c>
      <c r="F397">
        <v>979.13</v>
      </c>
      <c r="G397">
        <v>721.71600000000001</v>
      </c>
      <c r="H397">
        <v>1139.376</v>
      </c>
      <c r="I397">
        <v>1381.18</v>
      </c>
      <c r="J397">
        <v>1001.443</v>
      </c>
      <c r="K397">
        <v>684.15599999999995</v>
      </c>
      <c r="L397">
        <v>1116.835</v>
      </c>
    </row>
    <row r="398" spans="1:12">
      <c r="A398" t="s">
        <v>153</v>
      </c>
      <c r="B398">
        <v>16801.62</v>
      </c>
      <c r="C398">
        <v>18158.268</v>
      </c>
      <c r="D398">
        <v>19799.957999999999</v>
      </c>
      <c r="E398">
        <v>27140.224999999999</v>
      </c>
      <c r="F398">
        <v>45307.012999999999</v>
      </c>
      <c r="G398">
        <v>53595.406999999999</v>
      </c>
      <c r="H398">
        <v>72039.588000000003</v>
      </c>
      <c r="I398">
        <v>81495.115000000005</v>
      </c>
      <c r="J398">
        <v>76471.824999999997</v>
      </c>
      <c r="K398">
        <v>43443.927000000003</v>
      </c>
      <c r="L398">
        <v>59902.127</v>
      </c>
    </row>
    <row r="399" spans="1:12">
      <c r="A399" t="s">
        <v>154</v>
      </c>
      <c r="B399">
        <v>52015.675000000003</v>
      </c>
      <c r="C399">
        <v>63735.627</v>
      </c>
      <c r="D399">
        <v>73434.786999999997</v>
      </c>
      <c r="E399">
        <v>97276.777000000002</v>
      </c>
      <c r="F399">
        <v>119708.31600000001</v>
      </c>
      <c r="G399">
        <v>139333.99400000001</v>
      </c>
      <c r="H399">
        <v>164874.533</v>
      </c>
      <c r="I399">
        <v>199890.726</v>
      </c>
      <c r="J399">
        <v>224375.986</v>
      </c>
      <c r="K399">
        <v>187135.19500000001</v>
      </c>
      <c r="L399">
        <v>196944.046</v>
      </c>
    </row>
    <row r="400" spans="1:12">
      <c r="A400" t="s">
        <v>155</v>
      </c>
      <c r="B400">
        <v>29819.494999999999</v>
      </c>
      <c r="C400">
        <v>28708.157999999999</v>
      </c>
      <c r="D400">
        <v>32659.097000000002</v>
      </c>
      <c r="E400">
        <v>38436.466</v>
      </c>
      <c r="F400">
        <v>44932.908000000003</v>
      </c>
      <c r="G400">
        <v>44858.811000000002</v>
      </c>
      <c r="H400">
        <v>48300.743000000002</v>
      </c>
      <c r="I400">
        <v>64046.802000000003</v>
      </c>
      <c r="J400">
        <v>71817.053</v>
      </c>
      <c r="K400">
        <v>54517.724999999999</v>
      </c>
      <c r="L400">
        <v>66384.796000000002</v>
      </c>
    </row>
    <row r="401" spans="1:12">
      <c r="A401" t="s">
        <v>156</v>
      </c>
      <c r="B401">
        <v>2167.587</v>
      </c>
      <c r="C401">
        <v>2232.8220000000001</v>
      </c>
      <c r="D401">
        <v>2388.308</v>
      </c>
      <c r="E401">
        <v>2631.2860000000001</v>
      </c>
      <c r="F401">
        <v>2754.645</v>
      </c>
      <c r="G401">
        <v>2201.9229999999998</v>
      </c>
      <c r="H401">
        <v>2178.4760000000001</v>
      </c>
      <c r="I401">
        <v>2641.4290000000001</v>
      </c>
      <c r="J401">
        <v>2496.4969999999998</v>
      </c>
      <c r="K401">
        <v>2219.2159999999999</v>
      </c>
      <c r="L401">
        <v>1734.5719999999999</v>
      </c>
    </row>
    <row r="402" spans="1:12">
      <c r="A402" t="s">
        <v>157</v>
      </c>
      <c r="B402">
        <v>54979.086000000003</v>
      </c>
      <c r="C402">
        <v>57586.197</v>
      </c>
      <c r="D402">
        <v>68000.137000000002</v>
      </c>
      <c r="E402">
        <v>94248.451000000001</v>
      </c>
      <c r="F402">
        <v>111830.77</v>
      </c>
      <c r="G402">
        <v>124333.211</v>
      </c>
      <c r="H402">
        <v>141176.079</v>
      </c>
      <c r="I402">
        <v>165517.109</v>
      </c>
      <c r="J402">
        <v>166295.81099999999</v>
      </c>
      <c r="K402">
        <v>118505.817</v>
      </c>
      <c r="L402">
        <v>121546.928</v>
      </c>
    </row>
    <row r="403" spans="1:12">
      <c r="A403" t="s">
        <v>158</v>
      </c>
      <c r="B403">
        <v>23187.969000000001</v>
      </c>
      <c r="C403">
        <v>22252.308000000001</v>
      </c>
      <c r="D403">
        <v>27567.092000000001</v>
      </c>
      <c r="E403">
        <v>31958.864000000001</v>
      </c>
      <c r="F403">
        <v>36675.447</v>
      </c>
      <c r="G403">
        <v>48684.951999999997</v>
      </c>
      <c r="H403">
        <v>61545.307999999997</v>
      </c>
      <c r="I403">
        <v>88454.650999999998</v>
      </c>
      <c r="J403">
        <v>98983.282999999996</v>
      </c>
      <c r="K403">
        <v>70861.157000000007</v>
      </c>
      <c r="L403">
        <v>71460.460000000006</v>
      </c>
    </row>
    <row r="404" spans="1:12">
      <c r="A404" t="s">
        <v>159</v>
      </c>
      <c r="B404">
        <v>138151.69899999999</v>
      </c>
      <c r="C404">
        <v>138543.04199999999</v>
      </c>
      <c r="D404">
        <v>162680.81099999999</v>
      </c>
      <c r="E404">
        <v>190451.571</v>
      </c>
      <c r="F404">
        <v>215092.992</v>
      </c>
      <c r="G404">
        <v>230665.67499999999</v>
      </c>
      <c r="H404">
        <v>251595.43700000001</v>
      </c>
      <c r="I404">
        <v>290983.761</v>
      </c>
      <c r="J404">
        <v>308908.58600000001</v>
      </c>
      <c r="K404">
        <v>242477.50399999999</v>
      </c>
      <c r="L404">
        <v>267873.12599999999</v>
      </c>
    </row>
    <row r="405" spans="1:12">
      <c r="A405" t="s">
        <v>160</v>
      </c>
      <c r="B405">
        <v>91408.769</v>
      </c>
      <c r="C405">
        <v>92898.706999999995</v>
      </c>
      <c r="D405">
        <v>83610.509000000005</v>
      </c>
      <c r="E405">
        <v>97266.517999999996</v>
      </c>
      <c r="F405">
        <v>110733.501</v>
      </c>
      <c r="G405">
        <v>106915.65300000001</v>
      </c>
      <c r="H405">
        <v>123931.285</v>
      </c>
      <c r="I405">
        <v>154564.64799999999</v>
      </c>
      <c r="J405">
        <v>177659.93100000001</v>
      </c>
      <c r="K405">
        <v>168558.28</v>
      </c>
      <c r="L405">
        <v>173392.34299999999</v>
      </c>
    </row>
    <row r="406" spans="1:12">
      <c r="A406" t="s">
        <v>161</v>
      </c>
      <c r="B406">
        <v>68308.366999999998</v>
      </c>
      <c r="C406">
        <v>80931.527000000002</v>
      </c>
      <c r="D406">
        <v>81360.376999999993</v>
      </c>
      <c r="E406">
        <v>86829.620999999999</v>
      </c>
      <c r="F406">
        <v>95312.216</v>
      </c>
      <c r="G406">
        <v>87768.66</v>
      </c>
      <c r="H406">
        <v>100368.008</v>
      </c>
      <c r="I406">
        <v>113380.564</v>
      </c>
      <c r="J406">
        <v>111951.038</v>
      </c>
      <c r="K406">
        <v>81897.100000000006</v>
      </c>
      <c r="L406">
        <v>105399.56299999999</v>
      </c>
    </row>
    <row r="407" spans="1:12">
      <c r="A407" t="s">
        <v>162</v>
      </c>
      <c r="B407">
        <v>19386.846000000001</v>
      </c>
      <c r="C407">
        <v>22494.866000000002</v>
      </c>
      <c r="D407">
        <v>22812.391</v>
      </c>
      <c r="E407">
        <v>23590.376</v>
      </c>
      <c r="F407">
        <v>40783.749000000003</v>
      </c>
      <c r="G407">
        <v>39953.487000000001</v>
      </c>
      <c r="H407">
        <v>35579.254000000001</v>
      </c>
      <c r="I407">
        <v>40512.741999999998</v>
      </c>
      <c r="J407">
        <v>28730.816999999999</v>
      </c>
      <c r="K407">
        <v>15319.66</v>
      </c>
      <c r="L407">
        <v>14308.026</v>
      </c>
    </row>
    <row r="408" spans="1:12">
      <c r="A408" t="s">
        <v>163</v>
      </c>
      <c r="B408">
        <v>32698.585999999999</v>
      </c>
      <c r="C408">
        <v>30212.240000000002</v>
      </c>
      <c r="D408">
        <v>30096.351999999999</v>
      </c>
      <c r="E408">
        <v>30809.059000000001</v>
      </c>
      <c r="F408">
        <v>66769.339000000007</v>
      </c>
      <c r="G408">
        <v>85048.672000000006</v>
      </c>
      <c r="H408">
        <v>70166.028999999995</v>
      </c>
      <c r="I408">
        <v>81092.099000000002</v>
      </c>
      <c r="J408">
        <v>78104.513000000006</v>
      </c>
      <c r="K408">
        <v>50239.381000000001</v>
      </c>
      <c r="L408">
        <v>46324.142999999996</v>
      </c>
    </row>
    <row r="409" spans="1:12">
      <c r="A409" t="s">
        <v>164</v>
      </c>
      <c r="B409">
        <v>16299.56</v>
      </c>
      <c r="C409">
        <v>14212.904</v>
      </c>
      <c r="D409">
        <v>13979.259</v>
      </c>
      <c r="E409">
        <v>18014.446</v>
      </c>
      <c r="F409">
        <v>59849.040999999997</v>
      </c>
      <c r="G409">
        <v>83762.153000000006</v>
      </c>
      <c r="H409">
        <v>70307.437999999995</v>
      </c>
      <c r="I409">
        <v>72152.061000000002</v>
      </c>
      <c r="J409">
        <v>74842.489000000001</v>
      </c>
      <c r="K409">
        <v>36091.764000000003</v>
      </c>
      <c r="L409">
        <v>29405.495999999999</v>
      </c>
    </row>
    <row r="410" spans="1:12">
      <c r="A410" t="s">
        <v>165</v>
      </c>
      <c r="B410">
        <v>39872.245000000003</v>
      </c>
      <c r="C410">
        <v>36234.127</v>
      </c>
      <c r="D410">
        <v>31410.704000000002</v>
      </c>
      <c r="E410">
        <v>26257.955000000002</v>
      </c>
      <c r="F410">
        <v>30330.973000000002</v>
      </c>
      <c r="G410">
        <v>33225.646000000001</v>
      </c>
      <c r="H410">
        <v>27621.973999999998</v>
      </c>
      <c r="I410">
        <v>30111.154999999999</v>
      </c>
      <c r="J410">
        <v>27616.098000000002</v>
      </c>
      <c r="K410">
        <v>19418.483</v>
      </c>
      <c r="L410">
        <v>19716.382000000001</v>
      </c>
    </row>
    <row r="411" spans="1:12">
      <c r="A411" t="s">
        <v>166</v>
      </c>
      <c r="B411">
        <v>9902.9009999999998</v>
      </c>
      <c r="C411">
        <v>10493.13</v>
      </c>
      <c r="D411">
        <v>9805.56</v>
      </c>
      <c r="E411">
        <v>11444.052</v>
      </c>
      <c r="F411">
        <v>16470.678</v>
      </c>
      <c r="G411">
        <v>21844.862000000001</v>
      </c>
      <c r="H411">
        <v>23965.003000000001</v>
      </c>
      <c r="I411">
        <v>22531.330999999998</v>
      </c>
      <c r="J411">
        <v>21618.7</v>
      </c>
      <c r="K411">
        <v>14978.562</v>
      </c>
      <c r="L411">
        <v>17596.690999999999</v>
      </c>
    </row>
    <row r="412" spans="1:12">
      <c r="A412" t="s">
        <v>167</v>
      </c>
      <c r="B412">
        <v>132139.78</v>
      </c>
      <c r="C412">
        <v>141921.402</v>
      </c>
      <c r="D412">
        <v>142804.03</v>
      </c>
      <c r="E412">
        <v>153436.21799999999</v>
      </c>
      <c r="F412">
        <v>156076.24</v>
      </c>
      <c r="G412">
        <v>160438.60500000001</v>
      </c>
      <c r="H412">
        <v>166464.783</v>
      </c>
      <c r="I412">
        <v>153606.48499999999</v>
      </c>
      <c r="J412">
        <v>148986.46799999999</v>
      </c>
      <c r="K412">
        <v>111490.879</v>
      </c>
      <c r="L412">
        <v>112653.202</v>
      </c>
    </row>
    <row r="413" spans="1:12">
      <c r="A413" t="s">
        <v>168</v>
      </c>
      <c r="B413">
        <v>16458.564999999999</v>
      </c>
      <c r="C413">
        <v>17183.853999999999</v>
      </c>
      <c r="D413">
        <v>19543.385999999999</v>
      </c>
      <c r="E413">
        <v>24397.944</v>
      </c>
      <c r="F413">
        <v>31936.528999999999</v>
      </c>
      <c r="G413">
        <v>41490.764000000003</v>
      </c>
      <c r="H413">
        <v>49093.334999999999</v>
      </c>
      <c r="I413">
        <v>72781.205000000002</v>
      </c>
      <c r="J413">
        <v>81111.47</v>
      </c>
      <c r="K413">
        <v>73967.373000000007</v>
      </c>
      <c r="L413">
        <v>80694.994999999995</v>
      </c>
    </row>
    <row r="414" spans="1:12">
      <c r="A414" t="s">
        <v>169</v>
      </c>
      <c r="B414">
        <v>10678.404</v>
      </c>
      <c r="C414">
        <v>11111.927</v>
      </c>
      <c r="D414">
        <v>12894.355</v>
      </c>
      <c r="E414">
        <v>13541.877</v>
      </c>
      <c r="F414">
        <v>15072.101000000001</v>
      </c>
      <c r="G414">
        <v>16853.513999999999</v>
      </c>
      <c r="H414">
        <v>16916.813999999998</v>
      </c>
      <c r="I414">
        <v>22378.152999999998</v>
      </c>
      <c r="J414">
        <v>26577.528999999999</v>
      </c>
      <c r="K414">
        <v>17810.651000000002</v>
      </c>
      <c r="L414">
        <v>16163.343000000001</v>
      </c>
    </row>
    <row r="415" spans="1:12">
      <c r="A415" t="s">
        <v>170</v>
      </c>
      <c r="B415">
        <v>25427.248</v>
      </c>
      <c r="C415">
        <v>27478.339</v>
      </c>
      <c r="D415">
        <v>28312.402999999998</v>
      </c>
      <c r="E415">
        <v>40246.449999999997</v>
      </c>
      <c r="F415">
        <v>45057.540999999997</v>
      </c>
      <c r="G415">
        <v>41554.798999999999</v>
      </c>
      <c r="H415">
        <v>49580.088000000003</v>
      </c>
      <c r="I415">
        <v>81099.493000000002</v>
      </c>
      <c r="J415">
        <v>75494.959000000003</v>
      </c>
      <c r="K415">
        <v>63356.116999999998</v>
      </c>
      <c r="L415">
        <v>59610.584999999999</v>
      </c>
    </row>
    <row r="416" spans="1:12">
      <c r="A416" t="s">
        <v>171</v>
      </c>
      <c r="B416">
        <v>39757.612000000001</v>
      </c>
      <c r="C416">
        <v>42819.803</v>
      </c>
      <c r="D416">
        <v>45259.991000000002</v>
      </c>
      <c r="E416">
        <v>53147.972000000002</v>
      </c>
      <c r="F416">
        <v>61593.428</v>
      </c>
      <c r="G416">
        <v>73083.039999999994</v>
      </c>
      <c r="H416">
        <v>78903.347999999998</v>
      </c>
      <c r="I416">
        <v>103823.045</v>
      </c>
      <c r="J416">
        <v>115277.63</v>
      </c>
      <c r="K416">
        <v>92643.156000000003</v>
      </c>
      <c r="L416">
        <v>81348.035000000003</v>
      </c>
    </row>
    <row r="417" spans="1:12">
      <c r="A417" t="s">
        <v>172</v>
      </c>
      <c r="B417">
        <v>40062.705999999998</v>
      </c>
      <c r="C417">
        <v>41908.722999999998</v>
      </c>
      <c r="D417">
        <v>48000.072999999997</v>
      </c>
      <c r="E417">
        <v>62703.192000000003</v>
      </c>
      <c r="F417">
        <v>73001.86</v>
      </c>
      <c r="G417">
        <v>80428.008000000002</v>
      </c>
      <c r="H417">
        <v>95560.626999999993</v>
      </c>
      <c r="I417">
        <v>135685.59400000001</v>
      </c>
      <c r="J417">
        <v>140047.64199999999</v>
      </c>
      <c r="K417">
        <v>97021.596000000005</v>
      </c>
      <c r="L417">
        <v>90507.763999999996</v>
      </c>
    </row>
    <row r="418" spans="1:12">
      <c r="A418" t="s">
        <v>173</v>
      </c>
      <c r="B418">
        <v>56872.701000000001</v>
      </c>
      <c r="C418">
        <v>60108.684999999998</v>
      </c>
      <c r="D418">
        <v>67692.839000000007</v>
      </c>
      <c r="E418">
        <v>84050.721000000005</v>
      </c>
      <c r="F418">
        <v>102800.86900000001</v>
      </c>
      <c r="G418">
        <v>114727.827</v>
      </c>
      <c r="H418">
        <v>119776.91499999999</v>
      </c>
      <c r="I418">
        <v>156290.90900000001</v>
      </c>
      <c r="J418">
        <v>153648.60399999999</v>
      </c>
      <c r="K418">
        <v>115062.516</v>
      </c>
      <c r="L418">
        <v>124188.45600000001</v>
      </c>
    </row>
    <row r="419" spans="1:12">
      <c r="A419" t="s">
        <v>174</v>
      </c>
      <c r="B419">
        <v>38058.313000000002</v>
      </c>
      <c r="C419">
        <v>44789.277000000002</v>
      </c>
      <c r="D419">
        <v>50415.593000000001</v>
      </c>
      <c r="E419">
        <v>60088.241000000002</v>
      </c>
      <c r="F419">
        <v>58983.798999999999</v>
      </c>
      <c r="G419">
        <v>57135.449000000001</v>
      </c>
      <c r="H419">
        <v>60991.46</v>
      </c>
      <c r="I419">
        <v>72668.896999999997</v>
      </c>
      <c r="J419">
        <v>86742.917000000001</v>
      </c>
      <c r="K419">
        <v>59812.264999999999</v>
      </c>
      <c r="L419">
        <v>62990.273999999998</v>
      </c>
    </row>
    <row r="420" spans="1:12">
      <c r="A420" t="s">
        <v>175</v>
      </c>
      <c r="B420">
        <v>6659.2920000000004</v>
      </c>
      <c r="C420">
        <v>6710.4920000000002</v>
      </c>
      <c r="D420">
        <v>7640.0159999999996</v>
      </c>
      <c r="E420">
        <v>9168.8340000000007</v>
      </c>
      <c r="F420">
        <v>12053.689</v>
      </c>
      <c r="G420">
        <v>12862.05</v>
      </c>
      <c r="H420">
        <v>19678.941999999999</v>
      </c>
      <c r="I420">
        <v>14965.535</v>
      </c>
      <c r="J420">
        <v>20679.510999999999</v>
      </c>
      <c r="K420">
        <v>15682.245999999999</v>
      </c>
      <c r="L420">
        <v>12303.066000000001</v>
      </c>
    </row>
    <row r="421" spans="1:12">
      <c r="A421" t="s">
        <v>176</v>
      </c>
      <c r="B421">
        <v>531.01400000000001</v>
      </c>
      <c r="C421">
        <v>635.83299999999997</v>
      </c>
      <c r="D421">
        <v>748.76800000000003</v>
      </c>
      <c r="E421">
        <v>1052.3009999999999</v>
      </c>
      <c r="F421">
        <v>1076.0609999999999</v>
      </c>
      <c r="G421">
        <v>1377.079</v>
      </c>
      <c r="H421">
        <v>1372.489</v>
      </c>
      <c r="I421">
        <v>2063.415</v>
      </c>
      <c r="J421">
        <v>1581.4780000000001</v>
      </c>
      <c r="K421">
        <v>635.18600000000004</v>
      </c>
      <c r="L421">
        <v>895.76599999999996</v>
      </c>
    </row>
    <row r="422" spans="1:12">
      <c r="A422" t="s">
        <v>177</v>
      </c>
      <c r="B422">
        <v>28250.804</v>
      </c>
      <c r="C422">
        <v>25705.15</v>
      </c>
      <c r="D422">
        <v>36615.487999999998</v>
      </c>
      <c r="E422">
        <v>54649.856</v>
      </c>
      <c r="F422">
        <v>109140.82</v>
      </c>
      <c r="G422">
        <v>162252.546</v>
      </c>
      <c r="H422">
        <v>180505.47399999999</v>
      </c>
      <c r="I422">
        <v>243564.245</v>
      </c>
      <c r="J422">
        <v>217570.96</v>
      </c>
      <c r="K422">
        <v>70836.544999999998</v>
      </c>
      <c r="L422">
        <v>132528.63699999999</v>
      </c>
    </row>
    <row r="423" spans="1:12">
      <c r="A423" t="s">
        <v>178</v>
      </c>
      <c r="B423">
        <v>3676.2260000000001</v>
      </c>
      <c r="C423">
        <v>4540.0060000000003</v>
      </c>
      <c r="D423">
        <v>3119.75</v>
      </c>
      <c r="E423">
        <v>3466.23</v>
      </c>
      <c r="F423">
        <v>5337.6450000000004</v>
      </c>
      <c r="G423">
        <v>7032.5439999999999</v>
      </c>
      <c r="H423">
        <v>8727.82</v>
      </c>
      <c r="I423">
        <v>15298.307000000001</v>
      </c>
      <c r="J423">
        <v>16718.098999999998</v>
      </c>
      <c r="K423">
        <v>3224.8530000000001</v>
      </c>
      <c r="L423">
        <v>5619.1710000000003</v>
      </c>
    </row>
    <row r="424" spans="1:12">
      <c r="A424" t="s">
        <v>179</v>
      </c>
      <c r="B424">
        <v>109687.94500000001</v>
      </c>
      <c r="C424">
        <v>106779.33100000001</v>
      </c>
      <c r="D424">
        <v>111267.781</v>
      </c>
      <c r="E424">
        <v>137407.10800000001</v>
      </c>
      <c r="F424">
        <v>232970.97</v>
      </c>
      <c r="G424">
        <v>240477.21799999999</v>
      </c>
      <c r="H424">
        <v>284494.522</v>
      </c>
      <c r="I424">
        <v>389603.90700000001</v>
      </c>
      <c r="J424">
        <v>425512.81800000003</v>
      </c>
      <c r="K424">
        <v>201323.20600000001</v>
      </c>
      <c r="L424">
        <v>251757.98300000001</v>
      </c>
    </row>
    <row r="425" spans="1:12">
      <c r="A425" t="s">
        <v>180</v>
      </c>
      <c r="B425">
        <v>66190.81</v>
      </c>
      <c r="C425">
        <v>74117.798999999999</v>
      </c>
      <c r="D425">
        <v>82419.650999999998</v>
      </c>
      <c r="E425">
        <v>106578.129</v>
      </c>
      <c r="F425">
        <v>144508.253</v>
      </c>
      <c r="G425">
        <v>155522.41500000001</v>
      </c>
      <c r="H425">
        <v>179494.82399999999</v>
      </c>
      <c r="I425">
        <v>246033.06700000001</v>
      </c>
      <c r="J425">
        <v>279729.65299999999</v>
      </c>
      <c r="K425">
        <v>201999.125</v>
      </c>
      <c r="L425">
        <v>205722.261</v>
      </c>
    </row>
    <row r="426" spans="1:12">
      <c r="A426" t="s">
        <v>181</v>
      </c>
      <c r="B426">
        <v>67675.202999999994</v>
      </c>
      <c r="C426">
        <v>57131.675000000003</v>
      </c>
      <c r="D426">
        <v>67613.409</v>
      </c>
      <c r="E426">
        <v>85782.445000000007</v>
      </c>
      <c r="F426">
        <v>126636.875</v>
      </c>
      <c r="G426">
        <v>140521.003</v>
      </c>
      <c r="H426">
        <v>188616.34400000001</v>
      </c>
      <c r="I426">
        <v>267556.78999999998</v>
      </c>
      <c r="J426">
        <v>285792.61499999999</v>
      </c>
      <c r="K426">
        <v>129652.296</v>
      </c>
      <c r="L426">
        <v>157538.42499999999</v>
      </c>
    </row>
    <row r="427" spans="1:12">
      <c r="A427" t="s">
        <v>182</v>
      </c>
      <c r="B427">
        <v>79938.535000000003</v>
      </c>
      <c r="C427">
        <v>89948.213000000003</v>
      </c>
      <c r="D427">
        <v>102899.405</v>
      </c>
      <c r="E427">
        <v>150626.147</v>
      </c>
      <c r="F427">
        <v>240606.95699999999</v>
      </c>
      <c r="G427">
        <v>207991.43299999999</v>
      </c>
      <c r="H427">
        <v>281095.12699999998</v>
      </c>
      <c r="I427">
        <v>418371.73300000001</v>
      </c>
      <c r="J427">
        <v>469702.212</v>
      </c>
      <c r="K427">
        <v>199193.448</v>
      </c>
      <c r="L427">
        <v>227828.44200000001</v>
      </c>
    </row>
    <row r="428" spans="1:12">
      <c r="A428" t="s">
        <v>183</v>
      </c>
      <c r="B428">
        <v>5437.3779999999997</v>
      </c>
      <c r="C428">
        <v>1678.077</v>
      </c>
      <c r="D428">
        <v>1825.357</v>
      </c>
      <c r="E428">
        <v>4267.2370000000001</v>
      </c>
      <c r="F428">
        <v>6915.723</v>
      </c>
      <c r="G428">
        <v>7095.2669999999998</v>
      </c>
      <c r="H428">
        <v>3289.011</v>
      </c>
      <c r="I428">
        <v>7768.3819999999996</v>
      </c>
      <c r="J428">
        <v>11366.445</v>
      </c>
      <c r="K428">
        <v>8854.8070000000007</v>
      </c>
      <c r="L428">
        <v>7391.9110000000001</v>
      </c>
    </row>
    <row r="429" spans="1:12">
      <c r="A429" t="s">
        <v>184</v>
      </c>
      <c r="B429">
        <v>22195.025000000001</v>
      </c>
      <c r="C429">
        <v>21295.037</v>
      </c>
      <c r="D429">
        <v>24217.694</v>
      </c>
      <c r="E429">
        <v>29399.376</v>
      </c>
      <c r="F429">
        <v>41516.366000000002</v>
      </c>
      <c r="G429">
        <v>45853.207999999999</v>
      </c>
      <c r="H429">
        <v>50162.472999999998</v>
      </c>
      <c r="I429">
        <v>64939.87</v>
      </c>
      <c r="J429">
        <v>73692.929000000004</v>
      </c>
      <c r="K429">
        <v>41739.175000000003</v>
      </c>
      <c r="L429">
        <v>52090.781999999999</v>
      </c>
    </row>
    <row r="430" spans="1:12">
      <c r="A430" t="s">
        <v>185</v>
      </c>
      <c r="B430">
        <v>56515.415000000001</v>
      </c>
      <c r="C430">
        <v>58256.559000000001</v>
      </c>
      <c r="D430">
        <v>67724.67</v>
      </c>
      <c r="E430">
        <v>89508.960999999996</v>
      </c>
      <c r="F430">
        <v>116843.429</v>
      </c>
      <c r="G430">
        <v>124824.349</v>
      </c>
      <c r="H430">
        <v>133708.94200000001</v>
      </c>
      <c r="I430">
        <v>189491.97899999999</v>
      </c>
      <c r="J430">
        <v>232136.23800000001</v>
      </c>
      <c r="K430">
        <v>135865.83300000001</v>
      </c>
      <c r="L430">
        <v>149564.75</v>
      </c>
    </row>
    <row r="431" spans="1:12">
      <c r="A431" t="s">
        <v>186</v>
      </c>
      <c r="B431">
        <v>3722.9389999999999</v>
      </c>
      <c r="C431">
        <v>3054.692</v>
      </c>
      <c r="D431">
        <v>2945.2139999999999</v>
      </c>
      <c r="E431">
        <v>3210.2179999999998</v>
      </c>
      <c r="F431">
        <v>4374.37</v>
      </c>
      <c r="G431">
        <v>3423.0610000000001</v>
      </c>
      <c r="H431">
        <v>5911.0529999999999</v>
      </c>
      <c r="I431">
        <v>10724.897999999999</v>
      </c>
      <c r="J431">
        <v>20949.757000000001</v>
      </c>
      <c r="K431">
        <v>8451.4969999999994</v>
      </c>
      <c r="L431">
        <v>17894.722000000002</v>
      </c>
    </row>
    <row r="432" spans="1:12">
      <c r="A432" t="s">
        <v>187</v>
      </c>
      <c r="B432">
        <v>59937.2</v>
      </c>
      <c r="C432">
        <v>57943.173000000003</v>
      </c>
      <c r="D432">
        <v>59704.447</v>
      </c>
      <c r="E432">
        <v>66972.271999999997</v>
      </c>
      <c r="F432">
        <v>99296.464000000007</v>
      </c>
      <c r="G432">
        <v>110537.67600000001</v>
      </c>
      <c r="H432">
        <v>188844.818</v>
      </c>
      <c r="I432">
        <v>211744.361</v>
      </c>
      <c r="J432">
        <v>198279.61499999999</v>
      </c>
      <c r="K432">
        <v>108568.406</v>
      </c>
      <c r="L432">
        <v>174882.709</v>
      </c>
    </row>
    <row r="433" spans="1:12">
      <c r="A433" t="s">
        <v>188</v>
      </c>
      <c r="B433">
        <v>37244.491999999998</v>
      </c>
      <c r="C433">
        <v>30759.363000000001</v>
      </c>
      <c r="D433">
        <v>18081.542000000001</v>
      </c>
      <c r="E433">
        <v>16952.669999999998</v>
      </c>
      <c r="F433">
        <v>24689.888999999999</v>
      </c>
      <c r="G433">
        <v>27721.605</v>
      </c>
      <c r="H433">
        <v>36788.654000000002</v>
      </c>
      <c r="I433">
        <v>69117.240000000005</v>
      </c>
      <c r="J433">
        <v>81251.850000000006</v>
      </c>
      <c r="K433">
        <v>36466.337</v>
      </c>
      <c r="L433">
        <v>86711.66</v>
      </c>
    </row>
    <row r="434" spans="1:12">
      <c r="A434" t="s">
        <v>189</v>
      </c>
      <c r="B434">
        <v>200329.565</v>
      </c>
      <c r="C434">
        <v>243554.83</v>
      </c>
      <c r="D434">
        <v>204881.30799999999</v>
      </c>
      <c r="E434">
        <v>261520.008</v>
      </c>
      <c r="F434">
        <v>331987.45899999997</v>
      </c>
      <c r="G434">
        <v>405212.79</v>
      </c>
      <c r="H434">
        <v>532221.13300000003</v>
      </c>
      <c r="I434">
        <v>679718.47600000002</v>
      </c>
      <c r="J434">
        <v>659951.01699999999</v>
      </c>
      <c r="K434">
        <v>393543.95899999997</v>
      </c>
      <c r="L434">
        <v>598787.54799999995</v>
      </c>
    </row>
    <row r="435" spans="1:12">
      <c r="A435" t="s">
        <v>190</v>
      </c>
      <c r="B435">
        <v>6393.4690000000001</v>
      </c>
      <c r="C435">
        <v>6268.4</v>
      </c>
      <c r="D435">
        <v>7234.5649999999996</v>
      </c>
      <c r="E435">
        <v>8753.8269999999993</v>
      </c>
      <c r="F435">
        <v>13320.55</v>
      </c>
      <c r="G435">
        <v>11963.227000000001</v>
      </c>
      <c r="H435">
        <v>12993.049000000001</v>
      </c>
      <c r="I435">
        <v>33720.052000000003</v>
      </c>
      <c r="J435">
        <v>33118.148000000001</v>
      </c>
      <c r="K435">
        <v>20894.194</v>
      </c>
      <c r="L435">
        <v>36745.173000000003</v>
      </c>
    </row>
    <row r="436" spans="1:12">
      <c r="A436" t="s">
        <v>191</v>
      </c>
      <c r="B436">
        <v>29894.739000000001</v>
      </c>
      <c r="C436">
        <v>22341.210999999999</v>
      </c>
      <c r="D436">
        <v>17861.202000000001</v>
      </c>
      <c r="E436">
        <v>20733.592000000001</v>
      </c>
      <c r="F436">
        <v>27592.81</v>
      </c>
      <c r="G436">
        <v>36422.019999999997</v>
      </c>
      <c r="H436">
        <v>100747.928</v>
      </c>
      <c r="I436">
        <v>117235.09600000001</v>
      </c>
      <c r="J436">
        <v>61925.934999999998</v>
      </c>
      <c r="K436">
        <v>44901.553</v>
      </c>
      <c r="L436">
        <v>51256.970999999998</v>
      </c>
    </row>
    <row r="437" spans="1:12">
      <c r="A437" t="s">
        <v>192</v>
      </c>
      <c r="B437">
        <v>1193.652</v>
      </c>
      <c r="C437">
        <v>1074.7170000000001</v>
      </c>
      <c r="D437">
        <v>1281.6289999999999</v>
      </c>
      <c r="E437">
        <v>1132.2850000000001</v>
      </c>
      <c r="F437">
        <v>1442.8</v>
      </c>
      <c r="G437">
        <v>2196.6579999999999</v>
      </c>
      <c r="H437">
        <v>1692.308</v>
      </c>
      <c r="I437">
        <v>2925.7040000000002</v>
      </c>
      <c r="J437">
        <v>3317.703</v>
      </c>
      <c r="K437">
        <v>1879.4010000000001</v>
      </c>
      <c r="L437">
        <v>3221.241</v>
      </c>
    </row>
    <row r="438" spans="1:12">
      <c r="A438" t="s">
        <v>193</v>
      </c>
      <c r="B438">
        <v>15439.12</v>
      </c>
      <c r="C438">
        <v>14005.606</v>
      </c>
      <c r="D438">
        <v>15211.124</v>
      </c>
      <c r="E438">
        <v>19357.492999999999</v>
      </c>
      <c r="F438">
        <v>27045.433000000001</v>
      </c>
      <c r="G438">
        <v>24734.690999999999</v>
      </c>
      <c r="H438">
        <v>28576.965</v>
      </c>
      <c r="I438">
        <v>24686.856</v>
      </c>
      <c r="J438">
        <v>33951.682999999997</v>
      </c>
      <c r="K438">
        <v>14746.816999999999</v>
      </c>
      <c r="L438">
        <v>24281.771000000001</v>
      </c>
    </row>
    <row r="439" spans="1:12">
      <c r="A439" t="s">
        <v>194</v>
      </c>
      <c r="B439">
        <v>39552.53</v>
      </c>
      <c r="C439">
        <v>46268.701000000001</v>
      </c>
      <c r="D439">
        <v>60970.807999999997</v>
      </c>
      <c r="E439">
        <v>74369.357999999993</v>
      </c>
      <c r="F439">
        <v>88506.659</v>
      </c>
      <c r="G439">
        <v>102552.042</v>
      </c>
      <c r="H439">
        <v>138523.758</v>
      </c>
      <c r="I439">
        <v>177609.00200000001</v>
      </c>
      <c r="J439">
        <v>215063.51699999999</v>
      </c>
      <c r="K439">
        <v>136482.397</v>
      </c>
      <c r="L439">
        <v>136681.06599999999</v>
      </c>
    </row>
    <row r="440" spans="1:12">
      <c r="A440" t="s">
        <v>195</v>
      </c>
      <c r="B440">
        <v>38849.836000000003</v>
      </c>
      <c r="C440">
        <v>38899.275999999998</v>
      </c>
      <c r="D440">
        <v>55908.987999999998</v>
      </c>
      <c r="E440">
        <v>81990.413</v>
      </c>
      <c r="F440">
        <v>66011.081000000006</v>
      </c>
      <c r="G440">
        <v>53992.498</v>
      </c>
      <c r="H440">
        <v>57993.296999999999</v>
      </c>
      <c r="I440">
        <v>71200.346000000005</v>
      </c>
      <c r="J440">
        <v>83789.98</v>
      </c>
      <c r="K440">
        <v>67167.179999999993</v>
      </c>
      <c r="L440">
        <v>68554.567999999999</v>
      </c>
    </row>
    <row r="441" spans="1:12">
      <c r="A441" t="s">
        <v>196</v>
      </c>
      <c r="B441">
        <v>24853.071</v>
      </c>
      <c r="C441">
        <v>24527.562000000002</v>
      </c>
      <c r="D441">
        <v>25147.407999999999</v>
      </c>
      <c r="E441">
        <v>33606.773999999998</v>
      </c>
      <c r="F441">
        <v>47475.146000000001</v>
      </c>
      <c r="G441">
        <v>54321.705000000002</v>
      </c>
      <c r="H441">
        <v>62155.512000000002</v>
      </c>
      <c r="I441">
        <v>78325.948999999993</v>
      </c>
      <c r="J441">
        <v>89393.989000000001</v>
      </c>
      <c r="K441">
        <v>51893.898999999998</v>
      </c>
      <c r="L441">
        <v>60029.298000000003</v>
      </c>
    </row>
    <row r="442" spans="1:12">
      <c r="A442" t="s">
        <v>197</v>
      </c>
      <c r="B442">
        <v>41087.184999999998</v>
      </c>
      <c r="C442">
        <v>39798.156999999999</v>
      </c>
      <c r="D442">
        <v>43538.211000000003</v>
      </c>
      <c r="E442">
        <v>51562.347000000002</v>
      </c>
      <c r="F442">
        <v>68920.209000000003</v>
      </c>
      <c r="G442">
        <v>71797.726999999999</v>
      </c>
      <c r="H442">
        <v>74476.615000000005</v>
      </c>
      <c r="I442">
        <v>98997.506999999998</v>
      </c>
      <c r="J442">
        <v>112121.049</v>
      </c>
      <c r="K442">
        <v>81341.861000000004</v>
      </c>
      <c r="L442">
        <v>84677.947</v>
      </c>
    </row>
    <row r="443" spans="1:12">
      <c r="A443" t="s">
        <v>198</v>
      </c>
      <c r="B443">
        <v>50447.726000000002</v>
      </c>
      <c r="C443">
        <v>53031.017999999996</v>
      </c>
      <c r="D443">
        <v>59204.444000000003</v>
      </c>
      <c r="E443">
        <v>75613.591</v>
      </c>
      <c r="F443">
        <v>88017.096999999994</v>
      </c>
      <c r="G443">
        <v>92018.024999999994</v>
      </c>
      <c r="H443">
        <v>199571.24900000001</v>
      </c>
      <c r="I443">
        <v>231700.72700000001</v>
      </c>
      <c r="J443">
        <v>235748.54699999999</v>
      </c>
      <c r="K443">
        <v>160232.299</v>
      </c>
      <c r="L443">
        <v>157447.799</v>
      </c>
    </row>
    <row r="444" spans="1:12">
      <c r="A444" t="s">
        <v>199</v>
      </c>
      <c r="B444">
        <v>8053.9539999999997</v>
      </c>
      <c r="C444">
        <v>7576.8869999999997</v>
      </c>
      <c r="D444">
        <v>9069.9509999999991</v>
      </c>
      <c r="E444">
        <v>9787.4740000000002</v>
      </c>
      <c r="F444">
        <v>12655.906999999999</v>
      </c>
      <c r="G444">
        <v>14689.44</v>
      </c>
      <c r="H444">
        <v>27605.916000000001</v>
      </c>
      <c r="I444">
        <v>21295.053</v>
      </c>
      <c r="J444">
        <v>23420.458999999999</v>
      </c>
      <c r="K444">
        <v>20302.349999999999</v>
      </c>
      <c r="L444">
        <v>19454.281999999999</v>
      </c>
    </row>
    <row r="445" spans="1:12">
      <c r="A445" t="s">
        <v>200</v>
      </c>
      <c r="B445">
        <v>23901.305</v>
      </c>
      <c r="C445">
        <v>25281.963</v>
      </c>
      <c r="D445">
        <v>28610.940999999999</v>
      </c>
      <c r="E445">
        <v>40160.61</v>
      </c>
      <c r="F445">
        <v>44223.313000000002</v>
      </c>
      <c r="G445">
        <v>52631.807999999997</v>
      </c>
      <c r="H445">
        <v>56934.074000000001</v>
      </c>
      <c r="I445">
        <v>69665.967999999993</v>
      </c>
      <c r="J445">
        <v>71847.053</v>
      </c>
      <c r="K445">
        <v>57013.099000000002</v>
      </c>
      <c r="L445">
        <v>62985.141000000003</v>
      </c>
    </row>
    <row r="446" spans="1:12">
      <c r="A446" t="s">
        <v>201</v>
      </c>
      <c r="B446">
        <v>146944.96100000001</v>
      </c>
      <c r="C446">
        <v>135528.27900000001</v>
      </c>
      <c r="D446">
        <v>161536.217</v>
      </c>
      <c r="E446">
        <v>193318.34</v>
      </c>
      <c r="F446">
        <v>237790.81200000001</v>
      </c>
      <c r="G446">
        <v>274159.49400000001</v>
      </c>
      <c r="H446">
        <v>322647.13</v>
      </c>
      <c r="I446">
        <v>406336.016</v>
      </c>
      <c r="J446">
        <v>455597.511</v>
      </c>
      <c r="K446">
        <v>313011.76500000001</v>
      </c>
      <c r="L446">
        <v>336068.18900000001</v>
      </c>
    </row>
    <row r="447" spans="1:12">
      <c r="A447" t="s">
        <v>202</v>
      </c>
      <c r="B447">
        <v>4647.6719999999996</v>
      </c>
      <c r="C447">
        <v>3346.4949999999999</v>
      </c>
      <c r="D447">
        <v>4620.5249999999996</v>
      </c>
      <c r="E447">
        <v>1909.4659999999999</v>
      </c>
      <c r="F447">
        <v>3384.3820000000001</v>
      </c>
      <c r="G447">
        <v>3157.6880000000001</v>
      </c>
      <c r="H447">
        <v>4683.2640000000001</v>
      </c>
      <c r="I447">
        <v>20879.944</v>
      </c>
      <c r="J447">
        <v>8361.4470000000001</v>
      </c>
      <c r="K447">
        <v>2156.1880000000001</v>
      </c>
      <c r="L447">
        <v>3548.6129999999998</v>
      </c>
    </row>
    <row r="448" spans="1:12">
      <c r="A448" t="s">
        <v>203</v>
      </c>
      <c r="B448">
        <v>6485.165</v>
      </c>
      <c r="C448">
        <v>8964.0310000000009</v>
      </c>
      <c r="D448">
        <v>5115.201</v>
      </c>
      <c r="E448">
        <v>1863.008</v>
      </c>
      <c r="F448">
        <v>1257.5440000000001</v>
      </c>
      <c r="G448">
        <v>34112.273000000001</v>
      </c>
      <c r="H448">
        <v>3164.34</v>
      </c>
      <c r="I448">
        <v>23018.242999999999</v>
      </c>
      <c r="J448">
        <v>8631.6919999999991</v>
      </c>
      <c r="K448">
        <v>612.36500000000001</v>
      </c>
      <c r="L448">
        <v>3214.0630000000001</v>
      </c>
    </row>
    <row r="449" spans="1:12">
      <c r="A449" t="s">
        <v>204</v>
      </c>
      <c r="B449">
        <v>139135.59899999999</v>
      </c>
      <c r="C449">
        <v>150232.285</v>
      </c>
      <c r="D449">
        <v>183946.34099999999</v>
      </c>
      <c r="E449">
        <v>199171.74</v>
      </c>
      <c r="F449">
        <v>270547.02399999998</v>
      </c>
      <c r="G449">
        <v>352617.73700000002</v>
      </c>
      <c r="H449">
        <v>323622.908</v>
      </c>
      <c r="I449">
        <v>366832.63</v>
      </c>
      <c r="J449">
        <v>384401.43699999998</v>
      </c>
      <c r="K449">
        <v>346985.75599999999</v>
      </c>
      <c r="L449">
        <v>351907.11900000001</v>
      </c>
    </row>
    <row r="450" spans="1:12">
      <c r="A450" t="s">
        <v>205</v>
      </c>
      <c r="B450">
        <v>5006.0879999999997</v>
      </c>
      <c r="C450">
        <v>1719.4380000000001</v>
      </c>
      <c r="D450">
        <v>3856.8319999999999</v>
      </c>
      <c r="E450">
        <v>2741.2330000000002</v>
      </c>
      <c r="F450">
        <v>12796.012000000001</v>
      </c>
      <c r="G450">
        <v>860.87099999999998</v>
      </c>
      <c r="H450">
        <v>5259.5540000000001</v>
      </c>
      <c r="I450">
        <v>3247.7379999999998</v>
      </c>
      <c r="J450">
        <v>22734.215</v>
      </c>
      <c r="K450">
        <v>12464.528</v>
      </c>
      <c r="L450">
        <v>6438.5550000000003</v>
      </c>
    </row>
    <row r="451" spans="1:12">
      <c r="A451" t="s">
        <v>206</v>
      </c>
      <c r="B451">
        <v>62962.368000000002</v>
      </c>
      <c r="C451">
        <v>63987.256999999998</v>
      </c>
      <c r="D451">
        <v>73790.221999999994</v>
      </c>
      <c r="E451">
        <v>93330.71</v>
      </c>
      <c r="F451">
        <v>111451.95</v>
      </c>
      <c r="G451">
        <v>107401.65399999999</v>
      </c>
      <c r="H451">
        <v>112675.213</v>
      </c>
      <c r="I451">
        <v>152538.92199999999</v>
      </c>
      <c r="J451">
        <v>179246.62299999999</v>
      </c>
      <c r="K451">
        <v>112688.077</v>
      </c>
      <c r="L451">
        <v>152900.56099999999</v>
      </c>
    </row>
    <row r="452" spans="1:12">
      <c r="A452" t="s">
        <v>207</v>
      </c>
      <c r="B452">
        <v>28367.464</v>
      </c>
      <c r="C452">
        <v>31092.011999999999</v>
      </c>
      <c r="D452">
        <v>31166.145</v>
      </c>
      <c r="E452">
        <v>39361.156999999999</v>
      </c>
      <c r="F452">
        <v>48811.563000000002</v>
      </c>
      <c r="G452">
        <v>17135.07</v>
      </c>
      <c r="H452">
        <v>56097.048000000003</v>
      </c>
      <c r="I452">
        <v>88956.880999999994</v>
      </c>
      <c r="J452">
        <v>48036.748</v>
      </c>
      <c r="K452">
        <v>90606.005999999994</v>
      </c>
      <c r="L452">
        <v>85946.781000000003</v>
      </c>
    </row>
    <row r="453" spans="1:12">
      <c r="A453" t="s">
        <v>208</v>
      </c>
      <c r="B453">
        <v>21126.425999999999</v>
      </c>
      <c r="C453">
        <v>18247.123</v>
      </c>
      <c r="D453">
        <v>22787.111000000001</v>
      </c>
      <c r="E453">
        <v>31678.473000000002</v>
      </c>
      <c r="F453">
        <v>38650.050000000003</v>
      </c>
      <c r="G453">
        <v>38237.286</v>
      </c>
      <c r="H453">
        <v>48378.150999999998</v>
      </c>
      <c r="I453">
        <v>67424.053</v>
      </c>
      <c r="J453">
        <v>99679.847999999998</v>
      </c>
      <c r="K453">
        <v>69345.307000000001</v>
      </c>
      <c r="L453">
        <v>61872.489000000001</v>
      </c>
    </row>
    <row r="454" spans="1:12">
      <c r="A454" t="s">
        <v>209</v>
      </c>
      <c r="B454">
        <v>17646.593000000001</v>
      </c>
      <c r="C454">
        <v>19840.548999999999</v>
      </c>
      <c r="D454">
        <v>21557.249</v>
      </c>
      <c r="E454">
        <v>29222.241000000002</v>
      </c>
      <c r="F454">
        <v>42060.830999999998</v>
      </c>
      <c r="G454">
        <v>45468.273999999998</v>
      </c>
      <c r="H454">
        <v>70796.266000000003</v>
      </c>
      <c r="I454">
        <v>90826.437000000005</v>
      </c>
      <c r="J454">
        <v>123394.758</v>
      </c>
      <c r="K454">
        <v>81746.224000000002</v>
      </c>
      <c r="L454">
        <v>55351.47</v>
      </c>
    </row>
    <row r="455" spans="1:12">
      <c r="A455" t="s">
        <v>210</v>
      </c>
      <c r="B455">
        <v>42643.665000000001</v>
      </c>
      <c r="C455">
        <v>29828.847000000002</v>
      </c>
      <c r="D455">
        <v>45661.928999999996</v>
      </c>
      <c r="E455">
        <v>68887.277000000002</v>
      </c>
      <c r="F455">
        <v>86917.168000000005</v>
      </c>
      <c r="G455">
        <v>117897.269</v>
      </c>
      <c r="H455">
        <v>179332.761</v>
      </c>
      <c r="I455">
        <v>245797.65</v>
      </c>
      <c r="J455">
        <v>276132.66800000001</v>
      </c>
      <c r="K455">
        <v>105427.462</v>
      </c>
      <c r="L455">
        <v>90648.554999999993</v>
      </c>
    </row>
    <row r="456" spans="1:12">
      <c r="A456" t="s">
        <v>211</v>
      </c>
      <c r="B456">
        <v>47256.896000000001</v>
      </c>
      <c r="C456">
        <v>42751.438000000002</v>
      </c>
      <c r="D456">
        <v>40198.182999999997</v>
      </c>
      <c r="E456">
        <v>46431.22</v>
      </c>
      <c r="F456">
        <v>44846.64</v>
      </c>
      <c r="G456">
        <v>45876.805999999997</v>
      </c>
      <c r="H456">
        <v>38126.504999999997</v>
      </c>
      <c r="I456">
        <v>42839.07</v>
      </c>
      <c r="J456">
        <v>59965.957000000002</v>
      </c>
      <c r="K456">
        <v>30344.949000000001</v>
      </c>
      <c r="L456">
        <v>26913.662</v>
      </c>
    </row>
    <row r="457" spans="1:12">
      <c r="A457" t="s">
        <v>212</v>
      </c>
      <c r="B457">
        <v>8914.3050000000003</v>
      </c>
      <c r="C457">
        <v>21364.566999999999</v>
      </c>
      <c r="D457">
        <v>17851.168000000001</v>
      </c>
      <c r="E457">
        <v>33738.101000000002</v>
      </c>
      <c r="F457">
        <v>21142.794999999998</v>
      </c>
      <c r="G457">
        <v>16245.915999999999</v>
      </c>
      <c r="H457">
        <v>23226.260999999999</v>
      </c>
      <c r="I457">
        <v>26302.788</v>
      </c>
      <c r="J457">
        <v>25186.232</v>
      </c>
      <c r="K457">
        <v>15268.15</v>
      </c>
      <c r="L457">
        <v>11927.072</v>
      </c>
    </row>
    <row r="458" spans="1:12">
      <c r="A458" t="s">
        <v>213</v>
      </c>
      <c r="B458">
        <v>22277.02</v>
      </c>
      <c r="C458">
        <v>27781.58</v>
      </c>
      <c r="D458">
        <v>27330.644</v>
      </c>
      <c r="E458">
        <v>37011.150999999998</v>
      </c>
      <c r="F458">
        <v>37428.377</v>
      </c>
      <c r="G458">
        <v>41216.881999999998</v>
      </c>
      <c r="H458">
        <v>48982.803</v>
      </c>
      <c r="I458">
        <v>52606.254000000001</v>
      </c>
      <c r="J458">
        <v>84857.282999999996</v>
      </c>
      <c r="K458">
        <v>43974.142999999996</v>
      </c>
      <c r="L458">
        <v>26443.151999999998</v>
      </c>
    </row>
    <row r="459" spans="1:12">
      <c r="A459" t="s">
        <v>214</v>
      </c>
      <c r="B459">
        <v>11588.904</v>
      </c>
      <c r="C459">
        <v>11228.888999999999</v>
      </c>
      <c r="D459">
        <v>12880.334000000001</v>
      </c>
      <c r="E459">
        <v>14256.352999999999</v>
      </c>
      <c r="F459">
        <v>19216.737000000001</v>
      </c>
      <c r="G459">
        <v>17542.563999999998</v>
      </c>
      <c r="H459">
        <v>17394.076000000001</v>
      </c>
      <c r="I459">
        <v>22039.780999999999</v>
      </c>
      <c r="J459">
        <v>28686.078000000001</v>
      </c>
      <c r="K459">
        <v>14410.198</v>
      </c>
      <c r="L459">
        <v>17551.963</v>
      </c>
    </row>
    <row r="460" spans="1:12">
      <c r="A460" t="s">
        <v>215</v>
      </c>
      <c r="B460">
        <v>122266.789</v>
      </c>
      <c r="C460">
        <v>127228.526</v>
      </c>
      <c r="D460">
        <v>130712.755</v>
      </c>
      <c r="E460">
        <v>194879.82399999999</v>
      </c>
      <c r="F460">
        <v>179875.75399999999</v>
      </c>
      <c r="G460">
        <v>215289.90700000001</v>
      </c>
      <c r="H460">
        <v>251259.98699999999</v>
      </c>
      <c r="I460">
        <v>300118.75400000002</v>
      </c>
      <c r="J460">
        <v>365430.95600000001</v>
      </c>
      <c r="K460">
        <v>202281.92499999999</v>
      </c>
      <c r="L460">
        <v>192795.66</v>
      </c>
    </row>
    <row r="461" spans="1:12">
      <c r="A461" t="s">
        <v>216</v>
      </c>
      <c r="B461">
        <v>40742.805999999997</v>
      </c>
      <c r="C461">
        <v>52458.631999999998</v>
      </c>
      <c r="D461">
        <v>41080.478999999999</v>
      </c>
      <c r="E461">
        <v>63728.805</v>
      </c>
      <c r="F461">
        <v>74360.34</v>
      </c>
      <c r="G461">
        <v>86143.194000000003</v>
      </c>
      <c r="H461">
        <v>118137.678</v>
      </c>
      <c r="I461">
        <v>112766.005</v>
      </c>
      <c r="J461">
        <v>152696.486</v>
      </c>
      <c r="K461">
        <v>69417.895000000004</v>
      </c>
      <c r="L461">
        <v>64179.767</v>
      </c>
    </row>
    <row r="462" spans="1:12">
      <c r="A462" t="s">
        <v>217</v>
      </c>
      <c r="B462">
        <v>18348.361000000001</v>
      </c>
      <c r="C462">
        <v>28786.451000000001</v>
      </c>
      <c r="D462">
        <v>26738.901999999998</v>
      </c>
      <c r="E462">
        <v>31344.503000000001</v>
      </c>
      <c r="F462">
        <v>33353.248</v>
      </c>
      <c r="G462">
        <v>46809.732000000004</v>
      </c>
      <c r="H462">
        <v>39587.548000000003</v>
      </c>
      <c r="I462">
        <v>47260.684999999998</v>
      </c>
      <c r="J462">
        <v>50181.169000000002</v>
      </c>
      <c r="K462">
        <v>28206.645</v>
      </c>
      <c r="L462">
        <v>30980.737000000001</v>
      </c>
    </row>
    <row r="463" spans="1:12">
      <c r="A463" t="s">
        <v>218</v>
      </c>
      <c r="B463">
        <v>9615.5709999999999</v>
      </c>
      <c r="C463">
        <v>12004.569</v>
      </c>
      <c r="D463">
        <v>14005.993</v>
      </c>
      <c r="E463">
        <v>18210.726999999999</v>
      </c>
      <c r="F463">
        <v>23816.75</v>
      </c>
      <c r="G463">
        <v>25044.847000000002</v>
      </c>
      <c r="H463">
        <v>32804.286</v>
      </c>
      <c r="I463">
        <v>38002.334999999999</v>
      </c>
      <c r="J463">
        <v>41018.142</v>
      </c>
      <c r="K463">
        <v>22108</v>
      </c>
      <c r="L463">
        <v>35749.266000000003</v>
      </c>
    </row>
    <row r="464" spans="1:12">
      <c r="A464" t="s">
        <v>219</v>
      </c>
      <c r="B464">
        <v>25334.637999999999</v>
      </c>
      <c r="C464">
        <v>28948.428</v>
      </c>
      <c r="D464">
        <v>31351.347000000002</v>
      </c>
      <c r="E464">
        <v>70242.290999999997</v>
      </c>
      <c r="F464">
        <v>39578.370999999999</v>
      </c>
      <c r="G464">
        <v>54190.197</v>
      </c>
      <c r="H464">
        <v>64634.237999999998</v>
      </c>
      <c r="I464">
        <v>73236.832999999999</v>
      </c>
      <c r="J464">
        <v>112738.72100000001</v>
      </c>
      <c r="K464">
        <v>131019.67600000001</v>
      </c>
      <c r="L464">
        <v>47210.870999999999</v>
      </c>
    </row>
    <row r="465" spans="1:12">
      <c r="A465" t="s">
        <v>220</v>
      </c>
      <c r="B465">
        <v>102821.719</v>
      </c>
      <c r="C465">
        <v>81502.557000000001</v>
      </c>
      <c r="D465">
        <v>81873.558000000005</v>
      </c>
      <c r="E465">
        <v>123915.429</v>
      </c>
      <c r="F465">
        <v>142976.932</v>
      </c>
      <c r="G465">
        <v>147194.50200000001</v>
      </c>
      <c r="H465">
        <v>183749.04699999999</v>
      </c>
      <c r="I465">
        <v>236168.66500000001</v>
      </c>
      <c r="J465">
        <v>262178.67300000001</v>
      </c>
      <c r="K465">
        <v>151114.995</v>
      </c>
      <c r="L465">
        <v>171799</v>
      </c>
    </row>
    <row r="466" spans="1:12">
      <c r="A466" t="s">
        <v>221</v>
      </c>
      <c r="B466">
        <v>24446.851999999999</v>
      </c>
      <c r="C466">
        <v>25766.848999999998</v>
      </c>
      <c r="D466">
        <v>29634.022000000001</v>
      </c>
      <c r="E466">
        <v>40751.688000000002</v>
      </c>
      <c r="F466">
        <v>43458.317000000003</v>
      </c>
      <c r="G466">
        <v>46312.548000000003</v>
      </c>
      <c r="H466">
        <v>48806.031999999999</v>
      </c>
      <c r="I466">
        <v>61919.684000000001</v>
      </c>
      <c r="J466">
        <v>76772.528999999995</v>
      </c>
      <c r="K466">
        <v>55287.39</v>
      </c>
      <c r="L466">
        <v>56944.9</v>
      </c>
    </row>
    <row r="467" spans="1:12">
      <c r="A467" t="s">
        <v>222</v>
      </c>
      <c r="B467">
        <v>96854.073999999993</v>
      </c>
      <c r="C467">
        <v>89200.763000000006</v>
      </c>
      <c r="D467">
        <v>114902.874</v>
      </c>
      <c r="E467">
        <v>145726.277</v>
      </c>
      <c r="F467">
        <v>196424.19399999999</v>
      </c>
      <c r="G467">
        <v>261882.383</v>
      </c>
      <c r="H467">
        <v>307352.84700000001</v>
      </c>
      <c r="I467">
        <v>394069.011</v>
      </c>
      <c r="J467">
        <v>388968.337</v>
      </c>
      <c r="K467">
        <v>302053.02100000001</v>
      </c>
      <c r="L467">
        <v>308745.00400000002</v>
      </c>
    </row>
    <row r="468" spans="1:12">
      <c r="A468" t="s">
        <v>223</v>
      </c>
      <c r="B468">
        <v>79147.221000000005</v>
      </c>
      <c r="C468">
        <v>64603.661999999997</v>
      </c>
      <c r="D468">
        <v>64630.724000000002</v>
      </c>
      <c r="E468">
        <v>102945.86199999999</v>
      </c>
      <c r="F468">
        <v>101094.899</v>
      </c>
      <c r="G468">
        <v>114462.54700000001</v>
      </c>
      <c r="H468">
        <v>140009.92000000001</v>
      </c>
      <c r="I468">
        <v>186598.86199999999</v>
      </c>
      <c r="J468">
        <v>226251.41</v>
      </c>
      <c r="K468">
        <v>163104.49799999999</v>
      </c>
      <c r="L468">
        <v>84455.142000000007</v>
      </c>
    </row>
    <row r="469" spans="1:12">
      <c r="A469" t="s">
        <v>224</v>
      </c>
      <c r="B469">
        <v>68539.362999999998</v>
      </c>
      <c r="C469">
        <v>54273.245999999999</v>
      </c>
      <c r="D469">
        <v>66633.020999999993</v>
      </c>
      <c r="E469">
        <v>98972.794999999998</v>
      </c>
      <c r="F469">
        <v>116181.076</v>
      </c>
      <c r="G469">
        <v>100525.052</v>
      </c>
      <c r="H469">
        <v>134411.66</v>
      </c>
      <c r="I469">
        <v>157098.03599999999</v>
      </c>
      <c r="J469">
        <v>189019.277</v>
      </c>
      <c r="K469">
        <v>147811.39199999999</v>
      </c>
      <c r="L469">
        <v>125984.671</v>
      </c>
    </row>
    <row r="470" spans="1:12">
      <c r="A470" t="s">
        <v>225</v>
      </c>
      <c r="B470">
        <v>21609.932000000001</v>
      </c>
      <c r="C470">
        <v>22066.949000000001</v>
      </c>
      <c r="D470">
        <v>23989.329000000002</v>
      </c>
      <c r="E470">
        <v>28993.524000000001</v>
      </c>
      <c r="F470">
        <v>35095.375999999997</v>
      </c>
      <c r="G470">
        <v>36946.951000000001</v>
      </c>
      <c r="H470">
        <v>43694.17</v>
      </c>
      <c r="I470">
        <v>60116.142</v>
      </c>
      <c r="J470">
        <v>70844.88</v>
      </c>
      <c r="K470">
        <v>42870.84</v>
      </c>
      <c r="L470">
        <v>48725.228000000003</v>
      </c>
    </row>
    <row r="471" spans="1:12">
      <c r="A471" t="s">
        <v>226</v>
      </c>
      <c r="B471">
        <v>49858.307999999997</v>
      </c>
      <c r="C471">
        <v>51151.781999999999</v>
      </c>
      <c r="D471">
        <v>58958.625999999997</v>
      </c>
      <c r="E471">
        <v>78231.790999999997</v>
      </c>
      <c r="F471">
        <v>91195.225999999995</v>
      </c>
      <c r="G471">
        <v>94885.14</v>
      </c>
      <c r="H471">
        <v>115316.09299999999</v>
      </c>
      <c r="I471">
        <v>148675.57199999999</v>
      </c>
      <c r="J471">
        <v>160595.31</v>
      </c>
      <c r="K471">
        <v>110404.554</v>
      </c>
      <c r="L471">
        <v>111432.906</v>
      </c>
    </row>
    <row r="472" spans="1:12">
      <c r="A472" t="s">
        <v>227</v>
      </c>
      <c r="B472">
        <v>25941.896000000001</v>
      </c>
      <c r="C472">
        <v>26622.312000000002</v>
      </c>
      <c r="D472">
        <v>31094.207999999999</v>
      </c>
      <c r="E472">
        <v>43913.616999999998</v>
      </c>
      <c r="F472">
        <v>49822.646999999997</v>
      </c>
      <c r="G472">
        <v>57586.146999999997</v>
      </c>
      <c r="H472">
        <v>67200.438999999998</v>
      </c>
      <c r="I472">
        <v>89238.607000000004</v>
      </c>
      <c r="J472">
        <v>103531.092</v>
      </c>
      <c r="K472">
        <v>68362.592000000004</v>
      </c>
      <c r="L472">
        <v>79714.792000000001</v>
      </c>
    </row>
    <row r="473" spans="1:12">
      <c r="A473" t="s">
        <v>228</v>
      </c>
      <c r="B473">
        <v>21428.052</v>
      </c>
      <c r="C473">
        <v>34424.635999999999</v>
      </c>
      <c r="D473">
        <v>31912.219000000001</v>
      </c>
      <c r="E473">
        <v>43317.161</v>
      </c>
      <c r="F473">
        <v>39390.694000000003</v>
      </c>
      <c r="G473">
        <v>36190.684000000001</v>
      </c>
      <c r="H473">
        <v>42711.703000000001</v>
      </c>
      <c r="I473">
        <v>41213.784</v>
      </c>
      <c r="J473">
        <v>56779.366000000002</v>
      </c>
      <c r="K473">
        <v>45619.565999999999</v>
      </c>
      <c r="L473">
        <v>38518.222999999998</v>
      </c>
    </row>
    <row r="474" spans="1:12">
      <c r="A474" t="s">
        <v>229</v>
      </c>
      <c r="B474">
        <v>13637.128000000001</v>
      </c>
      <c r="C474">
        <v>13713.736999999999</v>
      </c>
      <c r="D474">
        <v>14601.942999999999</v>
      </c>
      <c r="E474">
        <v>18829.028999999999</v>
      </c>
      <c r="F474">
        <v>17148.397000000001</v>
      </c>
      <c r="G474">
        <v>20334.692999999999</v>
      </c>
      <c r="H474">
        <v>24457.82</v>
      </c>
      <c r="I474">
        <v>59288.383000000002</v>
      </c>
      <c r="J474">
        <v>66551.467000000004</v>
      </c>
      <c r="K474">
        <v>40967.004000000001</v>
      </c>
      <c r="L474">
        <v>44483.042000000001</v>
      </c>
    </row>
    <row r="475" spans="1:12">
      <c r="A475" t="s">
        <v>230</v>
      </c>
      <c r="B475">
        <v>143784.19899999999</v>
      </c>
      <c r="C475">
        <v>157448.89300000001</v>
      </c>
      <c r="D475">
        <v>181743.88800000001</v>
      </c>
      <c r="E475">
        <v>201166.68100000001</v>
      </c>
      <c r="F475">
        <v>264136.511</v>
      </c>
      <c r="G475">
        <v>268013.50699999998</v>
      </c>
      <c r="H475">
        <v>306599.59999999998</v>
      </c>
      <c r="I475">
        <v>300265.95600000001</v>
      </c>
      <c r="J475">
        <v>395276.01</v>
      </c>
      <c r="K475">
        <v>292918.62699999998</v>
      </c>
      <c r="L475">
        <v>273704.81300000002</v>
      </c>
    </row>
    <row r="476" spans="1:12">
      <c r="A476" t="s">
        <v>231</v>
      </c>
      <c r="B476">
        <v>61221.906000000003</v>
      </c>
      <c r="C476">
        <v>59725.517</v>
      </c>
      <c r="D476">
        <v>71677.392999999996</v>
      </c>
      <c r="E476">
        <v>87426.467999999993</v>
      </c>
      <c r="F476">
        <v>107966.111</v>
      </c>
      <c r="G476">
        <v>109503.651</v>
      </c>
      <c r="H476">
        <v>121785.15399999999</v>
      </c>
      <c r="I476">
        <v>161607.60399999999</v>
      </c>
      <c r="J476">
        <v>275814.09399999998</v>
      </c>
      <c r="K476">
        <v>201884.41099999999</v>
      </c>
      <c r="L476">
        <v>199700.326</v>
      </c>
    </row>
    <row r="477" spans="1:12">
      <c r="A477" t="s">
        <v>232</v>
      </c>
      <c r="B477">
        <v>18024.084999999999</v>
      </c>
      <c r="C477">
        <v>16100.239</v>
      </c>
      <c r="D477">
        <v>22145.607</v>
      </c>
      <c r="E477">
        <v>24664.976999999999</v>
      </c>
      <c r="F477">
        <v>50824.483999999997</v>
      </c>
      <c r="G477">
        <v>59717.678999999996</v>
      </c>
      <c r="H477">
        <v>94510.426999999996</v>
      </c>
      <c r="I477">
        <v>108235.215</v>
      </c>
      <c r="J477">
        <v>150194.37599999999</v>
      </c>
      <c r="K477">
        <v>142045.60200000001</v>
      </c>
      <c r="L477">
        <v>175726.52499999999</v>
      </c>
    </row>
    <row r="478" spans="1:12">
      <c r="A478" t="s">
        <v>233</v>
      </c>
      <c r="B478">
        <v>19395.623</v>
      </c>
      <c r="C478">
        <v>15187.874</v>
      </c>
      <c r="D478">
        <v>15627.376</v>
      </c>
      <c r="E478">
        <v>14327.513000000001</v>
      </c>
      <c r="F478">
        <v>19510.469000000001</v>
      </c>
      <c r="G478">
        <v>31586.704000000002</v>
      </c>
      <c r="H478">
        <v>30158.368999999999</v>
      </c>
      <c r="I478">
        <v>32163.034</v>
      </c>
      <c r="J478">
        <v>32742.627</v>
      </c>
      <c r="K478">
        <v>20717.947</v>
      </c>
      <c r="L478">
        <v>23340.864000000001</v>
      </c>
    </row>
    <row r="479" spans="1:12">
      <c r="A479" t="s">
        <v>234</v>
      </c>
      <c r="B479">
        <v>13465.61</v>
      </c>
      <c r="C479">
        <v>14471.463</v>
      </c>
      <c r="D479">
        <v>20487.386999999999</v>
      </c>
      <c r="E479">
        <v>32681.059000000001</v>
      </c>
      <c r="F479">
        <v>49227.368000000002</v>
      </c>
      <c r="G479">
        <v>51380.805999999997</v>
      </c>
      <c r="H479">
        <v>48882.089</v>
      </c>
      <c r="I479">
        <v>67982.305999999997</v>
      </c>
      <c r="J479">
        <v>67372.044999999998</v>
      </c>
      <c r="K479">
        <v>51246.614000000001</v>
      </c>
      <c r="L479">
        <v>52417.171000000002</v>
      </c>
    </row>
    <row r="480" spans="1:12">
      <c r="A480" t="s">
        <v>235</v>
      </c>
      <c r="B480">
        <v>204866.52</v>
      </c>
      <c r="C480">
        <v>170107.50599999999</v>
      </c>
      <c r="D480">
        <v>182592.785</v>
      </c>
      <c r="E480">
        <v>197047.606</v>
      </c>
      <c r="F480">
        <v>277295.09899999999</v>
      </c>
      <c r="G480">
        <v>201023.91899999999</v>
      </c>
      <c r="H480">
        <v>245670.83900000001</v>
      </c>
      <c r="I480">
        <v>336408.842</v>
      </c>
      <c r="J480">
        <v>402453.22899999999</v>
      </c>
      <c r="K480">
        <v>297358.2</v>
      </c>
      <c r="L480">
        <v>319699.08199999999</v>
      </c>
    </row>
    <row r="481" spans="1:12">
      <c r="A481" t="s">
        <v>236</v>
      </c>
      <c r="B481">
        <v>40078.241000000002</v>
      </c>
      <c r="C481">
        <v>50545.54</v>
      </c>
      <c r="D481">
        <v>52875.94</v>
      </c>
      <c r="E481">
        <v>66285.625</v>
      </c>
      <c r="F481">
        <v>72424.210000000006</v>
      </c>
      <c r="G481">
        <v>71802.370999999999</v>
      </c>
      <c r="H481">
        <v>82663.403999999995</v>
      </c>
      <c r="I481">
        <v>95377.563999999998</v>
      </c>
      <c r="J481">
        <v>104929.026</v>
      </c>
      <c r="K481">
        <v>90174.553</v>
      </c>
      <c r="L481">
        <v>128177.26300000001</v>
      </c>
    </row>
    <row r="482" spans="1:12">
      <c r="A482" t="s">
        <v>237</v>
      </c>
      <c r="B482">
        <v>157837.03700000001</v>
      </c>
      <c r="C482">
        <v>169865.16</v>
      </c>
      <c r="D482">
        <v>193179.318</v>
      </c>
      <c r="E482">
        <v>243580.08199999999</v>
      </c>
      <c r="F482">
        <v>278010.05599999998</v>
      </c>
      <c r="G482">
        <v>247015.715</v>
      </c>
      <c r="H482">
        <v>260434.06400000001</v>
      </c>
      <c r="I482">
        <v>328834.95799999998</v>
      </c>
      <c r="J482">
        <v>380045.21100000001</v>
      </c>
      <c r="K482">
        <v>275738.06</v>
      </c>
      <c r="L482">
        <v>286838.46000000002</v>
      </c>
    </row>
    <row r="483" spans="1:12">
      <c r="A483" t="s">
        <v>238</v>
      </c>
      <c r="B483">
        <v>116716.349</v>
      </c>
      <c r="C483">
        <v>118800.24099999999</v>
      </c>
      <c r="D483">
        <v>126255.16499999999</v>
      </c>
      <c r="E483">
        <v>148296.486</v>
      </c>
      <c r="F483">
        <v>202202.85699999999</v>
      </c>
      <c r="G483">
        <v>226752.79699999999</v>
      </c>
      <c r="H483">
        <v>309861.467</v>
      </c>
      <c r="I483">
        <v>389858.43900000001</v>
      </c>
      <c r="J483">
        <v>412212.66600000003</v>
      </c>
      <c r="K483">
        <v>258006.94500000001</v>
      </c>
      <c r="L483">
        <v>322741.46100000001</v>
      </c>
    </row>
    <row r="484" spans="1:12">
      <c r="A484" t="s">
        <v>239</v>
      </c>
      <c r="B484">
        <v>7297.7719999999999</v>
      </c>
      <c r="C484">
        <v>8922.5020000000004</v>
      </c>
      <c r="D484">
        <v>8546.1290000000008</v>
      </c>
      <c r="E484">
        <v>12406.748</v>
      </c>
      <c r="F484">
        <v>13807.853999999999</v>
      </c>
      <c r="G484">
        <v>25124.667000000001</v>
      </c>
      <c r="H484">
        <v>19784.052</v>
      </c>
      <c r="I484">
        <v>30383.15</v>
      </c>
      <c r="J484">
        <v>30433.544000000002</v>
      </c>
      <c r="K484">
        <v>38842.029000000002</v>
      </c>
      <c r="L484">
        <v>33808.561999999998</v>
      </c>
    </row>
    <row r="485" spans="1:12">
      <c r="A485" t="s">
        <v>240</v>
      </c>
      <c r="B485">
        <v>62806.108</v>
      </c>
      <c r="C485">
        <v>75896.285000000003</v>
      </c>
      <c r="D485">
        <v>92392.611000000004</v>
      </c>
      <c r="E485">
        <v>120167.579</v>
      </c>
      <c r="F485">
        <v>177683.6</v>
      </c>
      <c r="G485">
        <v>212214.32699999999</v>
      </c>
      <c r="H485">
        <v>244207.66200000001</v>
      </c>
      <c r="I485">
        <v>315003.772</v>
      </c>
      <c r="J485">
        <v>351288.19900000002</v>
      </c>
      <c r="K485">
        <v>289822.42599999998</v>
      </c>
      <c r="L485">
        <v>331447.02600000001</v>
      </c>
    </row>
    <row r="486" spans="1:12">
      <c r="A486" t="s">
        <v>241</v>
      </c>
      <c r="B486">
        <v>81446.475000000006</v>
      </c>
      <c r="C486">
        <v>75953.994000000006</v>
      </c>
      <c r="D486">
        <v>85922.817999999999</v>
      </c>
      <c r="E486">
        <v>84312.508000000002</v>
      </c>
      <c r="F486">
        <v>97699.566000000006</v>
      </c>
      <c r="G486">
        <v>92827.758000000002</v>
      </c>
      <c r="H486">
        <v>99688.252999999997</v>
      </c>
      <c r="I486">
        <v>154077.59700000001</v>
      </c>
      <c r="J486">
        <v>175623.52100000001</v>
      </c>
      <c r="K486">
        <v>138064.272</v>
      </c>
      <c r="L486">
        <v>193858.11799999999</v>
      </c>
    </row>
    <row r="487" spans="1:12">
      <c r="A487" t="s">
        <v>242</v>
      </c>
      <c r="B487">
        <v>168228.603</v>
      </c>
      <c r="C487">
        <v>151750.55499999999</v>
      </c>
      <c r="D487">
        <v>158221.86600000001</v>
      </c>
      <c r="E487">
        <v>180171.929</v>
      </c>
      <c r="F487">
        <v>236046.853</v>
      </c>
      <c r="G487">
        <v>249512.476</v>
      </c>
      <c r="H487">
        <v>265761.40600000002</v>
      </c>
      <c r="I487">
        <v>352726.63199999998</v>
      </c>
      <c r="J487">
        <v>414786.81900000002</v>
      </c>
      <c r="K487">
        <v>356328.16899999999</v>
      </c>
      <c r="L487">
        <v>440918.84499999997</v>
      </c>
    </row>
    <row r="488" spans="1:12">
      <c r="A488" t="s">
        <v>243</v>
      </c>
      <c r="B488">
        <v>486836.88799999998</v>
      </c>
      <c r="C488">
        <v>478568.88400000002</v>
      </c>
      <c r="D488">
        <v>486472.24200000003</v>
      </c>
      <c r="E488">
        <v>721926.33799999999</v>
      </c>
      <c r="F488">
        <v>995199.76399999997</v>
      </c>
      <c r="G488">
        <v>987016.12399999995</v>
      </c>
      <c r="H488">
        <v>1151914.2409999999</v>
      </c>
      <c r="I488">
        <v>2000899.693</v>
      </c>
      <c r="J488">
        <v>2033745.145</v>
      </c>
      <c r="K488">
        <v>1165626.868</v>
      </c>
      <c r="L488">
        <v>1297285.777</v>
      </c>
    </row>
    <row r="489" spans="1:12">
      <c r="A489" t="s">
        <v>244</v>
      </c>
      <c r="B489">
        <v>128229.773</v>
      </c>
      <c r="C489">
        <v>127690.673</v>
      </c>
      <c r="D489">
        <v>150304.18100000001</v>
      </c>
      <c r="E489">
        <v>226450.04399999999</v>
      </c>
      <c r="F489">
        <v>302293.82299999997</v>
      </c>
      <c r="G489">
        <v>305633.52600000001</v>
      </c>
      <c r="H489">
        <v>365433.42099999997</v>
      </c>
      <c r="I489">
        <v>480947.23</v>
      </c>
      <c r="J489">
        <v>502634.94300000003</v>
      </c>
      <c r="K489">
        <v>198187.943</v>
      </c>
      <c r="L489">
        <v>244680.03700000001</v>
      </c>
    </row>
    <row r="490" spans="1:12">
      <c r="A490" t="s">
        <v>245</v>
      </c>
      <c r="B490">
        <v>37289.114000000001</v>
      </c>
      <c r="C490">
        <v>44916.909</v>
      </c>
      <c r="D490">
        <v>46849.921000000002</v>
      </c>
      <c r="E490">
        <v>61179.690999999999</v>
      </c>
      <c r="F490">
        <v>85691.971999999994</v>
      </c>
      <c r="G490">
        <v>87323.182000000001</v>
      </c>
      <c r="H490">
        <v>147773.88099999999</v>
      </c>
      <c r="I490">
        <v>226047.55799999999</v>
      </c>
      <c r="J490">
        <v>247298.68400000001</v>
      </c>
      <c r="K490">
        <v>53430.148999999998</v>
      </c>
      <c r="L490">
        <v>89775.149000000005</v>
      </c>
    </row>
    <row r="491" spans="1:12">
      <c r="A491" t="s">
        <v>246</v>
      </c>
      <c r="B491">
        <v>396336</v>
      </c>
      <c r="C491">
        <v>374798.16600000003</v>
      </c>
      <c r="D491">
        <v>414070.283</v>
      </c>
      <c r="E491">
        <v>438311.46100000001</v>
      </c>
      <c r="F491">
        <v>597245.44099999999</v>
      </c>
      <c r="G491">
        <v>781072.82900000003</v>
      </c>
      <c r="H491">
        <v>744110.80700000003</v>
      </c>
      <c r="I491">
        <v>959231.95499999996</v>
      </c>
      <c r="J491">
        <v>1032140.969</v>
      </c>
      <c r="K491">
        <v>915309.054</v>
      </c>
      <c r="L491">
        <v>961326.44499999995</v>
      </c>
    </row>
    <row r="492" spans="1:12">
      <c r="A492" t="s">
        <v>247</v>
      </c>
      <c r="B492">
        <v>24694.63</v>
      </c>
      <c r="C492">
        <v>22089.018</v>
      </c>
      <c r="D492">
        <v>25763.151000000002</v>
      </c>
      <c r="E492">
        <v>34391.582000000002</v>
      </c>
      <c r="F492">
        <v>50168.311000000002</v>
      </c>
      <c r="G492">
        <v>47313.493000000002</v>
      </c>
      <c r="H492">
        <v>49717.341999999997</v>
      </c>
      <c r="I492">
        <v>65314.802000000003</v>
      </c>
      <c r="J492">
        <v>81802.812999999995</v>
      </c>
      <c r="K492">
        <v>58274.392</v>
      </c>
      <c r="L492">
        <v>52449.819000000003</v>
      </c>
    </row>
    <row r="493" spans="1:12">
      <c r="A493" t="s">
        <v>248</v>
      </c>
      <c r="B493">
        <v>30409.447</v>
      </c>
      <c r="C493">
        <v>35743.754999999997</v>
      </c>
      <c r="D493">
        <v>39101.500999999997</v>
      </c>
      <c r="E493">
        <v>51797.749000000003</v>
      </c>
      <c r="F493">
        <v>63162.436999999998</v>
      </c>
      <c r="G493">
        <v>72669.789000000004</v>
      </c>
      <c r="H493">
        <v>112108.655</v>
      </c>
      <c r="I493">
        <v>159247.973</v>
      </c>
      <c r="J493">
        <v>167655.1</v>
      </c>
      <c r="K493">
        <v>55676.042000000001</v>
      </c>
      <c r="L493">
        <v>59835.887000000002</v>
      </c>
    </row>
    <row r="494" spans="1:12">
      <c r="A494" t="s">
        <v>249</v>
      </c>
      <c r="B494">
        <v>63485.339</v>
      </c>
      <c r="C494">
        <v>78417.97</v>
      </c>
      <c r="D494">
        <v>48477.281999999999</v>
      </c>
      <c r="E494">
        <v>36257.997000000003</v>
      </c>
      <c r="F494">
        <v>32610.774000000001</v>
      </c>
      <c r="G494">
        <v>23039.315999999999</v>
      </c>
      <c r="H494">
        <v>105599.238</v>
      </c>
      <c r="I494">
        <v>89719.778999999995</v>
      </c>
      <c r="J494">
        <v>54399.313000000002</v>
      </c>
      <c r="K494">
        <v>93064.963000000003</v>
      </c>
      <c r="L494">
        <v>26123.547999999999</v>
      </c>
    </row>
    <row r="495" spans="1:12">
      <c r="A495" t="s">
        <v>250</v>
      </c>
      <c r="B495">
        <v>48864.258999999998</v>
      </c>
      <c r="C495">
        <v>6955.1890000000003</v>
      </c>
      <c r="D495">
        <v>18665.058000000001</v>
      </c>
      <c r="E495">
        <v>53911.95</v>
      </c>
      <c r="F495">
        <v>54157.771000000001</v>
      </c>
      <c r="G495">
        <v>34040.879999999997</v>
      </c>
      <c r="H495">
        <v>83754.527000000002</v>
      </c>
      <c r="I495">
        <v>204286.41099999999</v>
      </c>
      <c r="J495">
        <v>301040.57900000003</v>
      </c>
      <c r="K495">
        <v>128018.84600000001</v>
      </c>
      <c r="L495">
        <v>103765.838</v>
      </c>
    </row>
    <row r="496" spans="1:12">
      <c r="A496" t="s">
        <v>251</v>
      </c>
      <c r="B496">
        <v>6709.1440000000002</v>
      </c>
      <c r="C496">
        <v>15294.897999999999</v>
      </c>
      <c r="D496">
        <v>22273.600999999999</v>
      </c>
      <c r="E496">
        <v>31161.719000000001</v>
      </c>
      <c r="F496">
        <v>51634.116999999998</v>
      </c>
      <c r="G496">
        <v>36837.137000000002</v>
      </c>
      <c r="H496">
        <v>46231.737999999998</v>
      </c>
      <c r="I496">
        <v>75311.235000000001</v>
      </c>
      <c r="J496">
        <v>105773.43</v>
      </c>
      <c r="K496">
        <v>40171.338000000003</v>
      </c>
      <c r="L496">
        <v>64439.063000000002</v>
      </c>
    </row>
    <row r="497" spans="1:12">
      <c r="A497" t="s">
        <v>252</v>
      </c>
      <c r="B497">
        <v>5217.0320000000002</v>
      </c>
      <c r="C497">
        <v>7067.7309999999998</v>
      </c>
      <c r="D497">
        <v>5648.0209999999997</v>
      </c>
      <c r="E497">
        <v>6027.5060000000003</v>
      </c>
      <c r="F497">
        <v>4193.5990000000002</v>
      </c>
      <c r="G497">
        <v>16448.133000000002</v>
      </c>
      <c r="H497">
        <v>11279.619000000001</v>
      </c>
      <c r="I497">
        <v>22598.864000000001</v>
      </c>
      <c r="J497">
        <v>36240.161</v>
      </c>
      <c r="K497">
        <v>12347.168</v>
      </c>
      <c r="L497">
        <v>13431.289000000001</v>
      </c>
    </row>
    <row r="498" spans="1:12">
      <c r="A498" t="s">
        <v>253</v>
      </c>
      <c r="B498">
        <v>25190.010999999999</v>
      </c>
      <c r="C498">
        <v>24770.061000000002</v>
      </c>
      <c r="D498">
        <v>28750.499</v>
      </c>
      <c r="E498">
        <v>34921.955999999998</v>
      </c>
      <c r="F498">
        <v>41036.39</v>
      </c>
      <c r="G498">
        <v>47613.341</v>
      </c>
      <c r="H498">
        <v>54313.01</v>
      </c>
      <c r="I498">
        <v>62346.591999999997</v>
      </c>
      <c r="J498">
        <v>72639.407000000007</v>
      </c>
      <c r="K498">
        <v>55136.292000000001</v>
      </c>
      <c r="L498">
        <v>54690.775999999998</v>
      </c>
    </row>
    <row r="499" spans="1:12">
      <c r="A499" t="s">
        <v>254</v>
      </c>
      <c r="B499">
        <v>31782.427</v>
      </c>
      <c r="C499">
        <v>33812.195</v>
      </c>
      <c r="D499">
        <v>40715.811000000002</v>
      </c>
      <c r="E499">
        <v>50825.002999999997</v>
      </c>
      <c r="F499">
        <v>62947.686999999998</v>
      </c>
      <c r="G499">
        <v>69752.039000000004</v>
      </c>
      <c r="H499">
        <v>63467.243999999999</v>
      </c>
      <c r="I499">
        <v>80456.145999999993</v>
      </c>
      <c r="J499">
        <v>94755.519</v>
      </c>
      <c r="K499">
        <v>71782.551999999996</v>
      </c>
      <c r="L499">
        <v>64657.154000000002</v>
      </c>
    </row>
    <row r="500" spans="1:12">
      <c r="A500" t="s">
        <v>255</v>
      </c>
      <c r="B500">
        <v>125463.45</v>
      </c>
      <c r="C500">
        <v>138610.89799999999</v>
      </c>
      <c r="D500">
        <v>161006.356</v>
      </c>
      <c r="E500">
        <v>207407.86499999999</v>
      </c>
      <c r="F500">
        <v>305411.96000000002</v>
      </c>
      <c r="G500">
        <v>300773.734</v>
      </c>
      <c r="H500">
        <v>364985.36499999999</v>
      </c>
      <c r="I500">
        <v>461842.81</v>
      </c>
      <c r="J500">
        <v>484009.674</v>
      </c>
      <c r="K500">
        <v>392451.30800000002</v>
      </c>
      <c r="L500">
        <v>399997.13799999998</v>
      </c>
    </row>
    <row r="501" spans="1:12">
      <c r="A501" t="s">
        <v>256</v>
      </c>
      <c r="B501">
        <v>14793.145</v>
      </c>
      <c r="C501">
        <v>14982.632</v>
      </c>
      <c r="D501">
        <v>17507.477999999999</v>
      </c>
      <c r="E501">
        <v>19727.057000000001</v>
      </c>
      <c r="F501">
        <v>23858.611000000001</v>
      </c>
      <c r="G501">
        <v>25185.824000000001</v>
      </c>
      <c r="H501">
        <v>28461.188999999998</v>
      </c>
      <c r="I501">
        <v>40943.923999999999</v>
      </c>
      <c r="J501">
        <v>49300.934999999998</v>
      </c>
      <c r="K501">
        <v>38046.538</v>
      </c>
      <c r="L501">
        <v>41651.552000000003</v>
      </c>
    </row>
    <row r="502" spans="1:12">
      <c r="A502" t="s">
        <v>257</v>
      </c>
      <c r="B502">
        <v>90012.744000000006</v>
      </c>
      <c r="C502">
        <v>84923.01</v>
      </c>
      <c r="D502">
        <v>84339.684999999998</v>
      </c>
      <c r="E502">
        <v>93850.214999999997</v>
      </c>
      <c r="F502">
        <v>69875.604000000007</v>
      </c>
      <c r="G502">
        <v>59230.574999999997</v>
      </c>
      <c r="H502">
        <v>71885.843999999997</v>
      </c>
      <c r="I502">
        <v>96586.365999999995</v>
      </c>
      <c r="J502">
        <v>118754.58199999999</v>
      </c>
      <c r="K502">
        <v>99257.414000000004</v>
      </c>
      <c r="L502">
        <v>94277.373000000007</v>
      </c>
    </row>
    <row r="503" spans="1:12">
      <c r="A503" t="s">
        <v>258</v>
      </c>
      <c r="B503">
        <v>113047.27499999999</v>
      </c>
      <c r="C503">
        <v>117776.12300000001</v>
      </c>
      <c r="D503">
        <v>106730.01</v>
      </c>
      <c r="E503">
        <v>119913.444</v>
      </c>
      <c r="F503">
        <v>86860.948999999993</v>
      </c>
      <c r="G503">
        <v>80689.043000000005</v>
      </c>
      <c r="H503">
        <v>91499.944000000003</v>
      </c>
      <c r="I503">
        <v>127041.667</v>
      </c>
      <c r="J503">
        <v>147983.74299999999</v>
      </c>
      <c r="K503">
        <v>117891.465</v>
      </c>
      <c r="L503">
        <v>110306.802</v>
      </c>
    </row>
    <row r="504" spans="1:12">
      <c r="A504" t="s">
        <v>259</v>
      </c>
      <c r="B504">
        <v>9294.6370000000006</v>
      </c>
      <c r="C504">
        <v>8507.4040000000005</v>
      </c>
      <c r="D504">
        <v>9402.4979999999996</v>
      </c>
      <c r="E504">
        <v>11632.233</v>
      </c>
      <c r="F504">
        <v>12606.675999999999</v>
      </c>
      <c r="G504">
        <v>15080.691999999999</v>
      </c>
      <c r="H504">
        <v>16073.246999999999</v>
      </c>
      <c r="I504">
        <v>22518.323</v>
      </c>
      <c r="J504">
        <v>29413.727999999999</v>
      </c>
      <c r="K504">
        <v>24437.521000000001</v>
      </c>
      <c r="L504">
        <v>25463.817999999999</v>
      </c>
    </row>
    <row r="505" spans="1:12">
      <c r="A505" t="s">
        <v>260</v>
      </c>
      <c r="B505">
        <v>18839.136999999999</v>
      </c>
      <c r="C505">
        <v>17337.392</v>
      </c>
      <c r="D505">
        <v>17332.491000000002</v>
      </c>
      <c r="E505">
        <v>23401.565999999999</v>
      </c>
      <c r="F505">
        <v>23261.395</v>
      </c>
      <c r="G505">
        <v>28451.9</v>
      </c>
      <c r="H505">
        <v>31684.751</v>
      </c>
      <c r="I505">
        <v>42227.061000000002</v>
      </c>
      <c r="J505">
        <v>56182.127999999997</v>
      </c>
      <c r="K505">
        <v>53399.516000000003</v>
      </c>
      <c r="L505">
        <v>56348.150999999998</v>
      </c>
    </row>
    <row r="506" spans="1:12">
      <c r="A506" t="s">
        <v>261</v>
      </c>
      <c r="B506">
        <v>87874.04</v>
      </c>
      <c r="C506">
        <v>83159.98</v>
      </c>
      <c r="D506">
        <v>87265.638000000006</v>
      </c>
      <c r="E506">
        <v>100611.49400000001</v>
      </c>
      <c r="F506">
        <v>110339.535</v>
      </c>
      <c r="G506">
        <v>128386.795</v>
      </c>
      <c r="H506">
        <v>147429.717</v>
      </c>
      <c r="I506">
        <v>191178.86799999999</v>
      </c>
      <c r="J506">
        <v>224063.34</v>
      </c>
      <c r="K506">
        <v>209231.50599999999</v>
      </c>
      <c r="L506">
        <v>203112.666</v>
      </c>
    </row>
    <row r="507" spans="1:12">
      <c r="A507" t="s">
        <v>262</v>
      </c>
      <c r="B507">
        <v>18703.847000000002</v>
      </c>
      <c r="C507">
        <v>20079.079000000002</v>
      </c>
      <c r="D507">
        <v>23786.157999999999</v>
      </c>
      <c r="E507">
        <v>25896.300999999999</v>
      </c>
      <c r="F507">
        <v>34330.294000000002</v>
      </c>
      <c r="G507">
        <v>39000.784</v>
      </c>
      <c r="H507">
        <v>40989.71</v>
      </c>
      <c r="I507">
        <v>50125.455999999998</v>
      </c>
      <c r="J507">
        <v>59177.7</v>
      </c>
      <c r="K507">
        <v>49417.186000000002</v>
      </c>
      <c r="L507">
        <v>59185.356</v>
      </c>
    </row>
    <row r="508" spans="1:12">
      <c r="A508" t="s">
        <v>263</v>
      </c>
      <c r="B508">
        <v>16182.156999999999</v>
      </c>
      <c r="C508">
        <v>18962.074000000001</v>
      </c>
      <c r="D508">
        <v>21068.835999999999</v>
      </c>
      <c r="E508">
        <v>21702.787</v>
      </c>
      <c r="F508">
        <v>22126.701000000001</v>
      </c>
      <c r="G508">
        <v>25672.19</v>
      </c>
      <c r="H508">
        <v>27317.440999999999</v>
      </c>
      <c r="I508">
        <v>31686.613000000001</v>
      </c>
      <c r="J508">
        <v>40873.980000000003</v>
      </c>
      <c r="K508">
        <v>37649.220999999998</v>
      </c>
      <c r="L508">
        <v>36940.510999999999</v>
      </c>
    </row>
    <row r="509" spans="1:12">
      <c r="A509" t="s">
        <v>264</v>
      </c>
      <c r="B509">
        <v>77740.62</v>
      </c>
      <c r="C509">
        <v>79890.703999999998</v>
      </c>
      <c r="D509">
        <v>82967.024000000005</v>
      </c>
      <c r="E509">
        <v>99013.581999999995</v>
      </c>
      <c r="F509">
        <v>113582.621</v>
      </c>
      <c r="G509">
        <v>137946.05900000001</v>
      </c>
      <c r="H509">
        <v>162098.60200000001</v>
      </c>
      <c r="I509">
        <v>206764.94200000001</v>
      </c>
      <c r="J509">
        <v>238178.56700000001</v>
      </c>
      <c r="K509">
        <v>210940.77900000001</v>
      </c>
      <c r="L509">
        <v>215925.10399999999</v>
      </c>
    </row>
    <row r="510" spans="1:12">
      <c r="A510" t="s">
        <v>265</v>
      </c>
      <c r="B510">
        <v>2973.4549999999999</v>
      </c>
      <c r="C510">
        <v>3659.35</v>
      </c>
      <c r="D510">
        <v>4284.0010000000002</v>
      </c>
      <c r="E510">
        <v>7192.0050000000001</v>
      </c>
      <c r="F510">
        <v>5660.3959999999997</v>
      </c>
      <c r="G510">
        <v>10240.489</v>
      </c>
      <c r="H510">
        <v>8702.5740000000005</v>
      </c>
      <c r="I510">
        <v>13618.111999999999</v>
      </c>
      <c r="J510">
        <v>9907.5229999999992</v>
      </c>
      <c r="K510">
        <v>8983.5460000000003</v>
      </c>
      <c r="L510">
        <v>10116.004999999999</v>
      </c>
    </row>
    <row r="511" spans="1:12">
      <c r="A511" t="s">
        <v>266</v>
      </c>
      <c r="B511">
        <v>47000.726999999999</v>
      </c>
      <c r="C511">
        <v>45791.856</v>
      </c>
      <c r="D511">
        <v>50488.446000000004</v>
      </c>
      <c r="E511">
        <v>59504.11</v>
      </c>
      <c r="F511">
        <v>64201.45</v>
      </c>
      <c r="G511">
        <v>74474.86</v>
      </c>
      <c r="H511">
        <v>89843.932000000001</v>
      </c>
      <c r="I511">
        <v>107610.413</v>
      </c>
      <c r="J511">
        <v>131763.56099999999</v>
      </c>
      <c r="K511">
        <v>133170.859</v>
      </c>
      <c r="L511">
        <v>117187.481</v>
      </c>
    </row>
    <row r="512" spans="1:12">
      <c r="A512" t="s">
        <v>267</v>
      </c>
      <c r="B512">
        <v>10328.304</v>
      </c>
      <c r="C512">
        <v>11043.39</v>
      </c>
      <c r="D512">
        <v>12097.786</v>
      </c>
      <c r="E512">
        <v>12946.403</v>
      </c>
      <c r="F512">
        <v>16280.656000000001</v>
      </c>
      <c r="G512">
        <v>20651.934000000001</v>
      </c>
      <c r="H512">
        <v>19477.257000000001</v>
      </c>
      <c r="I512">
        <v>20141.681</v>
      </c>
      <c r="J512">
        <v>27099.071</v>
      </c>
      <c r="K512">
        <v>29161.05</v>
      </c>
      <c r="L512">
        <v>33128.949000000001</v>
      </c>
    </row>
    <row r="513" spans="1:12">
      <c r="A513" t="s">
        <v>268</v>
      </c>
      <c r="B513">
        <v>73821.239000000001</v>
      </c>
      <c r="C513">
        <v>70886.066000000006</v>
      </c>
      <c r="D513">
        <v>89215.722999999998</v>
      </c>
      <c r="E513">
        <v>114472.15399999999</v>
      </c>
      <c r="F513">
        <v>174253.72500000001</v>
      </c>
      <c r="G513">
        <v>201221.228</v>
      </c>
      <c r="H513">
        <v>196513.99</v>
      </c>
      <c r="I513">
        <v>230726.56299999999</v>
      </c>
      <c r="J513">
        <v>258594.29</v>
      </c>
      <c r="K513">
        <v>200724.05499999999</v>
      </c>
      <c r="L513">
        <v>202034.783</v>
      </c>
    </row>
    <row r="514" spans="1:12">
      <c r="A514" t="s">
        <v>269</v>
      </c>
      <c r="B514">
        <v>6445.0379999999996</v>
      </c>
      <c r="C514">
        <v>8177.0450000000001</v>
      </c>
      <c r="D514">
        <v>9713.2309999999998</v>
      </c>
      <c r="E514">
        <v>8060.3440000000001</v>
      </c>
      <c r="F514">
        <v>10820.067999999999</v>
      </c>
      <c r="G514">
        <v>9049.5529999999999</v>
      </c>
      <c r="H514">
        <v>7122.8190000000004</v>
      </c>
      <c r="I514">
        <v>6021.9390000000003</v>
      </c>
      <c r="J514">
        <v>6972.8980000000001</v>
      </c>
      <c r="K514">
        <v>3802.154</v>
      </c>
      <c r="L514">
        <v>4259.4480000000003</v>
      </c>
    </row>
    <row r="515" spans="1:12">
      <c r="A515" t="s">
        <v>270</v>
      </c>
      <c r="B515">
        <v>19229.951000000001</v>
      </c>
      <c r="C515">
        <v>19277.942999999999</v>
      </c>
      <c r="D515">
        <v>21824.754000000001</v>
      </c>
      <c r="E515">
        <v>24757.348999999998</v>
      </c>
      <c r="F515">
        <v>28903.692999999999</v>
      </c>
      <c r="G515">
        <v>30443.744999999999</v>
      </c>
      <c r="H515">
        <v>31416.879000000001</v>
      </c>
      <c r="I515">
        <v>35397.81</v>
      </c>
      <c r="J515">
        <v>31145.924999999999</v>
      </c>
      <c r="K515">
        <v>22613.411</v>
      </c>
      <c r="L515">
        <v>21284.446</v>
      </c>
    </row>
    <row r="516" spans="1:12">
      <c r="A516" t="s">
        <v>271</v>
      </c>
      <c r="B516">
        <v>670.38</v>
      </c>
      <c r="C516">
        <v>590.27</v>
      </c>
      <c r="D516">
        <v>517.14</v>
      </c>
      <c r="E516">
        <v>701.44600000000003</v>
      </c>
      <c r="F516">
        <v>432.88499999999999</v>
      </c>
      <c r="G516">
        <v>344.58199999999999</v>
      </c>
      <c r="H516">
        <v>498.74900000000002</v>
      </c>
      <c r="I516">
        <v>534.452</v>
      </c>
      <c r="J516">
        <v>309.84500000000003</v>
      </c>
      <c r="K516">
        <v>537.76400000000001</v>
      </c>
      <c r="L516">
        <v>515.88400000000001</v>
      </c>
    </row>
    <row r="517" spans="1:12">
      <c r="A517" t="s">
        <v>272</v>
      </c>
      <c r="B517">
        <v>19397.796999999999</v>
      </c>
      <c r="C517">
        <v>18296.82</v>
      </c>
      <c r="D517">
        <v>19605.266</v>
      </c>
      <c r="E517">
        <v>22661.213</v>
      </c>
      <c r="F517">
        <v>29220.508999999998</v>
      </c>
      <c r="G517">
        <v>34353.343999999997</v>
      </c>
      <c r="H517">
        <v>43366.48</v>
      </c>
      <c r="I517">
        <v>62263.608999999997</v>
      </c>
      <c r="J517">
        <v>76754.717000000004</v>
      </c>
      <c r="K517">
        <v>53249.576000000001</v>
      </c>
      <c r="L517">
        <v>47879.552000000003</v>
      </c>
    </row>
    <row r="518" spans="1:12">
      <c r="A518" t="s">
        <v>273</v>
      </c>
      <c r="B518">
        <v>10167.540999999999</v>
      </c>
      <c r="C518">
        <v>9074.4969999999994</v>
      </c>
      <c r="D518">
        <v>10554.397000000001</v>
      </c>
      <c r="E518">
        <v>12017.718000000001</v>
      </c>
      <c r="F518">
        <v>14479.022000000001</v>
      </c>
      <c r="G518">
        <v>16143.57</v>
      </c>
      <c r="H518">
        <v>17683.759999999998</v>
      </c>
      <c r="I518">
        <v>24434.906999999999</v>
      </c>
      <c r="J518">
        <v>29331.262999999999</v>
      </c>
      <c r="K518">
        <v>22109.305</v>
      </c>
      <c r="L518">
        <v>22250.907999999999</v>
      </c>
    </row>
    <row r="519" spans="1:12">
      <c r="A519" t="s">
        <v>274</v>
      </c>
      <c r="B519">
        <v>0</v>
      </c>
      <c r="C519" t="s">
        <v>18</v>
      </c>
      <c r="D519" t="s">
        <v>18</v>
      </c>
      <c r="E519" t="s">
        <v>18</v>
      </c>
      <c r="F519" t="s">
        <v>18</v>
      </c>
      <c r="G519" t="s">
        <v>18</v>
      </c>
      <c r="H519" t="s">
        <v>18</v>
      </c>
      <c r="I519" t="s">
        <v>18</v>
      </c>
      <c r="J519" t="s">
        <v>18</v>
      </c>
      <c r="K519" t="s">
        <v>18</v>
      </c>
      <c r="L519">
        <v>0</v>
      </c>
    </row>
    <row r="520" spans="1:12">
      <c r="A520" t="s">
        <v>275</v>
      </c>
      <c r="B520">
        <v>37753.981</v>
      </c>
      <c r="C520">
        <v>42935.396999999997</v>
      </c>
      <c r="D520">
        <v>43602.421000000002</v>
      </c>
      <c r="E520">
        <v>51640.148999999998</v>
      </c>
      <c r="F520">
        <v>71303.304999999993</v>
      </c>
      <c r="G520">
        <v>69999.277000000002</v>
      </c>
      <c r="H520">
        <v>79876.153999999995</v>
      </c>
      <c r="I520">
        <v>93903.517999999996</v>
      </c>
      <c r="J520">
        <v>113995.485</v>
      </c>
      <c r="K520">
        <v>97558.811000000002</v>
      </c>
      <c r="L520">
        <v>104935.355</v>
      </c>
    </row>
    <row r="521" spans="1:12">
      <c r="A521" t="s">
        <v>276</v>
      </c>
      <c r="B521">
        <v>112479.618</v>
      </c>
      <c r="C521">
        <v>118782.939</v>
      </c>
      <c r="D521">
        <v>134867.734</v>
      </c>
      <c r="E521">
        <v>163839.01</v>
      </c>
      <c r="F521">
        <v>192830.85699999999</v>
      </c>
      <c r="G521">
        <v>222433.451</v>
      </c>
      <c r="H521">
        <v>253657.03</v>
      </c>
      <c r="I521">
        <v>320269.47700000001</v>
      </c>
      <c r="J521">
        <v>378931.91100000002</v>
      </c>
      <c r="K521">
        <v>286030.84399999998</v>
      </c>
      <c r="L521">
        <v>287077.05800000002</v>
      </c>
    </row>
    <row r="522" spans="1:12">
      <c r="A522" t="s">
        <v>277</v>
      </c>
      <c r="B522">
        <v>43755.125999999997</v>
      </c>
      <c r="C522">
        <v>42128.934000000001</v>
      </c>
      <c r="D522">
        <v>46873.904999999999</v>
      </c>
      <c r="E522">
        <v>62918.883000000002</v>
      </c>
      <c r="F522">
        <v>95939.357000000004</v>
      </c>
      <c r="G522">
        <v>107405.049</v>
      </c>
      <c r="H522">
        <v>115515.584</v>
      </c>
      <c r="I522">
        <v>162310.41099999999</v>
      </c>
      <c r="J522">
        <v>172948.432</v>
      </c>
      <c r="K522">
        <v>158499.37700000001</v>
      </c>
      <c r="L522">
        <v>153879.84299999999</v>
      </c>
    </row>
    <row r="523" spans="1:12">
      <c r="A523" t="s">
        <v>278</v>
      </c>
      <c r="B523">
        <v>14902.28</v>
      </c>
      <c r="C523">
        <v>14023.031000000001</v>
      </c>
      <c r="D523">
        <v>15176.763999999999</v>
      </c>
      <c r="E523">
        <v>17640.587</v>
      </c>
      <c r="F523">
        <v>22758.244999999999</v>
      </c>
      <c r="G523">
        <v>22628.967000000001</v>
      </c>
      <c r="H523">
        <v>22368.749</v>
      </c>
      <c r="I523">
        <v>29795.717000000001</v>
      </c>
      <c r="J523">
        <v>42147.557000000001</v>
      </c>
      <c r="K523">
        <v>35722.409</v>
      </c>
      <c r="L523">
        <v>51763.822999999997</v>
      </c>
    </row>
    <row r="524" spans="1:12">
      <c r="A524" t="s">
        <v>279</v>
      </c>
      <c r="B524">
        <v>532.14400000000001</v>
      </c>
      <c r="C524">
        <v>593.21199999999999</v>
      </c>
      <c r="D524">
        <v>655.10699999999997</v>
      </c>
      <c r="E524">
        <v>748.64099999999996</v>
      </c>
      <c r="F524">
        <v>558.86699999999996</v>
      </c>
      <c r="G524">
        <v>955.55700000000002</v>
      </c>
      <c r="H524">
        <v>650.75400000000002</v>
      </c>
      <c r="I524">
        <v>617.02599999999995</v>
      </c>
      <c r="J524">
        <v>1206.73</v>
      </c>
      <c r="K524">
        <v>722.38199999999995</v>
      </c>
      <c r="L524">
        <v>933.88</v>
      </c>
    </row>
    <row r="525" spans="1:12">
      <c r="A525" t="s">
        <v>280</v>
      </c>
      <c r="B525">
        <v>4734.6459999999997</v>
      </c>
      <c r="C525">
        <v>4348.8940000000002</v>
      </c>
      <c r="D525">
        <v>5175.09</v>
      </c>
      <c r="E525">
        <v>6269.0789999999997</v>
      </c>
      <c r="F525">
        <v>8983.9030000000002</v>
      </c>
      <c r="G525">
        <v>9872.7950000000001</v>
      </c>
      <c r="H525">
        <v>12230.761</v>
      </c>
      <c r="I525">
        <v>16525.202000000001</v>
      </c>
      <c r="J525">
        <v>20389.473999999998</v>
      </c>
      <c r="K525">
        <v>16202.662</v>
      </c>
      <c r="L525">
        <v>15789.512000000001</v>
      </c>
    </row>
    <row r="526" spans="1:12">
      <c r="A526" t="s">
        <v>281</v>
      </c>
      <c r="B526">
        <v>32755.238000000001</v>
      </c>
      <c r="C526">
        <v>35527.730000000003</v>
      </c>
      <c r="D526">
        <v>37743.934999999998</v>
      </c>
      <c r="E526">
        <v>49343.337</v>
      </c>
      <c r="F526">
        <v>55660.322999999997</v>
      </c>
      <c r="G526">
        <v>53374.983999999997</v>
      </c>
      <c r="H526">
        <v>57673.303999999996</v>
      </c>
      <c r="I526">
        <v>76944.706999999995</v>
      </c>
      <c r="J526">
        <v>74872.543999999994</v>
      </c>
      <c r="K526">
        <v>63899.894999999997</v>
      </c>
      <c r="L526">
        <v>57268.92</v>
      </c>
    </row>
    <row r="527" spans="1:12">
      <c r="A527" t="s">
        <v>282</v>
      </c>
      <c r="B527">
        <v>35157.697</v>
      </c>
      <c r="C527">
        <v>36781.883999999998</v>
      </c>
      <c r="D527">
        <v>41481.495999999999</v>
      </c>
      <c r="E527">
        <v>49456.493000000002</v>
      </c>
      <c r="F527">
        <v>65250.896999999997</v>
      </c>
      <c r="G527">
        <v>73930.039000000004</v>
      </c>
      <c r="H527">
        <v>82297.452999999994</v>
      </c>
      <c r="I527">
        <v>102255.962</v>
      </c>
      <c r="J527">
        <v>119516.70299999999</v>
      </c>
      <c r="K527">
        <v>104348.89200000001</v>
      </c>
      <c r="L527">
        <v>106076.94500000001</v>
      </c>
    </row>
    <row r="528" spans="1:12">
      <c r="A528" t="s">
        <v>283</v>
      </c>
      <c r="B528">
        <v>12062.593999999999</v>
      </c>
      <c r="C528">
        <v>12005.954</v>
      </c>
      <c r="D528">
        <v>10517.019</v>
      </c>
      <c r="E528">
        <v>7291.9170000000004</v>
      </c>
      <c r="F528">
        <v>7161.1549999999997</v>
      </c>
      <c r="G528">
        <v>4411.2920000000004</v>
      </c>
      <c r="H528">
        <v>5311.2139999999999</v>
      </c>
      <c r="I528">
        <v>16988.971000000001</v>
      </c>
      <c r="J528">
        <v>46327.017</v>
      </c>
      <c r="K528">
        <v>22946.706999999999</v>
      </c>
      <c r="L528">
        <v>61200.078999999998</v>
      </c>
    </row>
  </sheetData>
  <pageMargins left="0.7" right="0.7" top="0.75" bottom="0.75" header="0.3" footer="0.3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1"/>
  </sheetPr>
  <dimension ref="A1"/>
  <sheetViews>
    <sheetView workbookViewId="0">
      <selection activeCell="F21" sqref="F21"/>
    </sheetView>
  </sheetViews>
  <sheetFormatPr defaultRowHeight="12.75"/>
  <sheetData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:Z263"/>
  <sheetViews>
    <sheetView topLeftCell="F1" workbookViewId="0">
      <selection activeCell="R27" sqref="R27"/>
    </sheetView>
  </sheetViews>
  <sheetFormatPr defaultRowHeight="12.75"/>
  <sheetData>
    <row r="1" spans="1:26">
      <c r="A1" t="s">
        <v>26</v>
      </c>
    </row>
    <row r="2" spans="1:26">
      <c r="A2" t="s">
        <v>0</v>
      </c>
      <c r="N2" s="1"/>
    </row>
    <row r="3" spans="1:26">
      <c r="O3" s="2" t="s">
        <v>288</v>
      </c>
    </row>
    <row r="4" spans="1:26">
      <c r="A4" t="s">
        <v>1</v>
      </c>
      <c r="B4" t="s">
        <v>312</v>
      </c>
      <c r="C4" t="s">
        <v>3</v>
      </c>
      <c r="D4" t="s">
        <v>4</v>
      </c>
      <c r="O4" s="3" t="s">
        <v>289</v>
      </c>
      <c r="P4" s="1" t="s">
        <v>286</v>
      </c>
    </row>
    <row r="5" spans="1:26">
      <c r="N5" s="4" t="s">
        <v>20</v>
      </c>
      <c r="O5" s="6"/>
      <c r="P5" s="5">
        <v>2000</v>
      </c>
      <c r="Q5" s="5">
        <v>2001</v>
      </c>
      <c r="R5" s="5">
        <v>2002</v>
      </c>
      <c r="S5" s="5">
        <v>2003</v>
      </c>
      <c r="T5" s="5">
        <v>2004</v>
      </c>
      <c r="U5" s="5">
        <v>2005</v>
      </c>
      <c r="V5" s="5">
        <v>2006</v>
      </c>
      <c r="W5" s="5">
        <v>2007</v>
      </c>
      <c r="X5" s="5">
        <v>2008</v>
      </c>
      <c r="Y5" s="5">
        <v>2009</v>
      </c>
      <c r="Z5" s="5">
        <v>2010</v>
      </c>
    </row>
    <row r="6" spans="1:26">
      <c r="A6" t="s">
        <v>5</v>
      </c>
      <c r="B6" t="s">
        <v>6</v>
      </c>
      <c r="C6" t="s">
        <v>7</v>
      </c>
      <c r="D6" t="s">
        <v>8</v>
      </c>
      <c r="E6" t="s">
        <v>9</v>
      </c>
      <c r="F6" t="s">
        <v>10</v>
      </c>
      <c r="G6" t="s">
        <v>11</v>
      </c>
      <c r="H6" t="s">
        <v>12</v>
      </c>
      <c r="I6" t="s">
        <v>13</v>
      </c>
      <c r="J6" t="s">
        <v>14</v>
      </c>
      <c r="K6" t="s">
        <v>15</v>
      </c>
      <c r="L6" t="s">
        <v>16</v>
      </c>
      <c r="O6" s="7"/>
    </row>
    <row r="7" spans="1:26">
      <c r="A7" t="s">
        <v>17</v>
      </c>
      <c r="O7" s="7" t="s">
        <v>21</v>
      </c>
      <c r="P7">
        <f>SUM(B9:B96)</f>
        <v>14598616.474999994</v>
      </c>
      <c r="Q7">
        <f t="shared" ref="Q7:Z7" si="0">SUM(C9:C96)</f>
        <v>14748223.580999995</v>
      </c>
      <c r="R7">
        <f t="shared" si="0"/>
        <v>16122067.602999993</v>
      </c>
      <c r="S7">
        <f t="shared" si="0"/>
        <v>18972884.500999998</v>
      </c>
      <c r="T7">
        <f t="shared" si="0"/>
        <v>22466998.731000002</v>
      </c>
      <c r="U7">
        <f t="shared" si="0"/>
        <v>24985670.700999998</v>
      </c>
      <c r="V7">
        <f t="shared" si="0"/>
        <v>28512362.616000008</v>
      </c>
      <c r="W7">
        <f t="shared" si="0"/>
        <v>29693970.669999998</v>
      </c>
      <c r="X7">
        <f t="shared" si="0"/>
        <v>34902410.982000016</v>
      </c>
      <c r="Y7">
        <f t="shared" si="0"/>
        <v>27576429.036999993</v>
      </c>
      <c r="Z7">
        <f t="shared" si="0"/>
        <v>29560789.335000001</v>
      </c>
    </row>
    <row r="8" spans="1:26">
      <c r="A8" t="s">
        <v>28</v>
      </c>
      <c r="B8">
        <v>49102286.748000003</v>
      </c>
      <c r="C8">
        <v>50973842.380000003</v>
      </c>
      <c r="D8">
        <v>55673560.164999999</v>
      </c>
      <c r="E8">
        <v>64614226.300999999</v>
      </c>
      <c r="F8">
        <v>74740558.445999995</v>
      </c>
      <c r="G8">
        <v>82415351.651999995</v>
      </c>
      <c r="H8">
        <v>91573718.365999997</v>
      </c>
      <c r="I8">
        <v>101975402.434</v>
      </c>
      <c r="J8">
        <v>116016132.413</v>
      </c>
      <c r="K8">
        <v>92833256.025999993</v>
      </c>
      <c r="L8">
        <v>96499371.553000003</v>
      </c>
      <c r="O8" s="7"/>
    </row>
    <row r="9" spans="1:26">
      <c r="A9" t="s">
        <v>29</v>
      </c>
      <c r="B9">
        <v>189330.976</v>
      </c>
      <c r="C9">
        <v>166842.649</v>
      </c>
      <c r="D9">
        <v>163069.872</v>
      </c>
      <c r="E9">
        <v>185535.43599999999</v>
      </c>
      <c r="F9">
        <v>242553.965</v>
      </c>
      <c r="G9">
        <v>362950.61099999998</v>
      </c>
      <c r="H9">
        <v>453326.73800000001</v>
      </c>
      <c r="I9">
        <v>529447.41500000004</v>
      </c>
      <c r="J9">
        <v>713141.98400000005</v>
      </c>
      <c r="K9">
        <v>883123.67</v>
      </c>
      <c r="L9">
        <v>852443.52</v>
      </c>
      <c r="O9" s="7" t="s">
        <v>22</v>
      </c>
      <c r="P9">
        <f>B105+B130+B131+B132+B136+B137+B138+B106+B150+B151+B152+B156+B157+B166+B167+B168+B169+B170+B171+B172+B173</f>
        <v>1249732.3230000001</v>
      </c>
      <c r="Q9">
        <f t="shared" ref="Q9:Z9" si="1">C105+C130+C131+C132+C136+C137+C138+C106+C150+C151+C152+C156+C157+C166+C167+C168+C169+C170+C171+C172+C173</f>
        <v>1182848.388</v>
      </c>
      <c r="R9">
        <f t="shared" si="1"/>
        <v>1255394.1700000002</v>
      </c>
      <c r="S9">
        <f t="shared" si="1"/>
        <v>1500325.05</v>
      </c>
      <c r="T9">
        <f t="shared" si="1"/>
        <v>1675375.7259999996</v>
      </c>
      <c r="U9">
        <f t="shared" si="1"/>
        <v>1721214.2830000001</v>
      </c>
      <c r="V9">
        <f t="shared" si="1"/>
        <v>1971931.054</v>
      </c>
      <c r="W9">
        <f t="shared" si="1"/>
        <v>2259681.0300000003</v>
      </c>
      <c r="X9">
        <f t="shared" si="1"/>
        <v>2320406.3530000001</v>
      </c>
      <c r="Y9">
        <f t="shared" si="1"/>
        <v>1692331.65</v>
      </c>
      <c r="Z9">
        <f t="shared" si="1"/>
        <v>1600606.57</v>
      </c>
    </row>
    <row r="10" spans="1:26">
      <c r="A10" t="s">
        <v>30</v>
      </c>
      <c r="B10">
        <v>273595.08299999998</v>
      </c>
      <c r="C10">
        <v>182383.00700000001</v>
      </c>
      <c r="D10">
        <v>228043.58499999999</v>
      </c>
      <c r="E10">
        <v>254976.57399999999</v>
      </c>
      <c r="F10">
        <v>305324.74099999998</v>
      </c>
      <c r="G10">
        <v>298917.96999999997</v>
      </c>
      <c r="H10">
        <v>319718.07199999999</v>
      </c>
      <c r="I10">
        <v>341632.04</v>
      </c>
      <c r="J10">
        <v>404367.51299999998</v>
      </c>
      <c r="K10">
        <v>413757.07</v>
      </c>
      <c r="L10">
        <v>438243.99699999997</v>
      </c>
      <c r="O10" s="7"/>
    </row>
    <row r="11" spans="1:26">
      <c r="A11" t="s">
        <v>31</v>
      </c>
      <c r="B11">
        <v>2304973.2250000001</v>
      </c>
      <c r="C11">
        <v>2721393.9350000001</v>
      </c>
      <c r="D11">
        <v>2492458.8990000002</v>
      </c>
      <c r="E11">
        <v>2863935.7650000001</v>
      </c>
      <c r="F11">
        <v>3495994.3470000001</v>
      </c>
      <c r="G11">
        <v>3496772.159</v>
      </c>
      <c r="H11">
        <v>3696459.963</v>
      </c>
      <c r="I11">
        <v>3885575.0690000001</v>
      </c>
      <c r="J11">
        <v>4323540.9160000002</v>
      </c>
      <c r="K11">
        <v>3642697.2039999999</v>
      </c>
      <c r="L11">
        <v>3633980.2930000001</v>
      </c>
      <c r="O11" s="7" t="s">
        <v>23</v>
      </c>
      <c r="P11">
        <f>B141+B142+B143+B144+B145+B146+B147+B148+B149+B153+B154+B155+B231+B232+B233+B234+B235+B236+B237+B238+B239+B240+B241+B242+B243+B244+B257+B258</f>
        <v>6045276.068</v>
      </c>
      <c r="Q11">
        <f t="shared" ref="Q11:Z11" si="2">C141+C142+C143+C144+C145+C146+C147+C148+C149+C153+C154+C155+C231+C232+C233+C234+C235+C236+C237+C238+C239+C240+C241+C242+C243+C244+C257+C258</f>
        <v>5928379.2779999981</v>
      </c>
      <c r="R11">
        <f t="shared" si="2"/>
        <v>6728438.345999998</v>
      </c>
      <c r="S11">
        <f t="shared" si="2"/>
        <v>7785508.7169999992</v>
      </c>
      <c r="T11">
        <f t="shared" si="2"/>
        <v>8896918.8780000005</v>
      </c>
      <c r="U11">
        <f t="shared" si="2"/>
        <v>9603524.7339999992</v>
      </c>
      <c r="V11">
        <f t="shared" si="2"/>
        <v>10560206.095999999</v>
      </c>
      <c r="W11">
        <f t="shared" si="2"/>
        <v>11832767.907999998</v>
      </c>
      <c r="X11">
        <f t="shared" si="2"/>
        <v>13361625.304000003</v>
      </c>
      <c r="Y11">
        <f t="shared" si="2"/>
        <v>10720670.589</v>
      </c>
      <c r="Z11">
        <f t="shared" si="2"/>
        <v>10627867.543</v>
      </c>
    </row>
    <row r="12" spans="1:26">
      <c r="A12" t="s">
        <v>32</v>
      </c>
      <c r="B12">
        <v>342547.25099999999</v>
      </c>
      <c r="C12">
        <v>398887.02399999998</v>
      </c>
      <c r="D12">
        <v>385042.12599999999</v>
      </c>
      <c r="E12">
        <v>433589.147</v>
      </c>
      <c r="F12">
        <v>380509.73</v>
      </c>
      <c r="G12">
        <v>328229.76000000001</v>
      </c>
      <c r="H12">
        <v>400897.97499999998</v>
      </c>
      <c r="I12">
        <v>408328.00400000002</v>
      </c>
      <c r="J12">
        <v>459074.109</v>
      </c>
      <c r="K12">
        <v>391745.36200000002</v>
      </c>
      <c r="L12">
        <v>359541.76500000001</v>
      </c>
      <c r="O12" s="8"/>
    </row>
    <row r="13" spans="1:26">
      <c r="A13" t="s">
        <v>33</v>
      </c>
      <c r="B13">
        <v>406790.66399999999</v>
      </c>
      <c r="C13">
        <v>438109.98499999999</v>
      </c>
      <c r="D13">
        <v>462070.20799999998</v>
      </c>
      <c r="E13">
        <v>408969.67200000002</v>
      </c>
      <c r="F13">
        <v>504727.77299999999</v>
      </c>
      <c r="G13">
        <v>531229.16899999999</v>
      </c>
      <c r="H13">
        <v>522241.77399999998</v>
      </c>
      <c r="I13">
        <v>570866.98100000003</v>
      </c>
      <c r="J13">
        <v>654757.35</v>
      </c>
      <c r="K13">
        <v>617339.54700000002</v>
      </c>
      <c r="L13">
        <v>622327.47499999998</v>
      </c>
      <c r="O13" s="7" t="s">
        <v>24</v>
      </c>
      <c r="P13">
        <f>B97+B98+B99+B100+B101+B102+B103+B104+B110+B111+B115+B116+B117+B118+B119+B120+B121+B122+B123+B124+B125+B126+B127+B128+B129+B182+B183+B184+B185+B186+B187+B188+B189+B190+B191+B192+B193+B194+B195+B196+B197+B198+B199+B200+B201+B202+B203+B204+B205+B206+B207+B208+B209+B210+B211+B215+B216+B217+B218+B219+B220+B221+B222+B230+B245+B246+B247+B248+B249+B250+B251+B252+B254+B256</f>
        <v>18416514.174000006</v>
      </c>
      <c r="Q13">
        <f t="shared" ref="Q13:Z13" si="3">C97+C98+C99+C100+C101+C102+C103+C104+C110+C111+C115+C116+C117+C118+C119+C120+C121+C122+C123+C124+C125+C126+C127+C128+C129+C182+C183+C184+C185+C186+C187+C188+C189+C190+C191+C192+C193+C194+C195+C196+C197+C198+C199+C200+C201+C202+C203+C204+C205+C206+C207+C208+C209+C210+C211+C215+C216+C217+C218+C219+C220+C221+C222+C230+C245+C246+C247+C248+C249+C250+C251+C252+C254+C256</f>
        <v>19868039.963</v>
      </c>
      <c r="R13">
        <f t="shared" si="3"/>
        <v>22140773.130000006</v>
      </c>
      <c r="S13">
        <f t="shared" si="3"/>
        <v>25485415.734000005</v>
      </c>
      <c r="T13">
        <f t="shared" si="3"/>
        <v>29137009.75</v>
      </c>
      <c r="U13">
        <f t="shared" si="3"/>
        <v>32688021.154000007</v>
      </c>
      <c r="V13">
        <f t="shared" si="3"/>
        <v>33564765.096000001</v>
      </c>
      <c r="W13">
        <f t="shared" si="3"/>
        <v>38478467.405000009</v>
      </c>
      <c r="X13">
        <f t="shared" si="3"/>
        <v>42603004.621000007</v>
      </c>
      <c r="Y13">
        <f t="shared" si="3"/>
        <v>35913355.833999999</v>
      </c>
      <c r="Z13">
        <f t="shared" si="3"/>
        <v>34573125.227000006</v>
      </c>
    </row>
    <row r="14" spans="1:26">
      <c r="A14" t="s">
        <v>34</v>
      </c>
      <c r="B14">
        <v>321624.08799999999</v>
      </c>
      <c r="C14">
        <v>299581.37800000003</v>
      </c>
      <c r="D14">
        <v>318270.24099999998</v>
      </c>
      <c r="E14">
        <v>371341.89600000001</v>
      </c>
      <c r="F14">
        <v>399893.12400000001</v>
      </c>
      <c r="G14">
        <v>465976.136</v>
      </c>
      <c r="H14">
        <v>496239.47</v>
      </c>
      <c r="I14">
        <v>626608.66099999996</v>
      </c>
      <c r="J14">
        <v>777520.56700000004</v>
      </c>
      <c r="K14">
        <v>641966.29</v>
      </c>
      <c r="L14">
        <v>784330.50800000003</v>
      </c>
      <c r="O14" s="8"/>
    </row>
    <row r="15" spans="1:26">
      <c r="A15" t="s">
        <v>35</v>
      </c>
      <c r="B15">
        <v>125986.44500000001</v>
      </c>
      <c r="C15">
        <v>123206.36500000001</v>
      </c>
      <c r="D15">
        <v>140401.57</v>
      </c>
      <c r="E15">
        <v>173879.53700000001</v>
      </c>
      <c r="F15">
        <v>254786.166</v>
      </c>
      <c r="G15">
        <v>266105.21500000003</v>
      </c>
      <c r="H15">
        <v>256689.815</v>
      </c>
      <c r="I15">
        <v>266265.61099999998</v>
      </c>
      <c r="J15">
        <v>346279.35200000001</v>
      </c>
      <c r="K15">
        <v>268701.14600000001</v>
      </c>
      <c r="L15">
        <v>297413.01400000002</v>
      </c>
      <c r="O15" s="7" t="s">
        <v>25</v>
      </c>
      <c r="P15">
        <f>B107+B108+B109+B112+B113+B114+B133+B134+B135+B139+B140+B158+B159+B160+B161+B162+B163+B164+B165+B174+B175+B176+B177+B178+B179+B180+B181+B212+B213+B214+B223+B224+B225+B226+B227+B228+B229+B253+B255+B259+B260+B261+B262</f>
        <v>6053419.7859999985</v>
      </c>
      <c r="Q15">
        <f t="shared" ref="Q15:Z15" si="4">C107+C108+C109+C112+C113+C114+C133+C134+C135+C139+C140+C158+C159+C160+C161+C162+C163+C164+C165+C174+C175+C176+C177+C178+C179+C180+C181+C212+C213+C214+C223+C224+C225+C226+C227+C228+C229+C253+C255+C259+C260+C261+C262</f>
        <v>6476440.8739999989</v>
      </c>
      <c r="R15">
        <f t="shared" si="4"/>
        <v>7219895.3499999996</v>
      </c>
      <c r="S15">
        <f t="shared" si="4"/>
        <v>8449852.3870000001</v>
      </c>
      <c r="T15">
        <f t="shared" si="4"/>
        <v>9819836.7529999986</v>
      </c>
      <c r="U15">
        <f t="shared" si="4"/>
        <v>10300161.849000001</v>
      </c>
      <c r="V15">
        <f t="shared" si="4"/>
        <v>11897920.819999998</v>
      </c>
      <c r="W15">
        <f t="shared" si="4"/>
        <v>13963446.131999999</v>
      </c>
      <c r="X15">
        <f t="shared" si="4"/>
        <v>15865541.353999997</v>
      </c>
      <c r="Y15">
        <f t="shared" si="4"/>
        <v>12177883.575000003</v>
      </c>
      <c r="Z15">
        <f t="shared" si="4"/>
        <v>12041834.541999996</v>
      </c>
    </row>
    <row r="16" spans="1:26">
      <c r="A16" t="s">
        <v>36</v>
      </c>
      <c r="B16">
        <v>856196.51699999999</v>
      </c>
      <c r="C16">
        <v>872522.17</v>
      </c>
      <c r="D16">
        <v>921330.46799999999</v>
      </c>
      <c r="E16">
        <v>1056785.42</v>
      </c>
      <c r="F16">
        <v>1182042.6100000001</v>
      </c>
      <c r="G16">
        <v>1184482.5249999999</v>
      </c>
      <c r="H16">
        <v>1192658.6510000001</v>
      </c>
      <c r="I16">
        <v>1341665.3330000001</v>
      </c>
      <c r="J16">
        <v>1491329.236</v>
      </c>
      <c r="K16">
        <v>1363322.4739999999</v>
      </c>
      <c r="L16">
        <v>1351433.52</v>
      </c>
    </row>
    <row r="17" spans="1:26">
      <c r="A17" t="s">
        <v>37</v>
      </c>
      <c r="B17">
        <v>24722.448</v>
      </c>
      <c r="C17">
        <v>16784.829000000002</v>
      </c>
      <c r="D17">
        <v>13729.516</v>
      </c>
      <c r="E17">
        <v>21553.744999999999</v>
      </c>
      <c r="F17">
        <v>25210.903999999999</v>
      </c>
      <c r="G17">
        <v>25660.972000000002</v>
      </c>
      <c r="H17">
        <v>32996.908000000003</v>
      </c>
      <c r="I17">
        <v>36444.444000000003</v>
      </c>
      <c r="J17">
        <v>38057.504999999997</v>
      </c>
      <c r="K17">
        <v>38664.228000000003</v>
      </c>
      <c r="L17">
        <v>35982.084999999999</v>
      </c>
      <c r="N17" s="1" t="s">
        <v>290</v>
      </c>
      <c r="P17">
        <f>SUM(P7:P15)+B263</f>
        <v>46368201.170000002</v>
      </c>
      <c r="Q17">
        <f t="shared" ref="Q17:Z17" si="5">SUM(Q7:Q15)+C263</f>
        <v>48208701.73399999</v>
      </c>
      <c r="R17">
        <f t="shared" si="5"/>
        <v>53470934.542999998</v>
      </c>
      <c r="S17">
        <f t="shared" si="5"/>
        <v>62198594.374000005</v>
      </c>
      <c r="T17">
        <f t="shared" si="5"/>
        <v>71998247.692000002</v>
      </c>
      <c r="U17">
        <f t="shared" si="5"/>
        <v>79303457.92900002</v>
      </c>
      <c r="V17">
        <f t="shared" si="5"/>
        <v>86518447.267000005</v>
      </c>
      <c r="W17">
        <f t="shared" si="5"/>
        <v>96238616.09300001</v>
      </c>
      <c r="X17">
        <f t="shared" si="5"/>
        <v>109057962.44700003</v>
      </c>
      <c r="Y17">
        <f t="shared" si="5"/>
        <v>88090141.657999992</v>
      </c>
      <c r="Z17">
        <f t="shared" si="5"/>
        <v>88416824.261000007</v>
      </c>
    </row>
    <row r="18" spans="1:26">
      <c r="A18" t="s">
        <v>38</v>
      </c>
      <c r="B18">
        <v>907950.35</v>
      </c>
      <c r="C18">
        <v>978553.22199999995</v>
      </c>
      <c r="D18">
        <v>989832.10900000005</v>
      </c>
      <c r="E18">
        <v>1118482.19</v>
      </c>
      <c r="F18">
        <v>1177188.6939999999</v>
      </c>
      <c r="G18">
        <v>1318798.5190000001</v>
      </c>
      <c r="H18">
        <v>1434263.8230000001</v>
      </c>
      <c r="I18">
        <v>1420234.372</v>
      </c>
      <c r="J18">
        <v>1477948.2109999999</v>
      </c>
      <c r="K18">
        <v>1231496.0260000001</v>
      </c>
      <c r="L18">
        <v>1315478.679</v>
      </c>
      <c r="P18">
        <f>B8</f>
        <v>49102286.748000003</v>
      </c>
      <c r="Q18">
        <f t="shared" ref="Q18:Z18" si="6">C8</f>
        <v>50973842.380000003</v>
      </c>
      <c r="R18">
        <f t="shared" si="6"/>
        <v>55673560.164999999</v>
      </c>
      <c r="S18">
        <f t="shared" si="6"/>
        <v>64614226.300999999</v>
      </c>
      <c r="T18">
        <f t="shared" si="6"/>
        <v>74740558.445999995</v>
      </c>
      <c r="U18">
        <f t="shared" si="6"/>
        <v>82415351.651999995</v>
      </c>
      <c r="V18">
        <f t="shared" si="6"/>
        <v>91573718.365999997</v>
      </c>
      <c r="W18">
        <f t="shared" si="6"/>
        <v>101975402.434</v>
      </c>
      <c r="X18">
        <f t="shared" si="6"/>
        <v>116016132.413</v>
      </c>
      <c r="Y18">
        <f t="shared" si="6"/>
        <v>92833256.025999993</v>
      </c>
      <c r="Z18">
        <f t="shared" si="6"/>
        <v>96499371.553000003</v>
      </c>
    </row>
    <row r="19" spans="1:26">
      <c r="A19" t="s">
        <v>39</v>
      </c>
      <c r="B19">
        <v>225576.40400000001</v>
      </c>
      <c r="C19">
        <v>262309.31</v>
      </c>
      <c r="D19">
        <v>251598.674</v>
      </c>
      <c r="E19">
        <v>274696.11499999999</v>
      </c>
      <c r="F19">
        <v>289492.076</v>
      </c>
      <c r="G19">
        <v>277962.45199999999</v>
      </c>
      <c r="H19">
        <v>276539.77799999999</v>
      </c>
      <c r="I19">
        <v>313808.14399999997</v>
      </c>
      <c r="J19">
        <v>313385.31800000003</v>
      </c>
      <c r="K19">
        <v>282935.348</v>
      </c>
      <c r="L19">
        <v>280313.90500000003</v>
      </c>
      <c r="P19" s="9">
        <f>P17-P18</f>
        <v>-2734085.5780000016</v>
      </c>
      <c r="Q19" s="9">
        <f t="shared" ref="Q19:Z19" si="7">Q17-Q18</f>
        <v>-2765140.6460000128</v>
      </c>
      <c r="R19" s="9">
        <f t="shared" si="7"/>
        <v>-2202625.6220000014</v>
      </c>
      <c r="S19" s="9">
        <f t="shared" si="7"/>
        <v>-2415631.9269999936</v>
      </c>
      <c r="T19" s="9">
        <f t="shared" si="7"/>
        <v>-2742310.7539999932</v>
      </c>
      <c r="U19" s="9">
        <f t="shared" si="7"/>
        <v>-3111893.7229999751</v>
      </c>
      <c r="V19" s="9">
        <f t="shared" si="7"/>
        <v>-5055271.098999992</v>
      </c>
      <c r="W19" s="9">
        <f t="shared" si="7"/>
        <v>-5736786.3409999907</v>
      </c>
      <c r="X19" s="9">
        <f t="shared" si="7"/>
        <v>-6958169.9659999758</v>
      </c>
      <c r="Y19" s="9">
        <f t="shared" si="7"/>
        <v>-4743114.3680000007</v>
      </c>
      <c r="Z19" s="9">
        <f t="shared" si="7"/>
        <v>-8082547.2919999957</v>
      </c>
    </row>
    <row r="20" spans="1:26">
      <c r="A20" t="s">
        <v>40</v>
      </c>
      <c r="B20">
        <v>341559.592</v>
      </c>
      <c r="C20">
        <v>329454.12800000003</v>
      </c>
      <c r="D20">
        <v>372812.54</v>
      </c>
      <c r="E20">
        <v>410719.65700000001</v>
      </c>
      <c r="F20">
        <v>401199.27600000001</v>
      </c>
      <c r="G20">
        <v>456298.59399999998</v>
      </c>
      <c r="H20">
        <v>473767.83799999999</v>
      </c>
      <c r="I20">
        <v>527252.67299999995</v>
      </c>
      <c r="J20">
        <v>572929.40099999995</v>
      </c>
      <c r="K20">
        <v>427431.96100000001</v>
      </c>
      <c r="L20">
        <v>448677.353</v>
      </c>
    </row>
    <row r="21" spans="1:26">
      <c r="A21" t="s">
        <v>41</v>
      </c>
      <c r="B21">
        <v>395818.21899999998</v>
      </c>
      <c r="C21">
        <v>445421.63099999999</v>
      </c>
      <c r="D21">
        <v>452379.44799999997</v>
      </c>
      <c r="E21">
        <v>532644.94900000002</v>
      </c>
      <c r="F21">
        <v>593475.56099999999</v>
      </c>
      <c r="G21">
        <v>633804.91799999995</v>
      </c>
      <c r="H21">
        <v>698757.40599999996</v>
      </c>
      <c r="I21">
        <v>793457.63500000001</v>
      </c>
      <c r="J21">
        <v>860118.25100000005</v>
      </c>
      <c r="K21">
        <v>732303.26300000004</v>
      </c>
      <c r="L21">
        <v>687192.10800000001</v>
      </c>
    </row>
    <row r="22" spans="1:26">
      <c r="A22" t="s">
        <v>42</v>
      </c>
      <c r="B22">
        <v>101909.66499999999</v>
      </c>
      <c r="C22">
        <v>84112.864000000001</v>
      </c>
      <c r="D22">
        <v>80089.100000000006</v>
      </c>
      <c r="E22">
        <v>109777.78200000001</v>
      </c>
      <c r="F22">
        <v>42153.26</v>
      </c>
      <c r="G22">
        <v>63572.177000000003</v>
      </c>
      <c r="H22">
        <v>131619.01199999999</v>
      </c>
      <c r="I22">
        <v>217835.568</v>
      </c>
      <c r="J22">
        <v>136780.37400000001</v>
      </c>
      <c r="K22">
        <v>276962.88</v>
      </c>
      <c r="L22">
        <v>317083.01199999999</v>
      </c>
    </row>
    <row r="23" spans="1:26">
      <c r="A23" t="s">
        <v>43</v>
      </c>
      <c r="B23">
        <v>3760.4960000000001</v>
      </c>
      <c r="C23">
        <v>699.37400000000002</v>
      </c>
      <c r="D23">
        <v>778.13699999999994</v>
      </c>
      <c r="E23">
        <v>3323.779</v>
      </c>
      <c r="F23">
        <v>3206.7579999999998</v>
      </c>
      <c r="G23">
        <v>4245.174</v>
      </c>
      <c r="H23">
        <v>5946.6409999999996</v>
      </c>
      <c r="I23">
        <v>5323.5479999999998</v>
      </c>
      <c r="J23">
        <v>7972.2730000000001</v>
      </c>
      <c r="K23">
        <v>7579.7929999999997</v>
      </c>
      <c r="L23">
        <v>6410.8990000000003</v>
      </c>
    </row>
    <row r="24" spans="1:26">
      <c r="A24" t="s">
        <v>44</v>
      </c>
      <c r="B24">
        <v>128292.45</v>
      </c>
      <c r="C24">
        <v>123314.06200000001</v>
      </c>
      <c r="D24">
        <v>123333.24</v>
      </c>
      <c r="E24">
        <v>153888.91099999999</v>
      </c>
      <c r="F24">
        <v>114453.754</v>
      </c>
      <c r="G24">
        <v>64873.046999999999</v>
      </c>
      <c r="H24">
        <v>113066.76700000001</v>
      </c>
      <c r="I24">
        <v>154816.978</v>
      </c>
      <c r="J24">
        <v>200930.15299999999</v>
      </c>
      <c r="K24">
        <v>82153.626000000004</v>
      </c>
      <c r="L24">
        <v>201548.095</v>
      </c>
    </row>
    <row r="25" spans="1:26">
      <c r="A25" t="s">
        <v>45</v>
      </c>
      <c r="B25">
        <v>409.10199999999998</v>
      </c>
      <c r="C25">
        <v>290.75200000000001</v>
      </c>
      <c r="D25">
        <v>867.24800000000005</v>
      </c>
      <c r="E25">
        <v>810.27499999999998</v>
      </c>
      <c r="F25">
        <v>2179.569</v>
      </c>
      <c r="G25">
        <v>713.49699999999996</v>
      </c>
      <c r="H25">
        <v>3705.01</v>
      </c>
      <c r="I25">
        <v>1132.0519999999999</v>
      </c>
      <c r="J25">
        <v>2773.9949999999999</v>
      </c>
      <c r="K25">
        <v>1610.135</v>
      </c>
      <c r="L25">
        <v>3460.8029999999999</v>
      </c>
    </row>
    <row r="26" spans="1:26">
      <c r="A26" t="s">
        <v>46</v>
      </c>
      <c r="B26">
        <v>15798.267</v>
      </c>
      <c r="C26">
        <v>17282.365000000002</v>
      </c>
      <c r="D26">
        <v>18074.308000000001</v>
      </c>
      <c r="E26">
        <v>12648.124</v>
      </c>
      <c r="F26">
        <v>1608.7560000000001</v>
      </c>
      <c r="G26">
        <v>2057.9169999999999</v>
      </c>
      <c r="H26">
        <v>3201.78</v>
      </c>
      <c r="I26">
        <v>5767.6710000000003</v>
      </c>
      <c r="J26">
        <v>14568.009</v>
      </c>
      <c r="K26">
        <v>8692.5169999999998</v>
      </c>
      <c r="L26">
        <v>18971.865000000002</v>
      </c>
    </row>
    <row r="27" spans="1:26">
      <c r="A27" t="s">
        <v>47</v>
      </c>
      <c r="B27">
        <v>12342.418</v>
      </c>
      <c r="C27">
        <v>5251.3620000000001</v>
      </c>
      <c r="D27">
        <v>3513.549</v>
      </c>
      <c r="E27">
        <v>3690.2939999999999</v>
      </c>
      <c r="F27">
        <v>3066.6260000000002</v>
      </c>
      <c r="G27">
        <v>2474.8380000000002</v>
      </c>
      <c r="H27">
        <v>2950.098</v>
      </c>
      <c r="I27">
        <v>5808.8720000000003</v>
      </c>
      <c r="J27">
        <v>7329.7309999999998</v>
      </c>
      <c r="K27">
        <v>7330.5910000000003</v>
      </c>
      <c r="L27">
        <v>8710.1360000000004</v>
      </c>
    </row>
    <row r="28" spans="1:26">
      <c r="A28" t="s">
        <v>48</v>
      </c>
      <c r="B28">
        <v>592.06700000000001</v>
      </c>
      <c r="C28">
        <v>685.51700000000005</v>
      </c>
      <c r="D28">
        <v>576.98500000000001</v>
      </c>
      <c r="E28">
        <v>948.09299999999996</v>
      </c>
      <c r="F28">
        <v>967.87699999999995</v>
      </c>
      <c r="G28">
        <v>1178.921</v>
      </c>
      <c r="H28">
        <v>867.005</v>
      </c>
      <c r="I28">
        <v>1238.5740000000001</v>
      </c>
      <c r="J28">
        <v>1742.405</v>
      </c>
      <c r="K28">
        <v>1766.5309999999999</v>
      </c>
      <c r="L28">
        <v>1239.9290000000001</v>
      </c>
    </row>
    <row r="29" spans="1:26">
      <c r="A29" t="s">
        <v>49</v>
      </c>
      <c r="B29">
        <v>354986.89</v>
      </c>
      <c r="C29">
        <v>397129.05800000002</v>
      </c>
      <c r="D29">
        <v>432178.03700000001</v>
      </c>
      <c r="E29">
        <v>500192.52100000001</v>
      </c>
      <c r="F29">
        <v>539011.63800000004</v>
      </c>
      <c r="G29">
        <v>516585.462</v>
      </c>
      <c r="H29">
        <v>550822.24</v>
      </c>
      <c r="I29">
        <v>620273.43900000001</v>
      </c>
      <c r="J29">
        <v>696498.31</v>
      </c>
      <c r="K29">
        <v>615041.57499999995</v>
      </c>
      <c r="L29">
        <v>513483.71899999998</v>
      </c>
    </row>
    <row r="30" spans="1:26">
      <c r="A30" t="s">
        <v>50</v>
      </c>
      <c r="B30">
        <v>48111.781999999999</v>
      </c>
      <c r="C30">
        <v>66466.69</v>
      </c>
      <c r="D30">
        <v>77379.077000000005</v>
      </c>
      <c r="E30">
        <v>93290.815000000002</v>
      </c>
      <c r="F30">
        <v>97799.827000000005</v>
      </c>
      <c r="G30">
        <v>91415.092999999993</v>
      </c>
      <c r="H30">
        <v>112605.458</v>
      </c>
      <c r="I30">
        <v>128825.111</v>
      </c>
      <c r="J30">
        <v>152692.851</v>
      </c>
      <c r="K30">
        <v>126362.80100000001</v>
      </c>
      <c r="L30">
        <v>140834.40100000001</v>
      </c>
    </row>
    <row r="31" spans="1:26">
      <c r="A31" t="s">
        <v>51</v>
      </c>
      <c r="B31">
        <v>48279.891000000003</v>
      </c>
      <c r="C31">
        <v>50063.135000000002</v>
      </c>
      <c r="D31">
        <v>59927.114000000001</v>
      </c>
      <c r="E31">
        <v>88297.067999999999</v>
      </c>
      <c r="F31">
        <v>87093.876000000004</v>
      </c>
      <c r="G31">
        <v>83440.66</v>
      </c>
      <c r="H31">
        <v>106507.33</v>
      </c>
      <c r="I31">
        <v>119013.641</v>
      </c>
      <c r="J31">
        <v>110672.27899999999</v>
      </c>
      <c r="K31">
        <v>96936.513000000006</v>
      </c>
      <c r="L31">
        <v>98671.99</v>
      </c>
    </row>
    <row r="32" spans="1:26">
      <c r="A32" t="s">
        <v>52</v>
      </c>
      <c r="B32">
        <v>12190.849</v>
      </c>
      <c r="C32">
        <v>15678.446</v>
      </c>
      <c r="D32">
        <v>15348.364</v>
      </c>
      <c r="E32">
        <v>21875.775000000001</v>
      </c>
      <c r="F32">
        <v>31755.018</v>
      </c>
      <c r="G32">
        <v>38404.349000000002</v>
      </c>
      <c r="H32">
        <v>36829.574999999997</v>
      </c>
      <c r="I32">
        <v>50308.279000000002</v>
      </c>
      <c r="J32">
        <v>53170.769</v>
      </c>
      <c r="K32">
        <v>53154.834999999999</v>
      </c>
      <c r="L32">
        <v>64469.063999999998</v>
      </c>
    </row>
    <row r="33" spans="1:12">
      <c r="A33" t="s">
        <v>53</v>
      </c>
      <c r="B33">
        <v>63625.646999999997</v>
      </c>
      <c r="C33">
        <v>71896.941999999995</v>
      </c>
      <c r="D33">
        <v>80192.921000000002</v>
      </c>
      <c r="E33">
        <v>105519.981</v>
      </c>
      <c r="F33">
        <v>99770.066000000006</v>
      </c>
      <c r="G33">
        <v>86558.053</v>
      </c>
      <c r="H33">
        <v>91157.048999999999</v>
      </c>
      <c r="I33">
        <v>114598.30499999999</v>
      </c>
      <c r="J33">
        <v>129699.42</v>
      </c>
      <c r="K33">
        <v>120230.814</v>
      </c>
      <c r="L33">
        <v>117053.588</v>
      </c>
    </row>
    <row r="34" spans="1:12">
      <c r="A34" t="s">
        <v>54</v>
      </c>
      <c r="B34">
        <v>39180.186000000002</v>
      </c>
      <c r="C34">
        <v>42379.311000000002</v>
      </c>
      <c r="D34">
        <v>36146.58</v>
      </c>
      <c r="E34">
        <v>48770.307999999997</v>
      </c>
      <c r="F34">
        <v>48188.228000000003</v>
      </c>
      <c r="G34">
        <v>40409.455000000002</v>
      </c>
      <c r="H34">
        <v>36659.707000000002</v>
      </c>
      <c r="I34">
        <v>54593.697</v>
      </c>
      <c r="J34">
        <v>113597.04</v>
      </c>
      <c r="K34">
        <v>87779.596000000005</v>
      </c>
      <c r="L34">
        <v>85646.623999999996</v>
      </c>
    </row>
    <row r="35" spans="1:12">
      <c r="A35" t="s">
        <v>55</v>
      </c>
      <c r="B35">
        <v>112274.079</v>
      </c>
      <c r="C35">
        <v>117823.086</v>
      </c>
      <c r="D35">
        <v>118038.784</v>
      </c>
      <c r="E35">
        <v>117980.197</v>
      </c>
      <c r="F35">
        <v>110475.21400000001</v>
      </c>
      <c r="G35">
        <v>110127.296</v>
      </c>
      <c r="H35">
        <v>155757.02499999999</v>
      </c>
      <c r="I35">
        <v>163316.07500000001</v>
      </c>
      <c r="J35">
        <v>227134.709</v>
      </c>
      <c r="K35">
        <v>275003.484</v>
      </c>
      <c r="L35">
        <v>241708.89</v>
      </c>
    </row>
    <row r="36" spans="1:12">
      <c r="A36" t="s">
        <v>56</v>
      </c>
      <c r="B36">
        <v>107368.41499999999</v>
      </c>
      <c r="C36">
        <v>117179.439</v>
      </c>
      <c r="D36">
        <v>135082.87899999999</v>
      </c>
      <c r="E36">
        <v>157266.98499999999</v>
      </c>
      <c r="F36">
        <v>168340.68299999999</v>
      </c>
      <c r="G36">
        <v>180524.38200000001</v>
      </c>
      <c r="H36">
        <v>172995.55900000001</v>
      </c>
      <c r="I36">
        <v>207171.05</v>
      </c>
      <c r="J36">
        <v>226052.99400000001</v>
      </c>
      <c r="K36">
        <v>201822.117</v>
      </c>
      <c r="L36">
        <v>181516.807</v>
      </c>
    </row>
    <row r="37" spans="1:12">
      <c r="A37" t="s">
        <v>57</v>
      </c>
      <c r="B37">
        <v>44414.239000000001</v>
      </c>
      <c r="C37">
        <v>42302.254000000001</v>
      </c>
      <c r="D37">
        <v>48239.938999999998</v>
      </c>
      <c r="E37">
        <v>54707.686000000002</v>
      </c>
      <c r="F37">
        <v>55572.623</v>
      </c>
      <c r="G37">
        <v>49571.142</v>
      </c>
      <c r="H37">
        <v>54785.144999999997</v>
      </c>
      <c r="I37">
        <v>69807.81</v>
      </c>
      <c r="J37">
        <v>81464.159</v>
      </c>
      <c r="K37">
        <v>68855.472999999998</v>
      </c>
      <c r="L37">
        <v>75761.986000000004</v>
      </c>
    </row>
    <row r="38" spans="1:12">
      <c r="A38" t="s">
        <v>58</v>
      </c>
      <c r="B38">
        <v>7456.7619999999997</v>
      </c>
      <c r="C38">
        <v>3361.4580000000001</v>
      </c>
      <c r="D38">
        <v>415.31900000000002</v>
      </c>
      <c r="E38">
        <v>902.52499999999998</v>
      </c>
      <c r="F38">
        <v>423.08</v>
      </c>
      <c r="G38">
        <v>2393.1979999999999</v>
      </c>
      <c r="H38">
        <v>517.41300000000001</v>
      </c>
      <c r="I38">
        <v>374.33499999999998</v>
      </c>
      <c r="J38">
        <v>1736.075</v>
      </c>
      <c r="K38">
        <v>511.65</v>
      </c>
      <c r="L38">
        <v>850.38400000000001</v>
      </c>
    </row>
    <row r="39" spans="1:12">
      <c r="A39" t="s">
        <v>59</v>
      </c>
      <c r="B39">
        <v>68259.490000000005</v>
      </c>
      <c r="C39">
        <v>77416.953999999998</v>
      </c>
      <c r="D39">
        <v>83567.634999999995</v>
      </c>
      <c r="E39">
        <v>105148.845</v>
      </c>
      <c r="F39">
        <v>120999.35400000001</v>
      </c>
      <c r="G39">
        <v>136066.91500000001</v>
      </c>
      <c r="H39">
        <v>154787.79</v>
      </c>
      <c r="I39">
        <v>182199.44</v>
      </c>
      <c r="J39">
        <v>175628.209</v>
      </c>
      <c r="K39">
        <v>160398.82399999999</v>
      </c>
      <c r="L39">
        <v>145912.50899999999</v>
      </c>
    </row>
    <row r="40" spans="1:12">
      <c r="A40" t="s">
        <v>60</v>
      </c>
      <c r="B40">
        <v>3685.3229999999999</v>
      </c>
      <c r="C40">
        <v>4222.3720000000003</v>
      </c>
      <c r="D40">
        <v>5694.7160000000003</v>
      </c>
      <c r="E40">
        <v>6133.2870000000003</v>
      </c>
      <c r="F40">
        <v>4350.2309999999998</v>
      </c>
      <c r="G40">
        <v>3902.47</v>
      </c>
      <c r="H40">
        <v>4744.5020000000004</v>
      </c>
      <c r="I40">
        <v>5566.57</v>
      </c>
      <c r="J40">
        <v>9244.1440000000002</v>
      </c>
      <c r="K40">
        <v>8296.3590000000004</v>
      </c>
      <c r="L40">
        <v>9029.5049999999992</v>
      </c>
    </row>
    <row r="41" spans="1:12">
      <c r="A41" t="s">
        <v>61</v>
      </c>
      <c r="B41">
        <v>7449.0439999999999</v>
      </c>
      <c r="C41">
        <v>7673.2330000000002</v>
      </c>
      <c r="D41">
        <v>14457.159</v>
      </c>
      <c r="E41">
        <v>11299.257</v>
      </c>
      <c r="F41">
        <v>10443.136</v>
      </c>
      <c r="G41">
        <v>11812.862999999999</v>
      </c>
      <c r="H41">
        <v>10243.882</v>
      </c>
      <c r="I41">
        <v>14494.905000000001</v>
      </c>
      <c r="J41">
        <v>14012.725</v>
      </c>
      <c r="K41">
        <v>10796.482</v>
      </c>
      <c r="L41">
        <v>9238.893</v>
      </c>
    </row>
    <row r="42" spans="1:12">
      <c r="A42" t="s">
        <v>62</v>
      </c>
      <c r="B42">
        <v>498883.033</v>
      </c>
      <c r="C42">
        <v>497691.114</v>
      </c>
      <c r="D42">
        <v>564011.59900000005</v>
      </c>
      <c r="E42">
        <v>639529.85800000001</v>
      </c>
      <c r="F42">
        <v>717565.74399999995</v>
      </c>
      <c r="G42">
        <v>760234.90599999996</v>
      </c>
      <c r="H42">
        <v>906932.38300000003</v>
      </c>
      <c r="I42">
        <v>962622.55500000005</v>
      </c>
      <c r="J42">
        <v>1055946.8640000001</v>
      </c>
      <c r="K42">
        <v>972650.03099999996</v>
      </c>
      <c r="L42">
        <v>1044186.4840000001</v>
      </c>
    </row>
    <row r="43" spans="1:12">
      <c r="A43" t="s">
        <v>63</v>
      </c>
      <c r="B43">
        <v>45009.85</v>
      </c>
      <c r="C43">
        <v>51827.184000000001</v>
      </c>
      <c r="D43">
        <v>78124.168999999994</v>
      </c>
      <c r="E43">
        <v>95986.437000000005</v>
      </c>
      <c r="F43">
        <v>107579.656</v>
      </c>
      <c r="G43">
        <v>132483.48800000001</v>
      </c>
      <c r="H43">
        <v>174698.55300000001</v>
      </c>
      <c r="I43">
        <v>220410.815</v>
      </c>
      <c r="J43">
        <v>270497.62400000001</v>
      </c>
      <c r="K43">
        <v>197115.09299999999</v>
      </c>
      <c r="L43">
        <v>179335.53200000001</v>
      </c>
    </row>
    <row r="44" spans="1:12">
      <c r="A44" t="s">
        <v>64</v>
      </c>
      <c r="B44">
        <v>502562.38500000001</v>
      </c>
      <c r="C44">
        <v>561598.63399999996</v>
      </c>
      <c r="D44">
        <v>774199.34600000002</v>
      </c>
      <c r="E44">
        <v>908943.22199999995</v>
      </c>
      <c r="F44">
        <v>1030575.948</v>
      </c>
      <c r="G44">
        <v>1160201.814</v>
      </c>
      <c r="H44">
        <v>1270602.969</v>
      </c>
      <c r="I44">
        <v>1589168.004</v>
      </c>
      <c r="J44">
        <v>1739474.2209999999</v>
      </c>
      <c r="K44">
        <v>1558468.341</v>
      </c>
      <c r="L44">
        <v>1527596.7220000001</v>
      </c>
    </row>
    <row r="45" spans="1:12">
      <c r="A45" t="s">
        <v>65</v>
      </c>
      <c r="B45">
        <v>45961.69</v>
      </c>
      <c r="C45">
        <v>42212.83</v>
      </c>
      <c r="D45">
        <v>50296.760999999999</v>
      </c>
      <c r="E45">
        <v>75404.561000000002</v>
      </c>
      <c r="F45">
        <v>87138.888999999996</v>
      </c>
      <c r="G45">
        <v>97222.945000000007</v>
      </c>
      <c r="H45">
        <v>148117.31700000001</v>
      </c>
      <c r="I45">
        <v>170400.67600000001</v>
      </c>
      <c r="J45">
        <v>149017.584</v>
      </c>
      <c r="K45">
        <v>142316.42199999999</v>
      </c>
      <c r="L45">
        <v>171438.984</v>
      </c>
    </row>
    <row r="46" spans="1:12">
      <c r="A46" t="s">
        <v>66</v>
      </c>
      <c r="B46">
        <v>350493.04700000002</v>
      </c>
      <c r="C46">
        <v>277587.54399999999</v>
      </c>
      <c r="D46">
        <v>354420.26699999999</v>
      </c>
      <c r="E46">
        <v>466933.30200000003</v>
      </c>
      <c r="F46">
        <v>539513.429</v>
      </c>
      <c r="G46">
        <v>535910.603</v>
      </c>
      <c r="H46">
        <v>591996.07999999996</v>
      </c>
      <c r="I46">
        <v>629144.49</v>
      </c>
      <c r="J46">
        <v>720218.42599999998</v>
      </c>
      <c r="K46">
        <v>619008.97</v>
      </c>
      <c r="L46">
        <v>630565.11</v>
      </c>
    </row>
    <row r="47" spans="1:12">
      <c r="A47" t="s">
        <v>67</v>
      </c>
      <c r="B47">
        <v>11624.674999999999</v>
      </c>
      <c r="C47">
        <v>11292.317999999999</v>
      </c>
      <c r="D47">
        <v>10373.629000000001</v>
      </c>
      <c r="E47">
        <v>10387.4</v>
      </c>
      <c r="F47">
        <v>11899.552</v>
      </c>
      <c r="G47">
        <v>13414.102999999999</v>
      </c>
      <c r="H47">
        <v>10523.983</v>
      </c>
      <c r="I47">
        <v>9467.2080000000005</v>
      </c>
      <c r="J47">
        <v>9356.2530000000006</v>
      </c>
      <c r="K47">
        <v>7833.6220000000003</v>
      </c>
      <c r="L47">
        <v>35273.982000000004</v>
      </c>
    </row>
    <row r="48" spans="1:12">
      <c r="A48" t="s">
        <v>68</v>
      </c>
      <c r="B48">
        <v>135957.63699999999</v>
      </c>
      <c r="C48">
        <v>144061.01999999999</v>
      </c>
      <c r="D48">
        <v>199648.14300000001</v>
      </c>
      <c r="E48">
        <v>268836.46899999998</v>
      </c>
      <c r="F48">
        <v>235751.61499999999</v>
      </c>
      <c r="G48">
        <v>233781.88699999999</v>
      </c>
      <c r="H48">
        <v>239342.12</v>
      </c>
      <c r="I48">
        <v>271826.52500000002</v>
      </c>
      <c r="J48">
        <v>304159.47399999999</v>
      </c>
      <c r="K48">
        <v>313539.03399999999</v>
      </c>
      <c r="L48">
        <v>263127.27500000002</v>
      </c>
    </row>
    <row r="49" spans="1:12">
      <c r="A49" t="s">
        <v>69</v>
      </c>
      <c r="B49">
        <v>47079.805</v>
      </c>
      <c r="C49">
        <v>48284.324999999997</v>
      </c>
      <c r="D49">
        <v>51984.046999999999</v>
      </c>
      <c r="E49">
        <v>40947.582999999999</v>
      </c>
      <c r="F49">
        <v>48886.695</v>
      </c>
      <c r="G49">
        <v>44478.383000000002</v>
      </c>
      <c r="H49">
        <v>42573.587</v>
      </c>
      <c r="I49">
        <v>44680.646999999997</v>
      </c>
      <c r="J49">
        <v>46438.985999999997</v>
      </c>
      <c r="K49">
        <v>24017.244999999999</v>
      </c>
      <c r="L49">
        <v>49546.652999999998</v>
      </c>
    </row>
    <row r="50" spans="1:12">
      <c r="A50" t="s">
        <v>70</v>
      </c>
      <c r="B50">
        <v>367834.1</v>
      </c>
      <c r="C50">
        <v>396543.80200000003</v>
      </c>
      <c r="D50">
        <v>429642.77100000001</v>
      </c>
      <c r="E50">
        <v>490794.51299999998</v>
      </c>
      <c r="F50">
        <v>603948.10199999996</v>
      </c>
      <c r="G50">
        <v>670037.05599999998</v>
      </c>
      <c r="H50">
        <v>1031193.125</v>
      </c>
      <c r="I50">
        <v>675224.80099999998</v>
      </c>
      <c r="J50">
        <v>958289.44</v>
      </c>
      <c r="K50">
        <v>772805.92500000005</v>
      </c>
      <c r="L50">
        <v>1310454.118</v>
      </c>
    </row>
    <row r="51" spans="1:12">
      <c r="A51" t="s">
        <v>71</v>
      </c>
      <c r="B51">
        <v>9728.52</v>
      </c>
      <c r="C51">
        <v>12451.796</v>
      </c>
      <c r="D51">
        <v>14295.450999999999</v>
      </c>
      <c r="E51">
        <v>28933.055</v>
      </c>
      <c r="F51">
        <v>10004.074000000001</v>
      </c>
      <c r="G51">
        <v>19381.856</v>
      </c>
      <c r="H51">
        <v>19618.863000000001</v>
      </c>
      <c r="I51">
        <v>69048.56</v>
      </c>
      <c r="J51">
        <v>95284.807000000001</v>
      </c>
      <c r="K51">
        <v>75133.592999999993</v>
      </c>
      <c r="L51">
        <v>45833.252999999997</v>
      </c>
    </row>
    <row r="52" spans="1:12">
      <c r="A52" t="s">
        <v>72</v>
      </c>
      <c r="B52">
        <v>1019.274</v>
      </c>
      <c r="C52">
        <v>3270.9160000000002</v>
      </c>
      <c r="D52">
        <v>1257.316</v>
      </c>
      <c r="E52">
        <v>954.28700000000003</v>
      </c>
      <c r="F52">
        <v>2256.9380000000001</v>
      </c>
      <c r="G52">
        <v>2820.7640000000001</v>
      </c>
      <c r="H52">
        <v>2404.8429999999998</v>
      </c>
      <c r="I52">
        <v>3426.1</v>
      </c>
      <c r="J52">
        <v>4007.3780000000002</v>
      </c>
      <c r="K52">
        <v>4515.3900000000003</v>
      </c>
      <c r="L52">
        <v>7924.4449999999997</v>
      </c>
    </row>
    <row r="53" spans="1:12">
      <c r="A53" t="s">
        <v>73</v>
      </c>
      <c r="B53">
        <v>2407.1509999999998</v>
      </c>
      <c r="C53">
        <v>1682.702</v>
      </c>
      <c r="D53">
        <v>1460.3979999999999</v>
      </c>
      <c r="E53">
        <v>2239.4450000000002</v>
      </c>
      <c r="F53">
        <v>4921.5510000000004</v>
      </c>
      <c r="G53">
        <v>13095.436</v>
      </c>
      <c r="H53">
        <v>15547.933000000001</v>
      </c>
      <c r="I53">
        <v>15237.334000000001</v>
      </c>
      <c r="J53">
        <v>13919.918</v>
      </c>
      <c r="K53">
        <v>18473.088</v>
      </c>
      <c r="L53">
        <v>18438.898000000001</v>
      </c>
    </row>
    <row r="54" spans="1:12">
      <c r="A54" t="s">
        <v>74</v>
      </c>
      <c r="B54">
        <v>800.80799999999999</v>
      </c>
      <c r="C54">
        <v>1376.3330000000001</v>
      </c>
      <c r="D54">
        <v>1363.106</v>
      </c>
      <c r="E54">
        <v>2258.4360000000001</v>
      </c>
      <c r="F54">
        <v>2568.174</v>
      </c>
      <c r="G54">
        <v>3585.4630000000002</v>
      </c>
      <c r="H54">
        <v>5329.384</v>
      </c>
      <c r="I54">
        <v>10133.196</v>
      </c>
      <c r="J54">
        <v>13403.473</v>
      </c>
      <c r="K54">
        <v>10171.058999999999</v>
      </c>
      <c r="L54">
        <v>14027.642</v>
      </c>
    </row>
    <row r="55" spans="1:12">
      <c r="A55" t="s">
        <v>75</v>
      </c>
      <c r="B55">
        <v>58.972999999999999</v>
      </c>
      <c r="C55">
        <v>351.39800000000002</v>
      </c>
      <c r="D55">
        <v>179.93</v>
      </c>
      <c r="E55">
        <v>384.327</v>
      </c>
      <c r="F55">
        <v>494.298</v>
      </c>
      <c r="G55">
        <v>3395.4430000000002</v>
      </c>
      <c r="H55">
        <v>1556.85</v>
      </c>
      <c r="I55">
        <v>2212.4760000000001</v>
      </c>
      <c r="J55">
        <v>1864.9190000000001</v>
      </c>
      <c r="K55">
        <v>2404.895</v>
      </c>
      <c r="L55">
        <v>3146.1619999999998</v>
      </c>
    </row>
    <row r="56" spans="1:12">
      <c r="A56" t="s">
        <v>76</v>
      </c>
      <c r="B56">
        <v>3285.8530000000001</v>
      </c>
      <c r="C56">
        <v>3331.1680000000001</v>
      </c>
      <c r="D56">
        <v>2109.7649999999999</v>
      </c>
      <c r="E56">
        <v>5703.1989999999996</v>
      </c>
      <c r="F56">
        <v>2469.6889999999999</v>
      </c>
      <c r="G56">
        <v>8260.5249999999996</v>
      </c>
      <c r="H56">
        <v>7465.3019999999997</v>
      </c>
      <c r="I56">
        <v>17508.534</v>
      </c>
      <c r="J56">
        <v>11052.71</v>
      </c>
      <c r="K56">
        <v>11017.535</v>
      </c>
      <c r="L56">
        <v>17619.386999999999</v>
      </c>
    </row>
    <row r="57" spans="1:12">
      <c r="A57" t="s">
        <v>77</v>
      </c>
      <c r="B57">
        <v>69443.705000000002</v>
      </c>
      <c r="C57">
        <v>40437.302000000003</v>
      </c>
      <c r="D57">
        <v>22086.319</v>
      </c>
      <c r="E57">
        <v>26445.888999999999</v>
      </c>
      <c r="F57">
        <v>27514.425999999999</v>
      </c>
      <c r="G57">
        <v>43291.773999999998</v>
      </c>
      <c r="H57">
        <v>44079.137000000002</v>
      </c>
      <c r="I57">
        <v>76368.361999999994</v>
      </c>
      <c r="J57">
        <v>74976.589000000007</v>
      </c>
      <c r="K57">
        <v>44989.161999999997</v>
      </c>
      <c r="L57">
        <v>60384.928</v>
      </c>
    </row>
    <row r="58" spans="1:12">
      <c r="A58" t="s">
        <v>78</v>
      </c>
      <c r="B58">
        <v>79512.786999999997</v>
      </c>
      <c r="C58">
        <v>81715.869000000006</v>
      </c>
      <c r="D58">
        <v>100314.47199999999</v>
      </c>
      <c r="E58">
        <v>84768.019</v>
      </c>
      <c r="F58">
        <v>87083.561000000002</v>
      </c>
      <c r="G58">
        <v>86820.161999999997</v>
      </c>
      <c r="H58">
        <v>83401.962</v>
      </c>
      <c r="I58">
        <v>92345.089000000007</v>
      </c>
      <c r="J58">
        <v>121444.944</v>
      </c>
      <c r="K58">
        <v>89546.130999999994</v>
      </c>
      <c r="L58">
        <v>87177.801000000007</v>
      </c>
    </row>
    <row r="59" spans="1:12">
      <c r="A59" t="s">
        <v>79</v>
      </c>
      <c r="B59">
        <v>46494.324999999997</v>
      </c>
      <c r="C59">
        <v>26657.536</v>
      </c>
      <c r="D59">
        <v>41477.165000000001</v>
      </c>
      <c r="E59">
        <v>49593.241000000002</v>
      </c>
      <c r="F59">
        <v>54080.480000000003</v>
      </c>
      <c r="G59">
        <v>53823.67</v>
      </c>
      <c r="H59">
        <v>73531.994000000006</v>
      </c>
      <c r="I59">
        <v>102640.81299999999</v>
      </c>
      <c r="J59">
        <v>107145.16800000001</v>
      </c>
      <c r="K59">
        <v>75539.334000000003</v>
      </c>
      <c r="L59">
        <v>126293.38800000001</v>
      </c>
    </row>
    <row r="60" spans="1:12">
      <c r="A60" t="s">
        <v>80</v>
      </c>
      <c r="B60">
        <v>12.048</v>
      </c>
      <c r="C60" t="s">
        <v>18</v>
      </c>
      <c r="D60">
        <v>3.7389999999999999</v>
      </c>
      <c r="E60">
        <v>13.372999999999999</v>
      </c>
      <c r="F60">
        <v>23.521999999999998</v>
      </c>
      <c r="G60">
        <v>28.472000000000001</v>
      </c>
      <c r="H60">
        <v>12.647</v>
      </c>
      <c r="I60">
        <v>6.6449999999999996</v>
      </c>
      <c r="J60">
        <v>28.068000000000001</v>
      </c>
      <c r="K60">
        <v>16.099</v>
      </c>
      <c r="L60">
        <v>6.1070000000000002</v>
      </c>
    </row>
    <row r="61" spans="1:12">
      <c r="A61" t="s">
        <v>81</v>
      </c>
      <c r="B61">
        <v>72.019000000000005</v>
      </c>
      <c r="C61">
        <v>56.414999999999999</v>
      </c>
      <c r="D61">
        <v>83.120999999999995</v>
      </c>
      <c r="E61">
        <v>122.67100000000001</v>
      </c>
      <c r="F61">
        <v>80.353999999999999</v>
      </c>
      <c r="G61">
        <v>83.869</v>
      </c>
      <c r="H61">
        <v>138.08699999999999</v>
      </c>
      <c r="I61">
        <v>2481.9630000000002</v>
      </c>
      <c r="J61">
        <v>5896.7209999999995</v>
      </c>
      <c r="K61">
        <v>201.232</v>
      </c>
      <c r="L61">
        <v>159.06299999999999</v>
      </c>
    </row>
    <row r="62" spans="1:12">
      <c r="A62" t="s">
        <v>82</v>
      </c>
      <c r="B62">
        <v>1509.115</v>
      </c>
      <c r="C62">
        <v>949.55399999999997</v>
      </c>
      <c r="D62">
        <v>507.61700000000002</v>
      </c>
      <c r="E62">
        <v>504.55099999999999</v>
      </c>
      <c r="F62">
        <v>669.63099999999997</v>
      </c>
      <c r="G62">
        <v>894.19299999999998</v>
      </c>
      <c r="H62">
        <v>964.06200000000001</v>
      </c>
      <c r="I62">
        <v>1007.912</v>
      </c>
      <c r="J62">
        <v>1132.9369999999999</v>
      </c>
      <c r="K62">
        <v>953.20299999999997</v>
      </c>
      <c r="L62">
        <v>1195.3610000000001</v>
      </c>
    </row>
    <row r="63" spans="1:12">
      <c r="A63" t="s">
        <v>83</v>
      </c>
      <c r="B63">
        <v>348.57400000000001</v>
      </c>
      <c r="C63">
        <v>290.10300000000001</v>
      </c>
      <c r="D63">
        <v>485.26400000000001</v>
      </c>
      <c r="E63">
        <v>634.75699999999995</v>
      </c>
      <c r="F63">
        <v>1491.078</v>
      </c>
      <c r="G63">
        <v>884.93499999999995</v>
      </c>
      <c r="H63">
        <v>4382.38</v>
      </c>
      <c r="I63">
        <v>17262.462</v>
      </c>
      <c r="J63">
        <v>41347.262999999999</v>
      </c>
      <c r="K63">
        <v>32713.019</v>
      </c>
      <c r="L63">
        <v>7869.2979999999998</v>
      </c>
    </row>
    <row r="64" spans="1:12">
      <c r="A64" t="s">
        <v>84</v>
      </c>
      <c r="B64">
        <v>64.956000000000003</v>
      </c>
      <c r="C64">
        <v>61.762</v>
      </c>
      <c r="D64">
        <v>221.95099999999999</v>
      </c>
      <c r="E64">
        <v>108.039</v>
      </c>
      <c r="F64">
        <v>71.305000000000007</v>
      </c>
      <c r="G64">
        <v>448.23599999999999</v>
      </c>
      <c r="H64">
        <v>19.146000000000001</v>
      </c>
      <c r="I64">
        <v>150.864</v>
      </c>
      <c r="J64">
        <v>224.28</v>
      </c>
      <c r="K64">
        <v>149.625</v>
      </c>
      <c r="L64">
        <v>333.43900000000002</v>
      </c>
    </row>
    <row r="65" spans="1:12">
      <c r="A65" t="s">
        <v>85</v>
      </c>
      <c r="B65">
        <v>264.51</v>
      </c>
      <c r="C65">
        <v>366.97300000000001</v>
      </c>
      <c r="D65">
        <v>1084.7619999999999</v>
      </c>
      <c r="E65">
        <v>1243.414</v>
      </c>
      <c r="F65">
        <v>781.93100000000004</v>
      </c>
      <c r="G65">
        <v>538.80100000000004</v>
      </c>
      <c r="H65">
        <v>465.24400000000003</v>
      </c>
      <c r="I65">
        <v>134.08799999999999</v>
      </c>
      <c r="J65">
        <v>148.76900000000001</v>
      </c>
      <c r="K65">
        <v>257.24</v>
      </c>
      <c r="L65">
        <v>115.363</v>
      </c>
    </row>
    <row r="66" spans="1:12">
      <c r="A66" t="s">
        <v>86</v>
      </c>
      <c r="B66">
        <v>5798.8580000000002</v>
      </c>
      <c r="C66">
        <v>6106.768</v>
      </c>
      <c r="D66">
        <v>6591.2950000000001</v>
      </c>
      <c r="E66">
        <v>8880.2929999999997</v>
      </c>
      <c r="F66">
        <v>10336.280000000001</v>
      </c>
      <c r="G66">
        <v>9901.1540000000005</v>
      </c>
      <c r="H66">
        <v>11330.088</v>
      </c>
      <c r="I66">
        <v>12180.832</v>
      </c>
      <c r="J66">
        <v>12926.885</v>
      </c>
      <c r="K66">
        <v>12268.436</v>
      </c>
      <c r="L66">
        <v>11447.304</v>
      </c>
    </row>
    <row r="67" spans="1:12">
      <c r="A67" t="s">
        <v>87</v>
      </c>
      <c r="B67">
        <v>729.678</v>
      </c>
      <c r="C67">
        <v>377.18799999999999</v>
      </c>
      <c r="D67">
        <v>277.22800000000001</v>
      </c>
      <c r="E67">
        <v>457.54700000000003</v>
      </c>
      <c r="F67">
        <v>905.26400000000001</v>
      </c>
      <c r="G67">
        <v>434.34300000000002</v>
      </c>
      <c r="H67">
        <v>526.24599999999998</v>
      </c>
      <c r="I67">
        <v>492.32100000000003</v>
      </c>
      <c r="J67">
        <v>1143.2529999999999</v>
      </c>
      <c r="K67">
        <v>705.71100000000001</v>
      </c>
      <c r="L67">
        <v>955.29</v>
      </c>
    </row>
    <row r="68" spans="1:12">
      <c r="A68" t="s">
        <v>88</v>
      </c>
      <c r="B68">
        <v>31208.456999999999</v>
      </c>
      <c r="C68">
        <v>28000.04</v>
      </c>
      <c r="D68">
        <v>23925.243999999999</v>
      </c>
      <c r="E68">
        <v>25846.565999999999</v>
      </c>
      <c r="F68">
        <v>35215.631999999998</v>
      </c>
      <c r="G68">
        <v>35241.483999999997</v>
      </c>
      <c r="H68">
        <v>112341.25900000001</v>
      </c>
      <c r="I68">
        <v>52093.13</v>
      </c>
      <c r="J68">
        <v>53004.072</v>
      </c>
      <c r="K68">
        <v>44298.915999999997</v>
      </c>
      <c r="L68">
        <v>38996.928999999996</v>
      </c>
    </row>
    <row r="69" spans="1:12">
      <c r="A69" t="s">
        <v>89</v>
      </c>
      <c r="B69">
        <v>28.565999999999999</v>
      </c>
      <c r="C69">
        <v>33.603000000000002</v>
      </c>
      <c r="D69">
        <v>16.940000000000001</v>
      </c>
      <c r="E69">
        <v>36.984000000000002</v>
      </c>
      <c r="F69">
        <v>98.856999999999999</v>
      </c>
      <c r="G69">
        <v>76.494</v>
      </c>
      <c r="H69">
        <v>41.734000000000002</v>
      </c>
      <c r="I69">
        <v>8.9760000000000009</v>
      </c>
      <c r="J69">
        <v>8.4760000000000009</v>
      </c>
      <c r="K69">
        <v>10.621</v>
      </c>
      <c r="L69">
        <v>25.11</v>
      </c>
    </row>
    <row r="70" spans="1:12">
      <c r="A70" t="s">
        <v>90</v>
      </c>
      <c r="B70">
        <v>22.831</v>
      </c>
      <c r="C70">
        <v>54.999000000000002</v>
      </c>
      <c r="D70">
        <v>5.9359999999999999</v>
      </c>
      <c r="E70">
        <v>132.983</v>
      </c>
      <c r="F70">
        <v>10.215</v>
      </c>
      <c r="G70">
        <v>98.207999999999998</v>
      </c>
      <c r="H70">
        <v>109.017</v>
      </c>
      <c r="I70">
        <v>60.41</v>
      </c>
      <c r="J70">
        <v>817.16499999999996</v>
      </c>
      <c r="K70">
        <v>258.19600000000003</v>
      </c>
      <c r="L70">
        <v>735.98099999999999</v>
      </c>
    </row>
    <row r="71" spans="1:12">
      <c r="A71" t="s">
        <v>91</v>
      </c>
      <c r="B71">
        <v>45166.642</v>
      </c>
      <c r="C71">
        <v>43749.923999999999</v>
      </c>
      <c r="D71">
        <v>49189.495000000003</v>
      </c>
      <c r="E71">
        <v>80162.072</v>
      </c>
      <c r="F71">
        <v>80773.277000000002</v>
      </c>
      <c r="G71">
        <v>87005.539000000004</v>
      </c>
      <c r="H71">
        <v>136060.31700000001</v>
      </c>
      <c r="I71">
        <v>96541.43</v>
      </c>
      <c r="J71">
        <v>87951.535000000003</v>
      </c>
      <c r="K71">
        <v>78846.707999999999</v>
      </c>
      <c r="L71">
        <v>84751.67</v>
      </c>
    </row>
    <row r="72" spans="1:12">
      <c r="A72" t="s">
        <v>92</v>
      </c>
      <c r="B72">
        <v>13.893000000000001</v>
      </c>
      <c r="C72">
        <v>9.08</v>
      </c>
      <c r="D72">
        <v>22.303999999999998</v>
      </c>
      <c r="E72">
        <v>39.281999999999996</v>
      </c>
      <c r="F72">
        <v>73.945999999999998</v>
      </c>
      <c r="G72">
        <v>35.344000000000001</v>
      </c>
      <c r="H72">
        <v>14.851000000000001</v>
      </c>
      <c r="I72">
        <v>6.5759999999999996</v>
      </c>
      <c r="J72">
        <v>15.317</v>
      </c>
      <c r="K72">
        <v>71.028000000000006</v>
      </c>
      <c r="L72">
        <v>205.37</v>
      </c>
    </row>
    <row r="73" spans="1:12">
      <c r="A73" t="s">
        <v>93</v>
      </c>
      <c r="B73">
        <v>79744.303</v>
      </c>
      <c r="C73">
        <v>81533.013999999996</v>
      </c>
      <c r="D73">
        <v>138534.36199999999</v>
      </c>
      <c r="E73">
        <v>233213.36300000001</v>
      </c>
      <c r="F73">
        <v>387525.40100000001</v>
      </c>
      <c r="G73">
        <v>365161.82400000002</v>
      </c>
      <c r="H73">
        <v>472952.73599999998</v>
      </c>
      <c r="I73">
        <v>704658.11499999999</v>
      </c>
      <c r="J73">
        <v>854193.06299999997</v>
      </c>
      <c r="K73">
        <v>464727.55300000001</v>
      </c>
      <c r="L73">
        <v>681918.32200000004</v>
      </c>
    </row>
    <row r="74" spans="1:12">
      <c r="A74" t="s">
        <v>94</v>
      </c>
      <c r="B74">
        <v>2.2810000000000001</v>
      </c>
      <c r="C74" t="s">
        <v>18</v>
      </c>
      <c r="D74">
        <v>2.5000000000000001E-2</v>
      </c>
      <c r="E74">
        <v>4.2149999999999999</v>
      </c>
      <c r="F74">
        <v>25.684999999999999</v>
      </c>
      <c r="G74">
        <v>4.944</v>
      </c>
      <c r="H74" t="s">
        <v>18</v>
      </c>
      <c r="I74">
        <v>2.302</v>
      </c>
      <c r="J74" t="s">
        <v>18</v>
      </c>
      <c r="K74">
        <v>8.43</v>
      </c>
      <c r="L74">
        <v>37.277000000000001</v>
      </c>
    </row>
    <row r="75" spans="1:12">
      <c r="A75" t="s">
        <v>95</v>
      </c>
      <c r="B75" t="s">
        <v>18</v>
      </c>
      <c r="C75" t="s">
        <v>18</v>
      </c>
      <c r="D75" t="s">
        <v>18</v>
      </c>
      <c r="E75">
        <v>5.319</v>
      </c>
      <c r="F75">
        <v>6.6820000000000004</v>
      </c>
      <c r="G75" t="s">
        <v>18</v>
      </c>
      <c r="H75" t="s">
        <v>18</v>
      </c>
      <c r="I75" t="s">
        <v>18</v>
      </c>
      <c r="J75" t="s">
        <v>18</v>
      </c>
      <c r="K75" t="s">
        <v>18</v>
      </c>
      <c r="L75" t="s">
        <v>18</v>
      </c>
    </row>
    <row r="76" spans="1:12">
      <c r="A76" t="s">
        <v>96</v>
      </c>
      <c r="B76">
        <v>249.00899999999999</v>
      </c>
      <c r="C76">
        <v>249.59800000000001</v>
      </c>
      <c r="D76">
        <v>2535.9059999999999</v>
      </c>
      <c r="E76">
        <v>2079.4760000000001</v>
      </c>
      <c r="F76">
        <v>6423.6980000000003</v>
      </c>
      <c r="G76">
        <v>3386.4369999999999</v>
      </c>
      <c r="H76">
        <v>138.357</v>
      </c>
      <c r="I76">
        <v>262.74799999999999</v>
      </c>
      <c r="J76">
        <v>234.94900000000001</v>
      </c>
      <c r="K76">
        <v>1183.3019999999999</v>
      </c>
      <c r="L76">
        <v>2768.7280000000001</v>
      </c>
    </row>
    <row r="77" spans="1:12">
      <c r="A77" t="s">
        <v>97</v>
      </c>
      <c r="B77" t="s">
        <v>18</v>
      </c>
      <c r="C77" t="s">
        <v>18</v>
      </c>
      <c r="D77" t="s">
        <v>18</v>
      </c>
      <c r="E77" t="s">
        <v>18</v>
      </c>
      <c r="F77" t="s">
        <v>18</v>
      </c>
      <c r="G77">
        <v>1.1000000000000001</v>
      </c>
      <c r="H77" t="s">
        <v>18</v>
      </c>
      <c r="I77" t="s">
        <v>18</v>
      </c>
      <c r="J77" t="s">
        <v>18</v>
      </c>
      <c r="K77" t="s">
        <v>18</v>
      </c>
      <c r="L77" t="s">
        <v>18</v>
      </c>
    </row>
    <row r="78" spans="1:12">
      <c r="A78" t="s">
        <v>98</v>
      </c>
      <c r="B78">
        <v>14.08</v>
      </c>
      <c r="C78">
        <v>1.9470000000000001</v>
      </c>
      <c r="D78">
        <v>10.78</v>
      </c>
      <c r="E78">
        <v>6.2629999999999999</v>
      </c>
      <c r="F78">
        <v>6.7469999999999999</v>
      </c>
      <c r="G78" t="s">
        <v>18</v>
      </c>
      <c r="H78">
        <v>6.9409999999999998</v>
      </c>
      <c r="I78">
        <v>14.63</v>
      </c>
      <c r="J78">
        <v>12.871</v>
      </c>
      <c r="K78">
        <v>33.46</v>
      </c>
      <c r="L78">
        <v>22.228000000000002</v>
      </c>
    </row>
    <row r="79" spans="1:12">
      <c r="A79" t="s">
        <v>99</v>
      </c>
      <c r="B79">
        <v>79012.947</v>
      </c>
      <c r="C79">
        <v>85862.362999999998</v>
      </c>
      <c r="D79">
        <v>77254.883000000002</v>
      </c>
      <c r="E79">
        <v>94155.154999999999</v>
      </c>
      <c r="F79">
        <v>128407.774</v>
      </c>
      <c r="G79">
        <v>132023.02600000001</v>
      </c>
      <c r="H79">
        <v>224238.49900000001</v>
      </c>
      <c r="I79">
        <v>233403.734</v>
      </c>
      <c r="J79">
        <v>238204.519</v>
      </c>
      <c r="K79">
        <v>169952</v>
      </c>
      <c r="L79">
        <v>242645.29399999999</v>
      </c>
    </row>
    <row r="80" spans="1:12">
      <c r="A80" t="s">
        <v>100</v>
      </c>
      <c r="B80">
        <v>3291.5329999999999</v>
      </c>
      <c r="C80">
        <v>2510.9760000000001</v>
      </c>
      <c r="D80">
        <v>1405.451</v>
      </c>
      <c r="E80">
        <v>2123.13</v>
      </c>
      <c r="F80">
        <v>1265.261</v>
      </c>
      <c r="G80">
        <v>833.43200000000002</v>
      </c>
      <c r="H80">
        <v>576.60199999999998</v>
      </c>
      <c r="I80">
        <v>334.98099999999999</v>
      </c>
      <c r="J80">
        <v>1287.4159999999999</v>
      </c>
      <c r="K80">
        <v>881.64099999999996</v>
      </c>
      <c r="L80">
        <v>8866.9009999999998</v>
      </c>
    </row>
    <row r="81" spans="1:12">
      <c r="A81" t="s">
        <v>101</v>
      </c>
      <c r="B81">
        <v>92399.188999999998</v>
      </c>
      <c r="C81">
        <v>83164.502999999997</v>
      </c>
      <c r="D81">
        <v>93981.701000000001</v>
      </c>
      <c r="E81">
        <v>111252.005</v>
      </c>
      <c r="F81">
        <v>131624.34700000001</v>
      </c>
      <c r="G81">
        <v>128491.764</v>
      </c>
      <c r="H81">
        <v>133093.212</v>
      </c>
      <c r="I81">
        <v>142426.451</v>
      </c>
      <c r="J81">
        <v>171342.22</v>
      </c>
      <c r="K81">
        <v>179336.55100000001</v>
      </c>
      <c r="L81">
        <v>188426.473</v>
      </c>
    </row>
    <row r="82" spans="1:12">
      <c r="A82" t="s">
        <v>102</v>
      </c>
      <c r="B82">
        <v>519301.26500000001</v>
      </c>
      <c r="C82">
        <v>622185.946</v>
      </c>
      <c r="D82">
        <v>839925.55599999998</v>
      </c>
      <c r="E82">
        <v>1003149.101</v>
      </c>
      <c r="F82">
        <v>1080992.9169999999</v>
      </c>
      <c r="G82">
        <v>1030534.796</v>
      </c>
      <c r="H82">
        <v>1153973.22</v>
      </c>
      <c r="I82">
        <v>1213199.868</v>
      </c>
      <c r="J82">
        <v>1122062.3130000001</v>
      </c>
      <c r="K82">
        <v>1003259.132</v>
      </c>
      <c r="L82">
        <v>879758.75699999998</v>
      </c>
    </row>
    <row r="83" spans="1:12">
      <c r="A83" t="s">
        <v>103</v>
      </c>
      <c r="B83">
        <v>3461.0819999999999</v>
      </c>
      <c r="C83">
        <v>5078.4129999999996</v>
      </c>
      <c r="D83">
        <v>4349.0739999999996</v>
      </c>
      <c r="E83">
        <v>388.46800000000002</v>
      </c>
      <c r="F83">
        <v>749.12800000000004</v>
      </c>
      <c r="G83">
        <v>7211.4179999999997</v>
      </c>
      <c r="H83">
        <v>4199.0789999999997</v>
      </c>
      <c r="I83">
        <v>6814.9530000000004</v>
      </c>
      <c r="J83">
        <v>4038.7820000000002</v>
      </c>
      <c r="K83">
        <v>139592.022</v>
      </c>
      <c r="L83">
        <v>283.51299999999998</v>
      </c>
    </row>
    <row r="84" spans="1:12">
      <c r="A84" t="s">
        <v>104</v>
      </c>
      <c r="B84">
        <v>5951.0439999999999</v>
      </c>
      <c r="C84">
        <v>5588.43</v>
      </c>
      <c r="D84">
        <v>5569.4110000000001</v>
      </c>
      <c r="E84">
        <v>7361.1989999999996</v>
      </c>
      <c r="F84">
        <v>7370.7950000000001</v>
      </c>
      <c r="G84">
        <v>7304.3729999999996</v>
      </c>
      <c r="H84">
        <v>6026.2650000000003</v>
      </c>
      <c r="I84">
        <v>5270.9629999999997</v>
      </c>
      <c r="J84">
        <v>3401.2379999999998</v>
      </c>
      <c r="K84">
        <v>2833.386</v>
      </c>
      <c r="L84">
        <v>2586.471</v>
      </c>
    </row>
    <row r="85" spans="1:12">
      <c r="A85" t="s">
        <v>105</v>
      </c>
      <c r="B85" t="s">
        <v>18</v>
      </c>
      <c r="C85" t="s">
        <v>18</v>
      </c>
      <c r="D85">
        <v>42.466999999999999</v>
      </c>
      <c r="E85">
        <v>31.178000000000001</v>
      </c>
      <c r="F85">
        <v>20.225999999999999</v>
      </c>
      <c r="G85">
        <v>36.581000000000003</v>
      </c>
      <c r="H85">
        <v>256.12400000000002</v>
      </c>
      <c r="I85">
        <v>146.03700000000001</v>
      </c>
      <c r="J85">
        <v>243.43299999999999</v>
      </c>
      <c r="K85">
        <v>125.78100000000001</v>
      </c>
      <c r="L85">
        <v>92.213999999999999</v>
      </c>
    </row>
    <row r="86" spans="1:12">
      <c r="A86" t="s">
        <v>106</v>
      </c>
      <c r="B86">
        <v>2358410.7689999999</v>
      </c>
      <c r="C86">
        <v>2045421.003</v>
      </c>
      <c r="D86">
        <v>2372437.7009999999</v>
      </c>
      <c r="E86">
        <v>2825446.6409999998</v>
      </c>
      <c r="F86">
        <v>4041959.8640000001</v>
      </c>
      <c r="G86">
        <v>5330310.517</v>
      </c>
      <c r="H86">
        <v>5538563.9890000001</v>
      </c>
      <c r="I86">
        <v>5099818.3660000004</v>
      </c>
      <c r="J86">
        <v>6118752.5460000001</v>
      </c>
      <c r="K86">
        <v>3882714.3769999999</v>
      </c>
      <c r="L86">
        <v>4374687.3949999996</v>
      </c>
    </row>
    <row r="87" spans="1:12">
      <c r="A87" t="s">
        <v>107</v>
      </c>
      <c r="B87">
        <v>928189.50199999998</v>
      </c>
      <c r="C87">
        <v>697951.06700000004</v>
      </c>
      <c r="D87">
        <v>710401.245</v>
      </c>
      <c r="E87">
        <v>966868.31799999997</v>
      </c>
      <c r="F87">
        <v>1386271.7560000001</v>
      </c>
      <c r="G87">
        <v>1863913.6869999999</v>
      </c>
      <c r="H87">
        <v>2770008.8670000001</v>
      </c>
      <c r="I87">
        <v>2924057.4270000001</v>
      </c>
      <c r="J87">
        <v>4011269.7749999999</v>
      </c>
      <c r="K87">
        <v>2404253.733</v>
      </c>
      <c r="L87">
        <v>2801738.003</v>
      </c>
    </row>
    <row r="88" spans="1:12">
      <c r="A88" t="s">
        <v>108</v>
      </c>
      <c r="B88">
        <v>11016.245999999999</v>
      </c>
      <c r="C88">
        <v>8314.2139999999999</v>
      </c>
      <c r="D88">
        <v>6849.2510000000002</v>
      </c>
      <c r="E88">
        <v>6528.9790000000003</v>
      </c>
      <c r="F88">
        <v>9039.1949999999997</v>
      </c>
      <c r="G88">
        <v>12316.957</v>
      </c>
      <c r="H88">
        <v>11902.496999999999</v>
      </c>
      <c r="I88">
        <v>14097.119000000001</v>
      </c>
      <c r="J88">
        <v>46434.707000000002</v>
      </c>
      <c r="K88">
        <v>31132.253000000001</v>
      </c>
      <c r="L88">
        <v>9895.2960000000003</v>
      </c>
    </row>
    <row r="89" spans="1:12">
      <c r="A89" t="s">
        <v>109</v>
      </c>
      <c r="B89">
        <v>35406.822999999997</v>
      </c>
      <c r="C89">
        <v>19080.452000000001</v>
      </c>
      <c r="D89">
        <v>18463.171999999999</v>
      </c>
      <c r="E89">
        <v>20561.116999999998</v>
      </c>
      <c r="F89">
        <v>31642.038</v>
      </c>
      <c r="G89">
        <v>25590.661</v>
      </c>
      <c r="H89">
        <v>43659.233999999997</v>
      </c>
      <c r="I89">
        <v>57000.86</v>
      </c>
      <c r="J89">
        <v>58553.624000000003</v>
      </c>
      <c r="K89">
        <v>40107.517999999996</v>
      </c>
      <c r="L89" t="s">
        <v>18</v>
      </c>
    </row>
    <row r="90" spans="1:12">
      <c r="A90" t="s">
        <v>110</v>
      </c>
      <c r="B90" t="s">
        <v>18</v>
      </c>
      <c r="C90" t="s">
        <v>18</v>
      </c>
      <c r="D90" t="s">
        <v>18</v>
      </c>
      <c r="E90">
        <v>2.371</v>
      </c>
      <c r="F90">
        <v>1202.1030000000001</v>
      </c>
      <c r="G90">
        <v>0.23300000000000001</v>
      </c>
      <c r="H90">
        <v>2.2879999999999998</v>
      </c>
      <c r="I90">
        <v>2.2749999999999999</v>
      </c>
      <c r="J90">
        <v>2.0670000000000002</v>
      </c>
      <c r="K90">
        <v>0.32700000000000001</v>
      </c>
      <c r="L90" t="s">
        <v>18</v>
      </c>
    </row>
    <row r="91" spans="1:12">
      <c r="A91" t="s">
        <v>111</v>
      </c>
      <c r="B91">
        <v>239.96600000000001</v>
      </c>
      <c r="C91">
        <v>428.02</v>
      </c>
      <c r="D91">
        <v>2411.2060000000001</v>
      </c>
      <c r="E91">
        <v>640.12800000000004</v>
      </c>
      <c r="F91">
        <v>924.44100000000003</v>
      </c>
      <c r="G91">
        <v>886.78300000000002</v>
      </c>
      <c r="H91">
        <v>672.43</v>
      </c>
      <c r="I91">
        <v>479.58199999999999</v>
      </c>
      <c r="J91">
        <v>1915.175</v>
      </c>
      <c r="K91">
        <v>4120.7169999999996</v>
      </c>
      <c r="L91" t="s">
        <v>18</v>
      </c>
    </row>
    <row r="92" spans="1:12">
      <c r="A92" t="s">
        <v>112</v>
      </c>
      <c r="B92">
        <v>100112.466</v>
      </c>
      <c r="C92">
        <v>135886.63399999999</v>
      </c>
      <c r="D92">
        <v>320319.15399999998</v>
      </c>
      <c r="E92">
        <v>406201.65</v>
      </c>
      <c r="F92">
        <v>385867.054</v>
      </c>
      <c r="G92">
        <v>503454.64299999998</v>
      </c>
      <c r="H92">
        <v>751582.755</v>
      </c>
      <c r="I92">
        <v>490441.61200000002</v>
      </c>
      <c r="J92">
        <v>904770.92599999998</v>
      </c>
      <c r="K92">
        <v>487636.81400000001</v>
      </c>
      <c r="L92">
        <v>744565.06099999999</v>
      </c>
    </row>
    <row r="93" spans="1:12">
      <c r="A93" t="s">
        <v>113</v>
      </c>
      <c r="B93">
        <v>66473.353000000003</v>
      </c>
      <c r="C93">
        <v>83343.601999999999</v>
      </c>
      <c r="D93">
        <v>93766.248999999996</v>
      </c>
      <c r="E93">
        <v>114524.895</v>
      </c>
      <c r="F93">
        <v>151804.20499999999</v>
      </c>
      <c r="G93">
        <v>160432.58600000001</v>
      </c>
      <c r="H93">
        <v>179839.948</v>
      </c>
      <c r="I93">
        <v>199607.462</v>
      </c>
      <c r="J93">
        <v>296716.516</v>
      </c>
      <c r="K93">
        <v>212333.095</v>
      </c>
      <c r="L93">
        <v>230341.61900000001</v>
      </c>
    </row>
    <row r="94" spans="1:12">
      <c r="A94" t="s">
        <v>114</v>
      </c>
      <c r="B94">
        <v>31406.131000000001</v>
      </c>
      <c r="C94">
        <v>32030.106</v>
      </c>
      <c r="D94">
        <v>50272.447999999997</v>
      </c>
      <c r="E94">
        <v>51353.563999999998</v>
      </c>
      <c r="F94">
        <v>52126.218999999997</v>
      </c>
      <c r="G94">
        <v>69824.933999999994</v>
      </c>
      <c r="H94">
        <v>90898.502999999997</v>
      </c>
      <c r="I94">
        <v>117060.011</v>
      </c>
      <c r="J94">
        <v>163538.56700000001</v>
      </c>
      <c r="K94">
        <v>124253.70600000001</v>
      </c>
      <c r="L94">
        <v>127614.90300000001</v>
      </c>
    </row>
    <row r="95" spans="1:12">
      <c r="A95" t="s">
        <v>115</v>
      </c>
      <c r="B95">
        <v>17635.076000000001</v>
      </c>
      <c r="C95">
        <v>19664.771000000001</v>
      </c>
      <c r="D95">
        <v>20697.633999999998</v>
      </c>
      <c r="E95">
        <v>30916.927</v>
      </c>
      <c r="F95">
        <v>41793.144999999997</v>
      </c>
      <c r="G95">
        <v>38704.671000000002</v>
      </c>
      <c r="H95">
        <v>54879.071000000004</v>
      </c>
      <c r="I95">
        <v>90150.221000000005</v>
      </c>
      <c r="J95">
        <v>111098.71799999999</v>
      </c>
      <c r="K95">
        <v>103889.274</v>
      </c>
      <c r="L95">
        <v>99794.966</v>
      </c>
    </row>
    <row r="96" spans="1:12">
      <c r="A96" t="s">
        <v>116</v>
      </c>
      <c r="B96">
        <v>65843.320999999996</v>
      </c>
      <c r="C96">
        <v>56820.014999999999</v>
      </c>
      <c r="D96">
        <v>58240.03</v>
      </c>
      <c r="E96">
        <v>75262.653000000006</v>
      </c>
      <c r="F96">
        <v>120907.39599999999</v>
      </c>
      <c r="G96">
        <v>149818.07500000001</v>
      </c>
      <c r="H96">
        <v>135243.337</v>
      </c>
      <c r="I96">
        <v>66374.857000000004</v>
      </c>
      <c r="J96">
        <v>97043.701000000001</v>
      </c>
      <c r="K96">
        <v>66988.876000000004</v>
      </c>
      <c r="L96">
        <v>76617.543999999994</v>
      </c>
    </row>
    <row r="97" spans="1:12">
      <c r="A97" t="s">
        <v>117</v>
      </c>
      <c r="B97">
        <v>2796.1790000000001</v>
      </c>
      <c r="C97">
        <v>8598.4860000000008</v>
      </c>
      <c r="D97">
        <v>4313.6670000000004</v>
      </c>
      <c r="E97">
        <v>4873.616</v>
      </c>
      <c r="F97">
        <v>6725.8389999999999</v>
      </c>
      <c r="G97">
        <v>8939.8880000000008</v>
      </c>
      <c r="H97">
        <v>10319.333000000001</v>
      </c>
      <c r="I97">
        <v>12450.397000000001</v>
      </c>
      <c r="J97">
        <v>11254.069</v>
      </c>
      <c r="K97">
        <v>9594.3279999999995</v>
      </c>
      <c r="L97">
        <v>9760.8240000000005</v>
      </c>
    </row>
    <row r="98" spans="1:12">
      <c r="A98" t="s">
        <v>118</v>
      </c>
      <c r="B98">
        <v>12135.905000000001</v>
      </c>
      <c r="C98">
        <v>12590.312</v>
      </c>
      <c r="D98">
        <v>11708.945</v>
      </c>
      <c r="E98">
        <v>15354.324000000001</v>
      </c>
      <c r="F98">
        <v>14759.887000000001</v>
      </c>
      <c r="G98">
        <v>18997.242999999999</v>
      </c>
      <c r="H98">
        <v>22609.667000000001</v>
      </c>
      <c r="I98">
        <v>27173.832999999999</v>
      </c>
      <c r="J98">
        <v>35939.548000000003</v>
      </c>
      <c r="K98">
        <v>21056.6</v>
      </c>
      <c r="L98">
        <v>20054.267</v>
      </c>
    </row>
    <row r="99" spans="1:12">
      <c r="A99" t="s">
        <v>119</v>
      </c>
      <c r="B99">
        <v>30513.659</v>
      </c>
      <c r="C99">
        <v>40021.834999999999</v>
      </c>
      <c r="D99">
        <v>21033.039000000001</v>
      </c>
      <c r="E99">
        <v>41400.688999999998</v>
      </c>
      <c r="F99">
        <v>56995.667999999998</v>
      </c>
      <c r="G99">
        <v>49771.392</v>
      </c>
      <c r="H99">
        <v>40158.332000000002</v>
      </c>
      <c r="I99">
        <v>50742.741999999998</v>
      </c>
      <c r="J99">
        <v>54379.044000000002</v>
      </c>
      <c r="K99">
        <v>47761.06</v>
      </c>
      <c r="L99">
        <v>44542.42</v>
      </c>
    </row>
    <row r="100" spans="1:12">
      <c r="A100" t="s">
        <v>120</v>
      </c>
      <c r="B100">
        <v>35182.601000000002</v>
      </c>
      <c r="C100">
        <v>30724.21</v>
      </c>
      <c r="D100">
        <v>31287.664000000001</v>
      </c>
      <c r="E100">
        <v>430963.74800000002</v>
      </c>
      <c r="F100">
        <v>403244.43199999997</v>
      </c>
      <c r="G100">
        <v>682835.79700000002</v>
      </c>
      <c r="H100">
        <v>214663.66899999999</v>
      </c>
      <c r="I100">
        <v>457362.80499999999</v>
      </c>
      <c r="J100">
        <v>482232.29800000001</v>
      </c>
      <c r="K100">
        <v>512419.93400000001</v>
      </c>
      <c r="L100">
        <v>434561.93599999999</v>
      </c>
    </row>
    <row r="101" spans="1:12">
      <c r="A101" t="s">
        <v>121</v>
      </c>
      <c r="B101">
        <v>236066.29699999999</v>
      </c>
      <c r="C101">
        <v>234595.01300000001</v>
      </c>
      <c r="D101">
        <v>368340.277</v>
      </c>
      <c r="E101">
        <v>83365.387000000002</v>
      </c>
      <c r="F101">
        <v>47946.463000000003</v>
      </c>
      <c r="G101">
        <v>70220.679000000004</v>
      </c>
      <c r="H101">
        <v>62767.245999999999</v>
      </c>
      <c r="I101">
        <v>68544.948999999993</v>
      </c>
      <c r="J101">
        <v>68487.525999999998</v>
      </c>
      <c r="K101">
        <v>71993.785000000003</v>
      </c>
      <c r="L101">
        <v>89704.531000000003</v>
      </c>
    </row>
    <row r="102" spans="1:12">
      <c r="A102" t="s">
        <v>122</v>
      </c>
      <c r="B102">
        <v>414038.20400000003</v>
      </c>
      <c r="C102">
        <v>470307.73599999998</v>
      </c>
      <c r="D102">
        <v>482352.913</v>
      </c>
      <c r="E102">
        <v>620436.14399999997</v>
      </c>
      <c r="F102">
        <v>676385.90300000005</v>
      </c>
      <c r="G102">
        <v>680883.37100000004</v>
      </c>
      <c r="H102">
        <v>591654.32700000005</v>
      </c>
      <c r="I102">
        <v>933752.71</v>
      </c>
      <c r="J102">
        <v>1001728.28</v>
      </c>
      <c r="K102">
        <v>1001480.878</v>
      </c>
      <c r="L102">
        <v>1074039.584</v>
      </c>
    </row>
    <row r="103" spans="1:12">
      <c r="A103" t="s">
        <v>123</v>
      </c>
      <c r="B103">
        <v>20101.738000000001</v>
      </c>
      <c r="C103">
        <v>18917.53</v>
      </c>
      <c r="D103">
        <v>17881.653999999999</v>
      </c>
      <c r="E103">
        <v>21651.205000000002</v>
      </c>
      <c r="F103">
        <v>24608.690999999999</v>
      </c>
      <c r="G103">
        <v>35134.978000000003</v>
      </c>
      <c r="H103">
        <v>33069.997000000003</v>
      </c>
      <c r="I103">
        <v>52389.298999999999</v>
      </c>
      <c r="J103">
        <v>53486.446000000004</v>
      </c>
      <c r="K103">
        <v>38426.470999999998</v>
      </c>
      <c r="L103">
        <v>40298.453000000001</v>
      </c>
    </row>
    <row r="104" spans="1:12">
      <c r="A104" t="s">
        <v>124</v>
      </c>
      <c r="B104">
        <v>22175.135999999999</v>
      </c>
      <c r="C104">
        <v>20581.306</v>
      </c>
      <c r="D104">
        <v>23770.922999999999</v>
      </c>
      <c r="E104">
        <v>29772.795999999998</v>
      </c>
      <c r="F104">
        <v>38695.381000000001</v>
      </c>
      <c r="G104">
        <v>35062.421000000002</v>
      </c>
      <c r="H104">
        <v>50645.131999999998</v>
      </c>
      <c r="I104">
        <v>48353.517999999996</v>
      </c>
      <c r="J104">
        <v>55418.391000000003</v>
      </c>
      <c r="K104">
        <v>49211.667000000001</v>
      </c>
      <c r="L104">
        <v>51932.311000000002</v>
      </c>
    </row>
    <row r="105" spans="1:12">
      <c r="A105" t="s">
        <v>125</v>
      </c>
      <c r="B105">
        <v>4673.0559999999996</v>
      </c>
      <c r="C105">
        <v>4516.6970000000001</v>
      </c>
      <c r="D105">
        <v>4733.7449999999999</v>
      </c>
      <c r="E105">
        <v>5165.1409999999996</v>
      </c>
      <c r="F105">
        <v>4750.8909999999996</v>
      </c>
      <c r="G105">
        <v>5937.5709999999999</v>
      </c>
      <c r="H105">
        <v>6850.8220000000001</v>
      </c>
      <c r="I105">
        <v>11703.485000000001</v>
      </c>
      <c r="J105">
        <v>17201.178</v>
      </c>
      <c r="K105">
        <v>18191.429</v>
      </c>
      <c r="L105">
        <v>15612.192999999999</v>
      </c>
    </row>
    <row r="106" spans="1:12">
      <c r="A106" t="s">
        <v>126</v>
      </c>
      <c r="B106">
        <v>522.96500000000003</v>
      </c>
      <c r="C106">
        <v>571.05399999999997</v>
      </c>
      <c r="D106">
        <v>895.47</v>
      </c>
      <c r="E106">
        <v>2086.4189999999999</v>
      </c>
      <c r="F106">
        <v>378.98700000000002</v>
      </c>
      <c r="G106">
        <v>683.13900000000001</v>
      </c>
      <c r="H106">
        <v>309.91000000000003</v>
      </c>
      <c r="I106">
        <v>857.65700000000004</v>
      </c>
      <c r="J106">
        <v>345.45699999999999</v>
      </c>
      <c r="K106">
        <v>744.54600000000005</v>
      </c>
      <c r="L106">
        <v>674.673</v>
      </c>
    </row>
    <row r="107" spans="1:12">
      <c r="A107" t="s">
        <v>127</v>
      </c>
      <c r="B107">
        <v>200573.37700000001</v>
      </c>
      <c r="C107">
        <v>216154.742</v>
      </c>
      <c r="D107">
        <v>248357.22500000001</v>
      </c>
      <c r="E107">
        <v>208469.35</v>
      </c>
      <c r="F107">
        <v>218021.89199999999</v>
      </c>
      <c r="G107">
        <v>210646.93100000001</v>
      </c>
      <c r="H107">
        <v>200395.77</v>
      </c>
      <c r="I107">
        <v>206663.73199999999</v>
      </c>
      <c r="J107">
        <v>242853.40700000001</v>
      </c>
      <c r="K107">
        <v>183686.639</v>
      </c>
      <c r="L107">
        <v>195208.476</v>
      </c>
    </row>
    <row r="108" spans="1:12">
      <c r="A108" t="s">
        <v>128</v>
      </c>
      <c r="B108">
        <v>14285.779</v>
      </c>
      <c r="C108">
        <v>26161.683000000001</v>
      </c>
      <c r="D108">
        <v>28048.58</v>
      </c>
      <c r="E108">
        <v>29320.679</v>
      </c>
      <c r="F108">
        <v>32910.527000000002</v>
      </c>
      <c r="G108">
        <v>35412.857000000004</v>
      </c>
      <c r="H108">
        <v>42300.718000000001</v>
      </c>
      <c r="I108">
        <v>44877.991000000002</v>
      </c>
      <c r="J108">
        <v>47864.857000000004</v>
      </c>
      <c r="K108">
        <v>49555.482000000004</v>
      </c>
      <c r="L108">
        <v>77353.842999999993</v>
      </c>
    </row>
    <row r="109" spans="1:12">
      <c r="A109" t="s">
        <v>129</v>
      </c>
      <c r="B109">
        <v>231549.11499999999</v>
      </c>
      <c r="C109">
        <v>223075.90400000001</v>
      </c>
      <c r="D109">
        <v>214641.609</v>
      </c>
      <c r="E109">
        <v>258567.71299999999</v>
      </c>
      <c r="F109">
        <v>320205.8</v>
      </c>
      <c r="G109">
        <v>367133.81900000002</v>
      </c>
      <c r="H109">
        <v>414554.18400000001</v>
      </c>
      <c r="I109">
        <v>446846.87599999999</v>
      </c>
      <c r="J109">
        <v>478980.03200000001</v>
      </c>
      <c r="K109">
        <v>388029.52</v>
      </c>
      <c r="L109">
        <v>337948.413</v>
      </c>
    </row>
    <row r="110" spans="1:12">
      <c r="A110" t="s">
        <v>130</v>
      </c>
      <c r="B110">
        <v>686365.81599999999</v>
      </c>
      <c r="C110">
        <v>869961.24800000002</v>
      </c>
      <c r="D110">
        <v>1050525.456</v>
      </c>
      <c r="E110">
        <v>1452358.4439999999</v>
      </c>
      <c r="F110">
        <v>1720947.1089999999</v>
      </c>
      <c r="G110">
        <v>1948037.084</v>
      </c>
      <c r="H110">
        <v>1878502.3729999999</v>
      </c>
      <c r="I110">
        <v>1802893.264</v>
      </c>
      <c r="J110">
        <v>2126904.5789999999</v>
      </c>
      <c r="K110">
        <v>2211326.6740000001</v>
      </c>
      <c r="L110">
        <v>2376212.7439999999</v>
      </c>
    </row>
    <row r="111" spans="1:12">
      <c r="A111" t="s">
        <v>131</v>
      </c>
      <c r="B111">
        <v>2117583.1009999998</v>
      </c>
      <c r="C111">
        <v>2506113.2910000002</v>
      </c>
      <c r="D111">
        <v>2766128.7310000001</v>
      </c>
      <c r="E111">
        <v>3395771.0520000001</v>
      </c>
      <c r="F111">
        <v>3850508.034</v>
      </c>
      <c r="G111">
        <v>4379329.9390000002</v>
      </c>
      <c r="H111">
        <v>4614909.2170000002</v>
      </c>
      <c r="I111">
        <v>5365710.0980000002</v>
      </c>
      <c r="J111">
        <v>5830322.2479999997</v>
      </c>
      <c r="K111">
        <v>5704267.0980000002</v>
      </c>
      <c r="L111">
        <v>2778174.9709999999</v>
      </c>
    </row>
    <row r="112" spans="1:12">
      <c r="A112" t="s">
        <v>132</v>
      </c>
      <c r="B112">
        <v>25956.153999999999</v>
      </c>
      <c r="C112">
        <v>22643.894</v>
      </c>
      <c r="D112">
        <v>23560.544999999998</v>
      </c>
      <c r="E112">
        <v>31414.577000000001</v>
      </c>
      <c r="F112">
        <v>38024.004999999997</v>
      </c>
      <c r="G112">
        <v>37298.396000000001</v>
      </c>
      <c r="H112">
        <v>38148.063999999998</v>
      </c>
      <c r="I112">
        <v>47234.099000000002</v>
      </c>
      <c r="J112">
        <v>42486.502999999997</v>
      </c>
      <c r="K112">
        <v>20083.781999999999</v>
      </c>
      <c r="L112">
        <v>23766.865000000002</v>
      </c>
    </row>
    <row r="113" spans="1:12">
      <c r="A113" t="s">
        <v>133</v>
      </c>
      <c r="B113">
        <v>113399.27800000001</v>
      </c>
      <c r="C113">
        <v>169668.29800000001</v>
      </c>
      <c r="D113">
        <v>188569.27799999999</v>
      </c>
      <c r="E113">
        <v>247632.859</v>
      </c>
      <c r="F113">
        <v>260667.36799999999</v>
      </c>
      <c r="G113">
        <v>276281.86099999998</v>
      </c>
      <c r="H113">
        <v>311202.90000000002</v>
      </c>
      <c r="I113">
        <v>349373.42200000002</v>
      </c>
      <c r="J113">
        <v>395916.94699999999</v>
      </c>
      <c r="K113">
        <v>333408.20600000001</v>
      </c>
      <c r="L113">
        <v>358834.554</v>
      </c>
    </row>
    <row r="114" spans="1:12">
      <c r="A114" t="s">
        <v>134</v>
      </c>
      <c r="B114">
        <v>165007.03099999999</v>
      </c>
      <c r="C114">
        <v>178362.88800000001</v>
      </c>
      <c r="D114">
        <v>203176.671</v>
      </c>
      <c r="E114">
        <v>252865.46400000001</v>
      </c>
      <c r="F114">
        <v>268512.06699999998</v>
      </c>
      <c r="G114">
        <v>279543.91899999999</v>
      </c>
      <c r="H114">
        <v>295837.46999999997</v>
      </c>
      <c r="I114">
        <v>353308.05699999997</v>
      </c>
      <c r="J114">
        <v>402549.527</v>
      </c>
      <c r="K114">
        <v>358738.40700000001</v>
      </c>
      <c r="L114">
        <v>364213.20899999997</v>
      </c>
    </row>
    <row r="115" spans="1:12">
      <c r="A115" t="s">
        <v>135</v>
      </c>
      <c r="B115">
        <v>77115.566999999995</v>
      </c>
      <c r="C115">
        <v>59002.44</v>
      </c>
      <c r="D115">
        <v>83665.304999999993</v>
      </c>
      <c r="E115">
        <v>106352.837</v>
      </c>
      <c r="F115">
        <v>78041.543000000005</v>
      </c>
      <c r="G115">
        <v>18987.419999999998</v>
      </c>
      <c r="H115">
        <v>24304.75</v>
      </c>
      <c r="I115">
        <v>21622.107</v>
      </c>
      <c r="J115">
        <v>57157.387000000002</v>
      </c>
      <c r="K115">
        <v>23759.885999999999</v>
      </c>
      <c r="L115">
        <v>29023.268</v>
      </c>
    </row>
    <row r="116" spans="1:12">
      <c r="A116" t="s">
        <v>136</v>
      </c>
      <c r="B116">
        <v>12470.039000000001</v>
      </c>
      <c r="C116">
        <v>12992.699000000001</v>
      </c>
      <c r="D116">
        <v>8630.4240000000009</v>
      </c>
      <c r="E116">
        <v>7292.4279999999999</v>
      </c>
      <c r="F116">
        <v>9033.6970000000001</v>
      </c>
      <c r="G116">
        <v>10508.674999999999</v>
      </c>
      <c r="H116">
        <v>18825.928</v>
      </c>
      <c r="I116">
        <v>17454.705000000002</v>
      </c>
      <c r="J116">
        <v>17517.093000000001</v>
      </c>
      <c r="K116">
        <v>15672.569</v>
      </c>
      <c r="L116">
        <v>21272.080999999998</v>
      </c>
    </row>
    <row r="117" spans="1:12">
      <c r="A117" t="s">
        <v>137</v>
      </c>
      <c r="B117">
        <v>4923.741</v>
      </c>
      <c r="C117">
        <v>6051.4709999999995</v>
      </c>
      <c r="D117">
        <v>4890.3869999999997</v>
      </c>
      <c r="E117">
        <v>4727.1909999999998</v>
      </c>
      <c r="F117">
        <v>7231.9949999999999</v>
      </c>
      <c r="G117">
        <v>4907.607</v>
      </c>
      <c r="H117">
        <v>34783.103999999999</v>
      </c>
      <c r="I117">
        <v>26940.825000000001</v>
      </c>
      <c r="J117">
        <v>14345.111000000001</v>
      </c>
      <c r="K117">
        <v>9911.5930000000008</v>
      </c>
      <c r="L117">
        <v>10082.673000000001</v>
      </c>
    </row>
    <row r="118" spans="1:12">
      <c r="A118" t="s">
        <v>138</v>
      </c>
      <c r="B118">
        <v>5083.1660000000002</v>
      </c>
      <c r="C118">
        <v>6434.241</v>
      </c>
      <c r="D118">
        <v>7272.3419999999996</v>
      </c>
      <c r="E118">
        <v>7328.3450000000003</v>
      </c>
      <c r="F118">
        <v>4832.5290000000014</v>
      </c>
      <c r="G118">
        <v>5505.0709999999999</v>
      </c>
      <c r="H118">
        <v>5505.2340000000004</v>
      </c>
      <c r="I118">
        <v>8592.723</v>
      </c>
      <c r="J118">
        <v>6203.2669999999998</v>
      </c>
      <c r="K118">
        <v>5674.5029999999997</v>
      </c>
      <c r="L118">
        <v>3681.49</v>
      </c>
    </row>
    <row r="119" spans="1:12">
      <c r="A119" t="s">
        <v>139</v>
      </c>
      <c r="B119">
        <v>20689.816999999999</v>
      </c>
      <c r="C119">
        <v>22659.741999999998</v>
      </c>
      <c r="D119">
        <v>18745.721000000001</v>
      </c>
      <c r="E119">
        <v>21049.755000000001</v>
      </c>
      <c r="F119">
        <v>25999.186000000002</v>
      </c>
      <c r="G119">
        <v>23619.161</v>
      </c>
      <c r="H119">
        <v>32231.503000000001</v>
      </c>
      <c r="I119">
        <v>39301.915999999997</v>
      </c>
      <c r="J119">
        <v>43658.345999999998</v>
      </c>
      <c r="K119">
        <v>34918.012999999999</v>
      </c>
      <c r="L119">
        <v>32902.656000000003</v>
      </c>
    </row>
    <row r="120" spans="1:12">
      <c r="A120" t="s">
        <v>140</v>
      </c>
      <c r="B120">
        <v>42134.358999999997</v>
      </c>
      <c r="C120">
        <v>49087.678</v>
      </c>
      <c r="D120">
        <v>59985.317999999999</v>
      </c>
      <c r="E120">
        <v>81160.994000000006</v>
      </c>
      <c r="F120">
        <v>112865.41800000001</v>
      </c>
      <c r="G120">
        <v>149029.807</v>
      </c>
      <c r="H120">
        <v>186593.42800000001</v>
      </c>
      <c r="I120">
        <v>243450.5</v>
      </c>
      <c r="J120">
        <v>236421.64799999999</v>
      </c>
      <c r="K120">
        <v>150285.04800000001</v>
      </c>
      <c r="L120">
        <v>168455.54500000001</v>
      </c>
    </row>
    <row r="121" spans="1:12">
      <c r="A121" t="s">
        <v>141</v>
      </c>
      <c r="B121">
        <v>4617.027</v>
      </c>
      <c r="C121">
        <v>4918.6930000000002</v>
      </c>
      <c r="D121">
        <v>6142.87</v>
      </c>
      <c r="E121">
        <v>8196.1569999999992</v>
      </c>
      <c r="F121">
        <v>13233.303</v>
      </c>
      <c r="G121">
        <v>17906.002</v>
      </c>
      <c r="H121">
        <v>19519.011999999999</v>
      </c>
      <c r="I121">
        <v>23736.944</v>
      </c>
      <c r="J121">
        <v>23453.521000000001</v>
      </c>
      <c r="K121">
        <v>22529.207999999999</v>
      </c>
      <c r="L121">
        <v>25213.43</v>
      </c>
    </row>
    <row r="122" spans="1:12">
      <c r="A122" t="s">
        <v>142</v>
      </c>
      <c r="B122">
        <v>93664.672000000006</v>
      </c>
      <c r="C122">
        <v>91351.524000000005</v>
      </c>
      <c r="D122">
        <v>108303.697</v>
      </c>
      <c r="E122">
        <v>145054.43700000001</v>
      </c>
      <c r="F122">
        <v>156237.351</v>
      </c>
      <c r="G122">
        <v>159800.943</v>
      </c>
      <c r="H122">
        <v>183564.598</v>
      </c>
      <c r="I122">
        <v>234379.96</v>
      </c>
      <c r="J122">
        <v>252416.48300000001</v>
      </c>
      <c r="K122">
        <v>183502.128</v>
      </c>
      <c r="L122">
        <v>173213.636</v>
      </c>
    </row>
    <row r="123" spans="1:12">
      <c r="A123" t="s">
        <v>143</v>
      </c>
      <c r="B123">
        <v>311153.68199999997</v>
      </c>
      <c r="C123">
        <v>329001.342</v>
      </c>
      <c r="D123">
        <v>346352.56800000003</v>
      </c>
      <c r="E123">
        <v>410693.70500000002</v>
      </c>
      <c r="F123">
        <v>470558.79499999998</v>
      </c>
      <c r="G123">
        <v>550175.85100000002</v>
      </c>
      <c r="H123">
        <v>633520.72100000002</v>
      </c>
      <c r="I123">
        <v>694377.54099999997</v>
      </c>
      <c r="J123">
        <v>735649.81099999999</v>
      </c>
      <c r="K123">
        <v>625302.49</v>
      </c>
      <c r="L123">
        <v>642797.30900000001</v>
      </c>
    </row>
    <row r="124" spans="1:12">
      <c r="A124" t="s">
        <v>144</v>
      </c>
      <c r="B124">
        <v>14832.263999999999</v>
      </c>
      <c r="C124">
        <v>15801.742</v>
      </c>
      <c r="D124">
        <v>18721.506000000001</v>
      </c>
      <c r="E124">
        <v>23916.05</v>
      </c>
      <c r="F124">
        <v>29537.967000000001</v>
      </c>
      <c r="G124">
        <v>38428.595999999998</v>
      </c>
      <c r="H124">
        <v>39981.481</v>
      </c>
      <c r="I124">
        <v>48304.631000000001</v>
      </c>
      <c r="J124">
        <v>50407.464999999997</v>
      </c>
      <c r="K124">
        <v>51162.057000000001</v>
      </c>
      <c r="L124">
        <v>58338.195</v>
      </c>
    </row>
    <row r="125" spans="1:12">
      <c r="A125" t="s">
        <v>145</v>
      </c>
      <c r="B125">
        <v>53708.019</v>
      </c>
      <c r="C125">
        <v>51864.53</v>
      </c>
      <c r="D125">
        <v>66470.885999999999</v>
      </c>
      <c r="E125">
        <v>96385.826000000001</v>
      </c>
      <c r="F125">
        <v>137447.641</v>
      </c>
      <c r="G125">
        <v>123927.326</v>
      </c>
      <c r="H125">
        <v>140487.84099999999</v>
      </c>
      <c r="I125">
        <v>171128.67800000001</v>
      </c>
      <c r="J125">
        <v>286416.44300000003</v>
      </c>
      <c r="K125">
        <v>226035.851</v>
      </c>
      <c r="L125">
        <v>139605.54500000001</v>
      </c>
    </row>
    <row r="126" spans="1:12">
      <c r="A126" t="s">
        <v>146</v>
      </c>
      <c r="B126">
        <v>136606.05799999999</v>
      </c>
      <c r="C126">
        <v>143271.45300000001</v>
      </c>
      <c r="D126">
        <v>109911.102</v>
      </c>
      <c r="E126">
        <v>143722.78899999999</v>
      </c>
      <c r="F126">
        <v>168890.568</v>
      </c>
      <c r="G126">
        <v>187109.83499999999</v>
      </c>
      <c r="H126">
        <v>226535.125</v>
      </c>
      <c r="I126">
        <v>272120.03200000001</v>
      </c>
      <c r="J126">
        <v>298374.027</v>
      </c>
      <c r="K126">
        <v>237203.04199999999</v>
      </c>
      <c r="L126">
        <v>295515.02600000001</v>
      </c>
    </row>
    <row r="127" spans="1:12">
      <c r="A127" t="s">
        <v>147</v>
      </c>
      <c r="B127">
        <v>2435.3470000000002</v>
      </c>
      <c r="C127">
        <v>2595.6640000000002</v>
      </c>
      <c r="D127">
        <v>2413.6570000000002</v>
      </c>
      <c r="E127">
        <v>3447.1350000000002</v>
      </c>
      <c r="F127">
        <v>3796.5050000000001</v>
      </c>
      <c r="G127">
        <v>4009.1660000000002</v>
      </c>
      <c r="H127">
        <v>4332.3999999999996</v>
      </c>
      <c r="I127">
        <v>4192.7190000000001</v>
      </c>
      <c r="J127">
        <v>4940.1350000000002</v>
      </c>
      <c r="K127">
        <v>4484.875</v>
      </c>
      <c r="L127">
        <v>4456.8869999999997</v>
      </c>
    </row>
    <row r="128" spans="1:12">
      <c r="A128" t="s">
        <v>148</v>
      </c>
      <c r="B128">
        <v>5235.7700000000004</v>
      </c>
      <c r="C128">
        <v>6867.89</v>
      </c>
      <c r="D128">
        <v>7050.2790000000014</v>
      </c>
      <c r="E128">
        <v>8412.3780000000006</v>
      </c>
      <c r="F128">
        <v>10455.084999999999</v>
      </c>
      <c r="G128">
        <v>12027.635</v>
      </c>
      <c r="H128">
        <v>18679.302</v>
      </c>
      <c r="I128">
        <v>27216.312999999998</v>
      </c>
      <c r="J128">
        <v>24525.379000000001</v>
      </c>
      <c r="K128">
        <v>118039.181</v>
      </c>
      <c r="L128">
        <v>251603.35200000001</v>
      </c>
    </row>
    <row r="129" spans="1:12">
      <c r="A129" t="s">
        <v>149</v>
      </c>
      <c r="B129">
        <v>249233.51500000001</v>
      </c>
      <c r="C129">
        <v>224912.82500000001</v>
      </c>
      <c r="D129">
        <v>270244.08100000001</v>
      </c>
      <c r="E129">
        <v>349357.685</v>
      </c>
      <c r="F129">
        <v>404832.99900000001</v>
      </c>
      <c r="G129">
        <v>422159.49800000002</v>
      </c>
      <c r="H129">
        <v>466411.96100000001</v>
      </c>
      <c r="I129">
        <v>615047.08799999999</v>
      </c>
      <c r="J129">
        <v>716213.00300000003</v>
      </c>
      <c r="K129">
        <v>704673.99399999995</v>
      </c>
      <c r="L129">
        <v>785638.76300000004</v>
      </c>
    </row>
    <row r="130" spans="1:12">
      <c r="A130" t="s">
        <v>150</v>
      </c>
      <c r="B130">
        <v>33179.667999999998</v>
      </c>
      <c r="C130">
        <v>30729.957999999999</v>
      </c>
      <c r="D130">
        <v>37500.536999999997</v>
      </c>
      <c r="E130">
        <v>56698.822</v>
      </c>
      <c r="F130">
        <v>44890.892</v>
      </c>
      <c r="G130">
        <v>42004.188000000002</v>
      </c>
      <c r="H130">
        <v>51480.896000000001</v>
      </c>
      <c r="I130">
        <v>53539.466999999997</v>
      </c>
      <c r="J130">
        <v>55301.52</v>
      </c>
      <c r="K130">
        <v>46450.707000000002</v>
      </c>
      <c r="L130">
        <v>59837.290999999997</v>
      </c>
    </row>
    <row r="131" spans="1:12">
      <c r="A131" t="s">
        <v>151</v>
      </c>
      <c r="B131">
        <v>5725.7420000000002</v>
      </c>
      <c r="C131">
        <v>5537.4260000000004</v>
      </c>
      <c r="D131">
        <v>5636.241</v>
      </c>
      <c r="E131">
        <v>8345.4680000000008</v>
      </c>
      <c r="F131">
        <v>7675.3890000000001</v>
      </c>
      <c r="G131">
        <v>7791.634</v>
      </c>
      <c r="H131">
        <v>8580.9570000000003</v>
      </c>
      <c r="I131">
        <v>10315.009</v>
      </c>
      <c r="J131">
        <v>11272.26</v>
      </c>
      <c r="K131">
        <v>9352.31</v>
      </c>
      <c r="L131">
        <v>9344.0990000000002</v>
      </c>
    </row>
    <row r="132" spans="1:12">
      <c r="A132" t="s">
        <v>152</v>
      </c>
      <c r="B132">
        <v>14142.298000000001</v>
      </c>
      <c r="C132">
        <v>13237.12</v>
      </c>
      <c r="D132">
        <v>10479.715</v>
      </c>
      <c r="E132">
        <v>11278.571</v>
      </c>
      <c r="F132">
        <v>13743.052</v>
      </c>
      <c r="G132">
        <v>22660.668000000001</v>
      </c>
      <c r="H132">
        <v>37961.955999999998</v>
      </c>
      <c r="I132">
        <v>22871.868999999999</v>
      </c>
      <c r="J132">
        <v>18666.704000000002</v>
      </c>
      <c r="K132">
        <v>10475.084999999999</v>
      </c>
      <c r="L132">
        <v>10689.566000000001</v>
      </c>
    </row>
    <row r="133" spans="1:12">
      <c r="A133" t="s">
        <v>153</v>
      </c>
      <c r="B133">
        <v>50839.26</v>
      </c>
      <c r="C133">
        <v>47962.360999999997</v>
      </c>
      <c r="D133">
        <v>49825.785000000003</v>
      </c>
      <c r="E133">
        <v>56108.79</v>
      </c>
      <c r="F133">
        <v>66876.232999999993</v>
      </c>
      <c r="G133">
        <v>70181.885999999999</v>
      </c>
      <c r="H133">
        <v>73333.555999999997</v>
      </c>
      <c r="I133">
        <v>83628.910999999993</v>
      </c>
      <c r="J133">
        <v>61731.718999999997</v>
      </c>
      <c r="K133">
        <v>40224.324000000001</v>
      </c>
      <c r="L133">
        <v>41180.042999999998</v>
      </c>
    </row>
    <row r="134" spans="1:12">
      <c r="A134" t="s">
        <v>154</v>
      </c>
      <c r="B134">
        <v>63478.906999999999</v>
      </c>
      <c r="C134">
        <v>67835.005000000005</v>
      </c>
      <c r="D134">
        <v>50733.341</v>
      </c>
      <c r="E134">
        <v>44059.695</v>
      </c>
      <c r="F134">
        <v>62390.777999999998</v>
      </c>
      <c r="G134">
        <v>65531.067999999999</v>
      </c>
      <c r="H134">
        <v>66125.653999999995</v>
      </c>
      <c r="I134">
        <v>61763.409</v>
      </c>
      <c r="J134">
        <v>68181.320000000007</v>
      </c>
      <c r="K134">
        <v>55577.714999999997</v>
      </c>
      <c r="L134">
        <v>74031.02</v>
      </c>
    </row>
    <row r="135" spans="1:12">
      <c r="A135" t="s">
        <v>155</v>
      </c>
      <c r="B135">
        <v>43688.538</v>
      </c>
      <c r="C135">
        <v>50841.781000000003</v>
      </c>
      <c r="D135">
        <v>52134.434000000001</v>
      </c>
      <c r="E135">
        <v>81867.134000000005</v>
      </c>
      <c r="F135">
        <v>66823.574999999997</v>
      </c>
      <c r="G135">
        <v>64394.322999999997</v>
      </c>
      <c r="H135">
        <v>70736.296000000002</v>
      </c>
      <c r="I135">
        <v>90745.619000000006</v>
      </c>
      <c r="J135">
        <v>105770.93</v>
      </c>
      <c r="K135">
        <v>66992.733999999997</v>
      </c>
      <c r="L135">
        <v>86294.903999999995</v>
      </c>
    </row>
    <row r="136" spans="1:12">
      <c r="A136" t="s">
        <v>156</v>
      </c>
      <c r="B136">
        <v>340.60700000000003</v>
      </c>
      <c r="C136">
        <v>193.535</v>
      </c>
      <c r="D136">
        <v>1720.6110000000001</v>
      </c>
      <c r="E136">
        <v>2413.61</v>
      </c>
      <c r="F136">
        <v>2285.5259999999998</v>
      </c>
      <c r="G136">
        <v>2298.7849999999999</v>
      </c>
      <c r="H136">
        <v>2672.6509999999998</v>
      </c>
      <c r="I136">
        <v>2761.2060000000001</v>
      </c>
      <c r="J136">
        <v>1047.759</v>
      </c>
      <c r="K136">
        <v>770.89700000000005</v>
      </c>
      <c r="L136">
        <v>600.274</v>
      </c>
    </row>
    <row r="137" spans="1:12">
      <c r="A137" t="s">
        <v>157</v>
      </c>
      <c r="B137">
        <v>65692.06</v>
      </c>
      <c r="C137">
        <v>52065.841</v>
      </c>
      <c r="D137">
        <v>51729.997000000003</v>
      </c>
      <c r="E137">
        <v>64373.589</v>
      </c>
      <c r="F137">
        <v>83087.952999999994</v>
      </c>
      <c r="G137">
        <v>74498.804000000004</v>
      </c>
      <c r="H137">
        <v>76828.413</v>
      </c>
      <c r="I137">
        <v>71185.673999999999</v>
      </c>
      <c r="J137">
        <v>80708.595000000001</v>
      </c>
      <c r="K137">
        <v>64132.527999999998</v>
      </c>
      <c r="L137">
        <v>58277.915000000001</v>
      </c>
    </row>
    <row r="138" spans="1:12">
      <c r="A138" t="s">
        <v>158</v>
      </c>
      <c r="B138">
        <v>531907.59100000001</v>
      </c>
      <c r="C138">
        <v>493954.27399999998</v>
      </c>
      <c r="D138">
        <v>531466.23499999999</v>
      </c>
      <c r="E138">
        <v>623456.55299999996</v>
      </c>
      <c r="F138">
        <v>720059.14</v>
      </c>
      <c r="G138">
        <v>685556.59699999995</v>
      </c>
      <c r="H138">
        <v>795716.804</v>
      </c>
      <c r="I138">
        <v>855029.95799999998</v>
      </c>
      <c r="J138">
        <v>856817.96200000006</v>
      </c>
      <c r="K138">
        <v>619581.66700000002</v>
      </c>
      <c r="L138">
        <v>532319.78500000003</v>
      </c>
    </row>
    <row r="139" spans="1:12">
      <c r="A139" t="s">
        <v>159</v>
      </c>
      <c r="B139">
        <v>182046.21799999999</v>
      </c>
      <c r="C139">
        <v>167014.53</v>
      </c>
      <c r="D139">
        <v>234053.22099999999</v>
      </c>
      <c r="E139">
        <v>283094.20299999998</v>
      </c>
      <c r="F139">
        <v>323921.554</v>
      </c>
      <c r="G139">
        <v>328623.48200000002</v>
      </c>
      <c r="H139">
        <v>362369.413</v>
      </c>
      <c r="I139">
        <v>328455.27899999998</v>
      </c>
      <c r="J139">
        <v>373789.23300000001</v>
      </c>
      <c r="K139">
        <v>313373.40399999998</v>
      </c>
      <c r="L139">
        <v>313930.82</v>
      </c>
    </row>
    <row r="140" spans="1:12">
      <c r="A140" t="s">
        <v>160</v>
      </c>
      <c r="B140">
        <v>383648.06199999998</v>
      </c>
      <c r="C140">
        <v>416660.995</v>
      </c>
      <c r="D140">
        <v>391641.10700000002</v>
      </c>
      <c r="E140">
        <v>469222.973</v>
      </c>
      <c r="F140">
        <v>503761.364</v>
      </c>
      <c r="G140">
        <v>499626.87</v>
      </c>
      <c r="H140">
        <v>543956.13100000005</v>
      </c>
      <c r="I140">
        <v>629976.37800000003</v>
      </c>
      <c r="J140">
        <v>697544.902</v>
      </c>
      <c r="K140">
        <v>592378.49399999995</v>
      </c>
      <c r="L140">
        <v>497367.32</v>
      </c>
    </row>
    <row r="141" spans="1:12">
      <c r="A141" t="s">
        <v>161</v>
      </c>
      <c r="B141">
        <v>172020.321</v>
      </c>
      <c r="C141">
        <v>145946.15400000001</v>
      </c>
      <c r="D141">
        <v>145901.701</v>
      </c>
      <c r="E141">
        <v>163179.315</v>
      </c>
      <c r="F141">
        <v>171314.88399999999</v>
      </c>
      <c r="G141">
        <v>155809.57199999999</v>
      </c>
      <c r="H141">
        <v>162826.00700000001</v>
      </c>
      <c r="I141">
        <v>179804.052</v>
      </c>
      <c r="J141">
        <v>175571.91800000001</v>
      </c>
      <c r="K141">
        <v>112326.54399999999</v>
      </c>
      <c r="L141">
        <v>91646.028999999995</v>
      </c>
    </row>
    <row r="142" spans="1:12">
      <c r="A142" t="s">
        <v>162</v>
      </c>
      <c r="B142">
        <v>59278.036</v>
      </c>
      <c r="C142">
        <v>63828.004999999997</v>
      </c>
      <c r="D142">
        <v>60623.838000000003</v>
      </c>
      <c r="E142">
        <v>59735.108999999997</v>
      </c>
      <c r="F142">
        <v>43281.08</v>
      </c>
      <c r="G142">
        <v>34881.324000000001</v>
      </c>
      <c r="H142">
        <v>39509.125999999997</v>
      </c>
      <c r="I142">
        <v>42147.832000000002</v>
      </c>
      <c r="J142">
        <v>32653.314999999999</v>
      </c>
      <c r="K142">
        <v>23082.218000000001</v>
      </c>
      <c r="L142">
        <v>24942.634999999998</v>
      </c>
    </row>
    <row r="143" spans="1:12">
      <c r="A143" t="s">
        <v>163</v>
      </c>
      <c r="B143">
        <v>112530.40300000001</v>
      </c>
      <c r="C143">
        <v>99365.292000000001</v>
      </c>
      <c r="D143">
        <v>90032.85</v>
      </c>
      <c r="E143">
        <v>85555.308000000005</v>
      </c>
      <c r="F143">
        <v>70309.301999999996</v>
      </c>
      <c r="G143">
        <v>74747.921000000002</v>
      </c>
      <c r="H143">
        <v>73730.801999999996</v>
      </c>
      <c r="I143">
        <v>87813.38</v>
      </c>
      <c r="J143">
        <v>86958.985000000001</v>
      </c>
      <c r="K143">
        <v>59040.576000000001</v>
      </c>
      <c r="L143">
        <v>51166.027000000002</v>
      </c>
    </row>
    <row r="144" spans="1:12">
      <c r="A144" t="s">
        <v>164</v>
      </c>
      <c r="B144">
        <v>46040.618999999999</v>
      </c>
      <c r="C144">
        <v>42550.811000000002</v>
      </c>
      <c r="D144">
        <v>51389.915999999997</v>
      </c>
      <c r="E144">
        <v>48406.034</v>
      </c>
      <c r="F144">
        <v>39791.654999999999</v>
      </c>
      <c r="G144">
        <v>46014.887000000002</v>
      </c>
      <c r="H144">
        <v>57664.953000000001</v>
      </c>
      <c r="I144">
        <v>84573.154999999999</v>
      </c>
      <c r="J144">
        <v>88857.296000000002</v>
      </c>
      <c r="K144">
        <v>65839.976999999999</v>
      </c>
      <c r="L144">
        <v>48949.785000000003</v>
      </c>
    </row>
    <row r="145" spans="1:12">
      <c r="A145" t="s">
        <v>165</v>
      </c>
      <c r="B145">
        <v>113609.272</v>
      </c>
      <c r="C145">
        <v>119638.22</v>
      </c>
      <c r="D145">
        <v>131960.36600000001</v>
      </c>
      <c r="E145">
        <v>140049.26500000001</v>
      </c>
      <c r="F145">
        <v>115977.52899999999</v>
      </c>
      <c r="G145">
        <v>84931.206999999995</v>
      </c>
      <c r="H145">
        <v>68957.448000000004</v>
      </c>
      <c r="I145">
        <v>81859.073000000004</v>
      </c>
      <c r="J145">
        <v>62906.307999999997</v>
      </c>
      <c r="K145">
        <v>45770.684000000001</v>
      </c>
      <c r="L145">
        <v>39080.209000000003</v>
      </c>
    </row>
    <row r="146" spans="1:12">
      <c r="A146" t="s">
        <v>166</v>
      </c>
      <c r="B146">
        <v>20128.308000000001</v>
      </c>
      <c r="C146">
        <v>17549.861000000001</v>
      </c>
      <c r="D146">
        <v>23107.401999999998</v>
      </c>
      <c r="E146">
        <v>25855.254000000001</v>
      </c>
      <c r="F146">
        <v>24835.875</v>
      </c>
      <c r="G146">
        <v>22025.877</v>
      </c>
      <c r="H146">
        <v>24039.057000000001</v>
      </c>
      <c r="I146">
        <v>28973.934000000001</v>
      </c>
      <c r="J146">
        <v>29635.715</v>
      </c>
      <c r="K146">
        <v>22215.895</v>
      </c>
      <c r="L146">
        <v>18937.226999999999</v>
      </c>
    </row>
    <row r="147" spans="1:12">
      <c r="A147" t="s">
        <v>167</v>
      </c>
      <c r="B147">
        <v>144163.03400000001</v>
      </c>
      <c r="C147">
        <v>162917.304</v>
      </c>
      <c r="D147">
        <v>179468.91899999999</v>
      </c>
      <c r="E147">
        <v>225827.753</v>
      </c>
      <c r="F147">
        <v>246050.823</v>
      </c>
      <c r="G147">
        <v>265073.103</v>
      </c>
      <c r="H147">
        <v>278156.33799999999</v>
      </c>
      <c r="I147">
        <v>360431.39199999999</v>
      </c>
      <c r="J147">
        <v>390681.36599999998</v>
      </c>
      <c r="K147">
        <v>302478.97600000002</v>
      </c>
      <c r="L147">
        <v>298683.21799999999</v>
      </c>
    </row>
    <row r="148" spans="1:12">
      <c r="A148" t="s">
        <v>168</v>
      </c>
      <c r="B148">
        <v>139086.85500000001</v>
      </c>
      <c r="C148">
        <v>141379.24100000001</v>
      </c>
      <c r="D148">
        <v>158159.342</v>
      </c>
      <c r="E148">
        <v>207817.53700000001</v>
      </c>
      <c r="F148">
        <v>211637.29500000001</v>
      </c>
      <c r="G148">
        <v>212015.18599999999</v>
      </c>
      <c r="H148">
        <v>249817.06700000001</v>
      </c>
      <c r="I148">
        <v>283199.64799999999</v>
      </c>
      <c r="J148">
        <v>303616.85499999998</v>
      </c>
      <c r="K148">
        <v>251968.791</v>
      </c>
      <c r="L148">
        <v>256818.78</v>
      </c>
    </row>
    <row r="149" spans="1:12">
      <c r="A149" t="s">
        <v>169</v>
      </c>
      <c r="B149">
        <v>118805.728</v>
      </c>
      <c r="C149">
        <v>122221.133</v>
      </c>
      <c r="D149">
        <v>123601.075</v>
      </c>
      <c r="E149">
        <v>145323.87</v>
      </c>
      <c r="F149">
        <v>155520.15299999999</v>
      </c>
      <c r="G149">
        <v>175665.28700000001</v>
      </c>
      <c r="H149">
        <v>199751.427</v>
      </c>
      <c r="I149">
        <v>240660.51699999999</v>
      </c>
      <c r="J149">
        <v>237914.321</v>
      </c>
      <c r="K149">
        <v>180874.84</v>
      </c>
      <c r="L149">
        <v>174541.21400000001</v>
      </c>
    </row>
    <row r="150" spans="1:12">
      <c r="A150" t="s">
        <v>170</v>
      </c>
      <c r="B150">
        <v>99333.904999999999</v>
      </c>
      <c r="C150">
        <v>104392.535</v>
      </c>
      <c r="D150">
        <v>107379.841</v>
      </c>
      <c r="E150">
        <v>115787.553</v>
      </c>
      <c r="F150">
        <v>118276.183</v>
      </c>
      <c r="G150">
        <v>144445.61300000001</v>
      </c>
      <c r="H150">
        <v>154735.864</v>
      </c>
      <c r="I150">
        <v>181331.91500000001</v>
      </c>
      <c r="J150">
        <v>184537.851</v>
      </c>
      <c r="K150">
        <v>137365.304</v>
      </c>
      <c r="L150">
        <v>146506.41899999999</v>
      </c>
    </row>
    <row r="151" spans="1:12">
      <c r="A151" t="s">
        <v>171</v>
      </c>
      <c r="B151">
        <v>38962.474999999999</v>
      </c>
      <c r="C151">
        <v>41501.453999999998</v>
      </c>
      <c r="D151">
        <v>29646.691999999999</v>
      </c>
      <c r="E151">
        <v>37850.033000000003</v>
      </c>
      <c r="F151">
        <v>38577.898999999998</v>
      </c>
      <c r="G151">
        <v>45572.196000000004</v>
      </c>
      <c r="H151">
        <v>46696.233999999997</v>
      </c>
      <c r="I151">
        <v>51862.097999999998</v>
      </c>
      <c r="J151">
        <v>55516.502</v>
      </c>
      <c r="K151">
        <v>44913.339</v>
      </c>
      <c r="L151">
        <v>47581.074000000001</v>
      </c>
    </row>
    <row r="152" spans="1:12">
      <c r="A152" t="s">
        <v>172</v>
      </c>
      <c r="B152">
        <v>192728.51800000001</v>
      </c>
      <c r="C152">
        <v>146379.24900000001</v>
      </c>
      <c r="D152">
        <v>156880.02900000001</v>
      </c>
      <c r="E152">
        <v>189250.935</v>
      </c>
      <c r="F152">
        <v>193707.671</v>
      </c>
      <c r="G152">
        <v>199212.92800000001</v>
      </c>
      <c r="H152">
        <v>227852.31599999999</v>
      </c>
      <c r="I152">
        <v>247687.201</v>
      </c>
      <c r="J152">
        <v>277302.24200000003</v>
      </c>
      <c r="K152">
        <v>236759.85</v>
      </c>
      <c r="L152">
        <v>193067.25099999999</v>
      </c>
    </row>
    <row r="153" spans="1:12">
      <c r="A153" t="s">
        <v>173</v>
      </c>
      <c r="B153">
        <v>181976.44500000001</v>
      </c>
      <c r="C153">
        <v>171121.50399999999</v>
      </c>
      <c r="D153">
        <v>230130.035</v>
      </c>
      <c r="E153">
        <v>197087.81599999999</v>
      </c>
      <c r="F153">
        <v>320819.07</v>
      </c>
      <c r="G153">
        <v>479861.73800000001</v>
      </c>
      <c r="H153">
        <v>643557.81299999997</v>
      </c>
      <c r="I153">
        <v>879381.91</v>
      </c>
      <c r="J153">
        <v>1239666.5870000001</v>
      </c>
      <c r="K153">
        <v>971400.33900000004</v>
      </c>
      <c r="L153">
        <v>420477.19199999998</v>
      </c>
    </row>
    <row r="154" spans="1:12">
      <c r="A154" t="s">
        <v>174</v>
      </c>
      <c r="B154">
        <v>71680.178</v>
      </c>
      <c r="C154">
        <v>66354.971999999994</v>
      </c>
      <c r="D154">
        <v>67889.509000000005</v>
      </c>
      <c r="E154">
        <v>83174.66</v>
      </c>
      <c r="F154">
        <v>89892.339000000007</v>
      </c>
      <c r="G154">
        <v>132722.26300000001</v>
      </c>
      <c r="H154">
        <v>152865.41899999999</v>
      </c>
      <c r="I154">
        <v>155854.66899999999</v>
      </c>
      <c r="J154">
        <v>149677.87899999999</v>
      </c>
      <c r="K154">
        <v>123038.507</v>
      </c>
      <c r="L154">
        <v>146137.54800000001</v>
      </c>
    </row>
    <row r="155" spans="1:12">
      <c r="A155" t="s">
        <v>175</v>
      </c>
      <c r="B155">
        <v>85200.001999999993</v>
      </c>
      <c r="C155">
        <v>80482.434999999998</v>
      </c>
      <c r="D155">
        <v>84192.752999999997</v>
      </c>
      <c r="E155">
        <v>82525.013000000006</v>
      </c>
      <c r="F155">
        <v>90980.214999999997</v>
      </c>
      <c r="G155">
        <v>99433.739000000001</v>
      </c>
      <c r="H155">
        <v>67534.73</v>
      </c>
      <c r="I155">
        <v>77772.141000000003</v>
      </c>
      <c r="J155">
        <v>82316.687999999995</v>
      </c>
      <c r="K155">
        <v>76410.752999999997</v>
      </c>
      <c r="L155">
        <v>88140.54</v>
      </c>
    </row>
    <row r="156" spans="1:12">
      <c r="A156" t="s">
        <v>176</v>
      </c>
      <c r="B156">
        <v>827.17399999999998</v>
      </c>
      <c r="C156">
        <v>653.37699999999995</v>
      </c>
      <c r="D156">
        <v>828.346</v>
      </c>
      <c r="E156">
        <v>792.11400000000003</v>
      </c>
      <c r="F156">
        <v>599.14499999999998</v>
      </c>
      <c r="G156">
        <v>1892.6389999999999</v>
      </c>
      <c r="H156">
        <v>619.19200000000001</v>
      </c>
      <c r="I156">
        <v>2034.223</v>
      </c>
      <c r="J156">
        <v>10520.82</v>
      </c>
      <c r="K156">
        <v>5413.915</v>
      </c>
      <c r="L156">
        <v>1786.55</v>
      </c>
    </row>
    <row r="157" spans="1:12">
      <c r="A157" t="s">
        <v>177</v>
      </c>
      <c r="B157">
        <v>805.54899999999998</v>
      </c>
      <c r="C157">
        <v>1918.8920000000001</v>
      </c>
      <c r="D157">
        <v>808.928</v>
      </c>
      <c r="E157">
        <v>2020.702</v>
      </c>
      <c r="F157">
        <v>22290.541000000001</v>
      </c>
      <c r="G157">
        <v>31683.166000000001</v>
      </c>
      <c r="H157">
        <v>26345.510999999999</v>
      </c>
      <c r="I157">
        <v>2268.0770000000002</v>
      </c>
      <c r="J157">
        <v>3341.1840000000002</v>
      </c>
      <c r="K157">
        <v>2861.5819999999999</v>
      </c>
      <c r="L157">
        <v>2718.172</v>
      </c>
    </row>
    <row r="158" spans="1:12">
      <c r="A158" t="s">
        <v>178</v>
      </c>
      <c r="B158">
        <v>32428.493999999999</v>
      </c>
      <c r="C158">
        <v>14337.558000000001</v>
      </c>
      <c r="D158">
        <v>8349.8829999999998</v>
      </c>
      <c r="E158">
        <v>7764.5860000000002</v>
      </c>
      <c r="F158">
        <v>10791.762000000001</v>
      </c>
      <c r="G158">
        <v>7224.53</v>
      </c>
      <c r="H158">
        <v>9210.1579999999994</v>
      </c>
      <c r="I158">
        <v>26456.306</v>
      </c>
      <c r="J158">
        <v>37014.432000000001</v>
      </c>
      <c r="K158">
        <v>25028.197</v>
      </c>
      <c r="L158">
        <v>27672.383000000002</v>
      </c>
    </row>
    <row r="159" spans="1:12">
      <c r="A159" t="s">
        <v>179</v>
      </c>
      <c r="B159">
        <v>180715.13800000001</v>
      </c>
      <c r="C159">
        <v>185111.29199999999</v>
      </c>
      <c r="D159">
        <v>164914.37</v>
      </c>
      <c r="E159">
        <v>317780.57900000003</v>
      </c>
      <c r="F159">
        <v>459784.23</v>
      </c>
      <c r="G159">
        <v>442872.77500000002</v>
      </c>
      <c r="H159">
        <v>525559.88</v>
      </c>
      <c r="I159">
        <v>792147.41899999999</v>
      </c>
      <c r="J159">
        <v>932711.68299999996</v>
      </c>
      <c r="K159">
        <v>345834.86099999998</v>
      </c>
      <c r="L159">
        <v>402952.34100000001</v>
      </c>
    </row>
    <row r="160" spans="1:12">
      <c r="A160" t="s">
        <v>180</v>
      </c>
      <c r="B160">
        <v>28021.56</v>
      </c>
      <c r="C160">
        <v>30031.993999999999</v>
      </c>
      <c r="D160">
        <v>32077.366000000002</v>
      </c>
      <c r="E160">
        <v>31764.395</v>
      </c>
      <c r="F160">
        <v>45445.093000000001</v>
      </c>
      <c r="G160">
        <v>55662.036999999997</v>
      </c>
      <c r="H160">
        <v>68588.486000000004</v>
      </c>
      <c r="I160">
        <v>92080.15</v>
      </c>
      <c r="J160">
        <v>80832.726999999999</v>
      </c>
      <c r="K160">
        <v>59799.339</v>
      </c>
      <c r="L160">
        <v>54769.447</v>
      </c>
    </row>
    <row r="161" spans="1:12">
      <c r="A161" t="s">
        <v>181</v>
      </c>
      <c r="B161">
        <v>39079.506000000001</v>
      </c>
      <c r="C161">
        <v>39632.209000000003</v>
      </c>
      <c r="D161">
        <v>41514.550000000003</v>
      </c>
      <c r="E161">
        <v>45551.324999999997</v>
      </c>
      <c r="F161">
        <v>59037.074999999997</v>
      </c>
      <c r="G161">
        <v>72969.281000000003</v>
      </c>
      <c r="H161">
        <v>77296.464000000007</v>
      </c>
      <c r="I161">
        <v>108435.56</v>
      </c>
      <c r="J161">
        <v>126867.836</v>
      </c>
      <c r="K161">
        <v>66188.002999999997</v>
      </c>
      <c r="L161">
        <v>77121.217999999993</v>
      </c>
    </row>
    <row r="162" spans="1:12">
      <c r="A162" t="s">
        <v>182</v>
      </c>
      <c r="B162">
        <v>87726.672999999995</v>
      </c>
      <c r="C162">
        <v>99488.657999999996</v>
      </c>
      <c r="D162">
        <v>88450.127999999997</v>
      </c>
      <c r="E162">
        <v>65610.475999999995</v>
      </c>
      <c r="F162">
        <v>106924.198</v>
      </c>
      <c r="G162">
        <v>147811.307</v>
      </c>
      <c r="H162">
        <v>386427.147</v>
      </c>
      <c r="I162">
        <v>414914.82400000002</v>
      </c>
      <c r="J162">
        <v>324277.50099999999</v>
      </c>
      <c r="K162">
        <v>175199.24100000001</v>
      </c>
      <c r="L162">
        <v>215083.266</v>
      </c>
    </row>
    <row r="163" spans="1:12">
      <c r="A163" t="s">
        <v>183</v>
      </c>
      <c r="B163">
        <v>765.15200000000004</v>
      </c>
      <c r="C163">
        <v>705.95299999999997</v>
      </c>
      <c r="D163">
        <v>1015.955</v>
      </c>
      <c r="E163">
        <v>1039.404</v>
      </c>
      <c r="F163">
        <v>1008.849</v>
      </c>
      <c r="G163">
        <v>1483.404</v>
      </c>
      <c r="H163">
        <v>1089.4190000000001</v>
      </c>
      <c r="I163">
        <v>1446.249</v>
      </c>
      <c r="J163">
        <v>2222.1089999999999</v>
      </c>
      <c r="K163">
        <v>938.45</v>
      </c>
      <c r="L163">
        <v>1175.693</v>
      </c>
    </row>
    <row r="164" spans="1:12">
      <c r="A164" t="s">
        <v>184</v>
      </c>
      <c r="B164">
        <v>3541.9749999999999</v>
      </c>
      <c r="C164">
        <v>4570.9309999999996</v>
      </c>
      <c r="D164">
        <v>5748.6170000000002</v>
      </c>
      <c r="E164">
        <v>6668.0110000000004</v>
      </c>
      <c r="F164">
        <v>9577.3979999999992</v>
      </c>
      <c r="G164">
        <v>6597.2809999999999</v>
      </c>
      <c r="H164">
        <v>9922.5550000000003</v>
      </c>
      <c r="I164">
        <v>10354.737999999999</v>
      </c>
      <c r="J164">
        <v>8915.0380000000005</v>
      </c>
      <c r="K164">
        <v>7407.1559999999999</v>
      </c>
      <c r="L164">
        <v>13903.097</v>
      </c>
    </row>
    <row r="165" spans="1:12">
      <c r="A165" t="s">
        <v>185</v>
      </c>
      <c r="B165">
        <v>235228.18100000001</v>
      </c>
      <c r="C165">
        <v>234607.33300000001</v>
      </c>
      <c r="D165">
        <v>268814.84299999999</v>
      </c>
      <c r="E165">
        <v>287876.33600000001</v>
      </c>
      <c r="F165">
        <v>284520.19199999998</v>
      </c>
      <c r="G165">
        <v>299012.56800000003</v>
      </c>
      <c r="H165">
        <v>443531.80900000001</v>
      </c>
      <c r="I165">
        <v>453972.13</v>
      </c>
      <c r="J165">
        <v>508712.13699999999</v>
      </c>
      <c r="K165">
        <v>461255.00900000002</v>
      </c>
      <c r="L165">
        <v>433106.57199999999</v>
      </c>
    </row>
    <row r="166" spans="1:12">
      <c r="A166" t="s">
        <v>186</v>
      </c>
      <c r="B166">
        <v>4307.2460000000001</v>
      </c>
      <c r="C166">
        <v>9347.598</v>
      </c>
      <c r="D166">
        <v>4995.0720000000001</v>
      </c>
      <c r="E166">
        <v>5179.1549999999997</v>
      </c>
      <c r="F166">
        <v>4412.0959999999995</v>
      </c>
      <c r="G166">
        <v>32681.003000000001</v>
      </c>
      <c r="H166">
        <v>8126.0370000000003</v>
      </c>
      <c r="I166">
        <v>8761.482</v>
      </c>
      <c r="J166">
        <v>9559.2559999999994</v>
      </c>
      <c r="K166">
        <v>7355.875</v>
      </c>
      <c r="L166">
        <v>9880.7260000000006</v>
      </c>
    </row>
    <row r="167" spans="1:12">
      <c r="A167" t="s">
        <v>187</v>
      </c>
      <c r="B167">
        <v>27676.182000000001</v>
      </c>
      <c r="C167">
        <v>27204.085999999999</v>
      </c>
      <c r="D167">
        <v>25183.314999999999</v>
      </c>
      <c r="E167">
        <v>33344.78</v>
      </c>
      <c r="F167">
        <v>37795.408000000003</v>
      </c>
      <c r="G167">
        <v>41506.79</v>
      </c>
      <c r="H167">
        <v>51215.249000000003</v>
      </c>
      <c r="I167">
        <v>51384.856</v>
      </c>
      <c r="J167">
        <v>56826.951999999997</v>
      </c>
      <c r="K167">
        <v>44073.91</v>
      </c>
      <c r="L167">
        <v>51972.703000000001</v>
      </c>
    </row>
    <row r="168" spans="1:12">
      <c r="A168" t="s">
        <v>188</v>
      </c>
      <c r="B168">
        <v>376.48899999999998</v>
      </c>
      <c r="C168">
        <v>222.16800000000001</v>
      </c>
      <c r="D168">
        <v>128.346</v>
      </c>
      <c r="E168">
        <v>215.58099999999999</v>
      </c>
      <c r="F168">
        <v>365.95699999999999</v>
      </c>
      <c r="G168">
        <v>490.125</v>
      </c>
      <c r="H168">
        <v>589.86300000000006</v>
      </c>
      <c r="I168">
        <v>1073.6010000000001</v>
      </c>
      <c r="J168">
        <v>927.85599999999999</v>
      </c>
      <c r="K168">
        <v>706.84799999999996</v>
      </c>
      <c r="L168">
        <v>871.43200000000002</v>
      </c>
    </row>
    <row r="169" spans="1:12">
      <c r="A169" t="s">
        <v>189</v>
      </c>
      <c r="B169">
        <v>224807.63399999999</v>
      </c>
      <c r="C169">
        <v>245706.416</v>
      </c>
      <c r="D169">
        <v>280448.342</v>
      </c>
      <c r="E169">
        <v>336354.03399999999</v>
      </c>
      <c r="F169">
        <v>378189.61599999998</v>
      </c>
      <c r="G169">
        <v>377695.12400000001</v>
      </c>
      <c r="H169">
        <v>465974.06599999999</v>
      </c>
      <c r="I169">
        <v>671358.31700000004</v>
      </c>
      <c r="J169">
        <v>672422.50199999998</v>
      </c>
      <c r="K169">
        <v>437862.065</v>
      </c>
      <c r="L169">
        <v>452529.13199999998</v>
      </c>
    </row>
    <row r="170" spans="1:12">
      <c r="A170" t="s">
        <v>190</v>
      </c>
      <c r="B170">
        <v>1379.7909999999999</v>
      </c>
      <c r="C170">
        <v>1992.3440000000001</v>
      </c>
      <c r="D170">
        <v>2184.049</v>
      </c>
      <c r="E170">
        <v>1932.7329999999999</v>
      </c>
      <c r="F170">
        <v>1452.836</v>
      </c>
      <c r="G170">
        <v>1640.11</v>
      </c>
      <c r="H170">
        <v>1873.82</v>
      </c>
      <c r="I170">
        <v>2093.0169999999998</v>
      </c>
      <c r="J170">
        <v>775.31399999999996</v>
      </c>
      <c r="K170">
        <v>1011.558</v>
      </c>
      <c r="L170">
        <v>1425.79</v>
      </c>
    </row>
    <row r="171" spans="1:12">
      <c r="A171" t="s">
        <v>191</v>
      </c>
      <c r="B171">
        <v>890.10400000000004</v>
      </c>
      <c r="C171">
        <v>1274.67</v>
      </c>
      <c r="D171">
        <v>702.27</v>
      </c>
      <c r="E171">
        <v>1355.413</v>
      </c>
      <c r="F171">
        <v>961.22400000000005</v>
      </c>
      <c r="G171">
        <v>1073.4259999999999</v>
      </c>
      <c r="H171">
        <v>3543.3620000000001</v>
      </c>
      <c r="I171">
        <v>4650.6490000000003</v>
      </c>
      <c r="J171">
        <v>3157.0439999999999</v>
      </c>
      <c r="K171">
        <v>2186.7860000000001</v>
      </c>
      <c r="L171">
        <v>1872.5050000000001</v>
      </c>
    </row>
    <row r="172" spans="1:12">
      <c r="A172" t="s">
        <v>192</v>
      </c>
      <c r="B172">
        <v>187.245</v>
      </c>
      <c r="C172">
        <v>123.515</v>
      </c>
      <c r="D172">
        <v>544.23800000000006</v>
      </c>
      <c r="E172">
        <v>716.67600000000004</v>
      </c>
      <c r="F172">
        <v>186.03</v>
      </c>
      <c r="G172">
        <v>94.108999999999995</v>
      </c>
      <c r="H172">
        <v>322.78800000000001</v>
      </c>
      <c r="I172">
        <v>205.47499999999999</v>
      </c>
      <c r="J172">
        <v>229.279</v>
      </c>
      <c r="K172">
        <v>456.435</v>
      </c>
      <c r="L172">
        <v>557.79600000000005</v>
      </c>
    </row>
    <row r="173" spans="1:12">
      <c r="A173" t="s">
        <v>193</v>
      </c>
      <c r="B173">
        <v>1266.0239999999999</v>
      </c>
      <c r="C173">
        <v>1326.1790000000001</v>
      </c>
      <c r="D173">
        <v>1502.1510000000001</v>
      </c>
      <c r="E173">
        <v>1707.1679999999999</v>
      </c>
      <c r="F173">
        <v>1689.29</v>
      </c>
      <c r="G173">
        <v>1795.6679999999999</v>
      </c>
      <c r="H173">
        <v>3634.3429999999998</v>
      </c>
      <c r="I173">
        <v>6705.7939999999999</v>
      </c>
      <c r="J173">
        <v>3928.116</v>
      </c>
      <c r="K173">
        <v>1665.0139999999999</v>
      </c>
      <c r="L173">
        <v>2481.2240000000002</v>
      </c>
    </row>
    <row r="174" spans="1:12">
      <c r="A174" t="s">
        <v>194</v>
      </c>
      <c r="B174">
        <v>326899.435</v>
      </c>
      <c r="C174">
        <v>363078.353</v>
      </c>
      <c r="D174">
        <v>445080.413</v>
      </c>
      <c r="E174">
        <v>457821.67200000002</v>
      </c>
      <c r="F174">
        <v>552850.80099999998</v>
      </c>
      <c r="G174">
        <v>623757.53500000003</v>
      </c>
      <c r="H174">
        <v>687867.71100000001</v>
      </c>
      <c r="I174">
        <v>895968.83799999999</v>
      </c>
      <c r="J174">
        <v>1762533.041</v>
      </c>
      <c r="K174">
        <v>1519356.7180000001</v>
      </c>
      <c r="L174">
        <v>1181186.2509999999</v>
      </c>
    </row>
    <row r="175" spans="1:12">
      <c r="A175" t="s">
        <v>195</v>
      </c>
      <c r="B175">
        <v>113656.39</v>
      </c>
      <c r="C175">
        <v>125856.73299999999</v>
      </c>
      <c r="D175">
        <v>133749.43799999999</v>
      </c>
      <c r="E175">
        <v>173705.67800000001</v>
      </c>
      <c r="F175">
        <v>197315.33499999999</v>
      </c>
      <c r="G175">
        <v>199918.61900000001</v>
      </c>
      <c r="H175">
        <v>208155.97399999999</v>
      </c>
      <c r="I175">
        <v>233797.66099999999</v>
      </c>
      <c r="J175">
        <v>269168.12900000002</v>
      </c>
      <c r="K175">
        <v>223303.44399999999</v>
      </c>
      <c r="L175">
        <v>244713.446</v>
      </c>
    </row>
    <row r="176" spans="1:12">
      <c r="A176" t="s">
        <v>196</v>
      </c>
      <c r="B176">
        <v>22466.120999999999</v>
      </c>
      <c r="C176">
        <v>24658.891</v>
      </c>
      <c r="D176">
        <v>18786.891</v>
      </c>
      <c r="E176">
        <v>21073.474999999999</v>
      </c>
      <c r="F176">
        <v>25180.436000000002</v>
      </c>
      <c r="G176">
        <v>26912.451000000001</v>
      </c>
      <c r="H176">
        <v>32804.370000000003</v>
      </c>
      <c r="I176">
        <v>47739.038999999997</v>
      </c>
      <c r="J176">
        <v>53647.521000000001</v>
      </c>
      <c r="K176">
        <v>38429.779000000002</v>
      </c>
      <c r="L176">
        <v>39909.383999999998</v>
      </c>
    </row>
    <row r="177" spans="1:12">
      <c r="A177" t="s">
        <v>197</v>
      </c>
      <c r="B177">
        <v>96073.638999999996</v>
      </c>
      <c r="C177">
        <v>82846.805999999997</v>
      </c>
      <c r="D177">
        <v>95050.5</v>
      </c>
      <c r="E177">
        <v>124535.961</v>
      </c>
      <c r="F177">
        <v>150592.53099999999</v>
      </c>
      <c r="G177">
        <v>149914.99100000001</v>
      </c>
      <c r="H177">
        <v>178211.73800000001</v>
      </c>
      <c r="I177">
        <v>219446.29</v>
      </c>
      <c r="J177">
        <v>229752.04199999999</v>
      </c>
      <c r="K177">
        <v>161553.47399999999</v>
      </c>
      <c r="L177">
        <v>171479.40299999999</v>
      </c>
    </row>
    <row r="178" spans="1:12">
      <c r="A178" t="s">
        <v>198</v>
      </c>
      <c r="B178">
        <v>94159.148000000001</v>
      </c>
      <c r="C178">
        <v>95723.81</v>
      </c>
      <c r="D178">
        <v>105759.264</v>
      </c>
      <c r="E178">
        <v>119878.914</v>
      </c>
      <c r="F178">
        <v>131603.549</v>
      </c>
      <c r="G178">
        <v>145366.875</v>
      </c>
      <c r="H178">
        <v>188894.91800000001</v>
      </c>
      <c r="I178">
        <v>202524.08100000001</v>
      </c>
      <c r="J178">
        <v>225972.035</v>
      </c>
      <c r="K178">
        <v>167096.79699999999</v>
      </c>
      <c r="L178">
        <v>166446.791</v>
      </c>
    </row>
    <row r="179" spans="1:12">
      <c r="A179" t="s">
        <v>199</v>
      </c>
      <c r="B179">
        <v>33919.120999999999</v>
      </c>
      <c r="C179">
        <v>35181.160000000003</v>
      </c>
      <c r="D179">
        <v>45953.758999999998</v>
      </c>
      <c r="E179">
        <v>81649.736999999994</v>
      </c>
      <c r="F179">
        <v>90549.032999999996</v>
      </c>
      <c r="G179">
        <v>92755.383000000002</v>
      </c>
      <c r="H179">
        <v>103670.595</v>
      </c>
      <c r="I179">
        <v>51222.264000000003</v>
      </c>
      <c r="J179">
        <v>37930.264000000003</v>
      </c>
      <c r="K179">
        <v>26835.483</v>
      </c>
      <c r="L179">
        <v>21786.812999999998</v>
      </c>
    </row>
    <row r="180" spans="1:12">
      <c r="A180" t="s">
        <v>200</v>
      </c>
      <c r="B180">
        <v>124196.822</v>
      </c>
      <c r="C180">
        <v>155427.18400000001</v>
      </c>
      <c r="D180">
        <v>150931.62700000001</v>
      </c>
      <c r="E180">
        <v>195747.96299999999</v>
      </c>
      <c r="F180">
        <v>227122.389</v>
      </c>
      <c r="G180">
        <v>238630.76199999999</v>
      </c>
      <c r="H180">
        <v>280559.49699999997</v>
      </c>
      <c r="I180">
        <v>303594.185</v>
      </c>
      <c r="J180">
        <v>328128.511</v>
      </c>
      <c r="K180">
        <v>293223.37199999997</v>
      </c>
      <c r="L180">
        <v>319757.755</v>
      </c>
    </row>
    <row r="181" spans="1:12">
      <c r="A181" t="s">
        <v>201</v>
      </c>
      <c r="B181">
        <v>498942.21899999998</v>
      </c>
      <c r="C181">
        <v>492561.989</v>
      </c>
      <c r="D181">
        <v>544129.66899999999</v>
      </c>
      <c r="E181">
        <v>640672.90099999995</v>
      </c>
      <c r="F181">
        <v>776521.14199999999</v>
      </c>
      <c r="G181">
        <v>787515.99899999995</v>
      </c>
      <c r="H181">
        <v>923713.98400000005</v>
      </c>
      <c r="I181">
        <v>1128646.1499999999</v>
      </c>
      <c r="J181">
        <v>1279938.7590000001</v>
      </c>
      <c r="K181">
        <v>938066.45299999998</v>
      </c>
      <c r="L181">
        <v>959686.43900000001</v>
      </c>
    </row>
    <row r="182" spans="1:12">
      <c r="A182" t="s">
        <v>202</v>
      </c>
      <c r="B182">
        <v>43942.824000000001</v>
      </c>
      <c r="C182">
        <v>18948.338</v>
      </c>
      <c r="D182">
        <v>18715.384999999998</v>
      </c>
      <c r="E182">
        <v>28655.667000000001</v>
      </c>
      <c r="F182">
        <v>91931.736000000004</v>
      </c>
      <c r="G182">
        <v>138919.78700000001</v>
      </c>
      <c r="H182">
        <v>100990.046</v>
      </c>
      <c r="I182">
        <v>128423.75</v>
      </c>
      <c r="J182">
        <v>220237.54399999999</v>
      </c>
      <c r="K182">
        <v>181813.20300000001</v>
      </c>
      <c r="L182">
        <v>144579.33100000001</v>
      </c>
    </row>
    <row r="183" spans="1:12">
      <c r="A183" t="s">
        <v>203</v>
      </c>
      <c r="B183">
        <v>2569.0830000000001</v>
      </c>
      <c r="C183">
        <v>4008.5859999999998</v>
      </c>
      <c r="D183">
        <v>760.52300000000002</v>
      </c>
      <c r="E183">
        <v>1457.8989999999999</v>
      </c>
      <c r="F183">
        <v>548.12300000000005</v>
      </c>
      <c r="G183">
        <v>289.80799999999999</v>
      </c>
      <c r="H183">
        <v>2284.6280000000002</v>
      </c>
      <c r="I183">
        <v>2596.8200000000002</v>
      </c>
      <c r="J183">
        <v>2079.1950000000002</v>
      </c>
      <c r="K183">
        <v>3007.3719999999998</v>
      </c>
      <c r="L183">
        <v>2328.038</v>
      </c>
    </row>
    <row r="184" spans="1:12">
      <c r="A184" t="s">
        <v>204</v>
      </c>
      <c r="B184">
        <v>175629.261</v>
      </c>
      <c r="C184">
        <v>187364.76199999999</v>
      </c>
      <c r="D184">
        <v>234366.44399999999</v>
      </c>
      <c r="E184">
        <v>255968.39799999999</v>
      </c>
      <c r="F184">
        <v>294908.45400000003</v>
      </c>
      <c r="G184">
        <v>403245.489</v>
      </c>
      <c r="H184">
        <v>353084.62900000002</v>
      </c>
      <c r="I184">
        <v>393938.12300000002</v>
      </c>
      <c r="J184">
        <v>471171.97700000001</v>
      </c>
      <c r="K184">
        <v>416798.57500000001</v>
      </c>
      <c r="L184">
        <v>343578.234</v>
      </c>
    </row>
    <row r="185" spans="1:12">
      <c r="A185" t="s">
        <v>205</v>
      </c>
      <c r="B185">
        <v>18458.123</v>
      </c>
      <c r="C185">
        <v>21857.510999999999</v>
      </c>
      <c r="D185">
        <v>23614.41</v>
      </c>
      <c r="E185">
        <v>21582.721000000001</v>
      </c>
      <c r="F185">
        <v>15684.085999999999</v>
      </c>
      <c r="G185">
        <v>26565.363000000001</v>
      </c>
      <c r="H185">
        <v>12372.677</v>
      </c>
      <c r="I185">
        <v>10015.403</v>
      </c>
      <c r="J185">
        <v>11122.677</v>
      </c>
      <c r="K185">
        <v>10713.231</v>
      </c>
      <c r="L185">
        <v>7944.4459999999999</v>
      </c>
    </row>
    <row r="186" spans="1:12">
      <c r="A186" t="s">
        <v>206</v>
      </c>
      <c r="B186">
        <v>722768.03700000001</v>
      </c>
      <c r="C186">
        <v>1498299.2949999999</v>
      </c>
      <c r="D186">
        <v>1497616.902</v>
      </c>
      <c r="E186">
        <v>1786090.774</v>
      </c>
      <c r="F186">
        <v>1989950.368</v>
      </c>
      <c r="G186">
        <v>2617743.858</v>
      </c>
      <c r="H186">
        <v>2941340.696</v>
      </c>
      <c r="I186">
        <v>3248073.324</v>
      </c>
      <c r="J186">
        <v>3674144.7450000001</v>
      </c>
      <c r="K186">
        <v>3054184.5980000002</v>
      </c>
      <c r="L186">
        <v>2659894.1919999998</v>
      </c>
    </row>
    <row r="187" spans="1:12">
      <c r="A187" t="s">
        <v>207</v>
      </c>
      <c r="B187">
        <v>44938.065000000002</v>
      </c>
      <c r="C187">
        <v>134789.902</v>
      </c>
      <c r="D187">
        <v>137641.78700000001</v>
      </c>
      <c r="E187">
        <v>169890.147</v>
      </c>
      <c r="F187">
        <v>225841.07699999999</v>
      </c>
      <c r="G187">
        <v>258902.73499999999</v>
      </c>
      <c r="H187">
        <v>274548.87800000003</v>
      </c>
      <c r="I187">
        <v>395374.32699999999</v>
      </c>
      <c r="J187">
        <v>1134913.9180000001</v>
      </c>
      <c r="K187">
        <v>512848.701</v>
      </c>
      <c r="L187">
        <v>716168.28899999999</v>
      </c>
    </row>
    <row r="188" spans="1:12">
      <c r="A188" t="s">
        <v>208</v>
      </c>
      <c r="B188">
        <v>433737.94799999997</v>
      </c>
      <c r="C188">
        <v>400763.90500000003</v>
      </c>
      <c r="D188">
        <v>415525.16499999998</v>
      </c>
      <c r="E188">
        <v>511007.10200000001</v>
      </c>
      <c r="F188">
        <v>565240.56700000004</v>
      </c>
      <c r="G188">
        <v>539818.07900000003</v>
      </c>
      <c r="H188">
        <v>670491.38</v>
      </c>
      <c r="I188">
        <v>863670.84499999997</v>
      </c>
      <c r="J188">
        <v>1037853.698</v>
      </c>
      <c r="K188">
        <v>769070.09</v>
      </c>
      <c r="L188">
        <v>740331.41299999994</v>
      </c>
    </row>
    <row r="189" spans="1:12">
      <c r="A189" t="s">
        <v>209</v>
      </c>
      <c r="B189">
        <v>18055.427</v>
      </c>
      <c r="C189">
        <v>22372.907999999999</v>
      </c>
      <c r="D189">
        <v>25542.098000000002</v>
      </c>
      <c r="E189">
        <v>30933.276000000002</v>
      </c>
      <c r="F189">
        <v>34811.752999999997</v>
      </c>
      <c r="G189">
        <v>41950.122000000003</v>
      </c>
      <c r="H189">
        <v>47141.612000000001</v>
      </c>
      <c r="I189">
        <v>65903.914000000004</v>
      </c>
      <c r="J189">
        <v>73914.614000000001</v>
      </c>
      <c r="K189">
        <v>59622.525999999998</v>
      </c>
      <c r="L189">
        <v>61394.597000000002</v>
      </c>
    </row>
    <row r="190" spans="1:12">
      <c r="A190" t="s">
        <v>210</v>
      </c>
      <c r="B190">
        <v>186511.49600000001</v>
      </c>
      <c r="C190">
        <v>262128.82</v>
      </c>
      <c r="D190">
        <v>231642.764</v>
      </c>
      <c r="E190">
        <v>303399.73300000001</v>
      </c>
      <c r="F190">
        <v>344464.26400000002</v>
      </c>
      <c r="G190">
        <v>291617.84399999998</v>
      </c>
      <c r="H190">
        <v>330062.75699999998</v>
      </c>
      <c r="I190">
        <v>554735.86699999997</v>
      </c>
      <c r="J190">
        <v>584738.69700000004</v>
      </c>
      <c r="K190">
        <v>407510.43699999998</v>
      </c>
      <c r="L190">
        <v>432865.065</v>
      </c>
    </row>
    <row r="191" spans="1:12">
      <c r="A191" t="s">
        <v>211</v>
      </c>
      <c r="B191">
        <v>91831.827999999994</v>
      </c>
      <c r="C191">
        <v>91342.187999999995</v>
      </c>
      <c r="D191">
        <v>102785.285</v>
      </c>
      <c r="E191">
        <v>119348.989</v>
      </c>
      <c r="F191">
        <v>128202.13400000001</v>
      </c>
      <c r="G191">
        <v>137550.68900000001</v>
      </c>
      <c r="H191">
        <v>139570.598</v>
      </c>
      <c r="I191">
        <v>127030.12300000001</v>
      </c>
      <c r="J191">
        <v>160410.242</v>
      </c>
      <c r="K191">
        <v>111066.663</v>
      </c>
      <c r="L191">
        <v>120444.58100000001</v>
      </c>
    </row>
    <row r="192" spans="1:12">
      <c r="A192" t="s">
        <v>212</v>
      </c>
      <c r="B192">
        <v>61855.917999999998</v>
      </c>
      <c r="C192">
        <v>33907.355000000003</v>
      </c>
      <c r="D192">
        <v>38341.618999999999</v>
      </c>
      <c r="E192">
        <v>50727.773999999998</v>
      </c>
      <c r="F192">
        <v>37701.135999999999</v>
      </c>
      <c r="G192">
        <v>33459.593999999997</v>
      </c>
      <c r="H192">
        <v>71113.104000000007</v>
      </c>
      <c r="I192">
        <v>58353.705000000002</v>
      </c>
      <c r="J192">
        <v>55441.207000000002</v>
      </c>
      <c r="K192">
        <v>59573.72</v>
      </c>
      <c r="L192">
        <v>58814.919000000002</v>
      </c>
    </row>
    <row r="193" spans="1:12">
      <c r="A193" t="s">
        <v>213</v>
      </c>
      <c r="B193">
        <v>221788.95499999999</v>
      </c>
      <c r="C193">
        <v>208657.111</v>
      </c>
      <c r="D193">
        <v>219456.16500000001</v>
      </c>
      <c r="E193">
        <v>230189.31</v>
      </c>
      <c r="F193">
        <v>204283.91800000001</v>
      </c>
      <c r="G193">
        <v>177584.299</v>
      </c>
      <c r="H193">
        <v>204616.649</v>
      </c>
      <c r="I193">
        <v>273673.984</v>
      </c>
      <c r="J193">
        <v>273876.17700000003</v>
      </c>
      <c r="K193">
        <v>180072.948</v>
      </c>
      <c r="L193">
        <v>221436.41699999999</v>
      </c>
    </row>
    <row r="194" spans="1:12">
      <c r="A194" t="s">
        <v>214</v>
      </c>
      <c r="B194">
        <v>304991.408</v>
      </c>
      <c r="C194">
        <v>335186.77799999999</v>
      </c>
      <c r="D194">
        <v>351736.11800000002</v>
      </c>
      <c r="E194">
        <v>444906.147</v>
      </c>
      <c r="F194">
        <v>474553.48300000001</v>
      </c>
      <c r="G194">
        <v>505175.44799999997</v>
      </c>
      <c r="H194">
        <v>529223.93999999994</v>
      </c>
      <c r="I194">
        <v>625604.46200000006</v>
      </c>
      <c r="J194">
        <v>717377.26300000004</v>
      </c>
      <c r="K194">
        <v>471815.74099999998</v>
      </c>
      <c r="L194">
        <v>540652.74600000004</v>
      </c>
    </row>
    <row r="195" spans="1:12">
      <c r="A195" t="s">
        <v>215</v>
      </c>
      <c r="B195">
        <v>531793.05900000001</v>
      </c>
      <c r="C195">
        <v>578819.31799999997</v>
      </c>
      <c r="D195">
        <v>594561.79200000002</v>
      </c>
      <c r="E195">
        <v>683799.06299999997</v>
      </c>
      <c r="F195">
        <v>874934.14800000004</v>
      </c>
      <c r="G195">
        <v>932789.99</v>
      </c>
      <c r="H195">
        <v>900443.06900000002</v>
      </c>
      <c r="I195">
        <v>1301119.953</v>
      </c>
      <c r="J195">
        <v>1350112.067</v>
      </c>
      <c r="K195">
        <v>1066948.2579999999</v>
      </c>
      <c r="L195">
        <v>1078577.3940000001</v>
      </c>
    </row>
    <row r="196" spans="1:12">
      <c r="A196" t="s">
        <v>216</v>
      </c>
      <c r="B196">
        <v>40394.69</v>
      </c>
      <c r="C196">
        <v>43550.595000000001</v>
      </c>
      <c r="D196">
        <v>36259.853000000003</v>
      </c>
      <c r="E196">
        <v>40366.767999999996</v>
      </c>
      <c r="F196">
        <v>54478.01</v>
      </c>
      <c r="G196">
        <v>61189.091</v>
      </c>
      <c r="H196">
        <v>71695.523000000001</v>
      </c>
      <c r="I196">
        <v>82751.14</v>
      </c>
      <c r="J196">
        <v>75417.512000000002</v>
      </c>
      <c r="K196">
        <v>52748.171000000002</v>
      </c>
      <c r="L196">
        <v>58039.285000000003</v>
      </c>
    </row>
    <row r="197" spans="1:12">
      <c r="A197" t="s">
        <v>217</v>
      </c>
      <c r="B197">
        <v>30918.781999999999</v>
      </c>
      <c r="C197">
        <v>33237.635000000002</v>
      </c>
      <c r="D197">
        <v>30745.654999999999</v>
      </c>
      <c r="E197">
        <v>38309.434999999998</v>
      </c>
      <c r="F197">
        <v>49307.966</v>
      </c>
      <c r="G197">
        <v>38551.908000000003</v>
      </c>
      <c r="H197">
        <v>56472.383999999998</v>
      </c>
      <c r="I197">
        <v>54083.697</v>
      </c>
      <c r="J197">
        <v>73846.92</v>
      </c>
      <c r="K197">
        <v>34011.482000000004</v>
      </c>
      <c r="L197">
        <v>34490.58</v>
      </c>
    </row>
    <row r="198" spans="1:12">
      <c r="A198" t="s">
        <v>218</v>
      </c>
      <c r="B198">
        <v>34191.96</v>
      </c>
      <c r="C198">
        <v>34276.623</v>
      </c>
      <c r="D198">
        <v>33854.620999999999</v>
      </c>
      <c r="E198">
        <v>43862.16</v>
      </c>
      <c r="F198">
        <v>54742.017</v>
      </c>
      <c r="G198">
        <v>53943.334999999999</v>
      </c>
      <c r="H198">
        <v>76527.202999999994</v>
      </c>
      <c r="I198">
        <v>62025.629000000001</v>
      </c>
      <c r="J198">
        <v>92291.903999999995</v>
      </c>
      <c r="K198">
        <v>57044.453000000001</v>
      </c>
      <c r="L198">
        <v>60848.493000000002</v>
      </c>
    </row>
    <row r="199" spans="1:12">
      <c r="A199" t="s">
        <v>219</v>
      </c>
      <c r="B199">
        <v>30441.712</v>
      </c>
      <c r="C199">
        <v>26428.617999999999</v>
      </c>
      <c r="D199">
        <v>28883.190999999999</v>
      </c>
      <c r="E199">
        <v>35413.631999999998</v>
      </c>
      <c r="F199">
        <v>27300.998</v>
      </c>
      <c r="G199">
        <v>25309.991000000002</v>
      </c>
      <c r="H199">
        <v>35859.838000000003</v>
      </c>
      <c r="I199">
        <v>33387.972000000002</v>
      </c>
      <c r="J199">
        <v>39121.004000000001</v>
      </c>
      <c r="K199">
        <v>39888.938000000002</v>
      </c>
      <c r="L199">
        <v>32790.663999999997</v>
      </c>
    </row>
    <row r="200" spans="1:12">
      <c r="A200" t="s">
        <v>220</v>
      </c>
      <c r="B200">
        <v>896681.58900000004</v>
      </c>
      <c r="C200">
        <v>879042.51899999997</v>
      </c>
      <c r="D200">
        <v>966787.01300000004</v>
      </c>
      <c r="E200">
        <v>1076618.608</v>
      </c>
      <c r="F200">
        <v>1244599.175</v>
      </c>
      <c r="G200">
        <v>1203880.284</v>
      </c>
      <c r="H200">
        <v>1324483.1340000001</v>
      </c>
      <c r="I200">
        <v>1697164.1839999999</v>
      </c>
      <c r="J200">
        <v>1832091.193</v>
      </c>
      <c r="K200">
        <v>1385587.105</v>
      </c>
      <c r="L200">
        <v>1394425.0319999999</v>
      </c>
    </row>
    <row r="201" spans="1:12">
      <c r="A201" t="s">
        <v>221</v>
      </c>
      <c r="B201">
        <v>452697.10100000002</v>
      </c>
      <c r="C201">
        <v>467343.071</v>
      </c>
      <c r="D201">
        <v>524820.70600000001</v>
      </c>
      <c r="E201">
        <v>628101.11</v>
      </c>
      <c r="F201">
        <v>751645.61100000003</v>
      </c>
      <c r="G201">
        <v>824202.62</v>
      </c>
      <c r="H201">
        <v>874221.79399999999</v>
      </c>
      <c r="I201">
        <v>1128212.284</v>
      </c>
      <c r="J201">
        <v>1286375.2439999999</v>
      </c>
      <c r="K201">
        <v>963253.86499999999</v>
      </c>
      <c r="L201">
        <v>1054123.577</v>
      </c>
    </row>
    <row r="202" spans="1:12">
      <c r="A202" t="s">
        <v>222</v>
      </c>
      <c r="B202">
        <v>362432.05099999998</v>
      </c>
      <c r="C202">
        <v>378358.43300000002</v>
      </c>
      <c r="D202">
        <v>398069.99300000002</v>
      </c>
      <c r="E202">
        <v>523486.53899999999</v>
      </c>
      <c r="F202">
        <v>651256.62699999998</v>
      </c>
      <c r="G202">
        <v>725272.85800000001</v>
      </c>
      <c r="H202">
        <v>692191.38699999999</v>
      </c>
      <c r="I202">
        <v>884920.94900000002</v>
      </c>
      <c r="J202">
        <v>966099.33700000006</v>
      </c>
      <c r="K202">
        <v>874016.47100000002</v>
      </c>
      <c r="L202">
        <v>890309.06200000003</v>
      </c>
    </row>
    <row r="203" spans="1:12">
      <c r="A203" t="s">
        <v>223</v>
      </c>
      <c r="B203">
        <v>414563.08799999999</v>
      </c>
      <c r="C203">
        <v>443532.80599999998</v>
      </c>
      <c r="D203">
        <v>498991.12099999998</v>
      </c>
      <c r="E203">
        <v>553425.25600000005</v>
      </c>
      <c r="F203">
        <v>705994.74899999995</v>
      </c>
      <c r="G203">
        <v>682475.45700000005</v>
      </c>
      <c r="H203">
        <v>851452.38600000006</v>
      </c>
      <c r="I203">
        <v>1056065.628</v>
      </c>
      <c r="J203">
        <v>1156939.0689999999</v>
      </c>
      <c r="K203">
        <v>762137.03399999999</v>
      </c>
      <c r="L203">
        <v>733546.90700000001</v>
      </c>
    </row>
    <row r="204" spans="1:12">
      <c r="A204" t="s">
        <v>224</v>
      </c>
      <c r="B204">
        <v>403652.36800000002</v>
      </c>
      <c r="C204">
        <v>388475.47700000001</v>
      </c>
      <c r="D204">
        <v>477162.70400000003</v>
      </c>
      <c r="E204">
        <v>522352.08799999999</v>
      </c>
      <c r="F204">
        <v>583475.18099999998</v>
      </c>
      <c r="G204">
        <v>623635.71</v>
      </c>
      <c r="H204">
        <v>647725.71299999999</v>
      </c>
      <c r="I204">
        <v>722019.82900000003</v>
      </c>
      <c r="J204">
        <v>838825.48100000003</v>
      </c>
      <c r="K204">
        <v>646015.76800000004</v>
      </c>
      <c r="L204">
        <v>676744.23800000001</v>
      </c>
    </row>
    <row r="205" spans="1:12">
      <c r="A205" t="s">
        <v>225</v>
      </c>
      <c r="B205">
        <v>5869.45</v>
      </c>
      <c r="C205">
        <v>7922.4629999999997</v>
      </c>
      <c r="D205">
        <v>7800.4530000000004</v>
      </c>
      <c r="E205">
        <v>8453.2540000000008</v>
      </c>
      <c r="F205">
        <v>9416.3889999999992</v>
      </c>
      <c r="G205">
        <v>11098.883</v>
      </c>
      <c r="H205">
        <v>12461.039000000001</v>
      </c>
      <c r="I205">
        <v>14895.81</v>
      </c>
      <c r="J205">
        <v>30556.162</v>
      </c>
      <c r="K205">
        <v>18581.295999999998</v>
      </c>
      <c r="L205">
        <v>21113.001</v>
      </c>
    </row>
    <row r="206" spans="1:12">
      <c r="A206" t="s">
        <v>226</v>
      </c>
      <c r="B206">
        <v>472489.63799999998</v>
      </c>
      <c r="C206">
        <v>627514.73400000005</v>
      </c>
      <c r="D206">
        <v>611945.15700000001</v>
      </c>
      <c r="E206">
        <v>705485.78700000001</v>
      </c>
      <c r="F206">
        <v>865423.821</v>
      </c>
      <c r="G206">
        <v>872293.86899999995</v>
      </c>
      <c r="H206">
        <v>1049815.047</v>
      </c>
      <c r="I206">
        <v>1346661.118</v>
      </c>
      <c r="J206">
        <v>1421304.517</v>
      </c>
      <c r="K206">
        <v>958315.40300000005</v>
      </c>
      <c r="L206">
        <v>1240549.763</v>
      </c>
    </row>
    <row r="207" spans="1:12">
      <c r="A207" t="s">
        <v>227</v>
      </c>
      <c r="B207">
        <v>53446.196000000004</v>
      </c>
      <c r="C207">
        <v>57766.82</v>
      </c>
      <c r="D207">
        <v>71305.180999999997</v>
      </c>
      <c r="E207">
        <v>121603.524</v>
      </c>
      <c r="F207">
        <v>151741.13500000001</v>
      </c>
      <c r="G207">
        <v>192984.033</v>
      </c>
      <c r="H207">
        <v>148965.12899999999</v>
      </c>
      <c r="I207">
        <v>235434.84700000001</v>
      </c>
      <c r="J207">
        <v>437747</v>
      </c>
      <c r="K207">
        <v>364525.99699999997</v>
      </c>
      <c r="L207">
        <v>338372.92300000001</v>
      </c>
    </row>
    <row r="208" spans="1:12">
      <c r="A208" t="s">
        <v>228</v>
      </c>
      <c r="B208">
        <v>55737.947</v>
      </c>
      <c r="C208">
        <v>69089.964000000007</v>
      </c>
      <c r="D208">
        <v>77507.982000000004</v>
      </c>
      <c r="E208">
        <v>151159.413</v>
      </c>
      <c r="F208">
        <v>134770.52600000001</v>
      </c>
      <c r="G208">
        <v>127395.09</v>
      </c>
      <c r="H208">
        <v>127284.329</v>
      </c>
      <c r="I208">
        <v>161187.734</v>
      </c>
      <c r="J208">
        <v>178056.23300000001</v>
      </c>
      <c r="K208">
        <v>184372.75399999999</v>
      </c>
      <c r="L208">
        <v>183355.38</v>
      </c>
    </row>
    <row r="209" spans="1:12">
      <c r="A209" t="s">
        <v>229</v>
      </c>
      <c r="B209">
        <v>69252.388000000006</v>
      </c>
      <c r="C209">
        <v>60107.196000000004</v>
      </c>
      <c r="D209">
        <v>42444.182999999997</v>
      </c>
      <c r="E209">
        <v>32766.859</v>
      </c>
      <c r="F209">
        <v>31192.753000000001</v>
      </c>
      <c r="G209">
        <v>24951.988000000001</v>
      </c>
      <c r="H209">
        <v>23013.723000000002</v>
      </c>
      <c r="I209">
        <v>46645.909</v>
      </c>
      <c r="J209">
        <v>51373.705999999998</v>
      </c>
      <c r="K209">
        <v>48381.040999999997</v>
      </c>
      <c r="L209">
        <v>60117.947999999997</v>
      </c>
    </row>
    <row r="210" spans="1:12">
      <c r="A210" t="s">
        <v>230</v>
      </c>
      <c r="B210">
        <v>445156.201</v>
      </c>
      <c r="C210">
        <v>390258.93</v>
      </c>
      <c r="D210">
        <v>463757.56199999998</v>
      </c>
      <c r="E210">
        <v>497591.84899999999</v>
      </c>
      <c r="F210">
        <v>505053.81</v>
      </c>
      <c r="G210">
        <v>571169.80000000005</v>
      </c>
      <c r="H210">
        <v>513903.28600000002</v>
      </c>
      <c r="I210">
        <v>683018.43799999997</v>
      </c>
      <c r="J210">
        <v>630036.17700000003</v>
      </c>
      <c r="K210">
        <v>619228.71299999999</v>
      </c>
      <c r="L210">
        <v>835374.696</v>
      </c>
    </row>
    <row r="211" spans="1:12">
      <c r="A211" t="s">
        <v>231</v>
      </c>
      <c r="B211">
        <v>518585.29499999998</v>
      </c>
      <c r="C211">
        <v>488086.80499999999</v>
      </c>
      <c r="D211">
        <v>642616.50600000005</v>
      </c>
      <c r="E211">
        <v>777144.60600000003</v>
      </c>
      <c r="F211">
        <v>873779.6</v>
      </c>
      <c r="G211">
        <v>832507.11399999994</v>
      </c>
      <c r="H211">
        <v>795802.54299999995</v>
      </c>
      <c r="I211">
        <v>621364.22900000005</v>
      </c>
      <c r="J211">
        <v>606093.348</v>
      </c>
      <c r="K211">
        <v>572631.46499999997</v>
      </c>
      <c r="L211">
        <v>650225.75600000005</v>
      </c>
    </row>
    <row r="212" spans="1:12">
      <c r="A212" t="s">
        <v>232</v>
      </c>
      <c r="B212">
        <v>200194.57800000001</v>
      </c>
      <c r="C212">
        <v>228814.93100000001</v>
      </c>
      <c r="D212">
        <v>276495.63500000001</v>
      </c>
      <c r="E212">
        <v>286274.55</v>
      </c>
      <c r="F212">
        <v>432246.11099999998</v>
      </c>
      <c r="G212">
        <v>397123.17300000001</v>
      </c>
      <c r="H212">
        <v>488728.72600000002</v>
      </c>
      <c r="I212">
        <v>619919.777</v>
      </c>
      <c r="J212">
        <v>485639.79</v>
      </c>
      <c r="K212">
        <v>324643.78600000002</v>
      </c>
      <c r="L212">
        <v>273608.06699999998</v>
      </c>
    </row>
    <row r="213" spans="1:12">
      <c r="A213" t="s">
        <v>233</v>
      </c>
      <c r="B213">
        <v>78918.05</v>
      </c>
      <c r="C213">
        <v>72130.945999999996</v>
      </c>
      <c r="D213">
        <v>87596.865999999995</v>
      </c>
      <c r="E213">
        <v>102763.442</v>
      </c>
      <c r="F213">
        <v>114861.58500000001</v>
      </c>
      <c r="G213">
        <v>110093.091</v>
      </c>
      <c r="H213">
        <v>131462.04399999999</v>
      </c>
      <c r="I213">
        <v>135503.52499999999</v>
      </c>
      <c r="J213">
        <v>102398.408</v>
      </c>
      <c r="K213">
        <v>73109.773000000001</v>
      </c>
      <c r="L213">
        <v>59130.855000000003</v>
      </c>
    </row>
    <row r="214" spans="1:12">
      <c r="A214" t="s">
        <v>234</v>
      </c>
      <c r="B214">
        <v>37650.873</v>
      </c>
      <c r="C214">
        <v>64857.512000000002</v>
      </c>
      <c r="D214">
        <v>103819.545</v>
      </c>
      <c r="E214">
        <v>107434.018</v>
      </c>
      <c r="F214">
        <v>139035.35399999999</v>
      </c>
      <c r="G214">
        <v>185387.58900000001</v>
      </c>
      <c r="H214">
        <v>177833.02600000001</v>
      </c>
      <c r="I214">
        <v>270634.70600000001</v>
      </c>
      <c r="J214">
        <v>189186.69</v>
      </c>
      <c r="K214">
        <v>131078.47</v>
      </c>
      <c r="L214">
        <v>130403.296</v>
      </c>
    </row>
    <row r="215" spans="1:12">
      <c r="A215" t="s">
        <v>235</v>
      </c>
      <c r="B215">
        <v>1825614.233</v>
      </c>
      <c r="C215">
        <v>1806567.477</v>
      </c>
      <c r="D215">
        <v>2744019.094</v>
      </c>
      <c r="E215">
        <v>2164400.21</v>
      </c>
      <c r="F215">
        <v>2188702.6779999998</v>
      </c>
      <c r="G215">
        <v>3313095.0809999998</v>
      </c>
      <c r="H215">
        <v>2488324.0060000001</v>
      </c>
      <c r="I215">
        <v>1918486.227</v>
      </c>
      <c r="J215">
        <v>1486254.7390000001</v>
      </c>
      <c r="K215">
        <v>1143933.2990000001</v>
      </c>
      <c r="L215">
        <v>1272525.3970000001</v>
      </c>
    </row>
    <row r="216" spans="1:12">
      <c r="A216" t="s">
        <v>236</v>
      </c>
      <c r="B216">
        <v>314853.02500000002</v>
      </c>
      <c r="C216">
        <v>264287.60499999998</v>
      </c>
      <c r="D216">
        <v>260753.05600000001</v>
      </c>
      <c r="E216">
        <v>300648.92200000002</v>
      </c>
      <c r="F216">
        <v>337663.15600000002</v>
      </c>
      <c r="G216">
        <v>362350.25699999998</v>
      </c>
      <c r="H216">
        <v>442019.89500000002</v>
      </c>
      <c r="I216">
        <v>621760.15899999999</v>
      </c>
      <c r="J216">
        <v>913410.91799999995</v>
      </c>
      <c r="K216">
        <v>786932.33499999996</v>
      </c>
      <c r="L216">
        <v>1014014.111</v>
      </c>
    </row>
    <row r="217" spans="1:12">
      <c r="A217" t="s">
        <v>237</v>
      </c>
      <c r="B217">
        <v>347633.84299999999</v>
      </c>
      <c r="C217">
        <v>340411.08799999999</v>
      </c>
      <c r="D217">
        <v>349844.99400000001</v>
      </c>
      <c r="E217">
        <v>431256.81599999999</v>
      </c>
      <c r="F217">
        <v>505962.467</v>
      </c>
      <c r="G217">
        <v>538370.36100000003</v>
      </c>
      <c r="H217">
        <v>626677.07200000004</v>
      </c>
      <c r="I217">
        <v>803136.61899999995</v>
      </c>
      <c r="J217">
        <v>958582.79399999999</v>
      </c>
      <c r="K217">
        <v>810746.37399999995</v>
      </c>
      <c r="L217">
        <v>735586.46</v>
      </c>
    </row>
    <row r="218" spans="1:12">
      <c r="A218" t="s">
        <v>238</v>
      </c>
      <c r="B218">
        <v>170984.386</v>
      </c>
      <c r="C218">
        <v>114012.003</v>
      </c>
      <c r="D218">
        <v>126944.977</v>
      </c>
      <c r="E218">
        <v>160188.81099999999</v>
      </c>
      <c r="F218">
        <v>183434.68100000001</v>
      </c>
      <c r="G218">
        <v>198765.26800000001</v>
      </c>
      <c r="H218">
        <v>285834.554</v>
      </c>
      <c r="I218">
        <v>395111.826</v>
      </c>
      <c r="J218">
        <v>440363.16200000001</v>
      </c>
      <c r="K218">
        <v>264533.05200000003</v>
      </c>
      <c r="L218">
        <v>273297.52600000001</v>
      </c>
    </row>
    <row r="219" spans="1:12">
      <c r="A219" t="s">
        <v>239</v>
      </c>
      <c r="B219">
        <v>157007.73800000001</v>
      </c>
      <c r="C219">
        <v>151736.27100000001</v>
      </c>
      <c r="D219">
        <v>179256.38</v>
      </c>
      <c r="E219">
        <v>186453.34700000001</v>
      </c>
      <c r="F219">
        <v>224458.81400000001</v>
      </c>
      <c r="G219">
        <v>218095.057</v>
      </c>
      <c r="H219">
        <v>235121.57399999999</v>
      </c>
      <c r="I219">
        <v>253827.03</v>
      </c>
      <c r="J219">
        <v>284134.255</v>
      </c>
      <c r="K219">
        <v>271568.88400000002</v>
      </c>
      <c r="L219">
        <v>293009.75099999999</v>
      </c>
    </row>
    <row r="220" spans="1:12">
      <c r="A220" t="s">
        <v>240</v>
      </c>
      <c r="B220">
        <v>318763.40000000002</v>
      </c>
      <c r="C220">
        <v>296064.70400000003</v>
      </c>
      <c r="D220">
        <v>311673.65299999999</v>
      </c>
      <c r="E220">
        <v>407233.29300000001</v>
      </c>
      <c r="F220">
        <v>441811.89899999998</v>
      </c>
      <c r="G220">
        <v>458516.28700000001</v>
      </c>
      <c r="H220">
        <v>489020.99099999998</v>
      </c>
      <c r="I220">
        <v>508958.31099999999</v>
      </c>
      <c r="J220">
        <v>410166.08799999999</v>
      </c>
      <c r="K220">
        <v>363084.45</v>
      </c>
      <c r="L220">
        <v>396852.58299999998</v>
      </c>
    </row>
    <row r="221" spans="1:12">
      <c r="A221" t="s">
        <v>241</v>
      </c>
      <c r="B221">
        <v>202665.44500000001</v>
      </c>
      <c r="C221">
        <v>199303.533</v>
      </c>
      <c r="D221">
        <v>210085.272</v>
      </c>
      <c r="E221">
        <v>165642.158</v>
      </c>
      <c r="F221">
        <v>202195.927</v>
      </c>
      <c r="G221">
        <v>246836.66500000001</v>
      </c>
      <c r="H221">
        <v>469340.37699999998</v>
      </c>
      <c r="I221">
        <v>318479.49699999997</v>
      </c>
      <c r="J221">
        <v>260830.573</v>
      </c>
      <c r="K221">
        <v>177586.98300000001</v>
      </c>
      <c r="L221">
        <v>204804.74100000001</v>
      </c>
    </row>
    <row r="222" spans="1:12">
      <c r="A222" t="s">
        <v>242</v>
      </c>
      <c r="B222">
        <v>408804.50900000002</v>
      </c>
      <c r="C222">
        <v>445546.67499999999</v>
      </c>
      <c r="D222">
        <v>440284.75699999998</v>
      </c>
      <c r="E222">
        <v>520296.74599999998</v>
      </c>
      <c r="F222">
        <v>554716.38100000005</v>
      </c>
      <c r="G222">
        <v>596855.76199999999</v>
      </c>
      <c r="H222">
        <v>672009.51699999999</v>
      </c>
      <c r="I222">
        <v>647615.66500000004</v>
      </c>
      <c r="J222">
        <v>693454.83100000001</v>
      </c>
      <c r="K222">
        <v>693270.14599999995</v>
      </c>
      <c r="L222">
        <v>730576.304</v>
      </c>
    </row>
    <row r="223" spans="1:12">
      <c r="A223" t="s">
        <v>243</v>
      </c>
      <c r="B223">
        <v>289602.92599999998</v>
      </c>
      <c r="C223">
        <v>392004.16399999999</v>
      </c>
      <c r="D223">
        <v>505710.51500000001</v>
      </c>
      <c r="E223">
        <v>596993.30900000001</v>
      </c>
      <c r="F223">
        <v>501986.93599999999</v>
      </c>
      <c r="G223">
        <v>494394.87</v>
      </c>
      <c r="H223">
        <v>498259.64600000001</v>
      </c>
      <c r="I223">
        <v>502765.29399999999</v>
      </c>
      <c r="J223">
        <v>563155.37300000002</v>
      </c>
      <c r="K223">
        <v>578028.67799999996</v>
      </c>
      <c r="L223">
        <v>489351.58500000002</v>
      </c>
    </row>
    <row r="224" spans="1:12">
      <c r="A224" t="s">
        <v>244</v>
      </c>
      <c r="B224">
        <v>120811.518</v>
      </c>
      <c r="C224">
        <v>117682.50599999999</v>
      </c>
      <c r="D224">
        <v>154417.19200000001</v>
      </c>
      <c r="E224">
        <v>197891.272</v>
      </c>
      <c r="F224">
        <v>195738.755</v>
      </c>
      <c r="G224">
        <v>245489.67800000001</v>
      </c>
      <c r="H224">
        <v>299354.42099999997</v>
      </c>
      <c r="I224">
        <v>431618.08600000001</v>
      </c>
      <c r="J224">
        <v>466864.16600000003</v>
      </c>
      <c r="K224">
        <v>304747.19799999997</v>
      </c>
      <c r="L224">
        <v>322399.58100000001</v>
      </c>
    </row>
    <row r="225" spans="1:12">
      <c r="A225" t="s">
        <v>245</v>
      </c>
      <c r="B225">
        <v>41614.262999999999</v>
      </c>
      <c r="C225">
        <v>48459.508999999998</v>
      </c>
      <c r="D225">
        <v>67667.373999999996</v>
      </c>
      <c r="E225">
        <v>101417.822</v>
      </c>
      <c r="F225">
        <v>81922.972999999998</v>
      </c>
      <c r="G225">
        <v>44717.35</v>
      </c>
      <c r="H225">
        <v>51757.635999999999</v>
      </c>
      <c r="I225">
        <v>47280.675000000003</v>
      </c>
      <c r="J225">
        <v>74303.899000000005</v>
      </c>
      <c r="K225">
        <v>55193.978000000003</v>
      </c>
      <c r="L225">
        <v>87979.081000000006</v>
      </c>
    </row>
    <row r="226" spans="1:12">
      <c r="A226" t="s">
        <v>246</v>
      </c>
      <c r="B226">
        <v>438493.69900000002</v>
      </c>
      <c r="C226">
        <v>455785.66100000002</v>
      </c>
      <c r="D226">
        <v>529603.86600000004</v>
      </c>
      <c r="E226">
        <v>595920.41399999999</v>
      </c>
      <c r="F226">
        <v>750814.43500000006</v>
      </c>
      <c r="G226">
        <v>812787.55799999996</v>
      </c>
      <c r="H226">
        <v>876285.60100000002</v>
      </c>
      <c r="I226">
        <v>1042401.526</v>
      </c>
      <c r="J226">
        <v>1136217.064</v>
      </c>
      <c r="K226">
        <v>767682.31799999997</v>
      </c>
      <c r="L226">
        <v>837360.54099999997</v>
      </c>
    </row>
    <row r="227" spans="1:12">
      <c r="A227" t="s">
        <v>247</v>
      </c>
      <c r="B227">
        <v>59489.235999999997</v>
      </c>
      <c r="C227">
        <v>77522.407000000007</v>
      </c>
      <c r="D227">
        <v>90989.148000000001</v>
      </c>
      <c r="E227">
        <v>111400.194</v>
      </c>
      <c r="F227">
        <v>114125.01700000001</v>
      </c>
      <c r="G227">
        <v>118436.677</v>
      </c>
      <c r="H227">
        <v>141083.59899999999</v>
      </c>
      <c r="I227">
        <v>162044.921</v>
      </c>
      <c r="J227">
        <v>204206.72099999999</v>
      </c>
      <c r="K227">
        <v>150745.432</v>
      </c>
      <c r="L227">
        <v>147185.35</v>
      </c>
    </row>
    <row r="228" spans="1:12">
      <c r="A228" t="s">
        <v>248</v>
      </c>
      <c r="B228">
        <v>144642.326</v>
      </c>
      <c r="C228">
        <v>174861.016</v>
      </c>
      <c r="D228">
        <v>190412.68299999999</v>
      </c>
      <c r="E228">
        <v>284911.25</v>
      </c>
      <c r="F228">
        <v>361987.61900000001</v>
      </c>
      <c r="G228">
        <v>416559.65500000003</v>
      </c>
      <c r="H228">
        <v>479713.174</v>
      </c>
      <c r="I228">
        <v>543646.71699999995</v>
      </c>
      <c r="J228">
        <v>556882.60900000005</v>
      </c>
      <c r="K228">
        <v>297981.77500000002</v>
      </c>
      <c r="L228">
        <v>282146.87400000001</v>
      </c>
    </row>
    <row r="229" spans="1:12">
      <c r="A229" t="s">
        <v>249</v>
      </c>
      <c r="B229">
        <v>17219.466</v>
      </c>
      <c r="C229">
        <v>35672.955999999998</v>
      </c>
      <c r="D229">
        <v>81434.260999999999</v>
      </c>
      <c r="E229">
        <v>61633.932000000001</v>
      </c>
      <c r="F229">
        <v>134507.39000000001</v>
      </c>
      <c r="G229">
        <v>203288.97099999999</v>
      </c>
      <c r="H229">
        <v>146521.08799999999</v>
      </c>
      <c r="I229">
        <v>25968.409</v>
      </c>
      <c r="J229">
        <v>131522.951</v>
      </c>
      <c r="K229">
        <v>118963.015</v>
      </c>
      <c r="L229">
        <v>34957.245000000003</v>
      </c>
    </row>
    <row r="230" spans="1:12">
      <c r="A230" t="s">
        <v>250</v>
      </c>
      <c r="B230">
        <v>328187.52600000001</v>
      </c>
      <c r="C230">
        <v>238051.44</v>
      </c>
      <c r="D230">
        <v>256860.12400000001</v>
      </c>
      <c r="E230">
        <v>151873.61900000001</v>
      </c>
      <c r="F230">
        <v>426545.60399999999</v>
      </c>
      <c r="G230">
        <v>275118.39299999998</v>
      </c>
      <c r="H230">
        <v>364864.799</v>
      </c>
      <c r="I230">
        <v>241715.23</v>
      </c>
      <c r="J230">
        <v>246608.508</v>
      </c>
      <c r="K230">
        <v>234927.217</v>
      </c>
      <c r="L230">
        <v>229313.66</v>
      </c>
    </row>
    <row r="231" spans="1:12">
      <c r="A231" t="s">
        <v>251</v>
      </c>
      <c r="B231">
        <v>350306.41800000001</v>
      </c>
      <c r="C231">
        <v>265220.65399999998</v>
      </c>
      <c r="D231">
        <v>579907.43700000003</v>
      </c>
      <c r="E231">
        <v>500928.07699999999</v>
      </c>
      <c r="F231">
        <v>773937.07200000004</v>
      </c>
      <c r="G231">
        <v>964216.51199999999</v>
      </c>
      <c r="H231">
        <v>981118.74699999997</v>
      </c>
      <c r="I231">
        <v>725408.88800000004</v>
      </c>
      <c r="J231">
        <v>1493940.618</v>
      </c>
      <c r="K231">
        <v>1113005.8700000001</v>
      </c>
      <c r="L231">
        <v>967530.495</v>
      </c>
    </row>
    <row r="232" spans="1:12">
      <c r="A232" t="s">
        <v>252</v>
      </c>
      <c r="B232">
        <v>61558.739000000001</v>
      </c>
      <c r="C232">
        <v>53382.951999999997</v>
      </c>
      <c r="D232">
        <v>52729.106</v>
      </c>
      <c r="E232">
        <v>43515.6</v>
      </c>
      <c r="F232">
        <v>44855.436999999998</v>
      </c>
      <c r="G232">
        <v>46976.419000000002</v>
      </c>
      <c r="H232">
        <v>64852.195</v>
      </c>
      <c r="I232">
        <v>95549.156000000003</v>
      </c>
      <c r="J232">
        <v>124837.072</v>
      </c>
      <c r="K232">
        <v>40604.084000000003</v>
      </c>
      <c r="L232">
        <v>41220.152000000002</v>
      </c>
    </row>
    <row r="233" spans="1:12">
      <c r="A233" t="s">
        <v>253</v>
      </c>
      <c r="B233">
        <v>52986.089</v>
      </c>
      <c r="C233">
        <v>48419.415999999997</v>
      </c>
      <c r="D233">
        <v>53938.561999999998</v>
      </c>
      <c r="E233">
        <v>77710.282000000007</v>
      </c>
      <c r="F233">
        <v>75134.570000000007</v>
      </c>
      <c r="G233">
        <v>80145.137000000002</v>
      </c>
      <c r="H233">
        <v>103639.481</v>
      </c>
      <c r="I233">
        <v>102139.552</v>
      </c>
      <c r="J233">
        <v>106093.149</v>
      </c>
      <c r="K233">
        <v>74230.066999999995</v>
      </c>
      <c r="L233">
        <v>63313.455000000002</v>
      </c>
    </row>
    <row r="234" spans="1:12">
      <c r="A234" t="s">
        <v>254</v>
      </c>
      <c r="B234">
        <v>197766.473</v>
      </c>
      <c r="C234">
        <v>180423.163</v>
      </c>
      <c r="D234">
        <v>206591.698</v>
      </c>
      <c r="E234">
        <v>257759.46299999999</v>
      </c>
      <c r="F234">
        <v>265276.538</v>
      </c>
      <c r="G234">
        <v>266293.74300000002</v>
      </c>
      <c r="H234">
        <v>330903.40500000003</v>
      </c>
      <c r="I234">
        <v>221356.68700000001</v>
      </c>
      <c r="J234">
        <v>398753.277</v>
      </c>
      <c r="K234">
        <v>246935.25</v>
      </c>
      <c r="L234">
        <v>278168.08</v>
      </c>
    </row>
    <row r="235" spans="1:12">
      <c r="A235" t="s">
        <v>255</v>
      </c>
      <c r="B235">
        <v>1895423.615</v>
      </c>
      <c r="C235">
        <v>1890305.85</v>
      </c>
      <c r="D235">
        <v>2003550.416</v>
      </c>
      <c r="E235">
        <v>2398553.0040000002</v>
      </c>
      <c r="F235">
        <v>2674809.875</v>
      </c>
      <c r="G235">
        <v>2650577.889</v>
      </c>
      <c r="H235">
        <v>2686216.4890000001</v>
      </c>
      <c r="I235">
        <v>2986424.534</v>
      </c>
      <c r="J235">
        <v>2747503.9410000001</v>
      </c>
      <c r="K235">
        <v>2141514.7420000001</v>
      </c>
      <c r="L235">
        <v>2043194.8149999999</v>
      </c>
    </row>
    <row r="236" spans="1:12">
      <c r="A236" t="s">
        <v>256</v>
      </c>
      <c r="B236">
        <v>32216.544000000002</v>
      </c>
      <c r="C236">
        <v>27232.305</v>
      </c>
      <c r="D236">
        <v>27102.038</v>
      </c>
      <c r="E236">
        <v>33571.178</v>
      </c>
      <c r="F236">
        <v>45960.847999999998</v>
      </c>
      <c r="G236">
        <v>53540.131999999998</v>
      </c>
      <c r="H236">
        <v>86102.532000000007</v>
      </c>
      <c r="I236">
        <v>111102.495</v>
      </c>
      <c r="J236">
        <v>107859.18700000001</v>
      </c>
      <c r="K236">
        <v>89255.413</v>
      </c>
      <c r="L236">
        <v>96729.24</v>
      </c>
    </row>
    <row r="237" spans="1:12">
      <c r="A237" t="s">
        <v>257</v>
      </c>
      <c r="B237">
        <v>242456.834</v>
      </c>
      <c r="C237">
        <v>272435.57699999999</v>
      </c>
      <c r="D237">
        <v>292185.96500000003</v>
      </c>
      <c r="E237">
        <v>382762.28200000001</v>
      </c>
      <c r="F237">
        <v>452721.56199999998</v>
      </c>
      <c r="G237">
        <v>512803.38400000002</v>
      </c>
      <c r="H237">
        <v>551726.69999999995</v>
      </c>
      <c r="I237">
        <v>678383.03700000001</v>
      </c>
      <c r="J237">
        <v>735854.33799999999</v>
      </c>
      <c r="K237">
        <v>622710.90700000001</v>
      </c>
      <c r="L237">
        <v>699147.16299999994</v>
      </c>
    </row>
    <row r="238" spans="1:12">
      <c r="A238" t="s">
        <v>258</v>
      </c>
      <c r="B238">
        <v>438786.75400000002</v>
      </c>
      <c r="C238">
        <v>470586.70899999997</v>
      </c>
      <c r="D238">
        <v>539704.24</v>
      </c>
      <c r="E238">
        <v>632817.60900000005</v>
      </c>
      <c r="F238">
        <v>767135.69200000004</v>
      </c>
      <c r="G238">
        <v>887682.299</v>
      </c>
      <c r="H238">
        <v>977551.84900000005</v>
      </c>
      <c r="I238">
        <v>1096108.4280000001</v>
      </c>
      <c r="J238">
        <v>1174659.885</v>
      </c>
      <c r="K238">
        <v>1002649.493</v>
      </c>
      <c r="L238">
        <v>1025131.365</v>
      </c>
    </row>
    <row r="239" spans="1:12">
      <c r="A239" t="s">
        <v>259</v>
      </c>
      <c r="B239">
        <v>44651.44</v>
      </c>
      <c r="C239">
        <v>53839.947</v>
      </c>
      <c r="D239">
        <v>48071.214</v>
      </c>
      <c r="E239">
        <v>59368.574999999997</v>
      </c>
      <c r="F239">
        <v>56387.453000000001</v>
      </c>
      <c r="G239">
        <v>63515.423999999999</v>
      </c>
      <c r="H239">
        <v>58106.175999999999</v>
      </c>
      <c r="I239">
        <v>68655.096999999994</v>
      </c>
      <c r="J239">
        <v>72921.411999999997</v>
      </c>
      <c r="K239">
        <v>72742.244999999995</v>
      </c>
      <c r="L239">
        <v>93637.285000000003</v>
      </c>
    </row>
    <row r="240" spans="1:12">
      <c r="A240" t="s">
        <v>260</v>
      </c>
      <c r="B240">
        <v>235943.95300000001</v>
      </c>
      <c r="C240">
        <v>256840.503</v>
      </c>
      <c r="D240">
        <v>258863.39499999999</v>
      </c>
      <c r="E240">
        <v>301858.29399999999</v>
      </c>
      <c r="F240">
        <v>286132.48300000001</v>
      </c>
      <c r="G240">
        <v>311095.84999999998</v>
      </c>
      <c r="H240">
        <v>408909.21299999999</v>
      </c>
      <c r="I240">
        <v>507022.53700000001</v>
      </c>
      <c r="J240">
        <v>461716.64899999998</v>
      </c>
      <c r="K240">
        <v>428821.446</v>
      </c>
      <c r="L240">
        <v>459011.935</v>
      </c>
    </row>
    <row r="241" spans="1:12">
      <c r="A241" t="s">
        <v>261</v>
      </c>
      <c r="B241">
        <v>662418.34600000002</v>
      </c>
      <c r="C241">
        <v>674125.60699999996</v>
      </c>
      <c r="D241">
        <v>640512.777</v>
      </c>
      <c r="E241">
        <v>779388.58900000004</v>
      </c>
      <c r="F241">
        <v>923794.48800000001</v>
      </c>
      <c r="G241">
        <v>915566.70299999998</v>
      </c>
      <c r="H241">
        <v>1054290.3060000001</v>
      </c>
      <c r="I241">
        <v>1281561.024</v>
      </c>
      <c r="J241">
        <v>1388874.226</v>
      </c>
      <c r="K241">
        <v>1171479.865</v>
      </c>
      <c r="L241">
        <v>1289632.409</v>
      </c>
    </row>
    <row r="242" spans="1:12">
      <c r="A242" t="s">
        <v>262</v>
      </c>
      <c r="B242">
        <v>45596.798999999999</v>
      </c>
      <c r="C242">
        <v>45825.714999999997</v>
      </c>
      <c r="D242">
        <v>49292.900999999998</v>
      </c>
      <c r="E242">
        <v>54682.731</v>
      </c>
      <c r="F242">
        <v>56165.375999999997</v>
      </c>
      <c r="G242">
        <v>65871.817999999999</v>
      </c>
      <c r="H242">
        <v>73237.001000000004</v>
      </c>
      <c r="I242">
        <v>88893.051999999996</v>
      </c>
      <c r="J242">
        <v>113025.81</v>
      </c>
      <c r="K242">
        <v>127453.47900000001</v>
      </c>
      <c r="L242">
        <v>151114.40299999999</v>
      </c>
    </row>
    <row r="243" spans="1:12">
      <c r="A243" t="s">
        <v>263</v>
      </c>
      <c r="B243">
        <v>64418.758999999998</v>
      </c>
      <c r="C243">
        <v>73538.195999999996</v>
      </c>
      <c r="D243">
        <v>70284.982999999993</v>
      </c>
      <c r="E243">
        <v>77549.793000000005</v>
      </c>
      <c r="F243">
        <v>87365.214999999997</v>
      </c>
      <c r="G243">
        <v>112716.414</v>
      </c>
      <c r="H243">
        <v>132772.63200000001</v>
      </c>
      <c r="I243">
        <v>155711.80499999999</v>
      </c>
      <c r="J243">
        <v>176233.579</v>
      </c>
      <c r="K243">
        <v>137386.003</v>
      </c>
      <c r="L243">
        <v>139943.41500000001</v>
      </c>
    </row>
    <row r="244" spans="1:12">
      <c r="A244" t="s">
        <v>264</v>
      </c>
      <c r="B244">
        <v>268055.61499999999</v>
      </c>
      <c r="C244">
        <v>194449.45800000001</v>
      </c>
      <c r="D244">
        <v>315728.81900000002</v>
      </c>
      <c r="E244">
        <v>386080.33299999998</v>
      </c>
      <c r="F244">
        <v>460874.58399999997</v>
      </c>
      <c r="G244">
        <v>489227.63400000002</v>
      </c>
      <c r="H244">
        <v>578923.83799999999</v>
      </c>
      <c r="I244">
        <v>633083.52399999998</v>
      </c>
      <c r="J244">
        <v>730268.11699999997</v>
      </c>
      <c r="K244">
        <v>631281.63800000004</v>
      </c>
      <c r="L244">
        <v>645293.29</v>
      </c>
    </row>
    <row r="245" spans="1:12">
      <c r="A245" t="s">
        <v>265</v>
      </c>
      <c r="B245">
        <v>5899.0619999999999</v>
      </c>
      <c r="C245">
        <v>8216.9429999999993</v>
      </c>
      <c r="D245">
        <v>10336.754000000001</v>
      </c>
      <c r="E245">
        <v>16558.734</v>
      </c>
      <c r="F245">
        <v>16225.92</v>
      </c>
      <c r="G245">
        <v>19644.592000000001</v>
      </c>
      <c r="H245">
        <v>25035.999</v>
      </c>
      <c r="I245">
        <v>32316.205000000002</v>
      </c>
      <c r="J245">
        <v>42768.392</v>
      </c>
      <c r="K245">
        <v>32245.995999999999</v>
      </c>
      <c r="L245">
        <v>32583.542000000001</v>
      </c>
    </row>
    <row r="246" spans="1:12">
      <c r="A246" t="s">
        <v>266</v>
      </c>
      <c r="B246">
        <v>411166.038</v>
      </c>
      <c r="C246">
        <v>442491.08600000001</v>
      </c>
      <c r="D246">
        <v>493420.72</v>
      </c>
      <c r="E246">
        <v>600856.93099999998</v>
      </c>
      <c r="F246">
        <v>729593.17200000002</v>
      </c>
      <c r="G246">
        <v>818426.04099999997</v>
      </c>
      <c r="H246">
        <v>926193.03</v>
      </c>
      <c r="I246">
        <v>983540.11199999996</v>
      </c>
      <c r="J246">
        <v>1032202.034</v>
      </c>
      <c r="K246">
        <v>981907.84699999995</v>
      </c>
      <c r="L246">
        <v>976676.027</v>
      </c>
    </row>
    <row r="247" spans="1:12">
      <c r="A247" t="s">
        <v>267</v>
      </c>
      <c r="B247">
        <v>14600.94</v>
      </c>
      <c r="C247">
        <v>24292.863000000001</v>
      </c>
      <c r="D247">
        <v>39516.288999999997</v>
      </c>
      <c r="E247">
        <v>56234.659</v>
      </c>
      <c r="F247">
        <v>73869.001999999993</v>
      </c>
      <c r="G247">
        <v>67083.789000000004</v>
      </c>
      <c r="H247">
        <v>71765.498000000007</v>
      </c>
      <c r="I247">
        <v>110814.644</v>
      </c>
      <c r="J247">
        <v>120625.133</v>
      </c>
      <c r="K247">
        <v>86833.510999999999</v>
      </c>
      <c r="L247">
        <v>80251.186000000002</v>
      </c>
    </row>
    <row r="248" spans="1:12">
      <c r="A248" t="s">
        <v>268</v>
      </c>
      <c r="B248">
        <v>666677.09199999995</v>
      </c>
      <c r="C248">
        <v>695461.57200000004</v>
      </c>
      <c r="D248">
        <v>758229.33200000005</v>
      </c>
      <c r="E248">
        <v>881846.85699999996</v>
      </c>
      <c r="F248">
        <v>1132571.2949999999</v>
      </c>
      <c r="G248">
        <v>1283761.794</v>
      </c>
      <c r="H248">
        <v>1243775.578</v>
      </c>
      <c r="I248">
        <v>1574525.436</v>
      </c>
      <c r="J248">
        <v>1796170.297</v>
      </c>
      <c r="K248">
        <v>1506404.7379999999</v>
      </c>
      <c r="L248">
        <v>1737320.9909999999</v>
      </c>
    </row>
    <row r="249" spans="1:12">
      <c r="A249" t="s">
        <v>269</v>
      </c>
      <c r="B249">
        <v>119775.666</v>
      </c>
      <c r="C249">
        <v>93516.626000000004</v>
      </c>
      <c r="D249">
        <v>81289.612999999998</v>
      </c>
      <c r="E249">
        <v>93948.237999999998</v>
      </c>
      <c r="F249">
        <v>114974.226</v>
      </c>
      <c r="G249">
        <v>120940.70299999999</v>
      </c>
      <c r="H249">
        <v>130159.209</v>
      </c>
      <c r="I249">
        <v>85803.849000000002</v>
      </c>
      <c r="J249">
        <v>53382.64</v>
      </c>
      <c r="K249">
        <v>52916.35</v>
      </c>
      <c r="L249">
        <v>63996.536999999997</v>
      </c>
    </row>
    <row r="250" spans="1:12">
      <c r="A250" t="s">
        <v>270</v>
      </c>
      <c r="B250">
        <v>46889.665000000001</v>
      </c>
      <c r="C250">
        <v>46667.641000000003</v>
      </c>
      <c r="D250">
        <v>48736.875</v>
      </c>
      <c r="E250">
        <v>48091.565000000002</v>
      </c>
      <c r="F250">
        <v>43399.053</v>
      </c>
      <c r="G250">
        <v>35602.737000000001</v>
      </c>
      <c r="H250">
        <v>29997.901999999998</v>
      </c>
      <c r="I250">
        <v>16702.982</v>
      </c>
      <c r="J250">
        <v>13730.746999999999</v>
      </c>
      <c r="K250">
        <v>11512.772000000001</v>
      </c>
      <c r="L250">
        <v>9958.9159999999993</v>
      </c>
    </row>
    <row r="251" spans="1:12">
      <c r="A251" t="s">
        <v>271</v>
      </c>
      <c r="B251">
        <v>118.574</v>
      </c>
      <c r="C251">
        <v>2542.373</v>
      </c>
      <c r="D251">
        <v>2059.6709999999998</v>
      </c>
      <c r="E251">
        <v>803.58799999999997</v>
      </c>
      <c r="F251">
        <v>1643.319</v>
      </c>
      <c r="G251">
        <v>2051.48</v>
      </c>
      <c r="H251">
        <v>886.21900000000005</v>
      </c>
      <c r="I251">
        <v>1261.528</v>
      </c>
      <c r="J251">
        <v>1242.643</v>
      </c>
      <c r="K251">
        <v>262.75700000000001</v>
      </c>
      <c r="L251">
        <v>348.05399999999997</v>
      </c>
    </row>
    <row r="252" spans="1:12">
      <c r="A252" t="s">
        <v>272</v>
      </c>
      <c r="B252">
        <v>421469.73800000001</v>
      </c>
      <c r="C252">
        <v>321501.50400000002</v>
      </c>
      <c r="D252">
        <v>104578.469</v>
      </c>
      <c r="E252">
        <v>95107.862999999998</v>
      </c>
      <c r="F252">
        <v>99827.528000000006</v>
      </c>
      <c r="G252">
        <v>94171.781000000003</v>
      </c>
      <c r="H252">
        <v>135447.495</v>
      </c>
      <c r="I252">
        <v>161187.07399999999</v>
      </c>
      <c r="J252">
        <v>161589.641</v>
      </c>
      <c r="K252">
        <v>158559.13099999999</v>
      </c>
      <c r="L252">
        <v>152848.82699999999</v>
      </c>
    </row>
    <row r="253" spans="1:12">
      <c r="A253" t="s">
        <v>273</v>
      </c>
      <c r="B253">
        <v>20790.815999999999</v>
      </c>
      <c r="C253">
        <v>21761.858</v>
      </c>
      <c r="D253">
        <v>25400.358</v>
      </c>
      <c r="E253">
        <v>24957.065999999999</v>
      </c>
      <c r="F253">
        <v>24877.935000000001</v>
      </c>
      <c r="G253">
        <v>31768.323</v>
      </c>
      <c r="H253">
        <v>39927.64</v>
      </c>
      <c r="I253">
        <v>46500.714</v>
      </c>
      <c r="J253">
        <v>53152.027000000002</v>
      </c>
      <c r="K253">
        <v>49217.413999999997</v>
      </c>
      <c r="L253">
        <v>52315.154000000002</v>
      </c>
    </row>
    <row r="254" spans="1:12">
      <c r="A254" t="s">
        <v>274</v>
      </c>
      <c r="B254">
        <v>7522.6090000000004</v>
      </c>
      <c r="C254">
        <v>8239.3760000000002</v>
      </c>
      <c r="D254">
        <v>11626.191999999999</v>
      </c>
      <c r="E254">
        <v>21942.048999999999</v>
      </c>
      <c r="F254">
        <v>19361.437999999998</v>
      </c>
      <c r="G254">
        <v>23169.191999999999</v>
      </c>
      <c r="H254">
        <v>34159.758999999998</v>
      </c>
      <c r="I254">
        <v>53864.665000000001</v>
      </c>
      <c r="J254">
        <v>67235.573000000004</v>
      </c>
      <c r="K254">
        <v>52328.841999999997</v>
      </c>
      <c r="L254">
        <v>58839.095000000001</v>
      </c>
    </row>
    <row r="255" spans="1:12">
      <c r="A255" t="s">
        <v>275</v>
      </c>
      <c r="B255">
        <v>340181.04599999997</v>
      </c>
      <c r="C255">
        <v>364067.07900000003</v>
      </c>
      <c r="D255">
        <v>366711.11800000002</v>
      </c>
      <c r="E255">
        <v>430284.99599999998</v>
      </c>
      <c r="F255">
        <v>462316.40899999999</v>
      </c>
      <c r="G255">
        <v>450282.04100000003</v>
      </c>
      <c r="H255">
        <v>467337.61599999998</v>
      </c>
      <c r="I255">
        <v>471773.13099999999</v>
      </c>
      <c r="J255">
        <v>450378.91</v>
      </c>
      <c r="K255">
        <v>364355.27799999999</v>
      </c>
      <c r="L255">
        <v>369056.55200000003</v>
      </c>
    </row>
    <row r="256" spans="1:12">
      <c r="A256" t="s">
        <v>276</v>
      </c>
      <c r="B256">
        <v>891637.11800000002</v>
      </c>
      <c r="C256">
        <v>936464.81599999999</v>
      </c>
      <c r="D256">
        <v>1009855.1580000001</v>
      </c>
      <c r="E256">
        <v>1274888.3230000001</v>
      </c>
      <c r="F256">
        <v>1389007.5859999999</v>
      </c>
      <c r="G256">
        <v>1401375.3929999999</v>
      </c>
      <c r="H256">
        <v>1460396.82</v>
      </c>
      <c r="I256">
        <v>1603766.0519999999</v>
      </c>
      <c r="J256">
        <v>1648831.277</v>
      </c>
      <c r="K256">
        <v>1317322.1980000001</v>
      </c>
      <c r="L256">
        <v>1355802.655</v>
      </c>
    </row>
    <row r="257" spans="1:12">
      <c r="A257" t="s">
        <v>277</v>
      </c>
      <c r="B257">
        <v>161381.68299999999</v>
      </c>
      <c r="C257">
        <v>156418.41500000001</v>
      </c>
      <c r="D257">
        <v>216502.715</v>
      </c>
      <c r="E257">
        <v>297149.71000000002</v>
      </c>
      <c r="F257">
        <v>311879.19799999997</v>
      </c>
      <c r="G257">
        <v>366578.054</v>
      </c>
      <c r="H257">
        <v>407203.20199999999</v>
      </c>
      <c r="I257">
        <v>536697.43299999996</v>
      </c>
      <c r="J257">
        <v>607343.23300000001</v>
      </c>
      <c r="K257">
        <v>528708.81400000001</v>
      </c>
      <c r="L257">
        <v>921645.94099999999</v>
      </c>
    </row>
    <row r="258" spans="1:12">
      <c r="A258" t="s">
        <v>278</v>
      </c>
      <c r="B258">
        <v>26788.806</v>
      </c>
      <c r="C258">
        <v>31979.879000000001</v>
      </c>
      <c r="D258">
        <v>27014.374</v>
      </c>
      <c r="E258">
        <v>37276.262999999999</v>
      </c>
      <c r="F258">
        <v>34078.267</v>
      </c>
      <c r="G258">
        <v>33535.218000000001</v>
      </c>
      <c r="H258">
        <v>46242.142999999996</v>
      </c>
      <c r="I258">
        <v>42198.955999999998</v>
      </c>
      <c r="J258">
        <v>41283.578000000001</v>
      </c>
      <c r="K258">
        <v>57443.173000000003</v>
      </c>
      <c r="L258">
        <v>53633.696000000004</v>
      </c>
    </row>
    <row r="259" spans="1:12">
      <c r="A259" t="s">
        <v>279</v>
      </c>
      <c r="B259">
        <v>48355.786999999997</v>
      </c>
      <c r="C259">
        <v>44746.972000000002</v>
      </c>
      <c r="D259">
        <v>36207.934999999998</v>
      </c>
      <c r="E259">
        <v>42871.894</v>
      </c>
      <c r="F259">
        <v>54500.254999999997</v>
      </c>
      <c r="G259">
        <v>54599.330999999998</v>
      </c>
      <c r="H259">
        <v>56700.608999999997</v>
      </c>
      <c r="I259">
        <v>51172.476000000002</v>
      </c>
      <c r="J259">
        <v>43657.358999999997</v>
      </c>
      <c r="K259">
        <v>36849.841</v>
      </c>
      <c r="L259">
        <v>36575.052000000003</v>
      </c>
    </row>
    <row r="260" spans="1:12">
      <c r="A260" t="s">
        <v>280</v>
      </c>
      <c r="B260">
        <v>66614.243000000002</v>
      </c>
      <c r="C260">
        <v>64978.021000000001</v>
      </c>
      <c r="D260">
        <v>93701.676999999996</v>
      </c>
      <c r="E260">
        <v>97326.267000000007</v>
      </c>
      <c r="F260">
        <v>136230.25099999999</v>
      </c>
      <c r="G260">
        <v>166539.02299999999</v>
      </c>
      <c r="H260">
        <v>189677.65900000001</v>
      </c>
      <c r="I260">
        <v>299123.87699999998</v>
      </c>
      <c r="J260">
        <v>459681.51899999997</v>
      </c>
      <c r="K260">
        <v>493759.88299999997</v>
      </c>
      <c r="L260">
        <v>621128.79200000002</v>
      </c>
    </row>
    <row r="261" spans="1:12">
      <c r="A261" t="s">
        <v>281</v>
      </c>
      <c r="B261">
        <v>296134.12300000002</v>
      </c>
      <c r="C261">
        <v>275499.77</v>
      </c>
      <c r="D261">
        <v>255404.31400000001</v>
      </c>
      <c r="E261">
        <v>236361.791</v>
      </c>
      <c r="F261">
        <v>287154.28100000002</v>
      </c>
      <c r="G261">
        <v>278191.44500000001</v>
      </c>
      <c r="H261">
        <v>309885.87599999999</v>
      </c>
      <c r="I261">
        <v>420888.76500000001</v>
      </c>
      <c r="J261">
        <v>467297.13400000002</v>
      </c>
      <c r="K261">
        <v>331043.39</v>
      </c>
      <c r="L261">
        <v>300930.28700000001</v>
      </c>
    </row>
    <row r="262" spans="1:12">
      <c r="A262" t="s">
        <v>282</v>
      </c>
      <c r="B262">
        <v>460415.54300000001</v>
      </c>
      <c r="C262">
        <v>467392.63099999999</v>
      </c>
      <c r="D262">
        <v>519253.79399999999</v>
      </c>
      <c r="E262">
        <v>629645.31999999995</v>
      </c>
      <c r="F262">
        <v>736592.27099999995</v>
      </c>
      <c r="G262">
        <v>757421.86399999994</v>
      </c>
      <c r="H262">
        <v>998927.598</v>
      </c>
      <c r="I262">
        <v>1266583.8759999999</v>
      </c>
      <c r="J262">
        <v>1354703.5919999999</v>
      </c>
      <c r="K262">
        <v>1188918.8629999999</v>
      </c>
      <c r="L262">
        <v>1296426.4639999999</v>
      </c>
    </row>
    <row r="263" spans="1:12">
      <c r="A263" t="s">
        <v>283</v>
      </c>
      <c r="B263">
        <v>4642.3440000000001</v>
      </c>
      <c r="C263">
        <v>4769.6499999999996</v>
      </c>
      <c r="D263">
        <v>4365.9440000000004</v>
      </c>
      <c r="E263">
        <v>4607.9849999999997</v>
      </c>
      <c r="F263">
        <v>2107.8539999999998</v>
      </c>
      <c r="G263">
        <v>4865.2079999999996</v>
      </c>
      <c r="H263">
        <v>11261.584999999999</v>
      </c>
      <c r="I263">
        <v>10282.948</v>
      </c>
      <c r="J263">
        <v>4973.8329999999996</v>
      </c>
      <c r="K263">
        <v>9470.973</v>
      </c>
      <c r="L263">
        <v>12601.044</v>
      </c>
    </row>
  </sheetData>
  <pageMargins left="0.7" right="0.7" top="0.75" bottom="0.75" header="0.3" footer="0.3"/>
  <legacyDrawing r:id="rId1"/>
</worksheet>
</file>

<file path=xl/worksheets/sheet23.xml><?xml version="1.0" encoding="utf-8"?>
<worksheet xmlns="http://schemas.openxmlformats.org/spreadsheetml/2006/main" xmlns:r="http://schemas.openxmlformats.org/officeDocument/2006/relationships">
  <dimension ref="A1:Z263"/>
  <sheetViews>
    <sheetView topLeftCell="G1" workbookViewId="0">
      <selection activeCell="Q2" sqref="Q2"/>
    </sheetView>
  </sheetViews>
  <sheetFormatPr defaultRowHeight="12.75"/>
  <sheetData>
    <row r="1" spans="1:26">
      <c r="A1" t="s">
        <v>26</v>
      </c>
    </row>
    <row r="2" spans="1:26">
      <c r="A2" t="s">
        <v>0</v>
      </c>
      <c r="N2" s="1"/>
    </row>
    <row r="3" spans="1:26">
      <c r="O3" s="2" t="s">
        <v>288</v>
      </c>
    </row>
    <row r="4" spans="1:26">
      <c r="A4" t="s">
        <v>1</v>
      </c>
      <c r="B4" t="s">
        <v>313</v>
      </c>
      <c r="C4" t="s">
        <v>3</v>
      </c>
      <c r="D4" t="s">
        <v>4</v>
      </c>
      <c r="O4" s="3" t="s">
        <v>289</v>
      </c>
      <c r="P4" s="1" t="s">
        <v>286</v>
      </c>
    </row>
    <row r="5" spans="1:26">
      <c r="N5" s="4" t="s">
        <v>20</v>
      </c>
      <c r="O5" s="6"/>
      <c r="P5" s="5">
        <v>2000</v>
      </c>
      <c r="Q5" s="5">
        <v>2001</v>
      </c>
      <c r="R5" s="5">
        <v>2002</v>
      </c>
      <c r="S5" s="5">
        <v>2003</v>
      </c>
      <c r="T5" s="5">
        <v>2004</v>
      </c>
      <c r="U5" s="5">
        <v>2005</v>
      </c>
      <c r="V5" s="5">
        <v>2006</v>
      </c>
      <c r="W5" s="5">
        <v>2007</v>
      </c>
      <c r="X5" s="5">
        <v>2008</v>
      </c>
      <c r="Y5" s="5">
        <v>2009</v>
      </c>
      <c r="Z5" s="5">
        <v>2010</v>
      </c>
    </row>
    <row r="6" spans="1:26">
      <c r="A6" t="s">
        <v>5</v>
      </c>
      <c r="B6" t="s">
        <v>6</v>
      </c>
      <c r="C6" t="s">
        <v>7</v>
      </c>
      <c r="D6" t="s">
        <v>8</v>
      </c>
      <c r="E6" t="s">
        <v>9</v>
      </c>
      <c r="F6" t="s">
        <v>10</v>
      </c>
      <c r="G6" t="s">
        <v>11</v>
      </c>
      <c r="H6" t="s">
        <v>12</v>
      </c>
      <c r="I6" t="s">
        <v>13</v>
      </c>
      <c r="J6" t="s">
        <v>14</v>
      </c>
      <c r="K6" t="s">
        <v>15</v>
      </c>
      <c r="L6" t="s">
        <v>16</v>
      </c>
      <c r="O6" s="7"/>
    </row>
    <row r="7" spans="1:26">
      <c r="A7" t="s">
        <v>17</v>
      </c>
      <c r="O7" s="7" t="s">
        <v>21</v>
      </c>
      <c r="P7">
        <f>SUM(B9:B96)</f>
        <v>9999718.9009999968</v>
      </c>
      <c r="Q7">
        <f t="shared" ref="Q7:Z7" si="0">SUM(C9:C96)</f>
        <v>9200361.998999998</v>
      </c>
      <c r="R7">
        <f t="shared" si="0"/>
        <v>9785234.3789999969</v>
      </c>
      <c r="S7">
        <f t="shared" si="0"/>
        <v>12177862.840000005</v>
      </c>
      <c r="T7">
        <f t="shared" si="0"/>
        <v>15380731.005999999</v>
      </c>
      <c r="U7">
        <f t="shared" si="0"/>
        <v>18158885.93799999</v>
      </c>
      <c r="V7">
        <f t="shared" si="0"/>
        <v>21872914.890000001</v>
      </c>
      <c r="W7">
        <f t="shared" si="0"/>
        <v>24677930.728000004</v>
      </c>
      <c r="X7">
        <f t="shared" si="0"/>
        <v>31574496.011999995</v>
      </c>
      <c r="Y7">
        <f t="shared" si="0"/>
        <v>22353824.311999999</v>
      </c>
      <c r="Z7">
        <f t="shared" si="0"/>
        <v>29068702.815000001</v>
      </c>
    </row>
    <row r="8" spans="1:26">
      <c r="A8" t="s">
        <v>28</v>
      </c>
      <c r="B8">
        <v>86937360.869000003</v>
      </c>
      <c r="C8">
        <v>76303316.483999997</v>
      </c>
      <c r="D8">
        <v>82983411.601999998</v>
      </c>
      <c r="E8">
        <v>102410949.441</v>
      </c>
      <c r="F8">
        <v>123309700.17200001</v>
      </c>
      <c r="G8">
        <v>130263720.46600001</v>
      </c>
      <c r="H8">
        <v>147370407.94999999</v>
      </c>
      <c r="I8">
        <v>169061476.94400001</v>
      </c>
      <c r="J8">
        <v>183880641.87200001</v>
      </c>
      <c r="K8">
        <v>131116175.37899999</v>
      </c>
      <c r="L8">
        <v>158410621.98899999</v>
      </c>
      <c r="O8" s="7"/>
    </row>
    <row r="9" spans="1:26">
      <c r="A9" t="s">
        <v>29</v>
      </c>
      <c r="B9">
        <v>10302.352999999999</v>
      </c>
      <c r="C9">
        <v>8869.0609999999997</v>
      </c>
      <c r="D9">
        <v>11252.598</v>
      </c>
      <c r="E9">
        <v>17033.397000000001</v>
      </c>
      <c r="F9">
        <v>26977.805</v>
      </c>
      <c r="G9">
        <v>21767.432000000001</v>
      </c>
      <c r="H9">
        <v>20282.441999999999</v>
      </c>
      <c r="I9">
        <v>22775.94</v>
      </c>
      <c r="J9">
        <v>32582.219000000001</v>
      </c>
      <c r="K9">
        <v>20926.399000000001</v>
      </c>
      <c r="L9">
        <v>19230.246999999999</v>
      </c>
      <c r="O9" s="7" t="s">
        <v>22</v>
      </c>
      <c r="P9">
        <f>B105+B130+B131+B132+B136+B137+B138+B106+B150+B151+B152+B156+B157+B166+B167+B168+B169+B170+B171+B172+B173</f>
        <v>2389939.0609999998</v>
      </c>
      <c r="Q9">
        <f t="shared" ref="Q9:Z9" si="1">C105+C130+C131+C132+C136+C137+C138+C106+C150+C151+C152+C156+C157+C166+C167+C168+C169+C170+C171+C172+C173</f>
        <v>2295238.2030000002</v>
      </c>
      <c r="R9">
        <f t="shared" si="1"/>
        <v>2411034.2399999998</v>
      </c>
      <c r="S9">
        <f t="shared" si="1"/>
        <v>2810580.4019999993</v>
      </c>
      <c r="T9">
        <f t="shared" si="1"/>
        <v>3481081.0299999993</v>
      </c>
      <c r="U9">
        <f t="shared" si="1"/>
        <v>3675764.0439999993</v>
      </c>
      <c r="V9">
        <f t="shared" si="1"/>
        <v>4848671.4970000004</v>
      </c>
      <c r="W9">
        <f t="shared" si="1"/>
        <v>5507069.2530000005</v>
      </c>
      <c r="X9">
        <f t="shared" si="1"/>
        <v>5427026.4430000009</v>
      </c>
      <c r="Y9">
        <f t="shared" si="1"/>
        <v>3766172.2539999997</v>
      </c>
      <c r="Z9">
        <f t="shared" si="1"/>
        <v>5478148.6600000011</v>
      </c>
    </row>
    <row r="10" spans="1:26">
      <c r="A10" t="s">
        <v>30</v>
      </c>
      <c r="B10">
        <v>4652.5820000000003</v>
      </c>
      <c r="C10">
        <v>5640.9520000000002</v>
      </c>
      <c r="D10">
        <v>6213.5309999999999</v>
      </c>
      <c r="E10">
        <v>9463.8670000000002</v>
      </c>
      <c r="F10">
        <v>11590.505999999999</v>
      </c>
      <c r="G10">
        <v>12077.76</v>
      </c>
      <c r="H10">
        <v>7026.8050000000003</v>
      </c>
      <c r="I10">
        <v>7488.451</v>
      </c>
      <c r="J10">
        <v>21897.731</v>
      </c>
      <c r="K10">
        <v>8877.1409999999996</v>
      </c>
      <c r="L10">
        <v>7992.0159999999996</v>
      </c>
      <c r="O10" s="7"/>
    </row>
    <row r="11" spans="1:26">
      <c r="A11" t="s">
        <v>31</v>
      </c>
      <c r="B11">
        <v>48955.052000000003</v>
      </c>
      <c r="C11">
        <v>57510.531999999999</v>
      </c>
      <c r="D11">
        <v>60545.815999999999</v>
      </c>
      <c r="E11">
        <v>79366.668999999994</v>
      </c>
      <c r="F11">
        <v>100116.007</v>
      </c>
      <c r="G11">
        <v>106198.944</v>
      </c>
      <c r="H11">
        <v>108255.811</v>
      </c>
      <c r="I11">
        <v>119448.72100000001</v>
      </c>
      <c r="J11">
        <v>144523.11300000001</v>
      </c>
      <c r="K11">
        <v>94293.073999999993</v>
      </c>
      <c r="L11">
        <v>106553.37699999999</v>
      </c>
      <c r="O11" s="7" t="s">
        <v>23</v>
      </c>
      <c r="P11">
        <f>B141+B142+B143+B144+B145+B146+B147+B148+B149+B153+B154+B155+B231+B232+B233+B234+B235+B236+B237+B238+B239+B240+B241+B242+B243+B244+B257+B258</f>
        <v>4138412.9660000005</v>
      </c>
      <c r="Q11">
        <f t="shared" ref="Q11:Z11" si="2">C141+C142+C143+C144+C145+C146+C147+C148+C149+C153+C154+C155+C231+C232+C233+C234+C235+C236+C237+C238+C239+C240+C241+C242+C243+C244+C257+C258</f>
        <v>3912385.8500000006</v>
      </c>
      <c r="R11">
        <f t="shared" si="2"/>
        <v>4378054.1320000002</v>
      </c>
      <c r="S11">
        <f t="shared" si="2"/>
        <v>5362486.1139999991</v>
      </c>
      <c r="T11">
        <f t="shared" si="2"/>
        <v>6088565.5559999989</v>
      </c>
      <c r="U11">
        <f t="shared" si="2"/>
        <v>6089390.5089999996</v>
      </c>
      <c r="V11">
        <f t="shared" si="2"/>
        <v>6788178.3039999986</v>
      </c>
      <c r="W11">
        <f t="shared" si="2"/>
        <v>7864678.8670000006</v>
      </c>
      <c r="X11">
        <f t="shared" si="2"/>
        <v>8582285.8359999992</v>
      </c>
      <c r="Y11">
        <f t="shared" si="2"/>
        <v>6678582.6479999982</v>
      </c>
      <c r="Z11">
        <f t="shared" si="2"/>
        <v>7372828.3620000007</v>
      </c>
    </row>
    <row r="12" spans="1:26">
      <c r="A12" t="s">
        <v>32</v>
      </c>
      <c r="B12">
        <v>1541.8389999999999</v>
      </c>
      <c r="C12">
        <v>1404.4949999999999</v>
      </c>
      <c r="D12">
        <v>1832.6880000000001</v>
      </c>
      <c r="E12">
        <v>2486.5949999999998</v>
      </c>
      <c r="F12">
        <v>3715.2710000000002</v>
      </c>
      <c r="G12">
        <v>6409.1840000000002</v>
      </c>
      <c r="H12">
        <v>10470.200999999999</v>
      </c>
      <c r="I12">
        <v>24666.147000000001</v>
      </c>
      <c r="J12">
        <v>21029.298999999999</v>
      </c>
      <c r="K12">
        <v>5965.8090000000002</v>
      </c>
      <c r="L12">
        <v>8406.0910000000003</v>
      </c>
      <c r="O12" s="8"/>
    </row>
    <row r="13" spans="1:26">
      <c r="A13" t="s">
        <v>33</v>
      </c>
      <c r="B13">
        <v>26953.646000000001</v>
      </c>
      <c r="C13">
        <v>27341.028999999999</v>
      </c>
      <c r="D13">
        <v>39110.271000000001</v>
      </c>
      <c r="E13">
        <v>49889.633999999998</v>
      </c>
      <c r="F13">
        <v>53056.544999999998</v>
      </c>
      <c r="G13">
        <v>68400.58</v>
      </c>
      <c r="H13">
        <v>73247.27</v>
      </c>
      <c r="I13">
        <v>105527.86500000001</v>
      </c>
      <c r="J13">
        <v>144573.465</v>
      </c>
      <c r="K13">
        <v>135312.522</v>
      </c>
      <c r="L13">
        <v>134720.984</v>
      </c>
      <c r="O13" s="7" t="s">
        <v>24</v>
      </c>
      <c r="P13">
        <f>B97+B98+B99+B100+B101+B102+B103+B104+B110+B111+B115+B116+B117+B118+B119+B120+B121+B122+B123+B124+B125+B126+B127+B128+B129+B182+B183+B184+B185+B186+B187+B188+B189+B190+B191+B192+B193+B194+B195+B196+B197+B198+B199+B200+B201+B202+B203+B204+B205+B206+B207+B208+B209+B210+B211+B215+B216+B217+B218+B219+B220+B221+B222+B230+B245+B246+B247+B248+B249+B250+B251+B252+B254+B256</f>
        <v>40880035.410999998</v>
      </c>
      <c r="Q13">
        <f t="shared" ref="Q13:Z13" si="3">C97+C98+C99+C100+C101+C102+C103+C104+C110+C111+C115+C116+C117+C118+C119+C120+C121+C122+C123+C124+C125+C126+C127+C128+C129+C182+C183+C184+C185+C186+C187+C188+C189+C190+C191+C192+C193+C194+C195+C196+C197+C198+C199+C200+C201+C202+C203+C204+C205+C206+C207+C208+C209+C210+C211+C215+C216+C217+C218+C219+C220+C221+C222+C230+C245+C246+C247+C248+C249+C250+C251+C252+C254+C256</f>
        <v>33249153.827000011</v>
      </c>
      <c r="R13">
        <f t="shared" si="3"/>
        <v>36577766.506999999</v>
      </c>
      <c r="S13">
        <f t="shared" si="3"/>
        <v>44049117.823000006</v>
      </c>
      <c r="T13">
        <f t="shared" si="3"/>
        <v>52054965.043000005</v>
      </c>
      <c r="U13">
        <f t="shared" si="3"/>
        <v>53665783.065999985</v>
      </c>
      <c r="V13">
        <f t="shared" si="3"/>
        <v>59533422.676000014</v>
      </c>
      <c r="W13">
        <f t="shared" si="3"/>
        <v>66307483.74400001</v>
      </c>
      <c r="X13">
        <f t="shared" si="3"/>
        <v>71509154.879999995</v>
      </c>
      <c r="Y13">
        <f t="shared" si="3"/>
        <v>55296866.528000019</v>
      </c>
      <c r="Z13">
        <f t="shared" si="3"/>
        <v>64036668.306000002</v>
      </c>
    </row>
    <row r="14" spans="1:26">
      <c r="A14" t="s">
        <v>34</v>
      </c>
      <c r="B14">
        <v>77781.733999999997</v>
      </c>
      <c r="C14">
        <v>82468.671000000002</v>
      </c>
      <c r="D14">
        <v>67211.135999999999</v>
      </c>
      <c r="E14">
        <v>85422.441999999995</v>
      </c>
      <c r="F14">
        <v>142235.18100000001</v>
      </c>
      <c r="G14">
        <v>162264.26699999999</v>
      </c>
      <c r="H14">
        <v>171854.753</v>
      </c>
      <c r="I14">
        <v>260146.85399999999</v>
      </c>
      <c r="J14">
        <v>308670.94199999998</v>
      </c>
      <c r="K14">
        <v>239182.40900000001</v>
      </c>
      <c r="L14">
        <v>322784.28100000002</v>
      </c>
      <c r="O14" s="8"/>
    </row>
    <row r="15" spans="1:26">
      <c r="A15" t="s">
        <v>35</v>
      </c>
      <c r="B15">
        <v>39202.040999999997</v>
      </c>
      <c r="C15">
        <v>46111.15</v>
      </c>
      <c r="D15">
        <v>37057.044000000002</v>
      </c>
      <c r="E15">
        <v>47166.06</v>
      </c>
      <c r="F15">
        <v>64442.154000000002</v>
      </c>
      <c r="G15">
        <v>52641.485000000001</v>
      </c>
      <c r="H15">
        <v>81730.959000000003</v>
      </c>
      <c r="I15">
        <v>74113.539000000004</v>
      </c>
      <c r="J15">
        <v>82164.3</v>
      </c>
      <c r="K15">
        <v>62577.957000000002</v>
      </c>
      <c r="L15">
        <v>21429.929</v>
      </c>
      <c r="O15" s="7" t="s">
        <v>25</v>
      </c>
      <c r="P15">
        <f>B107+B108+B109+B112+B113+B114+B133+B134+B135+B139+B140+B158+B159+B160+B161+B162+B163+B164+B165+B174+B175+B176+B177+B178+B179+B180+B181+B212+B213+B214+B223+B224+B225+B226+B227+B228+B229+B253+B255+B259+B260+B261+B262</f>
        <v>24887624.207000002</v>
      </c>
      <c r="Q15">
        <f t="shared" ref="Q15:Z15" si="4">C107+C108+C109+C112+C113+C114+C133+C134+C135+C139+C140+C158+C159+C160+C161+C162+C163+C164+C165+C174+C175+C176+C177+C178+C179+C180+C181+C212+C213+C214+C223+C224+C225+C226+C227+C228+C229+C253+C255+C259+C260+C261+C262</f>
        <v>23843660.477999996</v>
      </c>
      <c r="R15">
        <f t="shared" si="4"/>
        <v>25626929.753000002</v>
      </c>
      <c r="S15">
        <f t="shared" si="4"/>
        <v>32098124.781000003</v>
      </c>
      <c r="T15">
        <f t="shared" si="4"/>
        <v>39480081.894999996</v>
      </c>
      <c r="U15">
        <f t="shared" si="4"/>
        <v>40792445.268000007</v>
      </c>
      <c r="V15">
        <f t="shared" si="4"/>
        <v>45705501.931000002</v>
      </c>
      <c r="W15">
        <f t="shared" si="4"/>
        <v>54208261.103999987</v>
      </c>
      <c r="X15">
        <f t="shared" si="4"/>
        <v>55360525.303999998</v>
      </c>
      <c r="Y15">
        <f t="shared" si="4"/>
        <v>35727993.999999993</v>
      </c>
      <c r="Z15">
        <f t="shared" si="4"/>
        <v>44642795.436000004</v>
      </c>
    </row>
    <row r="16" spans="1:26">
      <c r="A16" t="s">
        <v>36</v>
      </c>
      <c r="B16">
        <v>55165.186000000002</v>
      </c>
      <c r="C16">
        <v>50053.72</v>
      </c>
      <c r="D16">
        <v>47878.137999999999</v>
      </c>
      <c r="E16">
        <v>54756.178</v>
      </c>
      <c r="F16">
        <v>69049.673999999999</v>
      </c>
      <c r="G16">
        <v>66369.135999999999</v>
      </c>
      <c r="H16">
        <v>84267.876000000004</v>
      </c>
      <c r="I16">
        <v>95368.59</v>
      </c>
      <c r="J16">
        <v>124771.675</v>
      </c>
      <c r="K16">
        <v>90045.884000000005</v>
      </c>
      <c r="L16">
        <v>76510.527000000002</v>
      </c>
    </row>
    <row r="17" spans="1:26">
      <c r="A17" t="s">
        <v>37</v>
      </c>
      <c r="B17">
        <v>9627.8459999999995</v>
      </c>
      <c r="C17">
        <v>7292.4210000000003</v>
      </c>
      <c r="D17">
        <v>12622.275</v>
      </c>
      <c r="E17">
        <v>15974.870999999999</v>
      </c>
      <c r="F17">
        <v>17611.173999999999</v>
      </c>
      <c r="G17">
        <v>14424.584999999999</v>
      </c>
      <c r="H17">
        <v>13705.277</v>
      </c>
      <c r="I17">
        <v>15053.288</v>
      </c>
      <c r="J17">
        <v>19725.419999999998</v>
      </c>
      <c r="K17">
        <v>15385.549000000001</v>
      </c>
      <c r="L17">
        <v>22817.606</v>
      </c>
      <c r="N17" s="1" t="s">
        <v>290</v>
      </c>
      <c r="P17">
        <f>SUM(P7:P15)+B263</f>
        <v>82380720.586999997</v>
      </c>
      <c r="Q17">
        <f t="shared" ref="Q17:Z17" si="5">SUM(Q7:Q15)+C263</f>
        <v>72633046.984000012</v>
      </c>
      <c r="R17">
        <f t="shared" si="5"/>
        <v>78944736.584000006</v>
      </c>
      <c r="S17">
        <f t="shared" si="5"/>
        <v>96655142.038000003</v>
      </c>
      <c r="T17">
        <f t="shared" si="5"/>
        <v>116694762.796</v>
      </c>
      <c r="U17">
        <f t="shared" si="5"/>
        <v>122656348.49499999</v>
      </c>
      <c r="V17">
        <f t="shared" si="5"/>
        <v>139107040.84400001</v>
      </c>
      <c r="W17">
        <f t="shared" si="5"/>
        <v>158895916.13199997</v>
      </c>
      <c r="X17">
        <f t="shared" si="5"/>
        <v>172950369.285</v>
      </c>
      <c r="Y17">
        <f t="shared" si="5"/>
        <v>124391110.15600002</v>
      </c>
      <c r="Z17">
        <f t="shared" si="5"/>
        <v>151332386.99399999</v>
      </c>
    </row>
    <row r="18" spans="1:26">
      <c r="A18" t="s">
        <v>38</v>
      </c>
      <c r="B18">
        <v>291809.48</v>
      </c>
      <c r="C18">
        <v>272431.80099999998</v>
      </c>
      <c r="D18">
        <v>317275.88400000002</v>
      </c>
      <c r="E18">
        <v>456243.02</v>
      </c>
      <c r="F18">
        <v>610621.61</v>
      </c>
      <c r="G18">
        <v>850009.95299999998</v>
      </c>
      <c r="H18">
        <v>1168146.6569999999</v>
      </c>
      <c r="I18">
        <v>1156870.514</v>
      </c>
      <c r="J18">
        <v>1367247.774</v>
      </c>
      <c r="K18">
        <v>1600261.3840000001</v>
      </c>
      <c r="L18">
        <v>2112410.3130000001</v>
      </c>
      <c r="P18">
        <f>B8</f>
        <v>86937360.869000003</v>
      </c>
      <c r="Q18">
        <f t="shared" ref="Q18:Z18" si="6">C8</f>
        <v>76303316.483999997</v>
      </c>
      <c r="R18">
        <f t="shared" si="6"/>
        <v>82983411.601999998</v>
      </c>
      <c r="S18">
        <f t="shared" si="6"/>
        <v>102410949.441</v>
      </c>
      <c r="T18">
        <f t="shared" si="6"/>
        <v>123309700.17200001</v>
      </c>
      <c r="U18">
        <f t="shared" si="6"/>
        <v>130263720.46600001</v>
      </c>
      <c r="V18">
        <f t="shared" si="6"/>
        <v>147370407.94999999</v>
      </c>
      <c r="W18">
        <f t="shared" si="6"/>
        <v>169061476.94400001</v>
      </c>
      <c r="X18">
        <f t="shared" si="6"/>
        <v>183880641.87200001</v>
      </c>
      <c r="Y18">
        <f t="shared" si="6"/>
        <v>131116175.37899999</v>
      </c>
      <c r="Z18">
        <f t="shared" si="6"/>
        <v>158410621.98899999</v>
      </c>
    </row>
    <row r="19" spans="1:26">
      <c r="A19" t="s">
        <v>39</v>
      </c>
      <c r="B19">
        <v>78397.967999999993</v>
      </c>
      <c r="C19">
        <v>107590.61599999999</v>
      </c>
      <c r="D19">
        <v>103295.414</v>
      </c>
      <c r="E19">
        <v>128586.78599999999</v>
      </c>
      <c r="F19">
        <v>172435.715</v>
      </c>
      <c r="G19">
        <v>198238.576</v>
      </c>
      <c r="H19">
        <v>253187.94699999999</v>
      </c>
      <c r="I19">
        <v>326134.31099999999</v>
      </c>
      <c r="J19">
        <v>330984.72200000001</v>
      </c>
      <c r="K19">
        <v>254325.96799999999</v>
      </c>
      <c r="L19">
        <v>335749.94099999999</v>
      </c>
      <c r="P19" s="9">
        <f>P17-P18</f>
        <v>-4556640.2820000052</v>
      </c>
      <c r="Q19" s="9">
        <f t="shared" ref="Q19:Z19" si="7">Q17-Q18</f>
        <v>-3670269.4999999851</v>
      </c>
      <c r="R19" s="9">
        <f t="shared" si="7"/>
        <v>-4038675.0179999918</v>
      </c>
      <c r="S19" s="9">
        <f t="shared" si="7"/>
        <v>-5755807.4029999971</v>
      </c>
      <c r="T19" s="9">
        <f t="shared" si="7"/>
        <v>-6614937.376000002</v>
      </c>
      <c r="U19" s="9">
        <f t="shared" si="7"/>
        <v>-7607371.9710000157</v>
      </c>
      <c r="V19" s="9">
        <f t="shared" si="7"/>
        <v>-8263367.1059999764</v>
      </c>
      <c r="W19" s="9">
        <f t="shared" si="7"/>
        <v>-10165560.812000036</v>
      </c>
      <c r="X19" s="9">
        <f t="shared" si="7"/>
        <v>-10930272.587000012</v>
      </c>
      <c r="Y19" s="9">
        <f t="shared" si="7"/>
        <v>-6725065.2229999751</v>
      </c>
      <c r="Z19" s="9">
        <f t="shared" si="7"/>
        <v>-7078234.9950000048</v>
      </c>
    </row>
    <row r="20" spans="1:26">
      <c r="A20" t="s">
        <v>40</v>
      </c>
      <c r="B20">
        <v>10985.7</v>
      </c>
      <c r="C20">
        <v>10498.043</v>
      </c>
      <c r="D20">
        <v>12348.710999999999</v>
      </c>
      <c r="E20">
        <v>14260.842000000001</v>
      </c>
      <c r="F20">
        <v>14624.151</v>
      </c>
      <c r="G20">
        <v>16633.146000000001</v>
      </c>
      <c r="H20">
        <v>21451.97</v>
      </c>
      <c r="I20">
        <v>24105.046999999999</v>
      </c>
      <c r="J20">
        <v>23902.206999999999</v>
      </c>
      <c r="K20">
        <v>19778.377</v>
      </c>
      <c r="L20">
        <v>22070.32</v>
      </c>
    </row>
    <row r="21" spans="1:26">
      <c r="A21" t="s">
        <v>41</v>
      </c>
      <c r="B21">
        <v>73541.979000000007</v>
      </c>
      <c r="C21">
        <v>70529.491999999998</v>
      </c>
      <c r="D21">
        <v>83021.978000000003</v>
      </c>
      <c r="E21">
        <v>93514.54</v>
      </c>
      <c r="F21">
        <v>102287.25900000001</v>
      </c>
      <c r="G21">
        <v>96020.271999999997</v>
      </c>
      <c r="H21">
        <v>96287.444000000003</v>
      </c>
      <c r="I21">
        <v>115843.917</v>
      </c>
      <c r="J21">
        <v>146944.86799999999</v>
      </c>
      <c r="K21">
        <v>137314.4</v>
      </c>
      <c r="L21">
        <v>162390.44699999999</v>
      </c>
    </row>
    <row r="22" spans="1:26">
      <c r="A22" t="s">
        <v>42</v>
      </c>
      <c r="B22">
        <v>44254.567000000003</v>
      </c>
      <c r="C22">
        <v>102129.177</v>
      </c>
      <c r="D22">
        <v>48508.561999999998</v>
      </c>
      <c r="E22">
        <v>109842.83199999999</v>
      </c>
      <c r="F22">
        <v>77459.03</v>
      </c>
      <c r="G22">
        <v>55038.815000000002</v>
      </c>
      <c r="H22">
        <v>88537.22</v>
      </c>
      <c r="I22">
        <v>127814.04700000001</v>
      </c>
      <c r="J22">
        <v>190827.32699999999</v>
      </c>
      <c r="K22">
        <v>87234.842000000004</v>
      </c>
      <c r="L22">
        <v>90546.103000000003</v>
      </c>
    </row>
    <row r="23" spans="1:26">
      <c r="A23" t="s">
        <v>43</v>
      </c>
      <c r="B23">
        <v>1279.6099999999999</v>
      </c>
      <c r="C23">
        <v>1311.444</v>
      </c>
      <c r="D23">
        <v>1548.1079999999999</v>
      </c>
      <c r="E23">
        <v>1478.2919999999999</v>
      </c>
      <c r="F23">
        <v>1257.5999999999999</v>
      </c>
      <c r="G23">
        <v>2673.9879999999998</v>
      </c>
      <c r="H23">
        <v>10626.102000000001</v>
      </c>
      <c r="I23">
        <v>9391.4150000000009</v>
      </c>
      <c r="J23">
        <v>3492.36</v>
      </c>
      <c r="K23">
        <v>1894.752</v>
      </c>
      <c r="L23">
        <v>1941.912</v>
      </c>
    </row>
    <row r="24" spans="1:26">
      <c r="A24" t="s">
        <v>44</v>
      </c>
      <c r="B24">
        <v>78968.368000000002</v>
      </c>
      <c r="C24">
        <v>37514.942999999999</v>
      </c>
      <c r="D24">
        <v>13664.642</v>
      </c>
      <c r="E24">
        <v>51461.673999999999</v>
      </c>
      <c r="F24">
        <v>28659.376</v>
      </c>
      <c r="G24">
        <v>44839.37</v>
      </c>
      <c r="H24">
        <v>43361.724000000002</v>
      </c>
      <c r="I24">
        <v>59372.319000000003</v>
      </c>
      <c r="J24">
        <v>93201.24</v>
      </c>
      <c r="K24">
        <v>53020.336000000003</v>
      </c>
      <c r="L24">
        <v>102207.03999999999</v>
      </c>
    </row>
    <row r="25" spans="1:26">
      <c r="A25" t="s">
        <v>45</v>
      </c>
      <c r="B25">
        <v>138.37200000000001</v>
      </c>
      <c r="C25">
        <v>190.465</v>
      </c>
      <c r="D25">
        <v>285.61200000000002</v>
      </c>
      <c r="E25">
        <v>661.70299999999997</v>
      </c>
      <c r="F25">
        <v>264.471</v>
      </c>
      <c r="G25">
        <v>194.798</v>
      </c>
      <c r="H25">
        <v>214.839</v>
      </c>
      <c r="I25">
        <v>239.68799999999999</v>
      </c>
      <c r="J25">
        <v>270.53800000000001</v>
      </c>
      <c r="K25">
        <v>429.03</v>
      </c>
      <c r="L25">
        <v>495.08199999999999</v>
      </c>
    </row>
    <row r="26" spans="1:26">
      <c r="A26" t="s">
        <v>46</v>
      </c>
      <c r="B26">
        <v>44584.671000000002</v>
      </c>
      <c r="C26">
        <v>36847.589999999997</v>
      </c>
      <c r="D26">
        <v>54561.784</v>
      </c>
      <c r="E26">
        <v>39920.313999999998</v>
      </c>
      <c r="F26">
        <v>58983.146999999997</v>
      </c>
      <c r="G26">
        <v>35922.995000000003</v>
      </c>
      <c r="H26">
        <v>22003.324000000001</v>
      </c>
      <c r="I26">
        <v>40373.680999999997</v>
      </c>
      <c r="J26">
        <v>62040.697999999997</v>
      </c>
      <c r="K26">
        <v>42991.62</v>
      </c>
      <c r="L26">
        <v>34810.639000000003</v>
      </c>
    </row>
    <row r="27" spans="1:26">
      <c r="A27" t="s">
        <v>47</v>
      </c>
      <c r="B27">
        <v>3685.9430000000002</v>
      </c>
      <c r="C27">
        <v>1958.346</v>
      </c>
      <c r="D27">
        <v>1608.9549999999999</v>
      </c>
      <c r="E27">
        <v>2377.7170000000001</v>
      </c>
      <c r="F27">
        <v>7425.4979999999996</v>
      </c>
      <c r="G27">
        <v>11840.224</v>
      </c>
      <c r="H27">
        <v>14076.558999999999</v>
      </c>
      <c r="I27">
        <v>18100.996999999999</v>
      </c>
      <c r="J27">
        <v>23237.179</v>
      </c>
      <c r="K27">
        <v>10611.796</v>
      </c>
      <c r="L27">
        <v>6218.2389999999996</v>
      </c>
    </row>
    <row r="28" spans="1:26">
      <c r="A28" t="s">
        <v>48</v>
      </c>
      <c r="B28">
        <v>970.67399999999998</v>
      </c>
      <c r="C28">
        <v>997.58900000000006</v>
      </c>
      <c r="D28">
        <v>279.74299999999999</v>
      </c>
      <c r="E28">
        <v>407.24</v>
      </c>
      <c r="F28">
        <v>421.92700000000002</v>
      </c>
      <c r="G28">
        <v>955.77099999999996</v>
      </c>
      <c r="H28">
        <v>1282.2429999999999</v>
      </c>
      <c r="I28">
        <v>1114.4870000000001</v>
      </c>
      <c r="J28">
        <v>1382.2539999999999</v>
      </c>
      <c r="K28">
        <v>1015.792</v>
      </c>
      <c r="L28">
        <v>880.346</v>
      </c>
    </row>
    <row r="29" spans="1:26">
      <c r="A29" t="s">
        <v>49</v>
      </c>
      <c r="B29">
        <v>186788.954</v>
      </c>
      <c r="C29">
        <v>206377.5</v>
      </c>
      <c r="D29">
        <v>244662.747</v>
      </c>
      <c r="E29">
        <v>307979.86800000002</v>
      </c>
      <c r="F29">
        <v>376745.76199999999</v>
      </c>
      <c r="G29">
        <v>392426.98200000002</v>
      </c>
      <c r="H29">
        <v>416403.38199999998</v>
      </c>
      <c r="I29">
        <v>533813.353</v>
      </c>
      <c r="J29">
        <v>629522.26100000006</v>
      </c>
      <c r="K29">
        <v>562006.26800000004</v>
      </c>
      <c r="L29">
        <v>594479.93500000006</v>
      </c>
    </row>
    <row r="30" spans="1:26">
      <c r="A30" t="s">
        <v>50</v>
      </c>
      <c r="B30">
        <v>29859.667000000001</v>
      </c>
      <c r="C30">
        <v>36518.614000000001</v>
      </c>
      <c r="D30">
        <v>41581.517</v>
      </c>
      <c r="E30">
        <v>58150.752999999997</v>
      </c>
      <c r="F30">
        <v>60656.811999999998</v>
      </c>
      <c r="G30">
        <v>65678.630999999994</v>
      </c>
      <c r="H30">
        <v>70348.846999999994</v>
      </c>
      <c r="I30">
        <v>71702.576000000001</v>
      </c>
      <c r="J30">
        <v>82245.600000000006</v>
      </c>
      <c r="K30">
        <v>80672.414999999994</v>
      </c>
      <c r="L30">
        <v>89114.027000000002</v>
      </c>
    </row>
    <row r="31" spans="1:26">
      <c r="A31" t="s">
        <v>51</v>
      </c>
      <c r="B31">
        <v>15288.858</v>
      </c>
      <c r="C31">
        <v>17676.475999999999</v>
      </c>
      <c r="D31">
        <v>32200.216</v>
      </c>
      <c r="E31">
        <v>35150.743000000002</v>
      </c>
      <c r="F31">
        <v>47222.370999999999</v>
      </c>
      <c r="G31">
        <v>53647.091999999997</v>
      </c>
      <c r="H31">
        <v>74356.907999999996</v>
      </c>
      <c r="I31">
        <v>77586.039999999994</v>
      </c>
      <c r="J31">
        <v>88422.399999999994</v>
      </c>
      <c r="K31">
        <v>75715.567999999999</v>
      </c>
      <c r="L31">
        <v>87052.971999999994</v>
      </c>
    </row>
    <row r="32" spans="1:26">
      <c r="A32" t="s">
        <v>52</v>
      </c>
      <c r="B32">
        <v>19184.759999999998</v>
      </c>
      <c r="C32">
        <v>25929.362000000001</v>
      </c>
      <c r="D32">
        <v>47791.033000000003</v>
      </c>
      <c r="E32">
        <v>67005.370999999999</v>
      </c>
      <c r="F32">
        <v>76845.975999999995</v>
      </c>
      <c r="G32">
        <v>76008.698000000004</v>
      </c>
      <c r="H32">
        <v>74956.474000000002</v>
      </c>
      <c r="I32">
        <v>77211.53</v>
      </c>
      <c r="J32">
        <v>78398.016000000003</v>
      </c>
      <c r="K32">
        <v>92139.774000000005</v>
      </c>
      <c r="L32">
        <v>88114.538</v>
      </c>
    </row>
    <row r="33" spans="1:12">
      <c r="A33" t="s">
        <v>53</v>
      </c>
      <c r="B33">
        <v>31056.669000000002</v>
      </c>
      <c r="C33">
        <v>28413.641</v>
      </c>
      <c r="D33">
        <v>30224.105</v>
      </c>
      <c r="E33">
        <v>38716.697</v>
      </c>
      <c r="F33">
        <v>55140.959000000003</v>
      </c>
      <c r="G33">
        <v>59560.036999999997</v>
      </c>
      <c r="H33">
        <v>69162.207999999999</v>
      </c>
      <c r="I33">
        <v>81327.744999999995</v>
      </c>
      <c r="J33">
        <v>92345.126000000004</v>
      </c>
      <c r="K33">
        <v>66896.523000000001</v>
      </c>
      <c r="L33">
        <v>91263.744000000006</v>
      </c>
    </row>
    <row r="34" spans="1:12">
      <c r="A34" t="s">
        <v>54</v>
      </c>
      <c r="B34">
        <v>7253.7039999999997</v>
      </c>
      <c r="C34">
        <v>6580.9660000000003</v>
      </c>
      <c r="D34">
        <v>7371.5219999999999</v>
      </c>
      <c r="E34">
        <v>8248.1</v>
      </c>
      <c r="F34">
        <v>10814.406000000001</v>
      </c>
      <c r="G34">
        <v>11150.393</v>
      </c>
      <c r="H34">
        <v>18553.137999999999</v>
      </c>
      <c r="I34">
        <v>24332.721000000001</v>
      </c>
      <c r="J34">
        <v>24999.297999999999</v>
      </c>
      <c r="K34">
        <v>18479.584999999999</v>
      </c>
      <c r="L34">
        <v>19754.001</v>
      </c>
    </row>
    <row r="35" spans="1:12">
      <c r="A35" t="s">
        <v>55</v>
      </c>
      <c r="B35">
        <v>33101.58</v>
      </c>
      <c r="C35">
        <v>45020.025000000001</v>
      </c>
      <c r="D35">
        <v>56030.612999999998</v>
      </c>
      <c r="E35">
        <v>40362.027000000002</v>
      </c>
      <c r="F35">
        <v>64532.536999999997</v>
      </c>
      <c r="G35">
        <v>56667.402999999998</v>
      </c>
      <c r="H35">
        <v>89489.055999999997</v>
      </c>
      <c r="I35">
        <v>61621.760999999999</v>
      </c>
      <c r="J35">
        <v>118645.227</v>
      </c>
      <c r="K35">
        <v>118567.32799999999</v>
      </c>
      <c r="L35">
        <v>100083.63099999999</v>
      </c>
    </row>
    <row r="36" spans="1:12">
      <c r="A36" t="s">
        <v>56</v>
      </c>
      <c r="B36">
        <v>44415.309000000001</v>
      </c>
      <c r="C36">
        <v>33017.07</v>
      </c>
      <c r="D36">
        <v>33132.832000000002</v>
      </c>
      <c r="E36">
        <v>42372.432999999997</v>
      </c>
      <c r="F36">
        <v>53913.620999999999</v>
      </c>
      <c r="G36">
        <v>53206.853000000003</v>
      </c>
      <c r="H36">
        <v>56890.322999999997</v>
      </c>
      <c r="I36">
        <v>64436.902000000002</v>
      </c>
      <c r="J36">
        <v>73904.801999999996</v>
      </c>
      <c r="K36">
        <v>63898.828999999998</v>
      </c>
      <c r="L36">
        <v>70640.808999999994</v>
      </c>
    </row>
    <row r="37" spans="1:12">
      <c r="A37" t="s">
        <v>57</v>
      </c>
      <c r="B37">
        <v>39048.608</v>
      </c>
      <c r="C37">
        <v>35014.767</v>
      </c>
      <c r="D37">
        <v>42797.370999999999</v>
      </c>
      <c r="E37">
        <v>50771.324999999997</v>
      </c>
      <c r="F37">
        <v>61067.15</v>
      </c>
      <c r="G37">
        <v>113386.651</v>
      </c>
      <c r="H37">
        <v>112459.291</v>
      </c>
      <c r="I37">
        <v>133593.984</v>
      </c>
      <c r="J37">
        <v>147067.58799999999</v>
      </c>
      <c r="K37">
        <v>136048.73800000001</v>
      </c>
      <c r="L37">
        <v>151046.29500000001</v>
      </c>
    </row>
    <row r="38" spans="1:12">
      <c r="A38" t="s">
        <v>58</v>
      </c>
      <c r="B38">
        <v>161.07</v>
      </c>
      <c r="C38">
        <v>686.44799999999998</v>
      </c>
      <c r="D38">
        <v>252.25299999999999</v>
      </c>
      <c r="E38">
        <v>283.233</v>
      </c>
      <c r="F38">
        <v>496.49599999999998</v>
      </c>
      <c r="G38">
        <v>831.17499999999995</v>
      </c>
      <c r="H38">
        <v>814.81200000000001</v>
      </c>
      <c r="I38">
        <v>907.875</v>
      </c>
      <c r="J38">
        <v>1019.022</v>
      </c>
      <c r="K38">
        <v>2218.6280000000002</v>
      </c>
      <c r="L38">
        <v>3112.4609999999998</v>
      </c>
    </row>
    <row r="39" spans="1:12">
      <c r="A39" t="s">
        <v>59</v>
      </c>
      <c r="B39">
        <v>122135.277</v>
      </c>
      <c r="C39">
        <v>131603.79699999999</v>
      </c>
      <c r="D39">
        <v>142174.85</v>
      </c>
      <c r="E39">
        <v>185924.17499999999</v>
      </c>
      <c r="F39">
        <v>199623.18700000001</v>
      </c>
      <c r="G39">
        <v>208024.03899999999</v>
      </c>
      <c r="H39">
        <v>222267.997</v>
      </c>
      <c r="I39">
        <v>261451.78599999999</v>
      </c>
      <c r="J39">
        <v>286566.42300000001</v>
      </c>
      <c r="K39">
        <v>260040.98300000001</v>
      </c>
      <c r="L39">
        <v>296038.03399999999</v>
      </c>
    </row>
    <row r="40" spans="1:12">
      <c r="A40" t="s">
        <v>60</v>
      </c>
      <c r="B40">
        <v>13565.761</v>
      </c>
      <c r="C40">
        <v>13284.545</v>
      </c>
      <c r="D40">
        <v>10749.844999999999</v>
      </c>
      <c r="E40">
        <v>12883.368</v>
      </c>
      <c r="F40">
        <v>10014.587</v>
      </c>
      <c r="G40">
        <v>8723.4519999999993</v>
      </c>
      <c r="H40">
        <v>11779.334999999999</v>
      </c>
      <c r="I40">
        <v>11156.442999999999</v>
      </c>
      <c r="J40">
        <v>11128.252</v>
      </c>
      <c r="K40">
        <v>13484.09</v>
      </c>
      <c r="L40">
        <v>13154.950999999999</v>
      </c>
    </row>
    <row r="41" spans="1:12">
      <c r="A41" t="s">
        <v>61</v>
      </c>
      <c r="B41">
        <v>4806.1210000000001</v>
      </c>
      <c r="C41">
        <v>4240.723</v>
      </c>
      <c r="D41">
        <v>4533.3280000000004</v>
      </c>
      <c r="E41">
        <v>7011.87</v>
      </c>
      <c r="F41">
        <v>10217.302</v>
      </c>
      <c r="G41">
        <v>9966.0609999999997</v>
      </c>
      <c r="H41">
        <v>10717.225</v>
      </c>
      <c r="I41">
        <v>12286.352000000001</v>
      </c>
      <c r="J41">
        <v>15910.476000000001</v>
      </c>
      <c r="K41">
        <v>18468.018</v>
      </c>
      <c r="L41">
        <v>22546.894</v>
      </c>
    </row>
    <row r="42" spans="1:12">
      <c r="A42" t="s">
        <v>62</v>
      </c>
      <c r="B42">
        <v>29310.873</v>
      </c>
      <c r="C42">
        <v>26077.275000000001</v>
      </c>
      <c r="D42">
        <v>29179.576000000001</v>
      </c>
      <c r="E42">
        <v>38051.027999999998</v>
      </c>
      <c r="F42">
        <v>46242.057000000001</v>
      </c>
      <c r="G42">
        <v>48893.830999999998</v>
      </c>
      <c r="H42">
        <v>51100.813000000002</v>
      </c>
      <c r="I42">
        <v>72277.62</v>
      </c>
      <c r="J42">
        <v>110487.504</v>
      </c>
      <c r="K42">
        <v>129122.341</v>
      </c>
      <c r="L42">
        <v>160157.916</v>
      </c>
    </row>
    <row r="43" spans="1:12">
      <c r="A43" t="s">
        <v>63</v>
      </c>
      <c r="B43">
        <v>46598.7</v>
      </c>
      <c r="C43">
        <v>38999.695</v>
      </c>
      <c r="D43">
        <v>38784.097999999998</v>
      </c>
      <c r="E43">
        <v>31763.981</v>
      </c>
      <c r="F43">
        <v>49524.087</v>
      </c>
      <c r="G43">
        <v>143632.766</v>
      </c>
      <c r="H43">
        <v>142143.44200000001</v>
      </c>
      <c r="I43">
        <v>186848.78599999999</v>
      </c>
      <c r="J43">
        <v>260414.29699999999</v>
      </c>
      <c r="K43">
        <v>202304.601</v>
      </c>
      <c r="L43">
        <v>219362.01500000001</v>
      </c>
    </row>
    <row r="44" spans="1:12">
      <c r="A44" t="s">
        <v>64</v>
      </c>
      <c r="B44">
        <v>140512.723</v>
      </c>
      <c r="C44">
        <v>154125.44099999999</v>
      </c>
      <c r="D44">
        <v>276796.56199999998</v>
      </c>
      <c r="E44">
        <v>327821.163</v>
      </c>
      <c r="F44">
        <v>394467.495</v>
      </c>
      <c r="G44">
        <v>445254.81699999998</v>
      </c>
      <c r="H44">
        <v>462089.62900000002</v>
      </c>
      <c r="I44">
        <v>536755.01500000001</v>
      </c>
      <c r="J44">
        <v>587457.04299999995</v>
      </c>
      <c r="K44">
        <v>522774.97499999998</v>
      </c>
      <c r="L44">
        <v>586465.93099999998</v>
      </c>
    </row>
    <row r="45" spans="1:12">
      <c r="A45" t="s">
        <v>65</v>
      </c>
      <c r="B45">
        <v>16608.629000000001</v>
      </c>
      <c r="C45">
        <v>26033.757000000001</v>
      </c>
      <c r="D45">
        <v>29243.721000000001</v>
      </c>
      <c r="E45">
        <v>33920.589999999997</v>
      </c>
      <c r="F45">
        <v>38532.735000000001</v>
      </c>
      <c r="G45">
        <v>37762.326999999997</v>
      </c>
      <c r="H45">
        <v>36573.934000000001</v>
      </c>
      <c r="I45">
        <v>44012.302000000003</v>
      </c>
      <c r="J45">
        <v>57725.635000000002</v>
      </c>
      <c r="K45">
        <v>45925.826000000001</v>
      </c>
      <c r="L45">
        <v>63580.639000000003</v>
      </c>
    </row>
    <row r="46" spans="1:12">
      <c r="A46" t="s">
        <v>66</v>
      </c>
      <c r="B46">
        <v>330600.87900000002</v>
      </c>
      <c r="C46">
        <v>393462.24099999998</v>
      </c>
      <c r="D46">
        <v>465391.00799999997</v>
      </c>
      <c r="E46">
        <v>596839.41899999999</v>
      </c>
      <c r="F46">
        <v>668973.57200000004</v>
      </c>
      <c r="G46">
        <v>655754.701</v>
      </c>
      <c r="H46">
        <v>701366.424</v>
      </c>
      <c r="I46">
        <v>850221.34</v>
      </c>
      <c r="J46">
        <v>965143.09</v>
      </c>
      <c r="K46">
        <v>788026.75300000003</v>
      </c>
      <c r="L46">
        <v>808020.52899999998</v>
      </c>
    </row>
    <row r="47" spans="1:12">
      <c r="A47" t="s">
        <v>67</v>
      </c>
      <c r="B47">
        <v>365.68099999999998</v>
      </c>
      <c r="C47">
        <v>730.35699999999997</v>
      </c>
      <c r="D47">
        <v>5981.9740000000002</v>
      </c>
      <c r="E47">
        <v>21.204999999999998</v>
      </c>
      <c r="F47">
        <v>61.482999999999997</v>
      </c>
      <c r="G47">
        <v>18.22</v>
      </c>
      <c r="H47">
        <v>22.951000000000001</v>
      </c>
      <c r="I47">
        <v>72.974999999999994</v>
      </c>
      <c r="J47">
        <v>12.472</v>
      </c>
      <c r="K47">
        <v>60.857999999999997</v>
      </c>
      <c r="L47">
        <v>491.74200000000002</v>
      </c>
    </row>
    <row r="48" spans="1:12">
      <c r="A48" t="s">
        <v>68</v>
      </c>
      <c r="B48">
        <v>29070.471000000001</v>
      </c>
      <c r="C48">
        <v>30554.696</v>
      </c>
      <c r="D48">
        <v>26587.868999999999</v>
      </c>
      <c r="E48">
        <v>23556.058000000001</v>
      </c>
      <c r="F48">
        <v>33102.76</v>
      </c>
      <c r="G48">
        <v>36298.256999999998</v>
      </c>
      <c r="H48">
        <v>43212.749000000003</v>
      </c>
      <c r="I48">
        <v>46614.453000000001</v>
      </c>
      <c r="J48">
        <v>66358.842000000004</v>
      </c>
      <c r="K48">
        <v>65356.794999999998</v>
      </c>
      <c r="L48">
        <v>76840.118000000002</v>
      </c>
    </row>
    <row r="49" spans="1:12">
      <c r="A49" t="s">
        <v>69</v>
      </c>
      <c r="B49">
        <v>32165.06</v>
      </c>
      <c r="C49">
        <v>33454.411999999997</v>
      </c>
      <c r="D49">
        <v>33575.760999999999</v>
      </c>
      <c r="E49">
        <v>34448.116999999998</v>
      </c>
      <c r="F49">
        <v>35913.377</v>
      </c>
      <c r="G49">
        <v>29325.713</v>
      </c>
      <c r="H49">
        <v>37008.362000000001</v>
      </c>
      <c r="I49">
        <v>39547.086000000003</v>
      </c>
      <c r="J49">
        <v>39049.417999999998</v>
      </c>
      <c r="K49">
        <v>29595.86</v>
      </c>
      <c r="L49">
        <v>29782.712</v>
      </c>
    </row>
    <row r="50" spans="1:12">
      <c r="A50" t="s">
        <v>70</v>
      </c>
      <c r="B50">
        <v>16778.862000000001</v>
      </c>
      <c r="C50">
        <v>17388.016</v>
      </c>
      <c r="D50">
        <v>24003.881000000001</v>
      </c>
      <c r="E50">
        <v>24512.775000000001</v>
      </c>
      <c r="F50">
        <v>30852.304</v>
      </c>
      <c r="G50">
        <v>26629.885999999999</v>
      </c>
      <c r="H50">
        <v>30000.705000000002</v>
      </c>
      <c r="I50">
        <v>22745.830999999998</v>
      </c>
      <c r="J50">
        <v>22896.427</v>
      </c>
      <c r="K50">
        <v>18546.359</v>
      </c>
      <c r="L50">
        <v>24792.226999999999</v>
      </c>
    </row>
    <row r="51" spans="1:12">
      <c r="A51" t="s">
        <v>71</v>
      </c>
      <c r="B51">
        <v>2616.9490000000001</v>
      </c>
      <c r="C51">
        <v>1902.6110000000001</v>
      </c>
      <c r="D51">
        <v>1999.998</v>
      </c>
      <c r="E51">
        <v>2445.3000000000002</v>
      </c>
      <c r="F51">
        <v>2933.4459999999999</v>
      </c>
      <c r="G51">
        <v>4273.1030000000001</v>
      </c>
      <c r="H51">
        <v>11706.815000000001</v>
      </c>
      <c r="I51">
        <v>9083.0570000000007</v>
      </c>
      <c r="J51">
        <v>9795.1129999999994</v>
      </c>
      <c r="K51">
        <v>11123.635</v>
      </c>
      <c r="L51">
        <v>18481.151999999998</v>
      </c>
    </row>
    <row r="52" spans="1:12">
      <c r="A52" t="s">
        <v>72</v>
      </c>
      <c r="B52">
        <v>1239.3420000000001</v>
      </c>
      <c r="C52">
        <v>804.70100000000002</v>
      </c>
      <c r="D52">
        <v>550.63099999999997</v>
      </c>
      <c r="E52">
        <v>806.17200000000003</v>
      </c>
      <c r="F52">
        <v>2494.7510000000002</v>
      </c>
      <c r="G52">
        <v>2826.7179999999998</v>
      </c>
      <c r="H52">
        <v>1937.759</v>
      </c>
      <c r="I52">
        <v>2231.3490000000002</v>
      </c>
      <c r="J52">
        <v>2825.9459999999999</v>
      </c>
      <c r="K52">
        <v>4267.433</v>
      </c>
      <c r="L52">
        <v>7787.6909999999998</v>
      </c>
    </row>
    <row r="53" spans="1:12">
      <c r="A53" t="s">
        <v>73</v>
      </c>
      <c r="B53">
        <v>1860.268</v>
      </c>
      <c r="C53">
        <v>2491.355</v>
      </c>
      <c r="D53">
        <v>5840.3019999999997</v>
      </c>
      <c r="E53">
        <v>3529.248</v>
      </c>
      <c r="F53">
        <v>2101.0439999999999</v>
      </c>
      <c r="G53">
        <v>1399.3589999999999</v>
      </c>
      <c r="H53">
        <v>2672.3119999999999</v>
      </c>
      <c r="I53">
        <v>3895.3649999999998</v>
      </c>
      <c r="J53">
        <v>5036.4440000000004</v>
      </c>
      <c r="K53">
        <v>2626.3649999999998</v>
      </c>
      <c r="L53">
        <v>3313.0259999999998</v>
      </c>
    </row>
    <row r="54" spans="1:12">
      <c r="A54" t="s">
        <v>74</v>
      </c>
      <c r="B54">
        <v>11144.04</v>
      </c>
      <c r="C54">
        <v>5915.357</v>
      </c>
      <c r="D54">
        <v>5426.1970000000001</v>
      </c>
      <c r="E54">
        <v>6341.3620000000001</v>
      </c>
      <c r="F54">
        <v>6366.66</v>
      </c>
      <c r="G54">
        <v>7390.8119999999999</v>
      </c>
      <c r="H54">
        <v>7512.1610000000001</v>
      </c>
      <c r="I54">
        <v>9175.607</v>
      </c>
      <c r="J54">
        <v>11151.808000000001</v>
      </c>
      <c r="K54">
        <v>7092.933</v>
      </c>
      <c r="L54">
        <v>10526.717000000001</v>
      </c>
    </row>
    <row r="55" spans="1:12">
      <c r="A55" t="s">
        <v>75</v>
      </c>
      <c r="B55">
        <v>1374.6590000000001</v>
      </c>
      <c r="C55">
        <v>1367.664</v>
      </c>
      <c r="D55">
        <v>1427.4369999999999</v>
      </c>
      <c r="E55">
        <v>1442.701</v>
      </c>
      <c r="F55">
        <v>2019.249</v>
      </c>
      <c r="G55">
        <v>3272.049</v>
      </c>
      <c r="H55">
        <v>4187.4560000000001</v>
      </c>
      <c r="I55">
        <v>7440.84</v>
      </c>
      <c r="J55">
        <v>10016.532999999999</v>
      </c>
      <c r="K55">
        <v>5033.8760000000002</v>
      </c>
      <c r="L55">
        <v>7922.2830000000004</v>
      </c>
    </row>
    <row r="56" spans="1:12">
      <c r="A56" t="s">
        <v>76</v>
      </c>
      <c r="B56">
        <v>12526.23</v>
      </c>
      <c r="C56">
        <v>14371.114</v>
      </c>
      <c r="D56">
        <v>16312.054</v>
      </c>
      <c r="E56">
        <v>19833.732</v>
      </c>
      <c r="F56">
        <v>30148.184000000001</v>
      </c>
      <c r="G56">
        <v>40768.167999999998</v>
      </c>
      <c r="H56">
        <v>52080.758000000002</v>
      </c>
      <c r="I56">
        <v>58722.078000000001</v>
      </c>
      <c r="J56">
        <v>84577.585999999996</v>
      </c>
      <c r="K56">
        <v>46966.065999999999</v>
      </c>
      <c r="L56">
        <v>47901.146999999997</v>
      </c>
    </row>
    <row r="57" spans="1:12">
      <c r="A57" t="s">
        <v>77</v>
      </c>
      <c r="B57">
        <v>65653.926000000007</v>
      </c>
      <c r="C57">
        <v>65021.913999999997</v>
      </c>
      <c r="D57">
        <v>95015.682000000001</v>
      </c>
      <c r="E57">
        <v>103447.65</v>
      </c>
      <c r="F57">
        <v>129278.696</v>
      </c>
      <c r="G57">
        <v>189980.14600000001</v>
      </c>
      <c r="H57">
        <v>184289.73699999999</v>
      </c>
      <c r="I57">
        <v>337443.815</v>
      </c>
      <c r="J57">
        <v>252824.6</v>
      </c>
      <c r="K57">
        <v>116393.785</v>
      </c>
      <c r="L57">
        <v>128964.14599999999</v>
      </c>
    </row>
    <row r="58" spans="1:12">
      <c r="A58" t="s">
        <v>78</v>
      </c>
      <c r="B58">
        <v>2035141.9169999999</v>
      </c>
      <c r="C58">
        <v>1901072.159</v>
      </c>
      <c r="D58">
        <v>2181367.1710000001</v>
      </c>
      <c r="E58">
        <v>2593843.9989999998</v>
      </c>
      <c r="F58">
        <v>2808766.9219999998</v>
      </c>
      <c r="G58">
        <v>2899400.66</v>
      </c>
      <c r="H58">
        <v>3429165.85</v>
      </c>
      <c r="I58">
        <v>4003822.8489999999</v>
      </c>
      <c r="J58">
        <v>3533475.7</v>
      </c>
      <c r="K58">
        <v>3058094.571</v>
      </c>
      <c r="L58">
        <v>3399923.8939999999</v>
      </c>
    </row>
    <row r="59" spans="1:12">
      <c r="A59" t="s">
        <v>79</v>
      </c>
      <c r="B59">
        <v>1841688.1029999999</v>
      </c>
      <c r="C59">
        <v>1527945.5319999999</v>
      </c>
      <c r="D59">
        <v>1485696.5109999999</v>
      </c>
      <c r="E59">
        <v>1694643.4850000001</v>
      </c>
      <c r="F59">
        <v>2025089.0460000001</v>
      </c>
      <c r="G59">
        <v>1921995.7309999999</v>
      </c>
      <c r="H59">
        <v>1970500.3559999999</v>
      </c>
      <c r="I59">
        <v>2437833.9810000001</v>
      </c>
      <c r="J59">
        <v>2779697.7439999999</v>
      </c>
      <c r="K59">
        <v>2000092.89</v>
      </c>
      <c r="L59">
        <v>2704827.3849999998</v>
      </c>
    </row>
    <row r="60" spans="1:12">
      <c r="A60" t="s">
        <v>80</v>
      </c>
      <c r="B60">
        <v>4.9109999999999996</v>
      </c>
      <c r="C60">
        <v>0.872</v>
      </c>
      <c r="D60">
        <v>17.503</v>
      </c>
      <c r="E60">
        <v>6.4480000000000004</v>
      </c>
      <c r="F60">
        <v>0.68200000000000005</v>
      </c>
      <c r="G60">
        <v>0.80400000000000005</v>
      </c>
      <c r="H60">
        <v>3.5310000000000001</v>
      </c>
      <c r="I60">
        <v>7.4160000000000004</v>
      </c>
      <c r="J60">
        <v>9.8550000000000004</v>
      </c>
      <c r="K60">
        <v>12.487</v>
      </c>
      <c r="L60" t="s">
        <v>18</v>
      </c>
    </row>
    <row r="61" spans="1:12">
      <c r="A61" t="s">
        <v>81</v>
      </c>
      <c r="B61">
        <v>121.566</v>
      </c>
      <c r="C61">
        <v>145.58699999999999</v>
      </c>
      <c r="D61">
        <v>472.17500000000001</v>
      </c>
      <c r="E61">
        <v>212.42500000000001</v>
      </c>
      <c r="F61">
        <v>444.82900000000001</v>
      </c>
      <c r="G61">
        <v>239.54599999999999</v>
      </c>
      <c r="H61">
        <v>293.87599999999998</v>
      </c>
      <c r="I61">
        <v>326.30900000000003</v>
      </c>
      <c r="J61">
        <v>332.90100000000001</v>
      </c>
      <c r="K61">
        <v>342.67200000000003</v>
      </c>
      <c r="L61">
        <v>401.41</v>
      </c>
    </row>
    <row r="62" spans="1:12">
      <c r="A62" t="s">
        <v>82</v>
      </c>
      <c r="B62">
        <v>526.42399999999998</v>
      </c>
      <c r="C62">
        <v>617.43499999999995</v>
      </c>
      <c r="D62">
        <v>577.81100000000004</v>
      </c>
      <c r="E62">
        <v>740.82</v>
      </c>
      <c r="F62">
        <v>779.09900000000005</v>
      </c>
      <c r="G62">
        <v>958.45</v>
      </c>
      <c r="H62">
        <v>832.60299999999995</v>
      </c>
      <c r="I62">
        <v>828.375</v>
      </c>
      <c r="J62">
        <v>780.51099999999997</v>
      </c>
      <c r="K62">
        <v>534.84199999999998</v>
      </c>
      <c r="L62">
        <v>645.95899999999995</v>
      </c>
    </row>
    <row r="63" spans="1:12">
      <c r="A63" t="s">
        <v>83</v>
      </c>
      <c r="B63">
        <v>5427.5919999999996</v>
      </c>
      <c r="C63">
        <v>710.48900000000003</v>
      </c>
      <c r="D63">
        <v>823.27</v>
      </c>
      <c r="E63">
        <v>933.899</v>
      </c>
      <c r="F63">
        <v>425.471</v>
      </c>
      <c r="G63">
        <v>429.52100000000002</v>
      </c>
      <c r="H63">
        <v>610.97500000000002</v>
      </c>
      <c r="I63">
        <v>435.17500000000001</v>
      </c>
      <c r="J63">
        <v>878.596</v>
      </c>
      <c r="K63">
        <v>431.13400000000001</v>
      </c>
      <c r="L63">
        <v>214.20599999999999</v>
      </c>
    </row>
    <row r="64" spans="1:12">
      <c r="A64" t="s">
        <v>84</v>
      </c>
      <c r="B64">
        <v>32378.618999999999</v>
      </c>
      <c r="C64">
        <v>30180.066999999999</v>
      </c>
      <c r="D64">
        <v>31589.046999999999</v>
      </c>
      <c r="E64">
        <v>19948.313999999998</v>
      </c>
      <c r="F64">
        <v>906.29200000000003</v>
      </c>
      <c r="G64">
        <v>185.554</v>
      </c>
      <c r="H64">
        <v>103.889</v>
      </c>
      <c r="I64">
        <v>74.605999999999995</v>
      </c>
      <c r="J64">
        <v>105.167</v>
      </c>
      <c r="K64">
        <v>189.93600000000001</v>
      </c>
      <c r="L64">
        <v>66.391999999999996</v>
      </c>
    </row>
    <row r="65" spans="1:12">
      <c r="A65" t="s">
        <v>85</v>
      </c>
      <c r="B65">
        <v>217.92400000000001</v>
      </c>
      <c r="C65">
        <v>195.797</v>
      </c>
      <c r="D65">
        <v>222.39400000000001</v>
      </c>
      <c r="E65">
        <v>327.875</v>
      </c>
      <c r="F65">
        <v>262.97199999999998</v>
      </c>
      <c r="G65">
        <v>279.471</v>
      </c>
      <c r="H65">
        <v>374.27100000000002</v>
      </c>
      <c r="I65">
        <v>601.14800000000002</v>
      </c>
      <c r="J65">
        <v>732.01</v>
      </c>
      <c r="K65">
        <v>334.12799999999999</v>
      </c>
      <c r="L65">
        <v>471.56</v>
      </c>
    </row>
    <row r="66" spans="1:12">
      <c r="A66" t="s">
        <v>86</v>
      </c>
      <c r="B66">
        <v>10479.790999999999</v>
      </c>
      <c r="C66">
        <v>8700.6029999999992</v>
      </c>
      <c r="D66">
        <v>9759.5759999999991</v>
      </c>
      <c r="E66">
        <v>11376.928</v>
      </c>
      <c r="F66">
        <v>8733.6749999999993</v>
      </c>
      <c r="G66">
        <v>8990.4619999999995</v>
      </c>
      <c r="H66">
        <v>10598.941000000001</v>
      </c>
      <c r="I66">
        <v>12881.862999999999</v>
      </c>
      <c r="J66">
        <v>11101.764999999999</v>
      </c>
      <c r="K66">
        <v>10188.68</v>
      </c>
      <c r="L66">
        <v>11039.197</v>
      </c>
    </row>
    <row r="67" spans="1:12">
      <c r="A67" t="s">
        <v>87</v>
      </c>
      <c r="B67">
        <v>266.92200000000003</v>
      </c>
      <c r="C67">
        <v>242.80600000000001</v>
      </c>
      <c r="D67">
        <v>368.28800000000001</v>
      </c>
      <c r="E67">
        <v>453.24700000000001</v>
      </c>
      <c r="F67">
        <v>323.09100000000001</v>
      </c>
      <c r="G67">
        <v>588.68200000000002</v>
      </c>
      <c r="H67">
        <v>1571.6369999999999</v>
      </c>
      <c r="I67">
        <v>2096.9699999999998</v>
      </c>
      <c r="J67">
        <v>2128.8910000000001</v>
      </c>
      <c r="K67">
        <v>2794.2179999999998</v>
      </c>
      <c r="L67">
        <v>3258.4650000000001</v>
      </c>
    </row>
    <row r="68" spans="1:12">
      <c r="A68" t="s">
        <v>88</v>
      </c>
      <c r="B68">
        <v>61673.125</v>
      </c>
      <c r="C68">
        <v>51352.756000000001</v>
      </c>
      <c r="D68">
        <v>56903.400999999998</v>
      </c>
      <c r="E68">
        <v>72924.365999999995</v>
      </c>
      <c r="F68">
        <v>79727.350999999995</v>
      </c>
      <c r="G68">
        <v>74534.986000000004</v>
      </c>
      <c r="H68">
        <v>78254.968999999997</v>
      </c>
      <c r="I68">
        <v>90989.548999999999</v>
      </c>
      <c r="J68">
        <v>108092.079</v>
      </c>
      <c r="K68">
        <v>74779.293999999994</v>
      </c>
      <c r="L68">
        <v>84542.627999999997</v>
      </c>
    </row>
    <row r="69" spans="1:12">
      <c r="A69" t="s">
        <v>89</v>
      </c>
      <c r="B69">
        <v>216.06899999999999</v>
      </c>
      <c r="C69">
        <v>142.48599999999999</v>
      </c>
      <c r="D69">
        <v>56.01</v>
      </c>
      <c r="E69">
        <v>69.567999999999998</v>
      </c>
      <c r="F69">
        <v>545.98299999999995</v>
      </c>
      <c r="G69">
        <v>1492.739</v>
      </c>
      <c r="H69">
        <v>1157.712</v>
      </c>
      <c r="I69">
        <v>574.005</v>
      </c>
      <c r="J69">
        <v>1886.223</v>
      </c>
      <c r="K69">
        <v>529.97900000000004</v>
      </c>
      <c r="L69">
        <v>413.798</v>
      </c>
    </row>
    <row r="70" spans="1:12">
      <c r="A70" t="s">
        <v>90</v>
      </c>
      <c r="B70">
        <v>1077.183</v>
      </c>
      <c r="C70">
        <v>1551.2460000000001</v>
      </c>
      <c r="D70">
        <v>303.63</v>
      </c>
      <c r="E70">
        <v>186.38300000000001</v>
      </c>
      <c r="F70">
        <v>87.522000000000006</v>
      </c>
      <c r="G70">
        <v>89.361999999999995</v>
      </c>
      <c r="H70">
        <v>221.357</v>
      </c>
      <c r="I70">
        <v>138.089</v>
      </c>
      <c r="J70">
        <v>273.15699999999998</v>
      </c>
      <c r="K70">
        <v>250.53100000000001</v>
      </c>
      <c r="L70">
        <v>831.77099999999996</v>
      </c>
    </row>
    <row r="71" spans="1:12">
      <c r="A71" t="s">
        <v>91</v>
      </c>
      <c r="B71">
        <v>23229.726999999999</v>
      </c>
      <c r="C71">
        <v>19456.182000000001</v>
      </c>
      <c r="D71">
        <v>24413.768</v>
      </c>
      <c r="E71">
        <v>31093.719000000001</v>
      </c>
      <c r="F71">
        <v>37130.760999999999</v>
      </c>
      <c r="G71">
        <v>38010.85</v>
      </c>
      <c r="H71">
        <v>41985.508000000002</v>
      </c>
      <c r="I71">
        <v>47519.957999999999</v>
      </c>
      <c r="J71">
        <v>51769.796000000002</v>
      </c>
      <c r="K71">
        <v>47113.677000000003</v>
      </c>
      <c r="L71">
        <v>54573.964</v>
      </c>
    </row>
    <row r="72" spans="1:12">
      <c r="A72" t="s">
        <v>92</v>
      </c>
      <c r="B72">
        <v>388013.72899999999</v>
      </c>
      <c r="C72">
        <v>321095.75900000002</v>
      </c>
      <c r="D72">
        <v>386540.35100000002</v>
      </c>
      <c r="E72">
        <v>495591.41</v>
      </c>
      <c r="F72">
        <v>667070.19900000002</v>
      </c>
      <c r="G72">
        <v>1123838.96</v>
      </c>
      <c r="H72">
        <v>1349651.7720000001</v>
      </c>
      <c r="I72">
        <v>1502755.0020000001</v>
      </c>
      <c r="J72">
        <v>2228496.5129999998</v>
      </c>
      <c r="K72">
        <v>1313800.5989999999</v>
      </c>
      <c r="L72">
        <v>2562735.4309999999</v>
      </c>
    </row>
    <row r="73" spans="1:12">
      <c r="A73" t="s">
        <v>93</v>
      </c>
      <c r="B73">
        <v>46868.785000000003</v>
      </c>
      <c r="C73">
        <v>51473.917000000001</v>
      </c>
      <c r="D73">
        <v>76499.157999999996</v>
      </c>
      <c r="E73">
        <v>105881.296</v>
      </c>
      <c r="F73">
        <v>212061.36199999999</v>
      </c>
      <c r="G73">
        <v>247378.242</v>
      </c>
      <c r="H73">
        <v>276800.25300000003</v>
      </c>
      <c r="I73">
        <v>493359.875</v>
      </c>
      <c r="J73">
        <v>661953.42599999998</v>
      </c>
      <c r="K73">
        <v>412000.90500000003</v>
      </c>
      <c r="L73">
        <v>527237.75199999998</v>
      </c>
    </row>
    <row r="74" spans="1:12">
      <c r="A74" t="s">
        <v>94</v>
      </c>
      <c r="B74">
        <v>13326.448</v>
      </c>
      <c r="C74">
        <v>5704.8280000000004</v>
      </c>
      <c r="D74">
        <v>1.7509999999999999</v>
      </c>
      <c r="E74">
        <v>135.16800000000001</v>
      </c>
      <c r="F74">
        <v>83.567999999999998</v>
      </c>
      <c r="G74">
        <v>110.261</v>
      </c>
      <c r="H74">
        <v>6611.7939999999999</v>
      </c>
      <c r="I74">
        <v>170.86600000000001</v>
      </c>
      <c r="J74">
        <v>135.5</v>
      </c>
      <c r="K74">
        <v>75.186000000000007</v>
      </c>
      <c r="L74">
        <v>79.753</v>
      </c>
    </row>
    <row r="75" spans="1:12">
      <c r="A75" t="s">
        <v>95</v>
      </c>
      <c r="B75">
        <v>0.109</v>
      </c>
      <c r="C75" t="s">
        <v>18</v>
      </c>
      <c r="D75">
        <v>2.9860000000000002</v>
      </c>
      <c r="E75">
        <v>56.051000000000002</v>
      </c>
      <c r="F75">
        <v>0.81799999999999995</v>
      </c>
      <c r="G75" t="s">
        <v>18</v>
      </c>
      <c r="H75">
        <v>2.173</v>
      </c>
      <c r="I75">
        <v>153.51300000000001</v>
      </c>
      <c r="J75">
        <v>27.408000000000001</v>
      </c>
      <c r="K75">
        <v>25.236999999999998</v>
      </c>
      <c r="L75">
        <v>56.648000000000003</v>
      </c>
    </row>
    <row r="76" spans="1:12">
      <c r="A76" t="s">
        <v>96</v>
      </c>
      <c r="B76">
        <v>257.64699999999999</v>
      </c>
      <c r="C76">
        <v>221.38499999999999</v>
      </c>
      <c r="D76">
        <v>369.21499999999997</v>
      </c>
      <c r="E76">
        <v>586.05899999999997</v>
      </c>
      <c r="F76">
        <v>487.09100000000001</v>
      </c>
      <c r="G76">
        <v>114.28</v>
      </c>
      <c r="H76">
        <v>247.703</v>
      </c>
      <c r="I76">
        <v>597.29</v>
      </c>
      <c r="J76">
        <v>380.32400000000001</v>
      </c>
      <c r="K76">
        <v>173.505</v>
      </c>
      <c r="L76">
        <v>271.82900000000001</v>
      </c>
    </row>
    <row r="77" spans="1:12">
      <c r="A77" t="s">
        <v>97</v>
      </c>
      <c r="B77">
        <v>0.109</v>
      </c>
      <c r="C77" t="s">
        <v>18</v>
      </c>
      <c r="D77" t="s">
        <v>18</v>
      </c>
      <c r="E77" t="s">
        <v>18</v>
      </c>
      <c r="F77" t="s">
        <v>18</v>
      </c>
      <c r="G77" t="s">
        <v>18</v>
      </c>
      <c r="H77" t="s">
        <v>18</v>
      </c>
      <c r="I77" t="s">
        <v>18</v>
      </c>
      <c r="J77" t="s">
        <v>18</v>
      </c>
      <c r="K77" t="s">
        <v>18</v>
      </c>
      <c r="L77" t="s">
        <v>18</v>
      </c>
    </row>
    <row r="78" spans="1:12">
      <c r="A78" t="s">
        <v>98</v>
      </c>
      <c r="B78">
        <v>142702.22399999999</v>
      </c>
      <c r="C78">
        <v>90958.837</v>
      </c>
      <c r="D78">
        <v>82470.626999999993</v>
      </c>
      <c r="E78">
        <v>97878.482000000004</v>
      </c>
      <c r="F78">
        <v>157012.288</v>
      </c>
      <c r="G78">
        <v>194703.40100000001</v>
      </c>
      <c r="H78">
        <v>467727.04300000001</v>
      </c>
      <c r="I78">
        <v>529499.27599999995</v>
      </c>
      <c r="J78">
        <v>321676.79100000003</v>
      </c>
      <c r="K78">
        <v>268663.25599999999</v>
      </c>
      <c r="L78">
        <v>411224.652</v>
      </c>
    </row>
    <row r="79" spans="1:12">
      <c r="A79" t="s">
        <v>99</v>
      </c>
      <c r="B79">
        <v>113194.59699999999</v>
      </c>
      <c r="C79">
        <v>98071.553</v>
      </c>
      <c r="D79">
        <v>107177.416</v>
      </c>
      <c r="E79">
        <v>140875.16800000001</v>
      </c>
      <c r="F79">
        <v>176062.64499999999</v>
      </c>
      <c r="G79">
        <v>217976.56700000001</v>
      </c>
      <c r="H79">
        <v>355553.07299999997</v>
      </c>
      <c r="I79">
        <v>422245.69300000003</v>
      </c>
      <c r="J79">
        <v>421780.52899999998</v>
      </c>
      <c r="K79">
        <v>229473.23300000001</v>
      </c>
      <c r="L79">
        <v>312960.86800000002</v>
      </c>
    </row>
    <row r="80" spans="1:12">
      <c r="A80" t="s">
        <v>100</v>
      </c>
      <c r="B80">
        <v>56258.845000000001</v>
      </c>
      <c r="C80">
        <v>55958.510999999999</v>
      </c>
      <c r="D80">
        <v>43402.981</v>
      </c>
      <c r="E80">
        <v>38116.874000000003</v>
      </c>
      <c r="F80">
        <v>41947.267999999996</v>
      </c>
      <c r="G80">
        <v>47350.177000000003</v>
      </c>
      <c r="H80">
        <v>90372.584000000003</v>
      </c>
      <c r="I80">
        <v>125974.713</v>
      </c>
      <c r="J80">
        <v>155946.22899999999</v>
      </c>
      <c r="K80">
        <v>97533.278000000006</v>
      </c>
      <c r="L80">
        <v>149520.965</v>
      </c>
    </row>
    <row r="81" spans="1:12">
      <c r="A81" t="s">
        <v>101</v>
      </c>
      <c r="B81">
        <v>23300.66</v>
      </c>
      <c r="C81">
        <v>18918.325000000001</v>
      </c>
      <c r="D81">
        <v>18929.396000000001</v>
      </c>
      <c r="E81">
        <v>25141.616000000002</v>
      </c>
      <c r="F81">
        <v>23073.179</v>
      </c>
      <c r="G81">
        <v>17010.684000000001</v>
      </c>
      <c r="H81">
        <v>20588.810000000001</v>
      </c>
      <c r="I81">
        <v>22868.789000000001</v>
      </c>
      <c r="J81">
        <v>27468.323</v>
      </c>
      <c r="K81">
        <v>26540.072</v>
      </c>
      <c r="L81">
        <v>32062.567999999999</v>
      </c>
    </row>
    <row r="82" spans="1:12">
      <c r="A82" t="s">
        <v>102</v>
      </c>
      <c r="B82">
        <v>22163.574000000001</v>
      </c>
      <c r="C82">
        <v>33266.661</v>
      </c>
      <c r="D82">
        <v>39997.275000000001</v>
      </c>
      <c r="E82">
        <v>51799.47</v>
      </c>
      <c r="F82">
        <v>59639.828999999998</v>
      </c>
      <c r="G82">
        <v>66144.326000000001</v>
      </c>
      <c r="H82">
        <v>71166.103000000003</v>
      </c>
      <c r="I82">
        <v>66641.847999999998</v>
      </c>
      <c r="J82">
        <v>74645.278999999995</v>
      </c>
      <c r="K82">
        <v>64214.555</v>
      </c>
      <c r="L82">
        <v>59954.587</v>
      </c>
    </row>
    <row r="83" spans="1:12">
      <c r="A83" t="s">
        <v>103</v>
      </c>
      <c r="B83">
        <v>268.88600000000002</v>
      </c>
      <c r="C83">
        <v>243</v>
      </c>
      <c r="D83">
        <v>280.154</v>
      </c>
      <c r="E83">
        <v>374.99799999999999</v>
      </c>
      <c r="F83">
        <v>796.95799999999997</v>
      </c>
      <c r="G83">
        <v>615.61099999999999</v>
      </c>
      <c r="H83">
        <v>558.41800000000001</v>
      </c>
      <c r="I83">
        <v>591.06100000000004</v>
      </c>
      <c r="J83">
        <v>1946.5809999999999</v>
      </c>
      <c r="K83">
        <v>1148.55</v>
      </c>
      <c r="L83">
        <v>342.11799999999999</v>
      </c>
    </row>
    <row r="84" spans="1:12">
      <c r="A84" t="s">
        <v>104</v>
      </c>
      <c r="B84">
        <v>8348.1290000000008</v>
      </c>
      <c r="C84">
        <v>8404.5789999999997</v>
      </c>
      <c r="D84">
        <v>8077.7250000000004</v>
      </c>
      <c r="E84">
        <v>11761.103999999999</v>
      </c>
      <c r="F84">
        <v>16709.653999999999</v>
      </c>
      <c r="G84">
        <v>14809.892</v>
      </c>
      <c r="H84">
        <v>14820.210999999999</v>
      </c>
      <c r="I84">
        <v>16235.558000000001</v>
      </c>
      <c r="J84">
        <v>21965.327000000001</v>
      </c>
      <c r="K84">
        <v>20887.885999999999</v>
      </c>
      <c r="L84">
        <v>24163.805</v>
      </c>
    </row>
    <row r="85" spans="1:12">
      <c r="A85" t="s">
        <v>105</v>
      </c>
      <c r="B85">
        <v>2130.5729999999999</v>
      </c>
      <c r="C85">
        <v>1744.7139999999999</v>
      </c>
      <c r="D85">
        <v>1236.653</v>
      </c>
      <c r="E85">
        <v>2198.7739999999999</v>
      </c>
      <c r="F85">
        <v>3139.2979999999998</v>
      </c>
      <c r="G85">
        <v>3704.9180000000001</v>
      </c>
      <c r="H85">
        <v>2507.7199999999998</v>
      </c>
      <c r="I85">
        <v>3308.902</v>
      </c>
      <c r="J85">
        <v>8554.6720000000005</v>
      </c>
      <c r="K85">
        <v>46037.025999999998</v>
      </c>
      <c r="L85">
        <v>5032.9369999999999</v>
      </c>
    </row>
    <row r="86" spans="1:12">
      <c r="A86" t="s">
        <v>106</v>
      </c>
      <c r="B86">
        <v>0.32700000000000001</v>
      </c>
      <c r="C86">
        <v>5.6219999999999999</v>
      </c>
      <c r="D86">
        <v>21952.507000000001</v>
      </c>
      <c r="E86">
        <v>54.191000000000003</v>
      </c>
      <c r="F86">
        <v>100.744</v>
      </c>
      <c r="G86">
        <v>2.68</v>
      </c>
      <c r="H86">
        <v>68.173000000000002</v>
      </c>
      <c r="I86">
        <v>40.64</v>
      </c>
      <c r="J86">
        <v>7.8529999999999998</v>
      </c>
      <c r="K86">
        <v>70.058999999999997</v>
      </c>
      <c r="L86">
        <v>464.18299999999999</v>
      </c>
    </row>
    <row r="87" spans="1:12">
      <c r="A87" t="s">
        <v>107</v>
      </c>
      <c r="B87">
        <v>2542803.9449999998</v>
      </c>
      <c r="C87">
        <v>2042799.37</v>
      </c>
      <c r="D87">
        <v>1909628.9369999999</v>
      </c>
      <c r="E87">
        <v>2432671.0660000001</v>
      </c>
      <c r="F87">
        <v>3646017.4720000001</v>
      </c>
      <c r="G87">
        <v>5095940.9510000004</v>
      </c>
      <c r="H87">
        <v>6935455.1660000002</v>
      </c>
      <c r="I87">
        <v>7135104.8080000002</v>
      </c>
      <c r="J87">
        <v>11621733.863</v>
      </c>
      <c r="K87">
        <v>6871080.7949999999</v>
      </c>
      <c r="L87">
        <v>9352380.2410000004</v>
      </c>
    </row>
    <row r="88" spans="1:12">
      <c r="A88" t="s">
        <v>108</v>
      </c>
      <c r="B88">
        <v>217809.285</v>
      </c>
      <c r="C88">
        <v>209333.337</v>
      </c>
      <c r="D88">
        <v>217888.834</v>
      </c>
      <c r="E88">
        <v>264157.913</v>
      </c>
      <c r="F88">
        <v>343916.33199999999</v>
      </c>
      <c r="G88">
        <v>418047.36900000001</v>
      </c>
      <c r="H88">
        <v>435004.45899999997</v>
      </c>
      <c r="I88">
        <v>458291.35499999998</v>
      </c>
      <c r="J88">
        <v>619718.06599999999</v>
      </c>
      <c r="K88">
        <v>450271.61700000003</v>
      </c>
      <c r="L88">
        <v>558472.44299999997</v>
      </c>
    </row>
    <row r="89" spans="1:12">
      <c r="A89" t="s">
        <v>109</v>
      </c>
      <c r="B89">
        <v>70907.898000000001</v>
      </c>
      <c r="C89">
        <v>58351.775000000001</v>
      </c>
      <c r="D89">
        <v>57780.62</v>
      </c>
      <c r="E89">
        <v>88323.346000000005</v>
      </c>
      <c r="F89">
        <v>104056.079</v>
      </c>
      <c r="G89">
        <v>88763.695999999996</v>
      </c>
      <c r="H89">
        <v>94064.771999999997</v>
      </c>
      <c r="I89">
        <v>177132.99400000001</v>
      </c>
      <c r="J89">
        <v>127956.84699999999</v>
      </c>
      <c r="K89">
        <v>127844.71400000001</v>
      </c>
      <c r="L89">
        <v>223945.94099999999</v>
      </c>
    </row>
    <row r="90" spans="1:12">
      <c r="A90" t="s">
        <v>110</v>
      </c>
      <c r="B90">
        <v>11.677</v>
      </c>
      <c r="C90">
        <v>7.173</v>
      </c>
      <c r="D90">
        <v>8.2370000000000001</v>
      </c>
      <c r="E90">
        <v>9.4250000000000007</v>
      </c>
      <c r="F90">
        <v>4.226</v>
      </c>
      <c r="G90">
        <v>18.890999999999998</v>
      </c>
      <c r="H90">
        <v>0.95099999999999996</v>
      </c>
      <c r="I90">
        <v>59.476999999999997</v>
      </c>
      <c r="J90" t="s">
        <v>18</v>
      </c>
      <c r="K90">
        <v>246.85</v>
      </c>
      <c r="L90">
        <v>34.100999999999999</v>
      </c>
    </row>
    <row r="91" spans="1:12">
      <c r="A91" t="s">
        <v>111</v>
      </c>
      <c r="B91">
        <v>6866.0889999999999</v>
      </c>
      <c r="C91">
        <v>5749.4160000000002</v>
      </c>
      <c r="D91">
        <v>13681.115</v>
      </c>
      <c r="E91">
        <v>72708.964000000007</v>
      </c>
      <c r="F91">
        <v>108094.031</v>
      </c>
      <c r="G91">
        <v>143764.19500000001</v>
      </c>
      <c r="H91">
        <v>115076.33199999999</v>
      </c>
      <c r="I91">
        <v>78362.058000000005</v>
      </c>
      <c r="J91">
        <v>120580.719</v>
      </c>
      <c r="K91">
        <v>90917.615000000005</v>
      </c>
      <c r="L91">
        <v>109428.66499999999</v>
      </c>
    </row>
    <row r="92" spans="1:12">
      <c r="A92" t="s">
        <v>112</v>
      </c>
      <c r="B92">
        <v>35944.415000000001</v>
      </c>
      <c r="C92">
        <v>218314.64199999999</v>
      </c>
      <c r="D92">
        <v>168290.54199999999</v>
      </c>
      <c r="E92">
        <v>331068.17099999997</v>
      </c>
      <c r="F92">
        <v>518428.96</v>
      </c>
      <c r="G92">
        <v>719513.61100000003</v>
      </c>
      <c r="H92">
        <v>619190.03599999996</v>
      </c>
      <c r="I92">
        <v>536436.56499999994</v>
      </c>
      <c r="J92">
        <v>1026659.949</v>
      </c>
      <c r="K92">
        <v>451095.89500000002</v>
      </c>
      <c r="L92">
        <v>785407.94299999997</v>
      </c>
    </row>
    <row r="93" spans="1:12">
      <c r="A93" t="s">
        <v>113</v>
      </c>
      <c r="B93">
        <v>16760.637999999999</v>
      </c>
      <c r="C93">
        <v>16912.678</v>
      </c>
      <c r="D93">
        <v>18914.365000000002</v>
      </c>
      <c r="E93">
        <v>22204.007000000001</v>
      </c>
      <c r="F93">
        <v>31394.469000000001</v>
      </c>
      <c r="G93">
        <v>28689.870999999999</v>
      </c>
      <c r="H93">
        <v>27953.897000000001</v>
      </c>
      <c r="I93">
        <v>35878.654000000002</v>
      </c>
      <c r="J93">
        <v>50392.620999999999</v>
      </c>
      <c r="K93">
        <v>42320.474000000002</v>
      </c>
      <c r="L93">
        <v>37508.186999999998</v>
      </c>
    </row>
    <row r="94" spans="1:12">
      <c r="A94" t="s">
        <v>114</v>
      </c>
      <c r="B94">
        <v>9339.973</v>
      </c>
      <c r="C94">
        <v>10778.751</v>
      </c>
      <c r="D94">
        <v>13111.951999999999</v>
      </c>
      <c r="E94">
        <v>13261.218999999999</v>
      </c>
      <c r="F94">
        <v>26335.578000000001</v>
      </c>
      <c r="G94">
        <v>37110.675999999999</v>
      </c>
      <c r="H94">
        <v>28661.97</v>
      </c>
      <c r="I94">
        <v>61432.652000000002</v>
      </c>
      <c r="J94">
        <v>84252.694000000003</v>
      </c>
      <c r="K94">
        <v>72561.98</v>
      </c>
      <c r="L94">
        <v>56458.394</v>
      </c>
    </row>
    <row r="95" spans="1:12">
      <c r="A95" t="s">
        <v>115</v>
      </c>
      <c r="B95">
        <v>17770.161</v>
      </c>
      <c r="C95">
        <v>18313.974999999999</v>
      </c>
      <c r="D95">
        <v>21012.894</v>
      </c>
      <c r="E95">
        <v>27510.031999999999</v>
      </c>
      <c r="F95">
        <v>32737.135999999999</v>
      </c>
      <c r="G95">
        <v>29656.761999999999</v>
      </c>
      <c r="H95">
        <v>30929.184000000001</v>
      </c>
      <c r="I95">
        <v>42313.724999999999</v>
      </c>
      <c r="J95">
        <v>63939.082999999999</v>
      </c>
      <c r="K95">
        <v>37393.591</v>
      </c>
      <c r="L95">
        <v>39008.048000000003</v>
      </c>
    </row>
    <row r="96" spans="1:12">
      <c r="A96" t="s">
        <v>116</v>
      </c>
      <c r="B96">
        <v>64327.063999999998</v>
      </c>
      <c r="C96">
        <v>65663.096999999994</v>
      </c>
      <c r="D96">
        <v>115666.26</v>
      </c>
      <c r="E96">
        <v>164781.42300000001</v>
      </c>
      <c r="F96">
        <v>184800.959</v>
      </c>
      <c r="G96">
        <v>110743.478</v>
      </c>
      <c r="H96">
        <v>108104.39200000001</v>
      </c>
      <c r="I96">
        <v>127878.716</v>
      </c>
      <c r="J96">
        <v>163596.44</v>
      </c>
      <c r="K96">
        <v>148458.14600000001</v>
      </c>
      <c r="L96">
        <v>147782.40400000001</v>
      </c>
    </row>
    <row r="97" spans="1:12">
      <c r="A97" t="s">
        <v>117</v>
      </c>
      <c r="B97">
        <v>62493.968999999997</v>
      </c>
      <c r="C97">
        <v>54773.658000000003</v>
      </c>
      <c r="D97">
        <v>69615.149000000005</v>
      </c>
      <c r="E97">
        <v>110362.795</v>
      </c>
      <c r="F97">
        <v>106387.10400000001</v>
      </c>
      <c r="G97">
        <v>90585.073000000004</v>
      </c>
      <c r="H97">
        <v>56405.646000000001</v>
      </c>
      <c r="I97">
        <v>113193.709</v>
      </c>
      <c r="J97">
        <v>138729.87</v>
      </c>
      <c r="K97">
        <v>27116.58</v>
      </c>
      <c r="L97">
        <v>53412.603000000003</v>
      </c>
    </row>
    <row r="98" spans="1:12">
      <c r="A98" t="s">
        <v>118</v>
      </c>
      <c r="B98">
        <v>60172.427000000003</v>
      </c>
      <c r="C98">
        <v>36175.099000000002</v>
      </c>
      <c r="D98">
        <v>40053.385000000002</v>
      </c>
      <c r="E98">
        <v>54181.898000000001</v>
      </c>
      <c r="F98">
        <v>74620.876000000004</v>
      </c>
      <c r="G98">
        <v>102355.632</v>
      </c>
      <c r="H98">
        <v>138820.77600000001</v>
      </c>
      <c r="I98">
        <v>174215.807</v>
      </c>
      <c r="J98">
        <v>286493.43800000002</v>
      </c>
      <c r="K98">
        <v>145195.20300000001</v>
      </c>
      <c r="L98">
        <v>179876.424</v>
      </c>
    </row>
    <row r="99" spans="1:12">
      <c r="A99" t="s">
        <v>119</v>
      </c>
      <c r="B99">
        <v>85880.510999999999</v>
      </c>
      <c r="C99">
        <v>51472.466</v>
      </c>
      <c r="D99">
        <v>46782.745000000003</v>
      </c>
      <c r="E99">
        <v>47216.283000000003</v>
      </c>
      <c r="F99">
        <v>48884.038999999997</v>
      </c>
      <c r="G99">
        <v>46017.269</v>
      </c>
      <c r="H99">
        <v>62983.894999999997</v>
      </c>
      <c r="I99">
        <v>90945.349000000002</v>
      </c>
      <c r="J99">
        <v>105788.27</v>
      </c>
      <c r="K99">
        <v>85517.67</v>
      </c>
      <c r="L99">
        <v>147190.44699999999</v>
      </c>
    </row>
    <row r="100" spans="1:12">
      <c r="A100" t="s">
        <v>120</v>
      </c>
      <c r="B100">
        <v>151917.465</v>
      </c>
      <c r="C100">
        <v>149270.193</v>
      </c>
      <c r="D100">
        <v>151975.508</v>
      </c>
      <c r="E100">
        <v>171635.927</v>
      </c>
      <c r="F100">
        <v>211841.611</v>
      </c>
      <c r="G100">
        <v>227348.45499999999</v>
      </c>
      <c r="H100">
        <v>251479.28599999999</v>
      </c>
      <c r="I100">
        <v>293876.62599999999</v>
      </c>
      <c r="J100">
        <v>366233.21</v>
      </c>
      <c r="K100">
        <v>382885.864</v>
      </c>
      <c r="L100">
        <v>392170.33500000002</v>
      </c>
    </row>
    <row r="101" spans="1:12">
      <c r="A101" t="s">
        <v>121</v>
      </c>
      <c r="B101">
        <v>76212.722999999998</v>
      </c>
      <c r="C101">
        <v>67507.937999999995</v>
      </c>
      <c r="D101">
        <v>83302.135999999999</v>
      </c>
      <c r="E101">
        <v>94775.073999999993</v>
      </c>
      <c r="F101">
        <v>203480.78200000001</v>
      </c>
      <c r="G101">
        <v>196770.75599999999</v>
      </c>
      <c r="H101">
        <v>209077.41</v>
      </c>
      <c r="I101">
        <v>244379.70199999999</v>
      </c>
      <c r="J101">
        <v>220545.10699999999</v>
      </c>
      <c r="K101">
        <v>221894.74900000001</v>
      </c>
      <c r="L101">
        <v>222290.889</v>
      </c>
    </row>
    <row r="102" spans="1:12">
      <c r="A102" t="s">
        <v>122</v>
      </c>
      <c r="B102">
        <v>57929.343000000001</v>
      </c>
      <c r="C102">
        <v>41683.356</v>
      </c>
      <c r="D102">
        <v>44301.411999999997</v>
      </c>
      <c r="E102">
        <v>44076.294000000002</v>
      </c>
      <c r="F102">
        <v>51048.201999999997</v>
      </c>
      <c r="G102">
        <v>42111.792000000001</v>
      </c>
      <c r="H102">
        <v>41549.584000000003</v>
      </c>
      <c r="I102">
        <v>43866.059000000001</v>
      </c>
      <c r="J102">
        <v>46484.521999999997</v>
      </c>
      <c r="K102">
        <v>43396.203000000001</v>
      </c>
      <c r="L102">
        <v>50989.527000000002</v>
      </c>
    </row>
    <row r="103" spans="1:12">
      <c r="A103" t="s">
        <v>123</v>
      </c>
      <c r="B103">
        <v>42934.252</v>
      </c>
      <c r="C103">
        <v>43783.701000000001</v>
      </c>
      <c r="D103">
        <v>47511.805</v>
      </c>
      <c r="E103">
        <v>62940.659</v>
      </c>
      <c r="F103">
        <v>84109.792000000001</v>
      </c>
      <c r="G103">
        <v>83797.013000000006</v>
      </c>
      <c r="H103">
        <v>93504.044999999998</v>
      </c>
      <c r="I103">
        <v>146573.29399999999</v>
      </c>
      <c r="J103">
        <v>254203.62100000001</v>
      </c>
      <c r="K103">
        <v>88341.067999999999</v>
      </c>
      <c r="L103">
        <v>128687.72199999999</v>
      </c>
    </row>
    <row r="104" spans="1:12">
      <c r="A104" t="s">
        <v>124</v>
      </c>
      <c r="B104">
        <v>154229.08199999999</v>
      </c>
      <c r="C104">
        <v>98765.657000000007</v>
      </c>
      <c r="D104">
        <v>101282.753</v>
      </c>
      <c r="E104">
        <v>111622.58500000001</v>
      </c>
      <c r="F104">
        <v>125816.85400000001</v>
      </c>
      <c r="G104">
        <v>126458.364</v>
      </c>
      <c r="H104">
        <v>135755.995</v>
      </c>
      <c r="I104">
        <v>155754.53700000001</v>
      </c>
      <c r="J104">
        <v>192006.94699999999</v>
      </c>
      <c r="K104">
        <v>167692.74400000001</v>
      </c>
      <c r="L104">
        <v>195921</v>
      </c>
    </row>
    <row r="105" spans="1:12">
      <c r="A105" t="s">
        <v>125</v>
      </c>
      <c r="B105">
        <v>52357.159</v>
      </c>
      <c r="C105">
        <v>50881.974000000002</v>
      </c>
      <c r="D105">
        <v>51548.661</v>
      </c>
      <c r="E105">
        <v>58778.726000000002</v>
      </c>
      <c r="F105">
        <v>68046.865000000005</v>
      </c>
      <c r="G105">
        <v>75613.342000000004</v>
      </c>
      <c r="H105">
        <v>86565.376000000004</v>
      </c>
      <c r="I105">
        <v>118833.77899999999</v>
      </c>
      <c r="J105">
        <v>118797.045</v>
      </c>
      <c r="K105">
        <v>73458.816999999995</v>
      </c>
      <c r="L105">
        <v>93377.13</v>
      </c>
    </row>
    <row r="106" spans="1:12">
      <c r="A106" t="s">
        <v>126</v>
      </c>
      <c r="B106">
        <v>34622.682999999997</v>
      </c>
      <c r="C106">
        <v>10756.939</v>
      </c>
      <c r="D106">
        <v>10964.516</v>
      </c>
      <c r="E106">
        <v>26415.046999999999</v>
      </c>
      <c r="F106">
        <v>55997.489000000001</v>
      </c>
      <c r="G106">
        <v>6991.7039999999997</v>
      </c>
      <c r="H106">
        <v>32853.635000000002</v>
      </c>
      <c r="I106">
        <v>89700.34</v>
      </c>
      <c r="J106">
        <v>6432.25</v>
      </c>
      <c r="K106">
        <v>6499.598</v>
      </c>
      <c r="L106">
        <v>5662.0540000000001</v>
      </c>
    </row>
    <row r="107" spans="1:12">
      <c r="A107" t="s">
        <v>127</v>
      </c>
      <c r="B107">
        <v>27644.304</v>
      </c>
      <c r="C107">
        <v>31467.666000000001</v>
      </c>
      <c r="D107">
        <v>38345.279000000002</v>
      </c>
      <c r="E107">
        <v>44629.614000000001</v>
      </c>
      <c r="F107">
        <v>45903.288</v>
      </c>
      <c r="G107">
        <v>38346.184000000001</v>
      </c>
      <c r="H107">
        <v>44159.697</v>
      </c>
      <c r="I107">
        <v>50954.040999999997</v>
      </c>
      <c r="J107">
        <v>49674.932000000001</v>
      </c>
      <c r="K107">
        <v>42937.993000000002</v>
      </c>
      <c r="L107">
        <v>51779.266000000003</v>
      </c>
    </row>
    <row r="108" spans="1:12">
      <c r="A108" t="s">
        <v>128</v>
      </c>
      <c r="B108">
        <v>2112.3490000000002</v>
      </c>
      <c r="C108">
        <v>1191.931</v>
      </c>
      <c r="D108">
        <v>1340.539</v>
      </c>
      <c r="E108">
        <v>978.66600000000005</v>
      </c>
      <c r="F108">
        <v>707.66399999999999</v>
      </c>
      <c r="G108">
        <v>975.86699999999996</v>
      </c>
      <c r="H108">
        <v>1103.8</v>
      </c>
      <c r="I108">
        <v>1052.192</v>
      </c>
      <c r="J108">
        <v>2434.3829999999998</v>
      </c>
      <c r="K108">
        <v>1642.1189999999999</v>
      </c>
      <c r="L108">
        <v>2587.453</v>
      </c>
    </row>
    <row r="109" spans="1:12">
      <c r="A109" t="s">
        <v>129</v>
      </c>
      <c r="B109">
        <v>392334.022</v>
      </c>
      <c r="C109">
        <v>410376.96000000002</v>
      </c>
      <c r="D109">
        <v>476605.10100000002</v>
      </c>
      <c r="E109">
        <v>588191.272</v>
      </c>
      <c r="F109">
        <v>687393.43</v>
      </c>
      <c r="G109">
        <v>754718.64199999999</v>
      </c>
      <c r="H109">
        <v>905119.85400000005</v>
      </c>
      <c r="I109">
        <v>1078565.855</v>
      </c>
      <c r="J109">
        <v>1109402.281</v>
      </c>
      <c r="K109">
        <v>876353.36199999996</v>
      </c>
      <c r="L109">
        <v>949659.71400000004</v>
      </c>
    </row>
    <row r="110" spans="1:12">
      <c r="A110" t="s">
        <v>130</v>
      </c>
      <c r="B110">
        <v>201068.39799999999</v>
      </c>
      <c r="C110">
        <v>262549.83799999999</v>
      </c>
      <c r="D110">
        <v>354779.67099999997</v>
      </c>
      <c r="E110">
        <v>477395.07199999999</v>
      </c>
      <c r="F110">
        <v>850920.83</v>
      </c>
      <c r="G110">
        <v>734663.93099999998</v>
      </c>
      <c r="H110">
        <v>684815.68700000003</v>
      </c>
      <c r="I110">
        <v>1060737.176</v>
      </c>
      <c r="J110">
        <v>1569005.182</v>
      </c>
      <c r="K110">
        <v>1400125.2009999999</v>
      </c>
      <c r="L110">
        <v>1554169.6140000001</v>
      </c>
    </row>
    <row r="111" spans="1:12">
      <c r="A111" t="s">
        <v>131</v>
      </c>
      <c r="B111">
        <v>3702598.5019999999</v>
      </c>
      <c r="C111">
        <v>3906480.0729999999</v>
      </c>
      <c r="D111">
        <v>4253054.07</v>
      </c>
      <c r="E111">
        <v>6108866.4550000001</v>
      </c>
      <c r="F111">
        <v>6355425.6699999999</v>
      </c>
      <c r="G111">
        <v>6454856.2520000003</v>
      </c>
      <c r="H111">
        <v>8028004.0899999999</v>
      </c>
      <c r="I111">
        <v>7658861.6720000003</v>
      </c>
      <c r="J111">
        <v>7604678.6890000002</v>
      </c>
      <c r="K111">
        <v>7529681.9680000003</v>
      </c>
      <c r="L111">
        <v>7660546.9919999996</v>
      </c>
    </row>
    <row r="112" spans="1:12">
      <c r="A112" t="s">
        <v>132</v>
      </c>
      <c r="B112">
        <v>19679.43</v>
      </c>
      <c r="C112">
        <v>16986.538</v>
      </c>
      <c r="D112">
        <v>23207.589</v>
      </c>
      <c r="E112">
        <v>30117.781999999999</v>
      </c>
      <c r="F112">
        <v>30813.587</v>
      </c>
      <c r="G112">
        <v>22838.152999999998</v>
      </c>
      <c r="H112">
        <v>21303.678</v>
      </c>
      <c r="I112">
        <v>24824.405999999999</v>
      </c>
      <c r="J112">
        <v>22862.706999999999</v>
      </c>
      <c r="K112">
        <v>19246.425999999999</v>
      </c>
      <c r="L112">
        <v>20414.850999999999</v>
      </c>
    </row>
    <row r="113" spans="1:12">
      <c r="A113" t="s">
        <v>133</v>
      </c>
      <c r="B113">
        <v>146328.476</v>
      </c>
      <c r="C113">
        <v>156428.658</v>
      </c>
      <c r="D113">
        <v>173555.29699999999</v>
      </c>
      <c r="E113">
        <v>231224.17300000001</v>
      </c>
      <c r="F113">
        <v>310967.61900000001</v>
      </c>
      <c r="G113">
        <v>305069.478</v>
      </c>
      <c r="H113">
        <v>341082.01</v>
      </c>
      <c r="I113">
        <v>404776.69400000002</v>
      </c>
      <c r="J113">
        <v>432601.28700000001</v>
      </c>
      <c r="K113">
        <v>416346.68199999997</v>
      </c>
      <c r="L113">
        <v>457181.52</v>
      </c>
    </row>
    <row r="114" spans="1:12">
      <c r="A114" t="s">
        <v>134</v>
      </c>
      <c r="B114">
        <v>143480.073</v>
      </c>
      <c r="C114">
        <v>159217.389</v>
      </c>
      <c r="D114">
        <v>142881.05100000001</v>
      </c>
      <c r="E114">
        <v>203928.17800000001</v>
      </c>
      <c r="F114">
        <v>260613.318</v>
      </c>
      <c r="G114">
        <v>263879.83</v>
      </c>
      <c r="H114">
        <v>306568.33299999998</v>
      </c>
      <c r="I114">
        <v>340514.95799999998</v>
      </c>
      <c r="J114">
        <v>391394.804</v>
      </c>
      <c r="K114">
        <v>334913.73300000001</v>
      </c>
      <c r="L114">
        <v>365275.43800000002</v>
      </c>
    </row>
    <row r="115" spans="1:12">
      <c r="A115" t="s">
        <v>135</v>
      </c>
      <c r="B115">
        <v>55781.858</v>
      </c>
      <c r="C115">
        <v>57505.879000000001</v>
      </c>
      <c r="D115">
        <v>53601.27</v>
      </c>
      <c r="E115">
        <v>62095.548999999999</v>
      </c>
      <c r="F115">
        <v>60545.843000000001</v>
      </c>
      <c r="G115">
        <v>61924.006999999998</v>
      </c>
      <c r="H115">
        <v>72797.900999999998</v>
      </c>
      <c r="I115">
        <v>79736.255000000005</v>
      </c>
      <c r="J115">
        <v>161833.09599999999</v>
      </c>
      <c r="K115">
        <v>131144.198</v>
      </c>
      <c r="L115">
        <v>146769.13800000001</v>
      </c>
    </row>
    <row r="116" spans="1:12">
      <c r="A116" t="s">
        <v>136</v>
      </c>
      <c r="B116">
        <v>346923.049</v>
      </c>
      <c r="C116">
        <v>334652.77</v>
      </c>
      <c r="D116">
        <v>377852.79399999999</v>
      </c>
      <c r="E116">
        <v>453339.88400000002</v>
      </c>
      <c r="F116">
        <v>677026.16500000004</v>
      </c>
      <c r="G116">
        <v>788118.77300000004</v>
      </c>
      <c r="H116">
        <v>913729.56400000001</v>
      </c>
      <c r="I116">
        <v>1059647.7549999999</v>
      </c>
      <c r="J116">
        <v>1131900.983</v>
      </c>
      <c r="K116">
        <v>758512.78300000005</v>
      </c>
      <c r="L116">
        <v>979748.91099999996</v>
      </c>
    </row>
    <row r="117" spans="1:12">
      <c r="A117" t="s">
        <v>137</v>
      </c>
      <c r="B117">
        <v>69167.887000000002</v>
      </c>
      <c r="C117">
        <v>59682.216</v>
      </c>
      <c r="D117">
        <v>66683.981</v>
      </c>
      <c r="E117">
        <v>94804.216</v>
      </c>
      <c r="F117">
        <v>108846.819</v>
      </c>
      <c r="G117">
        <v>105317.80100000001</v>
      </c>
      <c r="H117">
        <v>129101.967</v>
      </c>
      <c r="I117">
        <v>168831.147</v>
      </c>
      <c r="J117">
        <v>150368.092</v>
      </c>
      <c r="K117">
        <v>123758.936</v>
      </c>
      <c r="L117">
        <v>178940.54199999999</v>
      </c>
    </row>
    <row r="118" spans="1:12">
      <c r="A118" t="s">
        <v>138</v>
      </c>
      <c r="B118">
        <v>145372.64300000001</v>
      </c>
      <c r="C118">
        <v>116072.253</v>
      </c>
      <c r="D118">
        <v>118628.111</v>
      </c>
      <c r="E118">
        <v>141897.484</v>
      </c>
      <c r="F118">
        <v>169103.79199999999</v>
      </c>
      <c r="G118">
        <v>176246.33300000001</v>
      </c>
      <c r="H118">
        <v>217503.92600000001</v>
      </c>
      <c r="I118">
        <v>269853.897</v>
      </c>
      <c r="J118">
        <v>271022.10200000001</v>
      </c>
      <c r="K118">
        <v>209101.91800000001</v>
      </c>
      <c r="L118">
        <v>274853.62699999998</v>
      </c>
    </row>
    <row r="119" spans="1:12">
      <c r="A119" t="s">
        <v>139</v>
      </c>
      <c r="B119">
        <v>65509.77</v>
      </c>
      <c r="C119">
        <v>65980.149999999994</v>
      </c>
      <c r="D119">
        <v>62519.25</v>
      </c>
      <c r="E119">
        <v>66689.524999999994</v>
      </c>
      <c r="F119">
        <v>98232.676999999996</v>
      </c>
      <c r="G119">
        <v>121510.70299999999</v>
      </c>
      <c r="H119">
        <v>147865.60200000001</v>
      </c>
      <c r="I119">
        <v>156087.519</v>
      </c>
      <c r="J119">
        <v>138794.08100000001</v>
      </c>
      <c r="K119">
        <v>86706.967999999993</v>
      </c>
      <c r="L119">
        <v>95223.701000000001</v>
      </c>
    </row>
    <row r="120" spans="1:12">
      <c r="A120" t="s">
        <v>140</v>
      </c>
      <c r="B120">
        <v>413531.93599999999</v>
      </c>
      <c r="C120">
        <v>444594.19400000002</v>
      </c>
      <c r="D120">
        <v>520712.63900000002</v>
      </c>
      <c r="E120">
        <v>578480.25899999996</v>
      </c>
      <c r="F120">
        <v>657906.96299999999</v>
      </c>
      <c r="G120">
        <v>764654.02</v>
      </c>
      <c r="H120">
        <v>758028.59900000005</v>
      </c>
      <c r="I120">
        <v>1008269.22</v>
      </c>
      <c r="J120">
        <v>1138565.28</v>
      </c>
      <c r="K120">
        <v>934350.13300000003</v>
      </c>
      <c r="L120">
        <v>1102732.128</v>
      </c>
    </row>
    <row r="121" spans="1:12">
      <c r="A121" t="s">
        <v>141</v>
      </c>
      <c r="B121">
        <v>6572.7579999999998</v>
      </c>
      <c r="C121">
        <v>6437.8990000000003</v>
      </c>
      <c r="D121">
        <v>7259.5039999999999</v>
      </c>
      <c r="E121">
        <v>11792.725</v>
      </c>
      <c r="F121">
        <v>11969.082</v>
      </c>
      <c r="G121">
        <v>13959.425999999999</v>
      </c>
      <c r="H121">
        <v>25179.19</v>
      </c>
      <c r="I121">
        <v>38221.095000000001</v>
      </c>
      <c r="J121">
        <v>42929.497000000003</v>
      </c>
      <c r="K121">
        <v>34421.531000000003</v>
      </c>
      <c r="L121">
        <v>35071.610999999997</v>
      </c>
    </row>
    <row r="122" spans="1:12">
      <c r="A122" t="s">
        <v>142</v>
      </c>
      <c r="B122">
        <v>129153.49099999999</v>
      </c>
      <c r="C122">
        <v>115345.96799999999</v>
      </c>
      <c r="D122">
        <v>127515.30499999999</v>
      </c>
      <c r="E122">
        <v>165913.486</v>
      </c>
      <c r="F122">
        <v>209911.92300000001</v>
      </c>
      <c r="G122">
        <v>227140.12400000001</v>
      </c>
      <c r="H122">
        <v>260896.34899999999</v>
      </c>
      <c r="I122">
        <v>299695.72200000001</v>
      </c>
      <c r="J122">
        <v>332023.91499999998</v>
      </c>
      <c r="K122">
        <v>224570.799</v>
      </c>
      <c r="L122">
        <v>270476.53100000002</v>
      </c>
    </row>
    <row r="123" spans="1:12">
      <c r="A123" t="s">
        <v>143</v>
      </c>
      <c r="B123">
        <v>444273.77500000002</v>
      </c>
      <c r="C123">
        <v>369832.31599999999</v>
      </c>
      <c r="D123">
        <v>392633.109</v>
      </c>
      <c r="E123">
        <v>491788.60200000001</v>
      </c>
      <c r="F123">
        <v>549199.05900000001</v>
      </c>
      <c r="G123">
        <v>591968.31499999994</v>
      </c>
      <c r="H123">
        <v>642122.11</v>
      </c>
      <c r="I123">
        <v>747320.53899999999</v>
      </c>
      <c r="J123">
        <v>788793.63199999998</v>
      </c>
      <c r="K123">
        <v>651181.99899999995</v>
      </c>
      <c r="L123">
        <v>706331.25800000003</v>
      </c>
    </row>
    <row r="124" spans="1:12">
      <c r="A124" t="s">
        <v>144</v>
      </c>
      <c r="B124">
        <v>18274.650000000001</v>
      </c>
      <c r="C124">
        <v>13982.334000000001</v>
      </c>
      <c r="D124">
        <v>14839.62</v>
      </c>
      <c r="E124">
        <v>15556.347</v>
      </c>
      <c r="F124">
        <v>15114.516</v>
      </c>
      <c r="G124">
        <v>16134.102000000001</v>
      </c>
      <c r="H124">
        <v>21210.651000000002</v>
      </c>
      <c r="I124">
        <v>29833.815999999999</v>
      </c>
      <c r="J124">
        <v>34513.555</v>
      </c>
      <c r="K124">
        <v>30150.687000000002</v>
      </c>
      <c r="L124">
        <v>41325.620000000003</v>
      </c>
    </row>
    <row r="125" spans="1:12">
      <c r="A125" t="s">
        <v>145</v>
      </c>
      <c r="B125">
        <v>19612.422999999999</v>
      </c>
      <c r="C125">
        <v>15164.183999999999</v>
      </c>
      <c r="D125">
        <v>20505.816999999999</v>
      </c>
      <c r="E125">
        <v>29749.48</v>
      </c>
      <c r="F125">
        <v>32471.437999999998</v>
      </c>
      <c r="G125">
        <v>28590.06</v>
      </c>
      <c r="H125">
        <v>31012.974999999999</v>
      </c>
      <c r="I125">
        <v>36975.046000000002</v>
      </c>
      <c r="J125">
        <v>48315.927000000003</v>
      </c>
      <c r="K125">
        <v>33538.101000000002</v>
      </c>
      <c r="L125">
        <v>36222.254999999997</v>
      </c>
    </row>
    <row r="126" spans="1:12">
      <c r="A126" t="s">
        <v>146</v>
      </c>
      <c r="B126">
        <v>125727.046</v>
      </c>
      <c r="C126">
        <v>159256.258</v>
      </c>
      <c r="D126">
        <v>177708.50099999999</v>
      </c>
      <c r="E126">
        <v>208967.215</v>
      </c>
      <c r="F126">
        <v>243569.39</v>
      </c>
      <c r="G126">
        <v>262724.7</v>
      </c>
      <c r="H126">
        <v>262313.84499999997</v>
      </c>
      <c r="I126">
        <v>186109.25599999999</v>
      </c>
      <c r="J126">
        <v>189931.49</v>
      </c>
      <c r="K126">
        <v>164027.05600000001</v>
      </c>
      <c r="L126">
        <v>170416.42300000001</v>
      </c>
    </row>
    <row r="127" spans="1:12">
      <c r="A127" t="s">
        <v>147</v>
      </c>
      <c r="B127">
        <v>3331.1750000000002</v>
      </c>
      <c r="C127">
        <v>3793.01</v>
      </c>
      <c r="D127">
        <v>4189.5439999999999</v>
      </c>
      <c r="E127">
        <v>4914.5339999999997</v>
      </c>
      <c r="F127">
        <v>6044.5230000000001</v>
      </c>
      <c r="G127">
        <v>6737.558</v>
      </c>
      <c r="H127">
        <v>7627.3220000000001</v>
      </c>
      <c r="I127">
        <v>8439.9359999999997</v>
      </c>
      <c r="J127">
        <v>8565.143</v>
      </c>
      <c r="K127">
        <v>9262.6640000000007</v>
      </c>
      <c r="L127">
        <v>9393.1919999999991</v>
      </c>
    </row>
    <row r="128" spans="1:12">
      <c r="A128" t="s">
        <v>148</v>
      </c>
      <c r="B128">
        <v>47011.521999999997</v>
      </c>
      <c r="C128">
        <v>48914.614999999998</v>
      </c>
      <c r="D128">
        <v>61951.322999999997</v>
      </c>
      <c r="E128">
        <v>88660.77</v>
      </c>
      <c r="F128">
        <v>81865.879000000001</v>
      </c>
      <c r="G128">
        <v>96275.356</v>
      </c>
      <c r="H128">
        <v>131993.326</v>
      </c>
      <c r="I128">
        <v>133219.47200000001</v>
      </c>
      <c r="J128">
        <v>152417.53099999999</v>
      </c>
      <c r="K128">
        <v>151227.91800000001</v>
      </c>
      <c r="L128">
        <v>187460.07399999999</v>
      </c>
    </row>
    <row r="129" spans="1:12">
      <c r="A129" t="s">
        <v>149</v>
      </c>
      <c r="B129">
        <v>469192.44400000002</v>
      </c>
      <c r="C129">
        <v>571666.098</v>
      </c>
      <c r="D129">
        <v>689758.19499999995</v>
      </c>
      <c r="E129">
        <v>780550.43500000006</v>
      </c>
      <c r="F129">
        <v>884858.85499999998</v>
      </c>
      <c r="G129">
        <v>961011.07</v>
      </c>
      <c r="H129">
        <v>952963.04200000002</v>
      </c>
      <c r="I129">
        <v>1104712.5460000001</v>
      </c>
      <c r="J129">
        <v>1249577.3840000001</v>
      </c>
      <c r="K129">
        <v>1222148.611</v>
      </c>
      <c r="L129">
        <v>1264109.3060000001</v>
      </c>
    </row>
    <row r="130" spans="1:12">
      <c r="A130" t="s">
        <v>150</v>
      </c>
      <c r="B130">
        <v>56731.578999999998</v>
      </c>
      <c r="C130">
        <v>70524.452000000005</v>
      </c>
      <c r="D130">
        <v>80772.301999999996</v>
      </c>
      <c r="E130">
        <v>99387.528000000006</v>
      </c>
      <c r="F130">
        <v>99431.111000000004</v>
      </c>
      <c r="G130">
        <v>86443.4</v>
      </c>
      <c r="H130">
        <v>80958.108999999997</v>
      </c>
      <c r="I130">
        <v>87902.683999999994</v>
      </c>
      <c r="J130">
        <v>68571.028000000006</v>
      </c>
      <c r="K130">
        <v>41946.779000000002</v>
      </c>
      <c r="L130">
        <v>57543.201999999997</v>
      </c>
    </row>
    <row r="131" spans="1:12">
      <c r="A131" t="s">
        <v>151</v>
      </c>
      <c r="B131">
        <v>12006.352000000001</v>
      </c>
      <c r="C131">
        <v>9770.0120000000006</v>
      </c>
      <c r="D131">
        <v>15623.661</v>
      </c>
      <c r="E131">
        <v>11131.641</v>
      </c>
      <c r="F131">
        <v>10595.878000000001</v>
      </c>
      <c r="G131">
        <v>12941.358</v>
      </c>
      <c r="H131">
        <v>17645.847000000002</v>
      </c>
      <c r="I131">
        <v>20616.973000000002</v>
      </c>
      <c r="J131">
        <v>22528.576000000001</v>
      </c>
      <c r="K131">
        <v>18108.784</v>
      </c>
      <c r="L131">
        <v>14318.261</v>
      </c>
    </row>
    <row r="132" spans="1:12">
      <c r="A132" t="s">
        <v>152</v>
      </c>
      <c r="B132">
        <v>1748.5239999999999</v>
      </c>
      <c r="C132">
        <v>2184.6729999999998</v>
      </c>
      <c r="D132">
        <v>2602.4169999999999</v>
      </c>
      <c r="E132">
        <v>3132.5509999999999</v>
      </c>
      <c r="F132">
        <v>4113.8879999999999</v>
      </c>
      <c r="G132">
        <v>4438.6949999999997</v>
      </c>
      <c r="H132">
        <v>4462.049</v>
      </c>
      <c r="I132">
        <v>6597.0410000000002</v>
      </c>
      <c r="J132">
        <v>6256.7169999999996</v>
      </c>
      <c r="K132">
        <v>6325.8320000000003</v>
      </c>
      <c r="L132">
        <v>7438.1980000000003</v>
      </c>
    </row>
    <row r="133" spans="1:12">
      <c r="A133" t="s">
        <v>153</v>
      </c>
      <c r="B133">
        <v>126838.60400000001</v>
      </c>
      <c r="C133">
        <v>114173.713</v>
      </c>
      <c r="D133">
        <v>113209.84600000001</v>
      </c>
      <c r="E133">
        <v>135025.49400000001</v>
      </c>
      <c r="F133">
        <v>156799.62299999999</v>
      </c>
      <c r="G133">
        <v>163799.34099999999</v>
      </c>
      <c r="H133">
        <v>201070.52299999999</v>
      </c>
      <c r="I133">
        <v>254713.54399999999</v>
      </c>
      <c r="J133">
        <v>275723.03700000001</v>
      </c>
      <c r="K133">
        <v>179669.31200000001</v>
      </c>
      <c r="L133">
        <v>235545.497</v>
      </c>
    </row>
    <row r="134" spans="1:12">
      <c r="A134" t="s">
        <v>154</v>
      </c>
      <c r="B134">
        <v>224231.77799999999</v>
      </c>
      <c r="C134">
        <v>209193.17800000001</v>
      </c>
      <c r="D134">
        <v>176997.867</v>
      </c>
      <c r="E134">
        <v>219403.91899999999</v>
      </c>
      <c r="F134">
        <v>176474.75899999999</v>
      </c>
      <c r="G134">
        <v>198695.55900000001</v>
      </c>
      <c r="H134">
        <v>199383.318</v>
      </c>
      <c r="I134">
        <v>208440.37899999999</v>
      </c>
      <c r="J134">
        <v>210194.288</v>
      </c>
      <c r="K134">
        <v>185416.924</v>
      </c>
      <c r="L134">
        <v>203359.196</v>
      </c>
    </row>
    <row r="135" spans="1:12">
      <c r="A135" t="s">
        <v>155</v>
      </c>
      <c r="B135">
        <v>229277.32</v>
      </c>
      <c r="C135">
        <v>217013.375</v>
      </c>
      <c r="D135">
        <v>256528.78400000001</v>
      </c>
      <c r="E135">
        <v>318934.17800000001</v>
      </c>
      <c r="F135">
        <v>362483.962</v>
      </c>
      <c r="G135">
        <v>394871.87300000002</v>
      </c>
      <c r="H135">
        <v>442800.04100000003</v>
      </c>
      <c r="I135">
        <v>556823.34299999999</v>
      </c>
      <c r="J135">
        <v>645005.14599999995</v>
      </c>
      <c r="K135">
        <v>454078.60100000002</v>
      </c>
      <c r="L135">
        <v>564659.08700000006</v>
      </c>
    </row>
    <row r="136" spans="1:12">
      <c r="A136" t="s">
        <v>156</v>
      </c>
      <c r="B136">
        <v>1530.3820000000001</v>
      </c>
      <c r="C136">
        <v>989.93100000000004</v>
      </c>
      <c r="D136">
        <v>751.60900000000004</v>
      </c>
      <c r="E136">
        <v>854.65800000000002</v>
      </c>
      <c r="F136">
        <v>705.34799999999996</v>
      </c>
      <c r="G136">
        <v>790.048</v>
      </c>
      <c r="H136">
        <v>642.21</v>
      </c>
      <c r="I136">
        <v>734.33900000000006</v>
      </c>
      <c r="J136">
        <v>587.73400000000004</v>
      </c>
      <c r="K136">
        <v>926.54200000000003</v>
      </c>
      <c r="L136">
        <v>1040.6880000000001</v>
      </c>
    </row>
    <row r="137" spans="1:12">
      <c r="A137" t="s">
        <v>157</v>
      </c>
      <c r="B137">
        <v>200782.38200000001</v>
      </c>
      <c r="C137">
        <v>169996.71900000001</v>
      </c>
      <c r="D137">
        <v>177674.31700000001</v>
      </c>
      <c r="E137">
        <v>211394.908</v>
      </c>
      <c r="F137">
        <v>236147.573</v>
      </c>
      <c r="G137">
        <v>252476.223</v>
      </c>
      <c r="H137">
        <v>265568.88199999998</v>
      </c>
      <c r="I137">
        <v>295758.53200000001</v>
      </c>
      <c r="J137">
        <v>294887.50900000002</v>
      </c>
      <c r="K137">
        <v>208419.59700000001</v>
      </c>
      <c r="L137">
        <v>216014.75</v>
      </c>
    </row>
    <row r="138" spans="1:12">
      <c r="A138" t="s">
        <v>158</v>
      </c>
      <c r="B138">
        <v>500911.07</v>
      </c>
      <c r="C138">
        <v>492041.505</v>
      </c>
      <c r="D138">
        <v>522880.35600000003</v>
      </c>
      <c r="E138">
        <v>629180.15599999996</v>
      </c>
      <c r="F138">
        <v>661504.99399999995</v>
      </c>
      <c r="G138">
        <v>643864.63300000003</v>
      </c>
      <c r="H138">
        <v>764788.41599999997</v>
      </c>
      <c r="I138">
        <v>864147.52899999998</v>
      </c>
      <c r="J138">
        <v>800900.86600000004</v>
      </c>
      <c r="K138">
        <v>525034.21600000001</v>
      </c>
      <c r="L138">
        <v>570496.51399999997</v>
      </c>
    </row>
    <row r="139" spans="1:12">
      <c r="A139" t="s">
        <v>159</v>
      </c>
      <c r="B139">
        <v>5876801.8789999997</v>
      </c>
      <c r="C139">
        <v>5639747.6509999996</v>
      </c>
      <c r="D139">
        <v>6163596.5710000014</v>
      </c>
      <c r="E139">
        <v>7409104.7819999997</v>
      </c>
      <c r="F139">
        <v>8163856.1950000003</v>
      </c>
      <c r="G139">
        <v>8286798.5180000002</v>
      </c>
      <c r="H139">
        <v>8848482.6089999992</v>
      </c>
      <c r="I139">
        <v>9713556.3900000006</v>
      </c>
      <c r="J139">
        <v>10587893.952</v>
      </c>
      <c r="K139">
        <v>8835484.1229999997</v>
      </c>
      <c r="L139">
        <v>9491209.2760000005</v>
      </c>
    </row>
    <row r="140" spans="1:12">
      <c r="A140" t="s">
        <v>160</v>
      </c>
      <c r="B140">
        <v>877063.03700000001</v>
      </c>
      <c r="C140">
        <v>821391.41099999996</v>
      </c>
      <c r="D140">
        <v>710286.75300000003</v>
      </c>
      <c r="E140">
        <v>836412.01199999999</v>
      </c>
      <c r="F140">
        <v>909277.29099999997</v>
      </c>
      <c r="G140">
        <v>959567.63</v>
      </c>
      <c r="H140">
        <v>1004422.9129999999</v>
      </c>
      <c r="I140">
        <v>1113934.577</v>
      </c>
      <c r="J140">
        <v>1364146.0530000001</v>
      </c>
      <c r="K140">
        <v>1268553.5460000001</v>
      </c>
      <c r="L140">
        <v>1307353.4580000001</v>
      </c>
    </row>
    <row r="141" spans="1:12">
      <c r="A141" t="s">
        <v>161</v>
      </c>
      <c r="B141">
        <v>31348.797999999999</v>
      </c>
      <c r="C141">
        <v>27011.182000000001</v>
      </c>
      <c r="D141">
        <v>25525.839</v>
      </c>
      <c r="E141">
        <v>37869.231</v>
      </c>
      <c r="F141">
        <v>47354.063999999998</v>
      </c>
      <c r="G141">
        <v>37389.341</v>
      </c>
      <c r="H141">
        <v>32592.216</v>
      </c>
      <c r="I141">
        <v>35654.093999999997</v>
      </c>
      <c r="J141">
        <v>36767.476000000002</v>
      </c>
      <c r="K141">
        <v>21484.506000000001</v>
      </c>
      <c r="L141">
        <v>22910.582999999999</v>
      </c>
    </row>
    <row r="142" spans="1:12">
      <c r="A142" t="s">
        <v>162</v>
      </c>
      <c r="B142">
        <v>55981.995000000003</v>
      </c>
      <c r="C142">
        <v>53212.428</v>
      </c>
      <c r="D142">
        <v>52684.925999999999</v>
      </c>
      <c r="E142">
        <v>58295.593000000001</v>
      </c>
      <c r="F142">
        <v>49216.127</v>
      </c>
      <c r="G142">
        <v>38292.326000000001</v>
      </c>
      <c r="H142">
        <v>34527.262999999999</v>
      </c>
      <c r="I142">
        <v>35996.271000000001</v>
      </c>
      <c r="J142">
        <v>30218.048999999999</v>
      </c>
      <c r="K142">
        <v>20449.917000000001</v>
      </c>
      <c r="L142">
        <v>21525.967000000001</v>
      </c>
    </row>
    <row r="143" spans="1:12">
      <c r="A143" t="s">
        <v>163</v>
      </c>
      <c r="B143">
        <v>88677.293999999994</v>
      </c>
      <c r="C143">
        <v>79231.255999999994</v>
      </c>
      <c r="D143">
        <v>92178.62</v>
      </c>
      <c r="E143">
        <v>97515.76</v>
      </c>
      <c r="F143">
        <v>79371.399999999994</v>
      </c>
      <c r="G143">
        <v>67137.205000000002</v>
      </c>
      <c r="H143">
        <v>62904.178999999996</v>
      </c>
      <c r="I143">
        <v>67847.406000000003</v>
      </c>
      <c r="J143">
        <v>63096.521000000001</v>
      </c>
      <c r="K143">
        <v>40827.410000000003</v>
      </c>
      <c r="L143">
        <v>48595.125999999997</v>
      </c>
    </row>
    <row r="144" spans="1:12">
      <c r="A144" t="s">
        <v>164</v>
      </c>
      <c r="B144">
        <v>47417.360999999997</v>
      </c>
      <c r="C144">
        <v>41948.94</v>
      </c>
      <c r="D144">
        <v>51592.313999999998</v>
      </c>
      <c r="E144">
        <v>55725.913</v>
      </c>
      <c r="F144">
        <v>58604.034</v>
      </c>
      <c r="G144">
        <v>56306.743999999999</v>
      </c>
      <c r="H144">
        <v>53767.690999999999</v>
      </c>
      <c r="I144">
        <v>63721.7</v>
      </c>
      <c r="J144">
        <v>76644.831999999995</v>
      </c>
      <c r="K144">
        <v>60940.438999999998</v>
      </c>
      <c r="L144">
        <v>51102.131000000001</v>
      </c>
    </row>
    <row r="145" spans="1:12">
      <c r="A145" t="s">
        <v>165</v>
      </c>
      <c r="B145">
        <v>60430.18</v>
      </c>
      <c r="C145">
        <v>49451.89</v>
      </c>
      <c r="D145">
        <v>47948.874000000003</v>
      </c>
      <c r="E145">
        <v>56736.945</v>
      </c>
      <c r="F145">
        <v>57188.567999999999</v>
      </c>
      <c r="G145">
        <v>53142.01</v>
      </c>
      <c r="H145">
        <v>66679.34</v>
      </c>
      <c r="I145">
        <v>65611.460999999996</v>
      </c>
      <c r="J145">
        <v>56279.173999999999</v>
      </c>
      <c r="K145">
        <v>37502.951000000001</v>
      </c>
      <c r="L145">
        <v>46733.243999999999</v>
      </c>
    </row>
    <row r="146" spans="1:12">
      <c r="A146" t="s">
        <v>166</v>
      </c>
      <c r="B146">
        <v>18462.456999999999</v>
      </c>
      <c r="C146">
        <v>18027.163</v>
      </c>
      <c r="D146">
        <v>22023.242999999999</v>
      </c>
      <c r="E146">
        <v>23788.2</v>
      </c>
      <c r="F146">
        <v>24411.21</v>
      </c>
      <c r="G146">
        <v>21759.662</v>
      </c>
      <c r="H146">
        <v>24061.947</v>
      </c>
      <c r="I146">
        <v>26239.986000000001</v>
      </c>
      <c r="J146">
        <v>26053.89</v>
      </c>
      <c r="K146">
        <v>17649.653999999999</v>
      </c>
      <c r="L146">
        <v>20468.437999999998</v>
      </c>
    </row>
    <row r="147" spans="1:12">
      <c r="A147" t="s">
        <v>167</v>
      </c>
      <c r="B147">
        <v>272626.576</v>
      </c>
      <c r="C147">
        <v>272501.783</v>
      </c>
      <c r="D147">
        <v>307547.815</v>
      </c>
      <c r="E147">
        <v>369568.723</v>
      </c>
      <c r="F147">
        <v>399789.49200000003</v>
      </c>
      <c r="G147">
        <v>387178.14399999997</v>
      </c>
      <c r="H147">
        <v>390189.788</v>
      </c>
      <c r="I147">
        <v>459103.26500000001</v>
      </c>
      <c r="J147">
        <v>466833.674</v>
      </c>
      <c r="K147">
        <v>325255.16200000001</v>
      </c>
      <c r="L147">
        <v>375509.44799999997</v>
      </c>
    </row>
    <row r="148" spans="1:12">
      <c r="A148" t="s">
        <v>168</v>
      </c>
      <c r="B148">
        <v>118686.46400000001</v>
      </c>
      <c r="C148">
        <v>126676.24</v>
      </c>
      <c r="D148">
        <v>150172.98800000001</v>
      </c>
      <c r="E148">
        <v>194186.28700000001</v>
      </c>
      <c r="F148">
        <v>209002.22399999999</v>
      </c>
      <c r="G148">
        <v>225695.48499999999</v>
      </c>
      <c r="H148">
        <v>257632.068</v>
      </c>
      <c r="I148">
        <v>275029.72100000002</v>
      </c>
      <c r="J148">
        <v>274184.95</v>
      </c>
      <c r="K148">
        <v>224724.45600000001</v>
      </c>
      <c r="L148">
        <v>216800.86799999999</v>
      </c>
    </row>
    <row r="149" spans="1:12">
      <c r="A149" t="s">
        <v>169</v>
      </c>
      <c r="B149">
        <v>46878.277999999998</v>
      </c>
      <c r="C149">
        <v>43329.978999999999</v>
      </c>
      <c r="D149">
        <v>46557.985000000001</v>
      </c>
      <c r="E149">
        <v>57579.699000000001</v>
      </c>
      <c r="F149">
        <v>66455.812999999995</v>
      </c>
      <c r="G149">
        <v>63236.955000000002</v>
      </c>
      <c r="H149">
        <v>76702.347999999998</v>
      </c>
      <c r="I149">
        <v>83777.572</v>
      </c>
      <c r="J149">
        <v>84306.129000000001</v>
      </c>
      <c r="K149">
        <v>58680.012999999999</v>
      </c>
      <c r="L149">
        <v>70891.482999999993</v>
      </c>
    </row>
    <row r="150" spans="1:12">
      <c r="A150" t="s">
        <v>170</v>
      </c>
      <c r="B150">
        <v>58882.775999999998</v>
      </c>
      <c r="C150">
        <v>54255.476000000002</v>
      </c>
      <c r="D150">
        <v>59298.561999999998</v>
      </c>
      <c r="E150">
        <v>58667.862999999998</v>
      </c>
      <c r="F150">
        <v>65058.207000000002</v>
      </c>
      <c r="G150">
        <v>85809.301000000007</v>
      </c>
      <c r="H150">
        <v>91539.395999999993</v>
      </c>
      <c r="I150">
        <v>91054.513999999996</v>
      </c>
      <c r="J150">
        <v>101197.59</v>
      </c>
      <c r="K150">
        <v>85367.298999999999</v>
      </c>
      <c r="L150">
        <v>82845.263999999996</v>
      </c>
    </row>
    <row r="151" spans="1:12">
      <c r="A151" t="s">
        <v>171</v>
      </c>
      <c r="B151">
        <v>43422.482000000004</v>
      </c>
      <c r="C151">
        <v>38990.68</v>
      </c>
      <c r="D151">
        <v>41886.381000000001</v>
      </c>
      <c r="E151">
        <v>49474.951999999997</v>
      </c>
      <c r="F151">
        <v>57471.712</v>
      </c>
      <c r="G151">
        <v>57779.254999999997</v>
      </c>
      <c r="H151">
        <v>61235.313999999998</v>
      </c>
      <c r="I151">
        <v>68149.981</v>
      </c>
      <c r="J151">
        <v>80665.951000000001</v>
      </c>
      <c r="K151">
        <v>53056.218999999997</v>
      </c>
      <c r="L151">
        <v>54657.754000000001</v>
      </c>
    </row>
    <row r="152" spans="1:12">
      <c r="A152" t="s">
        <v>172</v>
      </c>
      <c r="B152">
        <v>182531.84599999999</v>
      </c>
      <c r="C152">
        <v>172460.837</v>
      </c>
      <c r="D152">
        <v>183068.902</v>
      </c>
      <c r="E152">
        <v>216329.158</v>
      </c>
      <c r="F152">
        <v>255435.413</v>
      </c>
      <c r="G152">
        <v>295562.67599999998</v>
      </c>
      <c r="H152">
        <v>325769.78700000001</v>
      </c>
      <c r="I152">
        <v>383948.658</v>
      </c>
      <c r="J152">
        <v>367083.16600000003</v>
      </c>
      <c r="K152">
        <v>251104.035</v>
      </c>
      <c r="L152">
        <v>273207.484</v>
      </c>
    </row>
    <row r="153" spans="1:12">
      <c r="A153" t="s">
        <v>173</v>
      </c>
      <c r="B153">
        <v>184011.92</v>
      </c>
      <c r="C153">
        <v>174197.79699999999</v>
      </c>
      <c r="D153">
        <v>184469.367</v>
      </c>
      <c r="E153">
        <v>226359.36600000001</v>
      </c>
      <c r="F153">
        <v>252347.37</v>
      </c>
      <c r="G153">
        <v>287832.77500000002</v>
      </c>
      <c r="H153">
        <v>310611.02299999999</v>
      </c>
      <c r="I153">
        <v>390694.90899999999</v>
      </c>
      <c r="J153">
        <v>438491.38</v>
      </c>
      <c r="K153">
        <v>339261.08199999999</v>
      </c>
      <c r="L153">
        <v>370677.495</v>
      </c>
    </row>
    <row r="154" spans="1:12">
      <c r="A154" t="s">
        <v>174</v>
      </c>
      <c r="B154">
        <v>96564.255000000005</v>
      </c>
      <c r="C154">
        <v>90984.328999999998</v>
      </c>
      <c r="D154">
        <v>106127.43799999999</v>
      </c>
      <c r="E154">
        <v>121373.901</v>
      </c>
      <c r="F154">
        <v>150651.62599999999</v>
      </c>
      <c r="G154">
        <v>133059.26999999999</v>
      </c>
      <c r="H154">
        <v>141609.74100000001</v>
      </c>
      <c r="I154">
        <v>129264.334</v>
      </c>
      <c r="J154">
        <v>132732.299</v>
      </c>
      <c r="K154">
        <v>114329.077</v>
      </c>
      <c r="L154">
        <v>122669.91099999999</v>
      </c>
    </row>
    <row r="155" spans="1:12">
      <c r="A155" t="s">
        <v>175</v>
      </c>
      <c r="B155">
        <v>31299.037</v>
      </c>
      <c r="C155">
        <v>45760.074999999997</v>
      </c>
      <c r="D155">
        <v>42582.803</v>
      </c>
      <c r="E155">
        <v>60631.767</v>
      </c>
      <c r="F155">
        <v>99423.884000000005</v>
      </c>
      <c r="G155">
        <v>83090.971000000005</v>
      </c>
      <c r="H155">
        <v>82354.017999999996</v>
      </c>
      <c r="I155">
        <v>59552.235000000001</v>
      </c>
      <c r="J155">
        <v>61176.574999999997</v>
      </c>
      <c r="K155">
        <v>41681.264000000003</v>
      </c>
      <c r="L155">
        <v>43669.36</v>
      </c>
    </row>
    <row r="156" spans="1:12">
      <c r="A156" t="s">
        <v>176</v>
      </c>
      <c r="B156">
        <v>18770.080999999998</v>
      </c>
      <c r="C156">
        <v>15671.993</v>
      </c>
      <c r="D156">
        <v>11134.091</v>
      </c>
      <c r="E156">
        <v>7856.8559999999998</v>
      </c>
      <c r="F156">
        <v>6936.2269999999999</v>
      </c>
      <c r="G156">
        <v>8215.9609999999993</v>
      </c>
      <c r="H156">
        <v>3493.643</v>
      </c>
      <c r="I156">
        <v>2397.319</v>
      </c>
      <c r="J156">
        <v>614.67700000000002</v>
      </c>
      <c r="K156">
        <v>208.46899999999999</v>
      </c>
      <c r="L156">
        <v>277.11799999999999</v>
      </c>
    </row>
    <row r="157" spans="1:12">
      <c r="A157" t="s">
        <v>177</v>
      </c>
      <c r="B157">
        <v>23139.044000000002</v>
      </c>
      <c r="C157">
        <v>20311.965</v>
      </c>
      <c r="D157">
        <v>25806.196</v>
      </c>
      <c r="E157">
        <v>30788.785</v>
      </c>
      <c r="F157">
        <v>58485.699000000001</v>
      </c>
      <c r="G157">
        <v>71705.857999999993</v>
      </c>
      <c r="H157">
        <v>89695.884999999995</v>
      </c>
      <c r="I157">
        <v>131144.90100000001</v>
      </c>
      <c r="J157">
        <v>161953.96100000001</v>
      </c>
      <c r="K157">
        <v>79580.255000000005</v>
      </c>
      <c r="L157">
        <v>575325.27</v>
      </c>
    </row>
    <row r="158" spans="1:12">
      <c r="A158" t="s">
        <v>178</v>
      </c>
      <c r="B158">
        <v>145407.345</v>
      </c>
      <c r="C158">
        <v>151637.67199999999</v>
      </c>
      <c r="D158">
        <v>166230.932</v>
      </c>
      <c r="E158">
        <v>172037.587</v>
      </c>
      <c r="F158">
        <v>340683.24300000002</v>
      </c>
      <c r="G158">
        <v>332766.19400000002</v>
      </c>
      <c r="H158">
        <v>341605.25400000002</v>
      </c>
      <c r="I158">
        <v>1139490.06</v>
      </c>
      <c r="J158">
        <v>715557.85900000005</v>
      </c>
      <c r="K158">
        <v>233178.223</v>
      </c>
      <c r="L158">
        <v>456942.261</v>
      </c>
    </row>
    <row r="159" spans="1:12">
      <c r="A159" t="s">
        <v>179</v>
      </c>
      <c r="B159">
        <v>467549.12</v>
      </c>
      <c r="C159">
        <v>493067.20299999998</v>
      </c>
      <c r="D159">
        <v>454220.46899999998</v>
      </c>
      <c r="E159">
        <v>539977.10199999996</v>
      </c>
      <c r="F159">
        <v>687076.06299999997</v>
      </c>
      <c r="G159">
        <v>722591.39800000004</v>
      </c>
      <c r="H159">
        <v>660205.1</v>
      </c>
      <c r="I159">
        <v>710020.37399999995</v>
      </c>
      <c r="J159">
        <v>860907.36699999997</v>
      </c>
      <c r="K159">
        <v>440045.86700000003</v>
      </c>
      <c r="L159">
        <v>731545.08100000001</v>
      </c>
    </row>
    <row r="160" spans="1:12">
      <c r="A160" t="s">
        <v>180</v>
      </c>
      <c r="B160">
        <v>294500.087</v>
      </c>
      <c r="C160">
        <v>270520.66100000002</v>
      </c>
      <c r="D160">
        <v>188982.927</v>
      </c>
      <c r="E160">
        <v>185843.818</v>
      </c>
      <c r="F160">
        <v>226521.78599999999</v>
      </c>
      <c r="G160">
        <v>224256.87100000001</v>
      </c>
      <c r="H160">
        <v>286415.44699999999</v>
      </c>
      <c r="I160">
        <v>359459.45899999997</v>
      </c>
      <c r="J160">
        <v>370866.53899999999</v>
      </c>
      <c r="K160">
        <v>233296.51800000001</v>
      </c>
      <c r="L160">
        <v>380410.57699999999</v>
      </c>
    </row>
    <row r="161" spans="1:12">
      <c r="A161" t="s">
        <v>181</v>
      </c>
      <c r="B161">
        <v>1370616.949</v>
      </c>
      <c r="C161">
        <v>1222749.8419999999</v>
      </c>
      <c r="D161">
        <v>1676117.166</v>
      </c>
      <c r="E161">
        <v>2222678.31</v>
      </c>
      <c r="F161">
        <v>3180599.3909999998</v>
      </c>
      <c r="G161">
        <v>3532018.0389999999</v>
      </c>
      <c r="H161">
        <v>3679506.7069999999</v>
      </c>
      <c r="I161">
        <v>4849515.1900000004</v>
      </c>
      <c r="J161">
        <v>5022984.6940000001</v>
      </c>
      <c r="K161">
        <v>2307881.63</v>
      </c>
      <c r="L161">
        <v>3216678.781</v>
      </c>
    </row>
    <row r="162" spans="1:12">
      <c r="A162" t="s">
        <v>182</v>
      </c>
      <c r="B162">
        <v>694167.69200000004</v>
      </c>
      <c r="C162">
        <v>596161.59299999999</v>
      </c>
      <c r="D162">
        <v>593909.14300000004</v>
      </c>
      <c r="E162">
        <v>736226.25199999998</v>
      </c>
      <c r="F162">
        <v>981009.98199999996</v>
      </c>
      <c r="G162">
        <v>1120378.551</v>
      </c>
      <c r="H162">
        <v>1282176.496</v>
      </c>
      <c r="I162">
        <v>1637482.605</v>
      </c>
      <c r="J162">
        <v>1781716.9939999999</v>
      </c>
      <c r="K162">
        <v>718681.054</v>
      </c>
      <c r="L162">
        <v>1191088.5689999999</v>
      </c>
    </row>
    <row r="163" spans="1:12">
      <c r="A163" t="s">
        <v>183</v>
      </c>
      <c r="B163">
        <v>11941.094999999999</v>
      </c>
      <c r="C163">
        <v>21789.641</v>
      </c>
      <c r="D163">
        <v>5841.4340000000002</v>
      </c>
      <c r="E163">
        <v>6662.7889999999998</v>
      </c>
      <c r="F163">
        <v>3479.0189999999998</v>
      </c>
      <c r="G163">
        <v>10349.093999999999</v>
      </c>
      <c r="H163">
        <v>13417.378000000001</v>
      </c>
      <c r="I163">
        <v>29991.63</v>
      </c>
      <c r="J163">
        <v>31993.407999999999</v>
      </c>
      <c r="K163">
        <v>22205.474999999999</v>
      </c>
      <c r="L163">
        <v>24469.038</v>
      </c>
    </row>
    <row r="164" spans="1:12">
      <c r="A164" t="s">
        <v>184</v>
      </c>
      <c r="B164">
        <v>213938.15700000001</v>
      </c>
      <c r="C164">
        <v>183658.70499999999</v>
      </c>
      <c r="D164">
        <v>183717.139</v>
      </c>
      <c r="E164">
        <v>211376.057</v>
      </c>
      <c r="F164">
        <v>267802.29100000003</v>
      </c>
      <c r="G164">
        <v>294676.43900000001</v>
      </c>
      <c r="H164">
        <v>307852.20500000002</v>
      </c>
      <c r="I164">
        <v>374594.62</v>
      </c>
      <c r="J164">
        <v>372295.29599999997</v>
      </c>
      <c r="K164">
        <v>211844.87599999999</v>
      </c>
      <c r="L164">
        <v>309560.85100000002</v>
      </c>
    </row>
    <row r="165" spans="1:12">
      <c r="A165" t="s">
        <v>185</v>
      </c>
      <c r="B165">
        <v>564992.27099999995</v>
      </c>
      <c r="C165">
        <v>507639.44400000002</v>
      </c>
      <c r="D165">
        <v>564230.21200000006</v>
      </c>
      <c r="E165">
        <v>695362.86199999996</v>
      </c>
      <c r="F165">
        <v>860276.01599999995</v>
      </c>
      <c r="G165">
        <v>936182.72499999998</v>
      </c>
      <c r="H165">
        <v>1122724.95</v>
      </c>
      <c r="I165">
        <v>1401931.149</v>
      </c>
      <c r="J165">
        <v>1538022.7890000001</v>
      </c>
      <c r="K165">
        <v>825681.39099999995</v>
      </c>
      <c r="L165">
        <v>1241221.273</v>
      </c>
    </row>
    <row r="166" spans="1:12">
      <c r="A166" t="s">
        <v>186</v>
      </c>
      <c r="B166">
        <v>51812.84</v>
      </c>
      <c r="C166">
        <v>42310</v>
      </c>
      <c r="D166">
        <v>59300.826999999997</v>
      </c>
      <c r="E166">
        <v>71997.906000000003</v>
      </c>
      <c r="F166">
        <v>96472.851999999999</v>
      </c>
      <c r="G166">
        <v>101406.158</v>
      </c>
      <c r="H166">
        <v>144837.07500000001</v>
      </c>
      <c r="I166">
        <v>159481.11300000001</v>
      </c>
      <c r="J166">
        <v>216087.46100000001</v>
      </c>
      <c r="K166">
        <v>231163.065</v>
      </c>
      <c r="L166">
        <v>264988.59700000001</v>
      </c>
    </row>
    <row r="167" spans="1:12">
      <c r="A167" t="s">
        <v>187</v>
      </c>
      <c r="B167">
        <v>447214.71600000001</v>
      </c>
      <c r="C167">
        <v>478319.61800000002</v>
      </c>
      <c r="D167">
        <v>501577.21899999998</v>
      </c>
      <c r="E167">
        <v>560251.05900000001</v>
      </c>
      <c r="F167">
        <v>794659.41700000002</v>
      </c>
      <c r="G167">
        <v>952224.37899999996</v>
      </c>
      <c r="H167">
        <v>1533828.524</v>
      </c>
      <c r="I167">
        <v>1557881.3230000001</v>
      </c>
      <c r="J167">
        <v>1639103.0449999999</v>
      </c>
      <c r="K167">
        <v>1116839.817</v>
      </c>
      <c r="L167">
        <v>1677202.9369999999</v>
      </c>
    </row>
    <row r="168" spans="1:12">
      <c r="A168" t="s">
        <v>188</v>
      </c>
      <c r="B168">
        <v>76625.982000000004</v>
      </c>
      <c r="C168">
        <v>61973.608</v>
      </c>
      <c r="D168">
        <v>55647.188000000002</v>
      </c>
      <c r="E168">
        <v>67888.675000000003</v>
      </c>
      <c r="F168">
        <v>78384.269</v>
      </c>
      <c r="G168">
        <v>101708.671</v>
      </c>
      <c r="H168">
        <v>123058.36900000001</v>
      </c>
      <c r="I168">
        <v>208931.916</v>
      </c>
      <c r="J168">
        <v>127001.42200000001</v>
      </c>
      <c r="K168">
        <v>91115.438999999998</v>
      </c>
      <c r="L168">
        <v>190634.47200000001</v>
      </c>
    </row>
    <row r="169" spans="1:12">
      <c r="A169" t="s">
        <v>189</v>
      </c>
      <c r="B169">
        <v>558964.48699999996</v>
      </c>
      <c r="C169">
        <v>550657.603</v>
      </c>
      <c r="D169">
        <v>557274.75600000005</v>
      </c>
      <c r="E169">
        <v>641446.96100000001</v>
      </c>
      <c r="F169">
        <v>833016.28599999996</v>
      </c>
      <c r="G169">
        <v>811037.97600000002</v>
      </c>
      <c r="H169">
        <v>1072619.977</v>
      </c>
      <c r="I169">
        <v>1210566.871</v>
      </c>
      <c r="J169">
        <v>1243778.2860000001</v>
      </c>
      <c r="K169">
        <v>866113.02899999998</v>
      </c>
      <c r="L169">
        <v>1219687.233</v>
      </c>
    </row>
    <row r="170" spans="1:12">
      <c r="A170" t="s">
        <v>190</v>
      </c>
      <c r="B170">
        <v>34462.485999999997</v>
      </c>
      <c r="C170">
        <v>30062.492999999999</v>
      </c>
      <c r="D170">
        <v>33912.542999999998</v>
      </c>
      <c r="E170">
        <v>45502.874000000003</v>
      </c>
      <c r="F170">
        <v>70812.904999999999</v>
      </c>
      <c r="G170">
        <v>79962.271999999997</v>
      </c>
      <c r="H170">
        <v>112030.43</v>
      </c>
      <c r="I170">
        <v>174853.44</v>
      </c>
      <c r="J170">
        <v>127005.42200000001</v>
      </c>
      <c r="K170">
        <v>86288.849000000002</v>
      </c>
      <c r="L170">
        <v>121373.541</v>
      </c>
    </row>
    <row r="171" spans="1:12">
      <c r="A171" t="s">
        <v>191</v>
      </c>
      <c r="B171">
        <v>2734.694</v>
      </c>
      <c r="C171">
        <v>3086.0120000000002</v>
      </c>
      <c r="D171">
        <v>3241.8</v>
      </c>
      <c r="E171">
        <v>3236.3429999999998</v>
      </c>
      <c r="F171">
        <v>3342.0149999999999</v>
      </c>
      <c r="G171">
        <v>2659.5189999999998</v>
      </c>
      <c r="H171">
        <v>8700.973</v>
      </c>
      <c r="I171">
        <v>4774.4660000000003</v>
      </c>
      <c r="J171">
        <v>4809.9440000000004</v>
      </c>
      <c r="K171">
        <v>3400.9589999999998</v>
      </c>
      <c r="L171">
        <v>12601.69</v>
      </c>
    </row>
    <row r="172" spans="1:12">
      <c r="A172" t="s">
        <v>192</v>
      </c>
      <c r="B172">
        <v>3062.835</v>
      </c>
      <c r="C172">
        <v>1807.816</v>
      </c>
      <c r="D172">
        <v>1682.2639999999999</v>
      </c>
      <c r="E172">
        <v>1664.1780000000001</v>
      </c>
      <c r="F172">
        <v>2839.2469999999998</v>
      </c>
      <c r="G172">
        <v>2414.35</v>
      </c>
      <c r="H172">
        <v>4297.32</v>
      </c>
      <c r="I172">
        <v>6697.8980000000001</v>
      </c>
      <c r="J172">
        <v>7170.2629999999999</v>
      </c>
      <c r="K172">
        <v>3840.8989999999999</v>
      </c>
      <c r="L172">
        <v>8092.2280000000001</v>
      </c>
    </row>
    <row r="173" spans="1:12">
      <c r="A173" t="s">
        <v>193</v>
      </c>
      <c r="B173">
        <v>27624.661</v>
      </c>
      <c r="C173">
        <v>18183.897000000001</v>
      </c>
      <c r="D173">
        <v>14385.672</v>
      </c>
      <c r="E173">
        <v>15199.576999999999</v>
      </c>
      <c r="F173">
        <v>21623.634999999998</v>
      </c>
      <c r="G173">
        <v>21718.264999999999</v>
      </c>
      <c r="H173">
        <v>24080.28</v>
      </c>
      <c r="I173">
        <v>22895.635999999999</v>
      </c>
      <c r="J173">
        <v>31593.53</v>
      </c>
      <c r="K173">
        <v>17373.755000000001</v>
      </c>
      <c r="L173">
        <v>31364.275000000001</v>
      </c>
    </row>
    <row r="174" spans="1:12">
      <c r="A174" t="s">
        <v>194</v>
      </c>
      <c r="B174">
        <v>287627.88699999999</v>
      </c>
      <c r="C174">
        <v>287246.65600000002</v>
      </c>
      <c r="D174">
        <v>320349.96000000002</v>
      </c>
      <c r="E174">
        <v>391782.27799999999</v>
      </c>
      <c r="F174">
        <v>492187.17700000003</v>
      </c>
      <c r="G174">
        <v>537797.12300000002</v>
      </c>
      <c r="H174">
        <v>584816.91299999994</v>
      </c>
      <c r="I174">
        <v>753259.92200000002</v>
      </c>
      <c r="J174">
        <v>835227.8</v>
      </c>
      <c r="K174">
        <v>519980.228</v>
      </c>
      <c r="L174">
        <v>538626.44200000004</v>
      </c>
    </row>
    <row r="175" spans="1:12">
      <c r="A175" t="s">
        <v>195</v>
      </c>
      <c r="B175">
        <v>133574.17499999999</v>
      </c>
      <c r="C175">
        <v>145842.89499999999</v>
      </c>
      <c r="D175">
        <v>162131.58199999999</v>
      </c>
      <c r="E175">
        <v>194702.90100000001</v>
      </c>
      <c r="F175">
        <v>231965.66399999999</v>
      </c>
      <c r="G175">
        <v>218603.70199999999</v>
      </c>
      <c r="H175">
        <v>216617.27900000001</v>
      </c>
      <c r="I175">
        <v>275900.071</v>
      </c>
      <c r="J175">
        <v>296428.20600000001</v>
      </c>
      <c r="K175">
        <v>221224.652</v>
      </c>
      <c r="L175">
        <v>238337.69200000001</v>
      </c>
    </row>
    <row r="176" spans="1:12">
      <c r="A176" t="s">
        <v>196</v>
      </c>
      <c r="B176">
        <v>34866.252</v>
      </c>
      <c r="C176">
        <v>27923.667000000001</v>
      </c>
      <c r="D176">
        <v>38200.622000000003</v>
      </c>
      <c r="E176">
        <v>47019.360000000001</v>
      </c>
      <c r="F176">
        <v>63076.858999999997</v>
      </c>
      <c r="G176">
        <v>68601.146999999997</v>
      </c>
      <c r="H176">
        <v>83254.251000000004</v>
      </c>
      <c r="I176">
        <v>98854.884999999995</v>
      </c>
      <c r="J176">
        <v>121101.323</v>
      </c>
      <c r="K176">
        <v>81925.2</v>
      </c>
      <c r="L176">
        <v>105490.837</v>
      </c>
    </row>
    <row r="177" spans="1:12">
      <c r="A177" t="s">
        <v>197</v>
      </c>
      <c r="B177">
        <v>150033.41200000001</v>
      </c>
      <c r="C177">
        <v>143547.92000000001</v>
      </c>
      <c r="D177">
        <v>165145.63500000001</v>
      </c>
      <c r="E177">
        <v>203686.73499999999</v>
      </c>
      <c r="F177">
        <v>260803.48699999999</v>
      </c>
      <c r="G177">
        <v>268236.79599999997</v>
      </c>
      <c r="H177">
        <v>308598.70600000001</v>
      </c>
      <c r="I177">
        <v>367838.43300000002</v>
      </c>
      <c r="J177">
        <v>401969.34499999997</v>
      </c>
      <c r="K177">
        <v>267609.08199999999</v>
      </c>
      <c r="L177">
        <v>351762.22399999999</v>
      </c>
    </row>
    <row r="178" spans="1:12">
      <c r="A178" t="s">
        <v>198</v>
      </c>
      <c r="B178">
        <v>890187.60100000002</v>
      </c>
      <c r="C178">
        <v>703741.93400000001</v>
      </c>
      <c r="D178">
        <v>753611.90300000005</v>
      </c>
      <c r="E178">
        <v>889026.58200000005</v>
      </c>
      <c r="F178">
        <v>1000534.757</v>
      </c>
      <c r="G178">
        <v>968158.31099999999</v>
      </c>
      <c r="H178">
        <v>1080519.308</v>
      </c>
      <c r="I178">
        <v>1238449.956</v>
      </c>
      <c r="J178">
        <v>1256093.7</v>
      </c>
      <c r="K178">
        <v>832378.28500000003</v>
      </c>
      <c r="L178">
        <v>1439711.352</v>
      </c>
    </row>
    <row r="179" spans="1:12">
      <c r="A179" t="s">
        <v>199</v>
      </c>
      <c r="B179">
        <v>23399.417000000001</v>
      </c>
      <c r="C179">
        <v>21673.906999999999</v>
      </c>
      <c r="D179">
        <v>26544.112000000001</v>
      </c>
      <c r="E179">
        <v>29260.147000000001</v>
      </c>
      <c r="F179">
        <v>35958.773000000001</v>
      </c>
      <c r="G179">
        <v>33609.665000000001</v>
      </c>
      <c r="H179">
        <v>45396.038999999997</v>
      </c>
      <c r="I179">
        <v>83235.305999999997</v>
      </c>
      <c r="J179">
        <v>104131.629</v>
      </c>
      <c r="K179">
        <v>84991.370999999999</v>
      </c>
      <c r="L179">
        <v>90014.695000000007</v>
      </c>
    </row>
    <row r="180" spans="1:12">
      <c r="A180" t="s">
        <v>200</v>
      </c>
      <c r="B180">
        <v>89549.21</v>
      </c>
      <c r="C180">
        <v>80063.777000000002</v>
      </c>
      <c r="D180">
        <v>89896.308999999994</v>
      </c>
      <c r="E180">
        <v>118391.649</v>
      </c>
      <c r="F180">
        <v>148547.72</v>
      </c>
      <c r="G180">
        <v>143753.47700000001</v>
      </c>
      <c r="H180">
        <v>185039.22899999999</v>
      </c>
      <c r="I180">
        <v>176953.22700000001</v>
      </c>
      <c r="J180">
        <v>182308.995</v>
      </c>
      <c r="K180">
        <v>141475.758</v>
      </c>
      <c r="L180">
        <v>154068.01</v>
      </c>
    </row>
    <row r="181" spans="1:12">
      <c r="A181" t="s">
        <v>201</v>
      </c>
      <c r="B181">
        <v>675077.76300000004</v>
      </c>
      <c r="C181">
        <v>664523.56900000002</v>
      </c>
      <c r="D181">
        <v>755543.53300000005</v>
      </c>
      <c r="E181">
        <v>911949.21100000001</v>
      </c>
      <c r="F181">
        <v>1085423.2320000001</v>
      </c>
      <c r="G181">
        <v>1121886.5530000001</v>
      </c>
      <c r="H181">
        <v>1329156.9369999999</v>
      </c>
      <c r="I181">
        <v>1626584.3929999999</v>
      </c>
      <c r="J181">
        <v>1815996.1939999999</v>
      </c>
      <c r="K181">
        <v>1171780.6669999999</v>
      </c>
      <c r="L181">
        <v>1407903.9129999999</v>
      </c>
    </row>
    <row r="182" spans="1:12">
      <c r="A182" t="s">
        <v>202</v>
      </c>
      <c r="B182">
        <v>14882.800999999999</v>
      </c>
      <c r="C182">
        <v>14668.976000000001</v>
      </c>
      <c r="D182">
        <v>19766.358</v>
      </c>
      <c r="E182">
        <v>19906.771000000001</v>
      </c>
      <c r="F182">
        <v>19436.566999999999</v>
      </c>
      <c r="G182">
        <v>28213.994999999999</v>
      </c>
      <c r="H182">
        <v>21238.627</v>
      </c>
      <c r="I182">
        <v>41633.375</v>
      </c>
      <c r="J182">
        <v>36006.832999999999</v>
      </c>
      <c r="K182">
        <v>29576.802</v>
      </c>
      <c r="L182">
        <v>24194.425999999999</v>
      </c>
    </row>
    <row r="183" spans="1:12">
      <c r="A183" t="s">
        <v>203</v>
      </c>
      <c r="B183">
        <v>62508.591999999997</v>
      </c>
      <c r="C183">
        <v>31147.414000000001</v>
      </c>
      <c r="D183">
        <v>32979.932000000001</v>
      </c>
      <c r="E183">
        <v>31952.966</v>
      </c>
      <c r="F183">
        <v>48109.438999999998</v>
      </c>
      <c r="G183">
        <v>39459.243000000002</v>
      </c>
      <c r="H183">
        <v>45548.002</v>
      </c>
      <c r="I183">
        <v>127234.113</v>
      </c>
      <c r="J183">
        <v>157100.443</v>
      </c>
      <c r="K183">
        <v>327475.89299999998</v>
      </c>
      <c r="L183">
        <v>234708.99400000001</v>
      </c>
    </row>
    <row r="184" spans="1:12">
      <c r="A184" t="s">
        <v>204</v>
      </c>
      <c r="B184">
        <v>1512598.3970000001</v>
      </c>
      <c r="C184">
        <v>1334888.5379999999</v>
      </c>
      <c r="D184">
        <v>1534245.9469999999</v>
      </c>
      <c r="E184">
        <v>1992127.125</v>
      </c>
      <c r="F184">
        <v>2359572.4920000001</v>
      </c>
      <c r="G184">
        <v>2418309.531</v>
      </c>
      <c r="H184">
        <v>2440428.3429999999</v>
      </c>
      <c r="I184">
        <v>3068334.5010000002</v>
      </c>
      <c r="J184">
        <v>3090191.0060000001</v>
      </c>
      <c r="K184">
        <v>1380218.537</v>
      </c>
      <c r="L184">
        <v>2329943.1570000001</v>
      </c>
    </row>
    <row r="185" spans="1:12">
      <c r="A185" t="s">
        <v>205</v>
      </c>
      <c r="B185">
        <v>1076879.2150000001</v>
      </c>
      <c r="C185">
        <v>1033471.508</v>
      </c>
      <c r="D185">
        <v>991686.13399999996</v>
      </c>
      <c r="E185">
        <v>953136.63100000005</v>
      </c>
      <c r="F185">
        <v>851823.30299999996</v>
      </c>
      <c r="G185">
        <v>843867.91299999994</v>
      </c>
      <c r="H185">
        <v>969401.19900000002</v>
      </c>
      <c r="I185">
        <v>1014227.289</v>
      </c>
      <c r="J185">
        <v>1041114.1090000001</v>
      </c>
      <c r="K185">
        <v>842516.88399999996</v>
      </c>
      <c r="L185">
        <v>1260653.4779999999</v>
      </c>
    </row>
    <row r="186" spans="1:12">
      <c r="A186" t="s">
        <v>206</v>
      </c>
      <c r="B186">
        <v>261148.06599999999</v>
      </c>
      <c r="C186">
        <v>261418.87299999999</v>
      </c>
      <c r="D186">
        <v>308507.29800000001</v>
      </c>
      <c r="E186">
        <v>430391.83399999997</v>
      </c>
      <c r="F186">
        <v>636467.78</v>
      </c>
      <c r="G186">
        <v>577418.73699999996</v>
      </c>
      <c r="H186">
        <v>847900.755</v>
      </c>
      <c r="I186">
        <v>896128.88800000004</v>
      </c>
      <c r="J186">
        <v>1108294.26</v>
      </c>
      <c r="K186">
        <v>1159592.3430000001</v>
      </c>
      <c r="L186">
        <v>899941.92299999995</v>
      </c>
    </row>
    <row r="187" spans="1:12">
      <c r="A187" t="s">
        <v>207</v>
      </c>
      <c r="B187">
        <v>224491.05900000001</v>
      </c>
      <c r="C187">
        <v>258076.19500000001</v>
      </c>
      <c r="D187">
        <v>357079.69300000003</v>
      </c>
      <c r="E187">
        <v>491708.12099999998</v>
      </c>
      <c r="F187">
        <v>749529.50100000005</v>
      </c>
      <c r="G187">
        <v>656114.81900000002</v>
      </c>
      <c r="H187">
        <v>929057.94799999997</v>
      </c>
      <c r="I187">
        <v>1477024.797</v>
      </c>
      <c r="J187">
        <v>1213071.2080000001</v>
      </c>
      <c r="K187">
        <v>1089948.0049999999</v>
      </c>
      <c r="L187">
        <v>1057062.5379999999</v>
      </c>
    </row>
    <row r="188" spans="1:12">
      <c r="A188" t="s">
        <v>208</v>
      </c>
      <c r="B188">
        <v>251106.633</v>
      </c>
      <c r="C188">
        <v>274677.054</v>
      </c>
      <c r="D188">
        <v>344686.09299999999</v>
      </c>
      <c r="E188">
        <v>432355.24400000001</v>
      </c>
      <c r="F188">
        <v>459228.24</v>
      </c>
      <c r="G188">
        <v>429563.37800000003</v>
      </c>
      <c r="H188">
        <v>426438.745</v>
      </c>
      <c r="I188">
        <v>524926.37899999996</v>
      </c>
      <c r="J188">
        <v>606987.37199999997</v>
      </c>
      <c r="K188">
        <v>397829.49800000002</v>
      </c>
      <c r="L188">
        <v>502307.45299999998</v>
      </c>
    </row>
    <row r="189" spans="1:12">
      <c r="A189" t="s">
        <v>209</v>
      </c>
      <c r="B189">
        <v>64336.887000000002</v>
      </c>
      <c r="C189">
        <v>30228.338</v>
      </c>
      <c r="D189">
        <v>49614.66</v>
      </c>
      <c r="E189">
        <v>58345.072</v>
      </c>
      <c r="F189">
        <v>75366.165999999997</v>
      </c>
      <c r="G189">
        <v>81195.505999999994</v>
      </c>
      <c r="H189">
        <v>87147.013999999996</v>
      </c>
      <c r="I189">
        <v>201128.43</v>
      </c>
      <c r="J189">
        <v>212359.67</v>
      </c>
      <c r="K189">
        <v>94916.508000000002</v>
      </c>
      <c r="L189">
        <v>165598.94399999999</v>
      </c>
    </row>
    <row r="190" spans="1:12">
      <c r="A190" t="s">
        <v>210</v>
      </c>
      <c r="B190">
        <v>761252.58400000003</v>
      </c>
      <c r="C190">
        <v>687889.65399999998</v>
      </c>
      <c r="D190">
        <v>731008.89199999999</v>
      </c>
      <c r="E190">
        <v>924089.9</v>
      </c>
      <c r="F190">
        <v>1121901.267</v>
      </c>
      <c r="G190">
        <v>1158151.987</v>
      </c>
      <c r="H190">
        <v>1405182.58</v>
      </c>
      <c r="I190">
        <v>1914022.537</v>
      </c>
      <c r="J190">
        <v>2091054.355</v>
      </c>
      <c r="K190">
        <v>1280521.5719999999</v>
      </c>
      <c r="L190">
        <v>1764260.5020000001</v>
      </c>
    </row>
    <row r="191" spans="1:12">
      <c r="A191" t="s">
        <v>211</v>
      </c>
      <c r="B191">
        <v>197588.266</v>
      </c>
      <c r="C191">
        <v>182164.93700000001</v>
      </c>
      <c r="D191">
        <v>232733.91699999999</v>
      </c>
      <c r="E191">
        <v>262537.38500000001</v>
      </c>
      <c r="F191">
        <v>270910.22899999999</v>
      </c>
      <c r="G191">
        <v>247128.51699999999</v>
      </c>
      <c r="H191">
        <v>265808.98</v>
      </c>
      <c r="I191">
        <v>324758.18199999997</v>
      </c>
      <c r="J191">
        <v>289147.55099999998</v>
      </c>
      <c r="K191">
        <v>210426.33900000001</v>
      </c>
      <c r="L191">
        <v>184877.07</v>
      </c>
    </row>
    <row r="192" spans="1:12">
      <c r="A192" t="s">
        <v>212</v>
      </c>
      <c r="B192">
        <v>490069.63400000002</v>
      </c>
      <c r="C192">
        <v>435985.48300000001</v>
      </c>
      <c r="D192">
        <v>336144.84499999997</v>
      </c>
      <c r="E192">
        <v>508354.864</v>
      </c>
      <c r="F192">
        <v>485432.94400000002</v>
      </c>
      <c r="G192">
        <v>573455.92000000004</v>
      </c>
      <c r="H192">
        <v>636073.62199999997</v>
      </c>
      <c r="I192">
        <v>723581.7</v>
      </c>
      <c r="J192">
        <v>723484.30799999996</v>
      </c>
      <c r="K192">
        <v>405091.73</v>
      </c>
      <c r="L192">
        <v>490153.66200000001</v>
      </c>
    </row>
    <row r="193" spans="1:12">
      <c r="A193" t="s">
        <v>213</v>
      </c>
      <c r="B193">
        <v>122487.211</v>
      </c>
      <c r="C193">
        <v>116287.823</v>
      </c>
      <c r="D193">
        <v>120287</v>
      </c>
      <c r="E193">
        <v>155915.89199999999</v>
      </c>
      <c r="F193">
        <v>159892.02499999999</v>
      </c>
      <c r="G193">
        <v>187735.81299999999</v>
      </c>
      <c r="H193">
        <v>202093.11199999999</v>
      </c>
      <c r="I193">
        <v>140204.52600000001</v>
      </c>
      <c r="J193">
        <v>125681.989</v>
      </c>
      <c r="K193">
        <v>109902.602</v>
      </c>
      <c r="L193">
        <v>110903.337</v>
      </c>
    </row>
    <row r="194" spans="1:12">
      <c r="A194" t="s">
        <v>214</v>
      </c>
      <c r="B194">
        <v>69731.303</v>
      </c>
      <c r="C194">
        <v>68552.827999999994</v>
      </c>
      <c r="D194">
        <v>69054.741999999998</v>
      </c>
      <c r="E194">
        <v>71695.576000000001</v>
      </c>
      <c r="F194">
        <v>79765.107000000004</v>
      </c>
      <c r="G194">
        <v>85198.244999999995</v>
      </c>
      <c r="H194">
        <v>91512.506999999998</v>
      </c>
      <c r="I194">
        <v>120605.33</v>
      </c>
      <c r="J194">
        <v>103821.675</v>
      </c>
      <c r="K194">
        <v>68317.157000000007</v>
      </c>
      <c r="L194">
        <v>79714.437000000005</v>
      </c>
    </row>
    <row r="195" spans="1:12">
      <c r="A195" t="s">
        <v>215</v>
      </c>
      <c r="B195">
        <v>1030924.687</v>
      </c>
      <c r="C195">
        <v>911157.24899999995</v>
      </c>
      <c r="D195">
        <v>1052334.291</v>
      </c>
      <c r="E195">
        <v>1283610.8060000001</v>
      </c>
      <c r="F195">
        <v>1426740.659</v>
      </c>
      <c r="G195">
        <v>1500642.5530000001</v>
      </c>
      <c r="H195">
        <v>1645110.409</v>
      </c>
      <c r="I195">
        <v>1989245.3689999999</v>
      </c>
      <c r="J195">
        <v>2227186.622</v>
      </c>
      <c r="K195">
        <v>1590214.5279999999</v>
      </c>
      <c r="L195">
        <v>1669943.175</v>
      </c>
    </row>
    <row r="196" spans="1:12">
      <c r="A196" t="s">
        <v>216</v>
      </c>
      <c r="B196">
        <v>75281.334000000003</v>
      </c>
      <c r="C196">
        <v>81449.854000000007</v>
      </c>
      <c r="D196">
        <v>78939.721000000005</v>
      </c>
      <c r="E196">
        <v>80241.664999999994</v>
      </c>
      <c r="F196">
        <v>88634.698000000004</v>
      </c>
      <c r="G196">
        <v>91300.226999999999</v>
      </c>
      <c r="H196">
        <v>100869.947</v>
      </c>
      <c r="I196">
        <v>107490.454</v>
      </c>
      <c r="J196">
        <v>107904.232</v>
      </c>
      <c r="K196">
        <v>94483.403999999995</v>
      </c>
      <c r="L196">
        <v>77135.051999999996</v>
      </c>
    </row>
    <row r="197" spans="1:12">
      <c r="A197" t="s">
        <v>217</v>
      </c>
      <c r="B197">
        <v>104017.66</v>
      </c>
      <c r="C197">
        <v>70336.313999999998</v>
      </c>
      <c r="D197">
        <v>82306.714999999997</v>
      </c>
      <c r="E197">
        <v>72131.835000000006</v>
      </c>
      <c r="F197">
        <v>94517.948999999993</v>
      </c>
      <c r="G197">
        <v>65120.493999999999</v>
      </c>
      <c r="H197">
        <v>112550.14200000001</v>
      </c>
      <c r="I197">
        <v>104808.50599999999</v>
      </c>
      <c r="J197">
        <v>112007.724</v>
      </c>
      <c r="K197">
        <v>94221.701000000001</v>
      </c>
      <c r="L197">
        <v>85666.83</v>
      </c>
    </row>
    <row r="198" spans="1:12">
      <c r="A198" t="s">
        <v>218</v>
      </c>
      <c r="B198">
        <v>152425.77299999999</v>
      </c>
      <c r="C198">
        <v>138443.46400000001</v>
      </c>
      <c r="D198">
        <v>128764.622</v>
      </c>
      <c r="E198">
        <v>148665.804</v>
      </c>
      <c r="F198">
        <v>190355.66500000001</v>
      </c>
      <c r="G198">
        <v>245587.152</v>
      </c>
      <c r="H198">
        <v>288128.995</v>
      </c>
      <c r="I198">
        <v>419032.75699999998</v>
      </c>
      <c r="J198">
        <v>495115.61200000002</v>
      </c>
      <c r="K198">
        <v>241661.68799999999</v>
      </c>
      <c r="L198">
        <v>347618.12900000002</v>
      </c>
    </row>
    <row r="199" spans="1:12">
      <c r="A199" t="s">
        <v>219</v>
      </c>
      <c r="B199">
        <v>466999.88500000001</v>
      </c>
      <c r="C199">
        <v>383664.41</v>
      </c>
      <c r="D199">
        <v>436020.54399999999</v>
      </c>
      <c r="E199">
        <v>466690.016</v>
      </c>
      <c r="F199">
        <v>498552.745</v>
      </c>
      <c r="G199">
        <v>622970.71499999997</v>
      </c>
      <c r="H199">
        <v>570351.68700000003</v>
      </c>
      <c r="I199">
        <v>607079.679</v>
      </c>
      <c r="J199">
        <v>668890.41399999999</v>
      </c>
      <c r="K199">
        <v>428901.59600000002</v>
      </c>
      <c r="L199">
        <v>446216.64799999999</v>
      </c>
    </row>
    <row r="200" spans="1:12">
      <c r="A200" t="s">
        <v>220</v>
      </c>
      <c r="B200">
        <v>897002.728</v>
      </c>
      <c r="C200">
        <v>902602.04500000004</v>
      </c>
      <c r="D200">
        <v>993255.65899999999</v>
      </c>
      <c r="E200">
        <v>1180427.291</v>
      </c>
      <c r="F200">
        <v>1388065.3330000001</v>
      </c>
      <c r="G200">
        <v>1458093.2009999999</v>
      </c>
      <c r="H200">
        <v>1785133.304</v>
      </c>
      <c r="I200">
        <v>2544627.0279999999</v>
      </c>
      <c r="J200">
        <v>2803051.1749999998</v>
      </c>
      <c r="K200">
        <v>1995127.89</v>
      </c>
      <c r="L200">
        <v>2014326.2169999999</v>
      </c>
    </row>
    <row r="201" spans="1:12">
      <c r="A201" t="s">
        <v>221</v>
      </c>
      <c r="B201">
        <v>366444.571</v>
      </c>
      <c r="C201">
        <v>356225.67700000003</v>
      </c>
      <c r="D201">
        <v>398533.02600000001</v>
      </c>
      <c r="E201">
        <v>498623.88500000001</v>
      </c>
      <c r="F201">
        <v>588062.51399999997</v>
      </c>
      <c r="G201">
        <v>630267.87600000005</v>
      </c>
      <c r="H201">
        <v>736870.23499999999</v>
      </c>
      <c r="I201">
        <v>921255.12800000003</v>
      </c>
      <c r="J201">
        <v>1042474.501</v>
      </c>
      <c r="K201">
        <v>788037.92599999998</v>
      </c>
      <c r="L201">
        <v>848783.28399999999</v>
      </c>
    </row>
    <row r="202" spans="1:12">
      <c r="A202" t="s">
        <v>222</v>
      </c>
      <c r="B202">
        <v>555409.38500000001</v>
      </c>
      <c r="C202">
        <v>573608.25300000003</v>
      </c>
      <c r="D202">
        <v>629140.29599999997</v>
      </c>
      <c r="E202">
        <v>765507.23100000003</v>
      </c>
      <c r="F202">
        <v>827193.42799999996</v>
      </c>
      <c r="G202">
        <v>878233.86600000004</v>
      </c>
      <c r="H202">
        <v>931041.47199999995</v>
      </c>
      <c r="I202">
        <v>1181702.1850000001</v>
      </c>
      <c r="J202">
        <v>1276975.49</v>
      </c>
      <c r="K202">
        <v>1002808.066</v>
      </c>
      <c r="L202">
        <v>1186598.037</v>
      </c>
    </row>
    <row r="203" spans="1:12">
      <c r="A203" t="s">
        <v>223</v>
      </c>
      <c r="B203">
        <v>1192113.926</v>
      </c>
      <c r="C203">
        <v>1136931.9010000001</v>
      </c>
      <c r="D203">
        <v>1217575.673</v>
      </c>
      <c r="E203">
        <v>1541690.0060000001</v>
      </c>
      <c r="F203">
        <v>1888892.8</v>
      </c>
      <c r="G203">
        <v>2126596.33</v>
      </c>
      <c r="H203">
        <v>2471269.2560000001</v>
      </c>
      <c r="I203">
        <v>2999927.7769999998</v>
      </c>
      <c r="J203">
        <v>3320819.16</v>
      </c>
      <c r="K203">
        <v>2075079.338</v>
      </c>
      <c r="L203">
        <v>2304775.4079999998</v>
      </c>
    </row>
    <row r="204" spans="1:12">
      <c r="A204" t="s">
        <v>224</v>
      </c>
      <c r="B204">
        <v>654286.45400000003</v>
      </c>
      <c r="C204">
        <v>661433.87399999995</v>
      </c>
      <c r="D204">
        <v>810810.07299999997</v>
      </c>
      <c r="E204">
        <v>1023908.476</v>
      </c>
      <c r="F204">
        <v>1185117.7279999999</v>
      </c>
      <c r="G204">
        <v>1135517.476</v>
      </c>
      <c r="H204">
        <v>1290893.6359999999</v>
      </c>
      <c r="I204">
        <v>1407719.986</v>
      </c>
      <c r="J204">
        <v>1359149.797</v>
      </c>
      <c r="K204">
        <v>1062953.01</v>
      </c>
      <c r="L204">
        <v>1222399.8130000001</v>
      </c>
    </row>
    <row r="205" spans="1:12">
      <c r="A205" t="s">
        <v>225</v>
      </c>
      <c r="B205">
        <v>427298.92300000001</v>
      </c>
      <c r="C205">
        <v>390724.20299999998</v>
      </c>
      <c r="D205">
        <v>446656.41499999998</v>
      </c>
      <c r="E205">
        <v>551729.52399999998</v>
      </c>
      <c r="F205">
        <v>634641.43000000005</v>
      </c>
      <c r="G205">
        <v>726792.554</v>
      </c>
      <c r="H205">
        <v>829386.32200000004</v>
      </c>
      <c r="I205">
        <v>970915.51100000006</v>
      </c>
      <c r="J205">
        <v>1068257.3899999999</v>
      </c>
      <c r="K205">
        <v>733477.47199999995</v>
      </c>
      <c r="L205">
        <v>800629.51599999995</v>
      </c>
    </row>
    <row r="206" spans="1:12">
      <c r="A206" t="s">
        <v>226</v>
      </c>
      <c r="B206">
        <v>284861.99</v>
      </c>
      <c r="C206">
        <v>265204.32199999999</v>
      </c>
      <c r="D206">
        <v>299510.96500000003</v>
      </c>
      <c r="E206">
        <v>377230.76299999998</v>
      </c>
      <c r="F206">
        <v>466488.91899999999</v>
      </c>
      <c r="G206">
        <v>496024.41899999999</v>
      </c>
      <c r="H206">
        <v>585363.24300000002</v>
      </c>
      <c r="I206">
        <v>699379.64800000004</v>
      </c>
      <c r="J206">
        <v>805160.19099999999</v>
      </c>
      <c r="K206">
        <v>590297.94900000002</v>
      </c>
      <c r="L206">
        <v>689111.68099999998</v>
      </c>
    </row>
    <row r="207" spans="1:12">
      <c r="A207" t="s">
        <v>227</v>
      </c>
      <c r="B207">
        <v>174663.546</v>
      </c>
      <c r="C207">
        <v>177308.622</v>
      </c>
      <c r="D207">
        <v>187198.63</v>
      </c>
      <c r="E207">
        <v>203436.73699999999</v>
      </c>
      <c r="F207">
        <v>238700.80799999999</v>
      </c>
      <c r="G207">
        <v>268175.97499999998</v>
      </c>
      <c r="H207">
        <v>319614.96600000001</v>
      </c>
      <c r="I207">
        <v>443472.26500000001</v>
      </c>
      <c r="J207">
        <v>531912.49699999997</v>
      </c>
      <c r="K207">
        <v>368716.95500000002</v>
      </c>
      <c r="L207">
        <v>479169.16399999999</v>
      </c>
    </row>
    <row r="208" spans="1:12">
      <c r="A208" t="s">
        <v>228</v>
      </c>
      <c r="B208">
        <v>87857.107999999993</v>
      </c>
      <c r="C208">
        <v>91090.758000000002</v>
      </c>
      <c r="D208">
        <v>111213.037</v>
      </c>
      <c r="E208">
        <v>159756.15</v>
      </c>
      <c r="F208">
        <v>257554.72099999999</v>
      </c>
      <c r="G208">
        <v>149893.37700000001</v>
      </c>
      <c r="H208">
        <v>172768.02299999999</v>
      </c>
      <c r="I208">
        <v>218671.88800000001</v>
      </c>
      <c r="J208">
        <v>241009.31299999999</v>
      </c>
      <c r="K208">
        <v>202726.008</v>
      </c>
      <c r="L208">
        <v>221313.67</v>
      </c>
    </row>
    <row r="209" spans="1:12">
      <c r="A209" t="s">
        <v>229</v>
      </c>
      <c r="B209">
        <v>126651.12300000001</v>
      </c>
      <c r="C209">
        <v>146660.78200000001</v>
      </c>
      <c r="D209">
        <v>137571.302</v>
      </c>
      <c r="E209">
        <v>178728.15400000001</v>
      </c>
      <c r="F209">
        <v>244752.152</v>
      </c>
      <c r="G209">
        <v>243938.861</v>
      </c>
      <c r="H209">
        <v>245414.639</v>
      </c>
      <c r="I209">
        <v>407868.304</v>
      </c>
      <c r="J209">
        <v>366635.55099999998</v>
      </c>
      <c r="K209">
        <v>319399.37199999997</v>
      </c>
      <c r="L209">
        <v>308272.41899999999</v>
      </c>
    </row>
    <row r="210" spans="1:12">
      <c r="A210" t="s">
        <v>230</v>
      </c>
      <c r="B210">
        <v>365594.37199999997</v>
      </c>
      <c r="C210">
        <v>425757.77399999998</v>
      </c>
      <c r="D210">
        <v>513041.80900000001</v>
      </c>
      <c r="E210">
        <v>659726.38300000003</v>
      </c>
      <c r="F210">
        <v>938405.76199999999</v>
      </c>
      <c r="G210">
        <v>1054706.213</v>
      </c>
      <c r="H210">
        <v>1312367.324</v>
      </c>
      <c r="I210">
        <v>1558702.727</v>
      </c>
      <c r="J210">
        <v>1716701.148</v>
      </c>
      <c r="K210">
        <v>1253891.463</v>
      </c>
      <c r="L210">
        <v>1390017.922</v>
      </c>
    </row>
    <row r="211" spans="1:12">
      <c r="A211" t="s">
        <v>231</v>
      </c>
      <c r="B211">
        <v>258368.08499999999</v>
      </c>
      <c r="C211">
        <v>334739.23</v>
      </c>
      <c r="D211">
        <v>380132.43900000001</v>
      </c>
      <c r="E211">
        <v>395667.304</v>
      </c>
      <c r="F211">
        <v>421194.45899999997</v>
      </c>
      <c r="G211">
        <v>367067.84</v>
      </c>
      <c r="H211">
        <v>488450.027</v>
      </c>
      <c r="I211">
        <v>710567.68</v>
      </c>
      <c r="J211">
        <v>581747.25600000005</v>
      </c>
      <c r="K211">
        <v>438980.91499999998</v>
      </c>
      <c r="L211">
        <v>455019.13900000002</v>
      </c>
    </row>
    <row r="212" spans="1:12">
      <c r="A212" t="s">
        <v>232</v>
      </c>
      <c r="B212">
        <v>537967.147</v>
      </c>
      <c r="C212">
        <v>300054.99</v>
      </c>
      <c r="D212">
        <v>256356.12100000001</v>
      </c>
      <c r="E212">
        <v>275649.17599999998</v>
      </c>
      <c r="F212">
        <v>379421.41499999998</v>
      </c>
      <c r="G212">
        <v>482478.16600000003</v>
      </c>
      <c r="H212">
        <v>796707.18900000001</v>
      </c>
      <c r="I212">
        <v>1013798.642</v>
      </c>
      <c r="J212">
        <v>955863.18200000003</v>
      </c>
      <c r="K212">
        <v>971836.39399999997</v>
      </c>
      <c r="L212">
        <v>1043633.809</v>
      </c>
    </row>
    <row r="213" spans="1:12">
      <c r="A213" t="s">
        <v>233</v>
      </c>
      <c r="B213">
        <v>38852.618000000002</v>
      </c>
      <c r="C213">
        <v>43369.237000000001</v>
      </c>
      <c r="D213">
        <v>47822.127</v>
      </c>
      <c r="E213">
        <v>54730.135000000002</v>
      </c>
      <c r="F213">
        <v>53447.798000000003</v>
      </c>
      <c r="G213">
        <v>52295.16</v>
      </c>
      <c r="H213">
        <v>56196.51</v>
      </c>
      <c r="I213">
        <v>70794.106</v>
      </c>
      <c r="J213">
        <v>65019.389000000003</v>
      </c>
      <c r="K213">
        <v>60329.362999999998</v>
      </c>
      <c r="L213">
        <v>69393.849000000002</v>
      </c>
    </row>
    <row r="214" spans="1:12">
      <c r="A214" t="s">
        <v>234</v>
      </c>
      <c r="B214">
        <v>45304.464999999997</v>
      </c>
      <c r="C214">
        <v>54627.199000000001</v>
      </c>
      <c r="D214">
        <v>119735.344</v>
      </c>
      <c r="E214">
        <v>235291.73699999999</v>
      </c>
      <c r="F214">
        <v>306614.212</v>
      </c>
      <c r="G214">
        <v>382102.67200000002</v>
      </c>
      <c r="H214">
        <v>448272.859</v>
      </c>
      <c r="I214">
        <v>683517.26599999995</v>
      </c>
      <c r="J214">
        <v>674458.38600000006</v>
      </c>
      <c r="K214">
        <v>620576.26699999999</v>
      </c>
      <c r="L214">
        <v>632292.24699999997</v>
      </c>
    </row>
    <row r="215" spans="1:12">
      <c r="A215" t="s">
        <v>235</v>
      </c>
      <c r="B215">
        <v>13234058.807</v>
      </c>
      <c r="C215">
        <v>6613097.1780000003</v>
      </c>
      <c r="D215">
        <v>7351999.4639999997</v>
      </c>
      <c r="E215">
        <v>8014558.6179999998</v>
      </c>
      <c r="F215">
        <v>10707524.704</v>
      </c>
      <c r="G215">
        <v>11369994.547</v>
      </c>
      <c r="H215">
        <v>10997644.254000001</v>
      </c>
      <c r="I215">
        <v>9449835.4299999997</v>
      </c>
      <c r="J215">
        <v>10278002.125</v>
      </c>
      <c r="K215">
        <v>7011174.5599999996</v>
      </c>
      <c r="L215">
        <v>9966583.2770000007</v>
      </c>
    </row>
    <row r="216" spans="1:12">
      <c r="A216" t="s">
        <v>236</v>
      </c>
      <c r="B216">
        <v>498288.88299999997</v>
      </c>
      <c r="C216">
        <v>517126.522</v>
      </c>
      <c r="D216">
        <v>461840.84499999997</v>
      </c>
      <c r="E216">
        <v>555088.01399999997</v>
      </c>
      <c r="F216">
        <v>486713.99</v>
      </c>
      <c r="G216">
        <v>490343.783</v>
      </c>
      <c r="H216">
        <v>516094.97499999998</v>
      </c>
      <c r="I216">
        <v>798583.08799999999</v>
      </c>
      <c r="J216">
        <v>839563.33900000004</v>
      </c>
      <c r="K216">
        <v>946877.71400000004</v>
      </c>
      <c r="L216">
        <v>940471.95900000003</v>
      </c>
    </row>
    <row r="217" spans="1:12">
      <c r="A217" t="s">
        <v>237</v>
      </c>
      <c r="B217">
        <v>1041260.432</v>
      </c>
      <c r="C217">
        <v>1009786.237</v>
      </c>
      <c r="D217">
        <v>962419.96699999995</v>
      </c>
      <c r="E217">
        <v>1137168.0819999999</v>
      </c>
      <c r="F217">
        <v>1275813.1100000001</v>
      </c>
      <c r="G217">
        <v>1308159.7760000001</v>
      </c>
      <c r="H217">
        <v>1451799.4779999999</v>
      </c>
      <c r="I217">
        <v>1765832.537</v>
      </c>
      <c r="J217">
        <v>2043209.1310000001</v>
      </c>
      <c r="K217">
        <v>1569552.199</v>
      </c>
      <c r="L217">
        <v>1585636.885</v>
      </c>
    </row>
    <row r="218" spans="1:12">
      <c r="A218" t="s">
        <v>238</v>
      </c>
      <c r="B218">
        <v>727360.94</v>
      </c>
      <c r="C218">
        <v>555018.90399999998</v>
      </c>
      <c r="D218">
        <v>505951.57299999997</v>
      </c>
      <c r="E218">
        <v>602958.93200000003</v>
      </c>
      <c r="F218">
        <v>745467.96400000004</v>
      </c>
      <c r="G218">
        <v>791115.09900000005</v>
      </c>
      <c r="H218">
        <v>1209381.04</v>
      </c>
      <c r="I218">
        <v>1432283.939</v>
      </c>
      <c r="J218">
        <v>1425045.1610000001</v>
      </c>
      <c r="K218">
        <v>1085564.7720000001</v>
      </c>
      <c r="L218">
        <v>1404594.3729999999</v>
      </c>
    </row>
    <row r="219" spans="1:12">
      <c r="A219" t="s">
        <v>239</v>
      </c>
      <c r="B219">
        <v>226872.622</v>
      </c>
      <c r="C219">
        <v>212622.80300000001</v>
      </c>
      <c r="D219">
        <v>244839.42800000001</v>
      </c>
      <c r="E219">
        <v>183683.611</v>
      </c>
      <c r="F219">
        <v>195109.86799999999</v>
      </c>
      <c r="G219">
        <v>122229.072</v>
      </c>
      <c r="H219">
        <v>163457.71100000001</v>
      </c>
      <c r="I219">
        <v>197396.21799999999</v>
      </c>
      <c r="J219">
        <v>182199.361</v>
      </c>
      <c r="K219">
        <v>216099.02900000001</v>
      </c>
      <c r="L219">
        <v>209795.39799999999</v>
      </c>
    </row>
    <row r="220" spans="1:12">
      <c r="A220" t="s">
        <v>240</v>
      </c>
      <c r="B220">
        <v>891952.49399999995</v>
      </c>
      <c r="C220">
        <v>855445.32400000002</v>
      </c>
      <c r="D220">
        <v>1023969.746</v>
      </c>
      <c r="E220">
        <v>1211043.334</v>
      </c>
      <c r="F220">
        <v>1246127.7579999999</v>
      </c>
      <c r="G220">
        <v>1146367.2279999999</v>
      </c>
      <c r="H220">
        <v>1240220.73</v>
      </c>
      <c r="I220">
        <v>1396903.943</v>
      </c>
      <c r="J220">
        <v>1364952.899</v>
      </c>
      <c r="K220">
        <v>1197906.3030000001</v>
      </c>
      <c r="L220">
        <v>1330932.2649999999</v>
      </c>
    </row>
    <row r="221" spans="1:12">
      <c r="A221" t="s">
        <v>241</v>
      </c>
      <c r="B221">
        <v>761555.299</v>
      </c>
      <c r="C221">
        <v>413976.49699999997</v>
      </c>
      <c r="D221">
        <v>343400.84600000002</v>
      </c>
      <c r="E221">
        <v>443553.22600000002</v>
      </c>
      <c r="F221">
        <v>639902.76500000001</v>
      </c>
      <c r="G221">
        <v>640610.93999999994</v>
      </c>
      <c r="H221">
        <v>787238.53099999996</v>
      </c>
      <c r="I221">
        <v>979216.91099999996</v>
      </c>
      <c r="J221">
        <v>1277100.98</v>
      </c>
      <c r="K221">
        <v>1129394.6059999999</v>
      </c>
      <c r="L221">
        <v>1531131.8189999999</v>
      </c>
    </row>
    <row r="222" spans="1:12">
      <c r="A222" t="s">
        <v>242</v>
      </c>
      <c r="B222">
        <v>1009195.55</v>
      </c>
      <c r="C222">
        <v>821202.30200000003</v>
      </c>
      <c r="D222">
        <v>891328.78500000003</v>
      </c>
      <c r="E222">
        <v>1095767.99</v>
      </c>
      <c r="F222">
        <v>1145204.1529999999</v>
      </c>
      <c r="G222">
        <v>1123795.419</v>
      </c>
      <c r="H222">
        <v>1167343.929</v>
      </c>
      <c r="I222">
        <v>1240372.3500000001</v>
      </c>
      <c r="J222">
        <v>1528119.273</v>
      </c>
      <c r="K222">
        <v>1225881.2009999999</v>
      </c>
      <c r="L222">
        <v>1415100.345</v>
      </c>
    </row>
    <row r="223" spans="1:12">
      <c r="A223" t="s">
        <v>243</v>
      </c>
      <c r="B223">
        <v>4301511.7759999996</v>
      </c>
      <c r="C223">
        <v>4681383.8619999997</v>
      </c>
      <c r="D223">
        <v>4355722.4570000004</v>
      </c>
      <c r="E223">
        <v>6495667.4890000001</v>
      </c>
      <c r="F223">
        <v>8092517.216</v>
      </c>
      <c r="G223">
        <v>8126445.3959999997</v>
      </c>
      <c r="H223">
        <v>9240599.1559999995</v>
      </c>
      <c r="I223">
        <v>10279559.488</v>
      </c>
      <c r="J223">
        <v>8445155.5779999997</v>
      </c>
      <c r="K223">
        <v>4369095.5619999999</v>
      </c>
      <c r="L223">
        <v>5328555.4450000003</v>
      </c>
    </row>
    <row r="224" spans="1:12">
      <c r="A224" t="s">
        <v>244</v>
      </c>
      <c r="B224">
        <v>489114.12800000003</v>
      </c>
      <c r="C224">
        <v>372050.72</v>
      </c>
      <c r="D224">
        <v>359052.40600000002</v>
      </c>
      <c r="E224">
        <v>224394.348</v>
      </c>
      <c r="F224">
        <v>308361.89899999998</v>
      </c>
      <c r="G224">
        <v>770830.08900000004</v>
      </c>
      <c r="H224">
        <v>1107143.568</v>
      </c>
      <c r="I224">
        <v>1496038.7109999999</v>
      </c>
      <c r="J224">
        <v>1442418.115</v>
      </c>
      <c r="K224">
        <v>609223.12699999998</v>
      </c>
      <c r="L224">
        <v>1398980.0560000001</v>
      </c>
    </row>
    <row r="225" spans="1:12">
      <c r="A225" t="s">
        <v>245</v>
      </c>
      <c r="B225">
        <v>541698.05200000003</v>
      </c>
      <c r="C225">
        <v>466896.10100000002</v>
      </c>
      <c r="D225">
        <v>549577.36</v>
      </c>
      <c r="E225">
        <v>764202.30200000003</v>
      </c>
      <c r="F225">
        <v>1705984.449</v>
      </c>
      <c r="G225">
        <v>1354125.0589999999</v>
      </c>
      <c r="H225">
        <v>1268184.949</v>
      </c>
      <c r="I225">
        <v>1822323.5649999999</v>
      </c>
      <c r="J225">
        <v>2434531.7140000002</v>
      </c>
      <c r="K225">
        <v>768245.22900000005</v>
      </c>
      <c r="L225">
        <v>1361342.5630000001</v>
      </c>
    </row>
    <row r="226" spans="1:12">
      <c r="A226" t="s">
        <v>246</v>
      </c>
      <c r="B226">
        <v>3507839.5430000001</v>
      </c>
      <c r="C226">
        <v>3095788.0269999998</v>
      </c>
      <c r="D226">
        <v>3624290.5060000001</v>
      </c>
      <c r="E226">
        <v>4421323.2570000002</v>
      </c>
      <c r="F226">
        <v>5255270.0460000001</v>
      </c>
      <c r="G226">
        <v>5410693.8020000001</v>
      </c>
      <c r="H226">
        <v>6136442.1940000001</v>
      </c>
      <c r="I226">
        <v>6939915.4649999999</v>
      </c>
      <c r="J226">
        <v>6873370.1900000004</v>
      </c>
      <c r="K226">
        <v>3861996.6260000002</v>
      </c>
      <c r="L226">
        <v>5680448.6430000002</v>
      </c>
    </row>
    <row r="227" spans="1:12">
      <c r="A227" t="s">
        <v>247</v>
      </c>
      <c r="B227">
        <v>104930.606</v>
      </c>
      <c r="C227">
        <v>116268.243</v>
      </c>
      <c r="D227">
        <v>131117.35999999999</v>
      </c>
      <c r="E227">
        <v>156410.185</v>
      </c>
      <c r="F227">
        <v>199837.899</v>
      </c>
      <c r="G227">
        <v>197068.31200000001</v>
      </c>
      <c r="H227">
        <v>229647.75099999999</v>
      </c>
      <c r="I227">
        <v>249522.88800000001</v>
      </c>
      <c r="J227">
        <v>274906.02799999999</v>
      </c>
      <c r="K227">
        <v>209729.03400000001</v>
      </c>
      <c r="L227">
        <v>208867.731</v>
      </c>
    </row>
    <row r="228" spans="1:12">
      <c r="A228" t="s">
        <v>248</v>
      </c>
      <c r="B228">
        <v>111812.84600000001</v>
      </c>
      <c r="C228">
        <v>118009.662</v>
      </c>
      <c r="D228">
        <v>132049.55900000001</v>
      </c>
      <c r="E228">
        <v>178387.13399999999</v>
      </c>
      <c r="F228">
        <v>220437.728</v>
      </c>
      <c r="G228">
        <v>215956.37599999999</v>
      </c>
      <c r="H228">
        <v>260291.07199999999</v>
      </c>
      <c r="I228">
        <v>324376.25599999999</v>
      </c>
      <c r="J228">
        <v>348228.64</v>
      </c>
      <c r="K228">
        <v>217846.03899999999</v>
      </c>
      <c r="L228">
        <v>243547.67199999999</v>
      </c>
    </row>
    <row r="229" spans="1:12">
      <c r="A229" t="s">
        <v>249</v>
      </c>
      <c r="B229">
        <v>143622.91899999999</v>
      </c>
      <c r="C229">
        <v>123599.242</v>
      </c>
      <c r="D229">
        <v>146963.929</v>
      </c>
      <c r="E229">
        <v>195396.47399999999</v>
      </c>
      <c r="F229">
        <v>228723.02900000001</v>
      </c>
      <c r="G229">
        <v>132998.177</v>
      </c>
      <c r="H229">
        <v>208164.413</v>
      </c>
      <c r="I229">
        <v>184703.31899999999</v>
      </c>
      <c r="J229">
        <v>254409.18100000001</v>
      </c>
      <c r="K229">
        <v>333928.56900000002</v>
      </c>
      <c r="L229">
        <v>357632.77799999999</v>
      </c>
    </row>
    <row r="230" spans="1:12">
      <c r="A230" t="s">
        <v>250</v>
      </c>
      <c r="B230">
        <v>370376.81099999999</v>
      </c>
      <c r="C230">
        <v>473574.77</v>
      </c>
      <c r="D230">
        <v>739156.11100000003</v>
      </c>
      <c r="E230">
        <v>566111.397</v>
      </c>
      <c r="F230">
        <v>657886.924</v>
      </c>
      <c r="G230">
        <v>508769.77100000001</v>
      </c>
      <c r="H230">
        <v>565630.93599999999</v>
      </c>
      <c r="I230">
        <v>409514.82</v>
      </c>
      <c r="J230">
        <v>533371.58499999996</v>
      </c>
      <c r="K230">
        <v>391162.049</v>
      </c>
      <c r="L230">
        <v>468346.26799999998</v>
      </c>
    </row>
    <row r="231" spans="1:12">
      <c r="A231" t="s">
        <v>251</v>
      </c>
      <c r="B231">
        <v>354906.15</v>
      </c>
      <c r="C231">
        <v>332352.07299999997</v>
      </c>
      <c r="D231">
        <v>297288.98599999998</v>
      </c>
      <c r="E231">
        <v>433160.17300000001</v>
      </c>
      <c r="F231">
        <v>342445.92800000001</v>
      </c>
      <c r="G231">
        <v>375984.61200000002</v>
      </c>
      <c r="H231">
        <v>397826.07199999999</v>
      </c>
      <c r="I231">
        <v>497002.20400000003</v>
      </c>
      <c r="J231">
        <v>628750.06499999994</v>
      </c>
      <c r="K231">
        <v>361544.10499999998</v>
      </c>
      <c r="L231">
        <v>452422.49900000001</v>
      </c>
    </row>
    <row r="232" spans="1:12">
      <c r="A232" t="s">
        <v>252</v>
      </c>
      <c r="B232">
        <v>215282.80300000001</v>
      </c>
      <c r="C232">
        <v>191962.28400000001</v>
      </c>
      <c r="D232">
        <v>286385.21600000001</v>
      </c>
      <c r="E232">
        <v>341423.52600000001</v>
      </c>
      <c r="F232">
        <v>488269.46100000001</v>
      </c>
      <c r="G232">
        <v>346155.02500000002</v>
      </c>
      <c r="H232">
        <v>368789.01799999998</v>
      </c>
      <c r="I232">
        <v>415911.92200000002</v>
      </c>
      <c r="J232">
        <v>438771.76899999997</v>
      </c>
      <c r="K232">
        <v>208267.386</v>
      </c>
      <c r="L232">
        <v>197312.43700000001</v>
      </c>
    </row>
    <row r="233" spans="1:12">
      <c r="A233" t="s">
        <v>253</v>
      </c>
      <c r="B233">
        <v>97128.873000000007</v>
      </c>
      <c r="C233">
        <v>97109.248000000007</v>
      </c>
      <c r="D233">
        <v>108039.711</v>
      </c>
      <c r="E233">
        <v>134516.198</v>
      </c>
      <c r="F233">
        <v>157334.42600000001</v>
      </c>
      <c r="G233">
        <v>155980.21599999999</v>
      </c>
      <c r="H233">
        <v>184211.10800000001</v>
      </c>
      <c r="I233">
        <v>206854.23</v>
      </c>
      <c r="J233">
        <v>196823.66699999999</v>
      </c>
      <c r="K233">
        <v>148130.98699999999</v>
      </c>
      <c r="L233">
        <v>181317.269</v>
      </c>
    </row>
    <row r="234" spans="1:12">
      <c r="A234" t="s">
        <v>254</v>
      </c>
      <c r="B234">
        <v>184938.50700000001</v>
      </c>
      <c r="C234">
        <v>168907.726</v>
      </c>
      <c r="D234">
        <v>194564.283</v>
      </c>
      <c r="E234">
        <v>224890.49900000001</v>
      </c>
      <c r="F234">
        <v>275076.33</v>
      </c>
      <c r="G234">
        <v>302689.022</v>
      </c>
      <c r="H234">
        <v>334580.21600000001</v>
      </c>
      <c r="I234">
        <v>387534.32799999998</v>
      </c>
      <c r="J234">
        <v>430361.53399999999</v>
      </c>
      <c r="K234">
        <v>344301.66200000001</v>
      </c>
      <c r="L234">
        <v>363457.40600000002</v>
      </c>
    </row>
    <row r="235" spans="1:12">
      <c r="A235" t="s">
        <v>255</v>
      </c>
      <c r="B235">
        <v>1297603.253</v>
      </c>
      <c r="C235">
        <v>1175760.3230000001</v>
      </c>
      <c r="D235">
        <v>1248803.432</v>
      </c>
      <c r="E235">
        <v>1473898.3019999999</v>
      </c>
      <c r="F235">
        <v>1733956.0630000001</v>
      </c>
      <c r="G235">
        <v>1802642.0120000001</v>
      </c>
      <c r="H235">
        <v>2037960.1510000001</v>
      </c>
      <c r="I235">
        <v>2450709.466</v>
      </c>
      <c r="J235">
        <v>2638998.04</v>
      </c>
      <c r="K235">
        <v>2082577.9040000001</v>
      </c>
      <c r="L235">
        <v>2229541.906</v>
      </c>
    </row>
    <row r="236" spans="1:12">
      <c r="A236" t="s">
        <v>256</v>
      </c>
      <c r="B236">
        <v>26774.133999999998</v>
      </c>
      <c r="C236">
        <v>21386.807000000001</v>
      </c>
      <c r="D236">
        <v>29493.196</v>
      </c>
      <c r="E236">
        <v>41984.165999999997</v>
      </c>
      <c r="F236">
        <v>43540.635999999999</v>
      </c>
      <c r="G236">
        <v>51993.582999999999</v>
      </c>
      <c r="H236">
        <v>65126.036</v>
      </c>
      <c r="I236">
        <v>75653.56</v>
      </c>
      <c r="J236">
        <v>93385.555999999997</v>
      </c>
      <c r="K236">
        <v>82968.067999999999</v>
      </c>
      <c r="L236">
        <v>97757.566999999995</v>
      </c>
    </row>
    <row r="237" spans="1:12">
      <c r="A237" t="s">
        <v>257</v>
      </c>
      <c r="B237">
        <v>107356.255</v>
      </c>
      <c r="C237">
        <v>111297.069</v>
      </c>
      <c r="D237">
        <v>126397.886</v>
      </c>
      <c r="E237">
        <v>156459.29199999999</v>
      </c>
      <c r="F237">
        <v>193720.30499999999</v>
      </c>
      <c r="G237">
        <v>203781.61499999999</v>
      </c>
      <c r="H237">
        <v>223105.48800000001</v>
      </c>
      <c r="I237">
        <v>272459.016</v>
      </c>
      <c r="J237">
        <v>306187.59999999998</v>
      </c>
      <c r="K237">
        <v>273603.02</v>
      </c>
      <c r="L237">
        <v>300645.89899999998</v>
      </c>
    </row>
    <row r="238" spans="1:12">
      <c r="A238" t="s">
        <v>258</v>
      </c>
      <c r="B238">
        <v>94908.053</v>
      </c>
      <c r="C238">
        <v>81769.62</v>
      </c>
      <c r="D238">
        <v>91240.452000000005</v>
      </c>
      <c r="E238">
        <v>124611.732</v>
      </c>
      <c r="F238">
        <v>151325.209</v>
      </c>
      <c r="G238">
        <v>167453.617</v>
      </c>
      <c r="H238">
        <v>204175.908</v>
      </c>
      <c r="I238">
        <v>226916.18599999999</v>
      </c>
      <c r="J238">
        <v>243769.50899999999</v>
      </c>
      <c r="K238">
        <v>218877.867</v>
      </c>
      <c r="L238">
        <v>253357.02799999999</v>
      </c>
    </row>
    <row r="239" spans="1:12">
      <c r="A239" t="s">
        <v>259</v>
      </c>
      <c r="B239">
        <v>17463.845000000001</v>
      </c>
      <c r="C239">
        <v>15803.137000000001</v>
      </c>
      <c r="D239">
        <v>18380.52</v>
      </c>
      <c r="E239">
        <v>23758.065999999999</v>
      </c>
      <c r="F239">
        <v>31909.233</v>
      </c>
      <c r="G239">
        <v>29775.732</v>
      </c>
      <c r="H239">
        <v>36637.082999999999</v>
      </c>
      <c r="I239">
        <v>46088.802000000003</v>
      </c>
      <c r="J239">
        <v>57484.506999999998</v>
      </c>
      <c r="K239">
        <v>49521.19</v>
      </c>
      <c r="L239">
        <v>56760.703000000001</v>
      </c>
    </row>
    <row r="240" spans="1:12">
      <c r="A240" t="s">
        <v>260</v>
      </c>
      <c r="B240">
        <v>55826.161999999997</v>
      </c>
      <c r="C240">
        <v>48984.694000000003</v>
      </c>
      <c r="D240">
        <v>49110.773999999998</v>
      </c>
      <c r="E240">
        <v>61033.550999999999</v>
      </c>
      <c r="F240">
        <v>63603.89</v>
      </c>
      <c r="G240">
        <v>62582.358999999997</v>
      </c>
      <c r="H240">
        <v>74767.168000000005</v>
      </c>
      <c r="I240">
        <v>101356.178</v>
      </c>
      <c r="J240">
        <v>103533.11900000001</v>
      </c>
      <c r="K240">
        <v>100241.137</v>
      </c>
      <c r="L240">
        <v>123276.48</v>
      </c>
    </row>
    <row r="241" spans="1:12">
      <c r="A241" t="s">
        <v>261</v>
      </c>
      <c r="B241">
        <v>195336.35</v>
      </c>
      <c r="C241">
        <v>182825.99100000001</v>
      </c>
      <c r="D241">
        <v>229759.08600000001</v>
      </c>
      <c r="E241">
        <v>286995.72100000002</v>
      </c>
      <c r="F241">
        <v>314716.83500000002</v>
      </c>
      <c r="G241">
        <v>322963.44799999997</v>
      </c>
      <c r="H241">
        <v>367326.56699999998</v>
      </c>
      <c r="I241">
        <v>427473.13099999999</v>
      </c>
      <c r="J241">
        <v>491414.46899999998</v>
      </c>
      <c r="K241">
        <v>437789.90899999999</v>
      </c>
      <c r="L241">
        <v>504201.48499999999</v>
      </c>
    </row>
    <row r="242" spans="1:12">
      <c r="A242" t="s">
        <v>262</v>
      </c>
      <c r="B242">
        <v>37921.883999999998</v>
      </c>
      <c r="C242">
        <v>35788.548000000003</v>
      </c>
      <c r="D242">
        <v>40209.167999999998</v>
      </c>
      <c r="E242">
        <v>53515.110999999997</v>
      </c>
      <c r="F242">
        <v>56015.896999999997</v>
      </c>
      <c r="G242">
        <v>61850.857000000004</v>
      </c>
      <c r="H242">
        <v>74638.156000000003</v>
      </c>
      <c r="I242">
        <v>79810.267999999996</v>
      </c>
      <c r="J242">
        <v>89562.911999999997</v>
      </c>
      <c r="K242">
        <v>77242.012000000002</v>
      </c>
      <c r="L242">
        <v>100032.82799999999</v>
      </c>
    </row>
    <row r="243" spans="1:12">
      <c r="A243" t="s">
        <v>263</v>
      </c>
      <c r="B243">
        <v>78064.479000000007</v>
      </c>
      <c r="C243">
        <v>82164.701000000001</v>
      </c>
      <c r="D243">
        <v>94462.683999999994</v>
      </c>
      <c r="E243">
        <v>121009.071</v>
      </c>
      <c r="F243">
        <v>134828.36300000001</v>
      </c>
      <c r="G243">
        <v>130189.005</v>
      </c>
      <c r="H243">
        <v>163965.87899999999</v>
      </c>
      <c r="I243">
        <v>184727.79399999999</v>
      </c>
      <c r="J243">
        <v>203368.47200000001</v>
      </c>
      <c r="K243">
        <v>161398.58799999999</v>
      </c>
      <c r="L243">
        <v>185280.429</v>
      </c>
    </row>
    <row r="244" spans="1:12">
      <c r="A244" t="s">
        <v>264</v>
      </c>
      <c r="B244">
        <v>62205.112000000001</v>
      </c>
      <c r="C244">
        <v>66649.345000000001</v>
      </c>
      <c r="D244">
        <v>87329.824999999997</v>
      </c>
      <c r="E244">
        <v>119315.503</v>
      </c>
      <c r="F244">
        <v>137813.06299999999</v>
      </c>
      <c r="G244">
        <v>147174.639</v>
      </c>
      <c r="H244">
        <v>205446.33900000001</v>
      </c>
      <c r="I244">
        <v>213079.13200000001</v>
      </c>
      <c r="J244">
        <v>234648.65599999999</v>
      </c>
      <c r="K244">
        <v>193808.64499999999</v>
      </c>
      <c r="L244">
        <v>211984.921</v>
      </c>
    </row>
    <row r="245" spans="1:12">
      <c r="A245" t="s">
        <v>265</v>
      </c>
      <c r="B245">
        <v>47249.635999999999</v>
      </c>
      <c r="C245">
        <v>29414.623</v>
      </c>
      <c r="D245">
        <v>41605.305</v>
      </c>
      <c r="E245">
        <v>44285.493999999999</v>
      </c>
      <c r="F245">
        <v>81677.205000000002</v>
      </c>
      <c r="G245">
        <v>116878.149</v>
      </c>
      <c r="H245">
        <v>127625.526</v>
      </c>
      <c r="I245">
        <v>128123.59600000001</v>
      </c>
      <c r="J245">
        <v>119139.647</v>
      </c>
      <c r="K245">
        <v>101603.67600000001</v>
      </c>
      <c r="L245">
        <v>130679.463</v>
      </c>
    </row>
    <row r="246" spans="1:12">
      <c r="A246" t="s">
        <v>266</v>
      </c>
      <c r="B246">
        <v>591041.48199999996</v>
      </c>
      <c r="C246">
        <v>591380.68799999997</v>
      </c>
      <c r="D246">
        <v>717537.91500000004</v>
      </c>
      <c r="E246">
        <v>842866.09699999995</v>
      </c>
      <c r="F246">
        <v>858474.74699999997</v>
      </c>
      <c r="G246">
        <v>838207.91299999994</v>
      </c>
      <c r="H246">
        <v>939558.29500000004</v>
      </c>
      <c r="I246">
        <v>1039217.816</v>
      </c>
      <c r="J246">
        <v>1130776.3359999999</v>
      </c>
      <c r="K246">
        <v>1046759.088</v>
      </c>
      <c r="L246">
        <v>1079222.632</v>
      </c>
    </row>
    <row r="247" spans="1:12">
      <c r="A247" t="s">
        <v>267</v>
      </c>
      <c r="B247">
        <v>43275.491999999998</v>
      </c>
      <c r="C247">
        <v>48115.148000000001</v>
      </c>
      <c r="D247">
        <v>50936.15</v>
      </c>
      <c r="E247">
        <v>65530.18</v>
      </c>
      <c r="F247">
        <v>45214.71</v>
      </c>
      <c r="G247">
        <v>59763.273999999998</v>
      </c>
      <c r="H247">
        <v>76154.657999999996</v>
      </c>
      <c r="I247">
        <v>70544.481</v>
      </c>
      <c r="J247">
        <v>130085.89200000001</v>
      </c>
      <c r="K247">
        <v>83953.365000000005</v>
      </c>
      <c r="L247">
        <v>112125.659</v>
      </c>
    </row>
    <row r="248" spans="1:12">
      <c r="A248" t="s">
        <v>268</v>
      </c>
      <c r="B248">
        <v>1082399.898</v>
      </c>
      <c r="C248">
        <v>1172893.273</v>
      </c>
      <c r="D248">
        <v>1205230.567</v>
      </c>
      <c r="E248">
        <v>1426946.7749999999</v>
      </c>
      <c r="F248">
        <v>1654440.84</v>
      </c>
      <c r="G248">
        <v>1712551.0330000001</v>
      </c>
      <c r="H248">
        <v>1820696.0530000001</v>
      </c>
      <c r="I248">
        <v>2185505.0010000002</v>
      </c>
      <c r="J248">
        <v>2345928.3879999998</v>
      </c>
      <c r="K248">
        <v>1937891.3859999999</v>
      </c>
      <c r="L248">
        <v>2112137.3709999998</v>
      </c>
    </row>
    <row r="249" spans="1:12">
      <c r="A249" t="s">
        <v>269</v>
      </c>
      <c r="B249">
        <v>85708.417000000001</v>
      </c>
      <c r="C249">
        <v>111560.035</v>
      </c>
      <c r="D249">
        <v>91513.292000000001</v>
      </c>
      <c r="E249">
        <v>123077.51300000001</v>
      </c>
      <c r="F249">
        <v>133144.06099999999</v>
      </c>
      <c r="G249">
        <v>183080.88500000001</v>
      </c>
      <c r="H249">
        <v>212763.62100000001</v>
      </c>
      <c r="I249">
        <v>68109.487999999998</v>
      </c>
      <c r="J249">
        <v>73496.918999999994</v>
      </c>
      <c r="K249">
        <v>52494.038</v>
      </c>
      <c r="L249">
        <v>60717.599000000002</v>
      </c>
    </row>
    <row r="250" spans="1:12">
      <c r="A250" t="s">
        <v>270</v>
      </c>
      <c r="B250">
        <v>119668.05100000001</v>
      </c>
      <c r="C250">
        <v>110760.181</v>
      </c>
      <c r="D250">
        <v>122533.383</v>
      </c>
      <c r="E250">
        <v>147395.22500000001</v>
      </c>
      <c r="F250">
        <v>135774.86499999999</v>
      </c>
      <c r="G250">
        <v>118362.447</v>
      </c>
      <c r="H250">
        <v>99025.210999999996</v>
      </c>
      <c r="I250">
        <v>64415.247000000003</v>
      </c>
      <c r="J250">
        <v>81743.021999999997</v>
      </c>
      <c r="K250">
        <v>62032.074000000001</v>
      </c>
      <c r="L250">
        <v>57739.453000000001</v>
      </c>
    </row>
    <row r="251" spans="1:12">
      <c r="A251" t="s">
        <v>271</v>
      </c>
      <c r="B251">
        <v>1435.223</v>
      </c>
      <c r="C251">
        <v>177.28200000000001</v>
      </c>
      <c r="D251">
        <v>134.77500000000001</v>
      </c>
      <c r="E251">
        <v>182.911</v>
      </c>
      <c r="F251">
        <v>160.18199999999999</v>
      </c>
      <c r="G251">
        <v>204.714</v>
      </c>
      <c r="H251">
        <v>131.185</v>
      </c>
      <c r="I251">
        <v>99.375</v>
      </c>
      <c r="J251">
        <v>64.364000000000004</v>
      </c>
      <c r="K251">
        <v>61.777999999999999</v>
      </c>
      <c r="L251">
        <v>130.69499999999999</v>
      </c>
    </row>
    <row r="252" spans="1:12">
      <c r="A252" t="s">
        <v>272</v>
      </c>
      <c r="B252">
        <v>54032.131999999998</v>
      </c>
      <c r="C252">
        <v>82248.835000000006</v>
      </c>
      <c r="D252">
        <v>58131.508000000002</v>
      </c>
      <c r="E252">
        <v>87198.475000000006</v>
      </c>
      <c r="F252">
        <v>103989.961</v>
      </c>
      <c r="G252">
        <v>99053.175000000003</v>
      </c>
      <c r="H252">
        <v>140743.73000000001</v>
      </c>
      <c r="I252">
        <v>179972.75399999999</v>
      </c>
      <c r="J252">
        <v>190749.41500000001</v>
      </c>
      <c r="K252">
        <v>177134.299</v>
      </c>
      <c r="L252">
        <v>191267.62</v>
      </c>
    </row>
    <row r="253" spans="1:12">
      <c r="A253" t="s">
        <v>273</v>
      </c>
      <c r="B253">
        <v>21906.138999999999</v>
      </c>
      <c r="C253">
        <v>22647.751</v>
      </c>
      <c r="D253">
        <v>31430.18</v>
      </c>
      <c r="E253">
        <v>33182.747000000003</v>
      </c>
      <c r="F253">
        <v>42236.548999999999</v>
      </c>
      <c r="G253">
        <v>36461.173000000003</v>
      </c>
      <c r="H253">
        <v>44207.226999999999</v>
      </c>
      <c r="I253">
        <v>53567.760999999999</v>
      </c>
      <c r="J253">
        <v>50973.73</v>
      </c>
      <c r="K253">
        <v>40132.601999999999</v>
      </c>
      <c r="L253">
        <v>49838.883000000002</v>
      </c>
    </row>
    <row r="254" spans="1:12">
      <c r="A254" t="s">
        <v>274</v>
      </c>
      <c r="B254">
        <v>32561.623</v>
      </c>
      <c r="C254">
        <v>22347.076000000001</v>
      </c>
      <c r="D254">
        <v>19766.460999999999</v>
      </c>
      <c r="E254">
        <v>36770.898999999998</v>
      </c>
      <c r="F254">
        <v>53949.065999999999</v>
      </c>
      <c r="G254">
        <v>41459.072999999997</v>
      </c>
      <c r="H254">
        <v>57039.976000000002</v>
      </c>
      <c r="I254">
        <v>81958.850999999995</v>
      </c>
      <c r="J254">
        <v>84260.24</v>
      </c>
      <c r="K254">
        <v>134406.22200000001</v>
      </c>
      <c r="L254">
        <v>119307.33500000001</v>
      </c>
    </row>
    <row r="255" spans="1:12">
      <c r="A255" t="s">
        <v>275</v>
      </c>
      <c r="B255">
        <v>236393.416</v>
      </c>
      <c r="C255">
        <v>210661.35500000001</v>
      </c>
      <c r="D255">
        <v>246641.23300000001</v>
      </c>
      <c r="E255">
        <v>305810.60800000001</v>
      </c>
      <c r="F255">
        <v>333548.93900000001</v>
      </c>
      <c r="G255">
        <v>320253.82400000002</v>
      </c>
      <c r="H255">
        <v>425247.489</v>
      </c>
      <c r="I255">
        <v>394884.1</v>
      </c>
      <c r="J255">
        <v>417264.217</v>
      </c>
      <c r="K255">
        <v>379470.18300000002</v>
      </c>
      <c r="L255">
        <v>422367.95899999997</v>
      </c>
    </row>
    <row r="256" spans="1:12">
      <c r="A256" t="s">
        <v>276</v>
      </c>
      <c r="B256">
        <v>777586.32200000004</v>
      </c>
      <c r="C256">
        <v>736267.67299999995</v>
      </c>
      <c r="D256">
        <v>825652.06099999999</v>
      </c>
      <c r="E256">
        <v>1066368.0859999999</v>
      </c>
      <c r="F256">
        <v>1273878.656</v>
      </c>
      <c r="G256">
        <v>1280817.1499999999</v>
      </c>
      <c r="H256">
        <v>1430714.993</v>
      </c>
      <c r="I256">
        <v>1643963.808</v>
      </c>
      <c r="J256">
        <v>1734313.3870000001</v>
      </c>
      <c r="K256">
        <v>1393653.466</v>
      </c>
      <c r="L256">
        <v>1585101.9950000001</v>
      </c>
    </row>
    <row r="257" spans="1:12">
      <c r="A257" t="s">
        <v>277</v>
      </c>
      <c r="B257">
        <v>209002.829</v>
      </c>
      <c r="C257">
        <v>228188.75599999999</v>
      </c>
      <c r="D257">
        <v>292168.79200000002</v>
      </c>
      <c r="E257">
        <v>327924.70899999997</v>
      </c>
      <c r="F257">
        <v>386745.76199999999</v>
      </c>
      <c r="G257">
        <v>396607.772</v>
      </c>
      <c r="H257">
        <v>430278.81900000002</v>
      </c>
      <c r="I257">
        <v>487398.68900000001</v>
      </c>
      <c r="J257">
        <v>581116.41099999996</v>
      </c>
      <c r="K257">
        <v>558610.56700000004</v>
      </c>
      <c r="L257">
        <v>624096.04500000004</v>
      </c>
    </row>
    <row r="258" spans="1:12">
      <c r="A258" t="s">
        <v>278</v>
      </c>
      <c r="B258">
        <v>51309.661999999997</v>
      </c>
      <c r="C258">
        <v>49102.466</v>
      </c>
      <c r="D258">
        <v>55007.909</v>
      </c>
      <c r="E258">
        <v>78359.108999999997</v>
      </c>
      <c r="F258">
        <v>83448.342999999993</v>
      </c>
      <c r="G258">
        <v>77446.107000000004</v>
      </c>
      <c r="H258">
        <v>85712.673999999999</v>
      </c>
      <c r="I258">
        <v>99211.006999999998</v>
      </c>
      <c r="J258">
        <v>97324.600999999995</v>
      </c>
      <c r="K258">
        <v>76913.67</v>
      </c>
      <c r="L258">
        <v>79829.406000000003</v>
      </c>
    </row>
    <row r="259" spans="1:12">
      <c r="A259" t="s">
        <v>279</v>
      </c>
      <c r="B259">
        <v>28857.019</v>
      </c>
      <c r="C259">
        <v>19665.741000000002</v>
      </c>
      <c r="D259">
        <v>33021.120000000003</v>
      </c>
      <c r="E259">
        <v>21315.866000000002</v>
      </c>
      <c r="F259">
        <v>28635.252</v>
      </c>
      <c r="G259">
        <v>43652.097000000002</v>
      </c>
      <c r="H259">
        <v>42746.409</v>
      </c>
      <c r="I259">
        <v>68488.301999999996</v>
      </c>
      <c r="J259">
        <v>52734.31</v>
      </c>
      <c r="K259">
        <v>27300.212</v>
      </c>
      <c r="L259">
        <v>36336.803999999996</v>
      </c>
    </row>
    <row r="260" spans="1:12">
      <c r="A260" t="s">
        <v>280</v>
      </c>
      <c r="B260">
        <v>18239.075000000001</v>
      </c>
      <c r="C260">
        <v>23394.001</v>
      </c>
      <c r="D260">
        <v>25262.464</v>
      </c>
      <c r="E260">
        <v>30249.477999999999</v>
      </c>
      <c r="F260">
        <v>61348.798000000003</v>
      </c>
      <c r="G260">
        <v>58883.603999999999</v>
      </c>
      <c r="H260">
        <v>82945.437000000005</v>
      </c>
      <c r="I260">
        <v>71796.758000000002</v>
      </c>
      <c r="J260">
        <v>56982.078999999998</v>
      </c>
      <c r="K260">
        <v>48495.406000000003</v>
      </c>
      <c r="L260">
        <v>62359.29</v>
      </c>
    </row>
    <row r="261" spans="1:12">
      <c r="A261" t="s">
        <v>281</v>
      </c>
      <c r="B261">
        <v>265833.60200000001</v>
      </c>
      <c r="C261">
        <v>471980.97399999999</v>
      </c>
      <c r="D261">
        <v>683538.78300000005</v>
      </c>
      <c r="E261">
        <v>577841.99300000002</v>
      </c>
      <c r="F261">
        <v>649086.58700000006</v>
      </c>
      <c r="G261">
        <v>639957.28</v>
      </c>
      <c r="H261">
        <v>746868.93500000006</v>
      </c>
      <c r="I261">
        <v>788985.951</v>
      </c>
      <c r="J261">
        <v>1200646.0079999999</v>
      </c>
      <c r="K261">
        <v>1091820.017</v>
      </c>
      <c r="L261">
        <v>872462.31299999997</v>
      </c>
    </row>
    <row r="262" spans="1:12">
      <c r="A262" t="s">
        <v>282</v>
      </c>
      <c r="B262">
        <v>380521.15100000001</v>
      </c>
      <c r="C262">
        <v>424285.81699999998</v>
      </c>
      <c r="D262">
        <v>463121.049</v>
      </c>
      <c r="E262">
        <v>554338.14199999999</v>
      </c>
      <c r="F262">
        <v>643373.88300000003</v>
      </c>
      <c r="G262">
        <v>644816.92099999997</v>
      </c>
      <c r="H262">
        <v>769037.79799999995</v>
      </c>
      <c r="I262">
        <v>894270.86699999997</v>
      </c>
      <c r="J262">
        <v>1014629.549</v>
      </c>
      <c r="K262">
        <v>1189146.2720000001</v>
      </c>
      <c r="L262">
        <v>1347879.0419999999</v>
      </c>
    </row>
    <row r="263" spans="1:12">
      <c r="A263" t="s">
        <v>283</v>
      </c>
      <c r="B263">
        <v>84990.040999999997</v>
      </c>
      <c r="C263">
        <v>132246.62700000001</v>
      </c>
      <c r="D263">
        <v>165717.573</v>
      </c>
      <c r="E263">
        <v>156970.07800000001</v>
      </c>
      <c r="F263">
        <v>209338.266</v>
      </c>
      <c r="G263">
        <v>274079.67</v>
      </c>
      <c r="H263">
        <v>358351.54599999997</v>
      </c>
      <c r="I263">
        <v>330492.43599999999</v>
      </c>
      <c r="J263">
        <v>496880.81</v>
      </c>
      <c r="K263">
        <v>567670.41399999999</v>
      </c>
      <c r="L263">
        <v>733243.41500000004</v>
      </c>
    </row>
  </sheetData>
  <pageMargins left="0.7" right="0.7" top="0.75" bottom="0.75" header="0.3" footer="0.3"/>
  <legacyDrawing r:id="rId1"/>
</worksheet>
</file>

<file path=xl/worksheets/sheet24.xml><?xml version="1.0" encoding="utf-8"?>
<worksheet xmlns="http://schemas.openxmlformats.org/spreadsheetml/2006/main" xmlns:r="http://schemas.openxmlformats.org/officeDocument/2006/relationships">
  <dimension ref="A1:Z263"/>
  <sheetViews>
    <sheetView topLeftCell="G1" workbookViewId="0">
      <selection activeCell="N2" sqref="N2"/>
    </sheetView>
  </sheetViews>
  <sheetFormatPr defaultRowHeight="12.75"/>
  <sheetData>
    <row r="1" spans="1:26">
      <c r="A1" t="s">
        <v>26</v>
      </c>
    </row>
    <row r="2" spans="1:26">
      <c r="A2" t="s">
        <v>0</v>
      </c>
      <c r="N2" s="1"/>
    </row>
    <row r="3" spans="1:26">
      <c r="O3" s="2" t="s">
        <v>288</v>
      </c>
    </row>
    <row r="4" spans="1:26">
      <c r="A4" t="s">
        <v>1</v>
      </c>
      <c r="B4" t="s">
        <v>314</v>
      </c>
      <c r="C4" t="s">
        <v>3</v>
      </c>
      <c r="D4" t="s">
        <v>4</v>
      </c>
      <c r="O4" s="3" t="s">
        <v>289</v>
      </c>
      <c r="P4" s="1" t="s">
        <v>286</v>
      </c>
    </row>
    <row r="5" spans="1:26">
      <c r="N5" s="4" t="s">
        <v>20</v>
      </c>
      <c r="O5" s="6"/>
      <c r="P5" s="5">
        <v>2000</v>
      </c>
      <c r="Q5" s="5">
        <v>2001</v>
      </c>
      <c r="R5" s="5">
        <v>2002</v>
      </c>
      <c r="S5" s="5">
        <v>2003</v>
      </c>
      <c r="T5" s="5">
        <v>2004</v>
      </c>
      <c r="U5" s="5">
        <v>2005</v>
      </c>
      <c r="V5" s="5">
        <v>2006</v>
      </c>
      <c r="W5" s="5">
        <v>2007</v>
      </c>
      <c r="X5" s="5">
        <v>2008</v>
      </c>
      <c r="Y5" s="5">
        <v>2009</v>
      </c>
      <c r="Z5" s="5">
        <v>2010</v>
      </c>
    </row>
    <row r="6" spans="1:26">
      <c r="A6" t="s">
        <v>5</v>
      </c>
      <c r="B6" t="s">
        <v>6</v>
      </c>
      <c r="C6" t="s">
        <v>7</v>
      </c>
      <c r="D6" t="s">
        <v>8</v>
      </c>
      <c r="E6" t="s">
        <v>9</v>
      </c>
      <c r="F6" t="s">
        <v>10</v>
      </c>
      <c r="G6" t="s">
        <v>11</v>
      </c>
      <c r="H6" t="s">
        <v>12</v>
      </c>
      <c r="I6" t="s">
        <v>13</v>
      </c>
      <c r="J6" t="s">
        <v>14</v>
      </c>
      <c r="K6" t="s">
        <v>15</v>
      </c>
      <c r="L6" t="s">
        <v>16</v>
      </c>
      <c r="O6" s="7"/>
    </row>
    <row r="7" spans="1:26">
      <c r="A7" t="s">
        <v>17</v>
      </c>
      <c r="O7" s="7" t="s">
        <v>21</v>
      </c>
      <c r="P7">
        <f>SUM(B9:B96)</f>
        <v>5451033.1839999976</v>
      </c>
      <c r="Q7">
        <f t="shared" ref="Q7:Z7" si="0">SUM(C9:C96)</f>
        <v>5053924.7419999978</v>
      </c>
      <c r="R7">
        <f t="shared" si="0"/>
        <v>5333743.5569999982</v>
      </c>
      <c r="S7">
        <f t="shared" si="0"/>
        <v>6632092.9529999979</v>
      </c>
      <c r="T7">
        <f t="shared" si="0"/>
        <v>7749035.5730000036</v>
      </c>
      <c r="U7">
        <f t="shared" si="0"/>
        <v>7803725.8790000007</v>
      </c>
      <c r="V7">
        <f t="shared" si="0"/>
        <v>10094838.432000002</v>
      </c>
      <c r="W7">
        <f t="shared" si="0"/>
        <v>11931449.324000001</v>
      </c>
      <c r="X7">
        <f t="shared" si="0"/>
        <v>13555756.414000003</v>
      </c>
      <c r="Y7">
        <f t="shared" si="0"/>
        <v>8447716.2380000018</v>
      </c>
      <c r="Z7">
        <f t="shared" si="0"/>
        <v>12167125.505999997</v>
      </c>
    </row>
    <row r="8" spans="1:26">
      <c r="A8" t="s">
        <v>28</v>
      </c>
      <c r="B8">
        <v>45474931.211000003</v>
      </c>
      <c r="C8">
        <v>44300007.648000002</v>
      </c>
      <c r="D8">
        <v>44517737.827</v>
      </c>
      <c r="E8">
        <v>52503236.608000003</v>
      </c>
      <c r="F8">
        <v>60915847.979999997</v>
      </c>
      <c r="G8">
        <v>65238316.354000002</v>
      </c>
      <c r="H8">
        <v>77279102.961999997</v>
      </c>
      <c r="I8">
        <v>89798884.876000002</v>
      </c>
      <c r="J8">
        <v>96896070.517000005</v>
      </c>
      <c r="K8">
        <v>62860482.542000003</v>
      </c>
      <c r="L8">
        <v>70116501.474999994</v>
      </c>
      <c r="O8" s="7"/>
    </row>
    <row r="9" spans="1:26">
      <c r="A9" t="s">
        <v>29</v>
      </c>
      <c r="B9">
        <v>1085.422</v>
      </c>
      <c r="C9">
        <v>2217.8319999999999</v>
      </c>
      <c r="D9">
        <v>2050.0079999999998</v>
      </c>
      <c r="E9">
        <v>1760.819</v>
      </c>
      <c r="F9">
        <v>2711.4279999999999</v>
      </c>
      <c r="G9">
        <v>4314.7510000000002</v>
      </c>
      <c r="H9">
        <v>6726.0469999999996</v>
      </c>
      <c r="I9">
        <v>8396.2420000000002</v>
      </c>
      <c r="J9">
        <v>7470.643</v>
      </c>
      <c r="K9">
        <v>8462.0720000000001</v>
      </c>
      <c r="L9">
        <v>7757.509</v>
      </c>
      <c r="O9" s="7" t="s">
        <v>22</v>
      </c>
      <c r="P9">
        <f>B105+B130+B131+B132+B136+B137+B138+B106+B150+B151+B152+B156+B157+B166+B167+B168+B169+B170+B171+B172+B173</f>
        <v>2270254.4410000001</v>
      </c>
      <c r="Q9">
        <f t="shared" ref="Q9:Z9" si="1">C105+C130+C131+C132+C136+C137+C138+C106+C150+C151+C152+C156+C157+C166+C167+C168+C169+C170+C171+C172+C173</f>
        <v>2222198.8119999999</v>
      </c>
      <c r="R9">
        <f t="shared" si="1"/>
        <v>2256586.852</v>
      </c>
      <c r="S9">
        <f t="shared" si="1"/>
        <v>2626594.4179999996</v>
      </c>
      <c r="T9">
        <f t="shared" si="1"/>
        <v>3421886.287</v>
      </c>
      <c r="U9">
        <f t="shared" si="1"/>
        <v>3558664.4369999999</v>
      </c>
      <c r="V9">
        <f t="shared" si="1"/>
        <v>5273190.3219999997</v>
      </c>
      <c r="W9">
        <f t="shared" si="1"/>
        <v>6292855.3899999997</v>
      </c>
      <c r="X9">
        <f t="shared" si="1"/>
        <v>5626457.8310000002</v>
      </c>
      <c r="Y9">
        <f t="shared" si="1"/>
        <v>3102885.7890000003</v>
      </c>
      <c r="Z9">
        <f t="shared" si="1"/>
        <v>4514825.8590000002</v>
      </c>
    </row>
    <row r="10" spans="1:26">
      <c r="A10" t="s">
        <v>30</v>
      </c>
      <c r="B10">
        <v>14968.361999999999</v>
      </c>
      <c r="C10">
        <v>9933.56</v>
      </c>
      <c r="D10">
        <v>13412.3</v>
      </c>
      <c r="E10">
        <v>24936.475999999999</v>
      </c>
      <c r="F10">
        <v>18898.151000000002</v>
      </c>
      <c r="G10">
        <v>7962.5519999999997</v>
      </c>
      <c r="H10">
        <v>11263.303</v>
      </c>
      <c r="I10">
        <v>24957.624</v>
      </c>
      <c r="J10">
        <v>7870.201</v>
      </c>
      <c r="K10">
        <v>6410.2039999999997</v>
      </c>
      <c r="L10">
        <v>7394.165</v>
      </c>
      <c r="O10" s="7"/>
    </row>
    <row r="11" spans="1:26">
      <c r="A11" t="s">
        <v>31</v>
      </c>
      <c r="B11">
        <v>38401.633999999998</v>
      </c>
      <c r="C11">
        <v>51173.192000000003</v>
      </c>
      <c r="D11">
        <v>55894.906999999999</v>
      </c>
      <c r="E11">
        <v>76784.495999999999</v>
      </c>
      <c r="F11">
        <v>101268.948</v>
      </c>
      <c r="G11">
        <v>105287.618</v>
      </c>
      <c r="H11">
        <v>122919.82799999999</v>
      </c>
      <c r="I11">
        <v>140589.31400000001</v>
      </c>
      <c r="J11">
        <v>181369.20199999999</v>
      </c>
      <c r="K11">
        <v>146224.51999999999</v>
      </c>
      <c r="L11">
        <v>117719.54300000001</v>
      </c>
      <c r="O11" s="7" t="s">
        <v>23</v>
      </c>
      <c r="P11">
        <f>B141+B142+B143+B144+B145+B146+B147+B148+B149+B153+B154+B155+B231+B232+B233+B234+B235+B236+B237+B238+B239+B240+B241+B242+B243+B244+B257+B258</f>
        <v>2572186.7450000001</v>
      </c>
      <c r="Q11">
        <f t="shared" ref="Q11:Z11" si="2">C141+C142+C143+C144+C145+C146+C147+C148+C149+C153+C154+C155+C231+C232+C233+C234+C235+C236+C237+C238+C239+C240+C241+C242+C243+C244+C257+C258</f>
        <v>3213192.5130000012</v>
      </c>
      <c r="R11">
        <f t="shared" si="2"/>
        <v>3058190.838</v>
      </c>
      <c r="S11">
        <f t="shared" si="2"/>
        <v>3732835.1830000007</v>
      </c>
      <c r="T11">
        <f t="shared" si="2"/>
        <v>3378258.5579999997</v>
      </c>
      <c r="U11">
        <f t="shared" si="2"/>
        <v>2667152.8709999993</v>
      </c>
      <c r="V11">
        <f t="shared" si="2"/>
        <v>3945460.4549999987</v>
      </c>
      <c r="W11">
        <f t="shared" si="2"/>
        <v>5123397.6509999987</v>
      </c>
      <c r="X11">
        <f t="shared" si="2"/>
        <v>5117842.1740000015</v>
      </c>
      <c r="Y11">
        <f t="shared" si="2"/>
        <v>3993080.1430000002</v>
      </c>
      <c r="Z11">
        <f t="shared" si="2"/>
        <v>3603752.2260000012</v>
      </c>
    </row>
    <row r="12" spans="1:26">
      <c r="A12" t="s">
        <v>32</v>
      </c>
      <c r="B12">
        <v>62.281999999999996</v>
      </c>
      <c r="C12">
        <v>72.84</v>
      </c>
      <c r="D12">
        <v>127.46899999999999</v>
      </c>
      <c r="E12">
        <v>106.184</v>
      </c>
      <c r="F12">
        <v>239.50399999999999</v>
      </c>
      <c r="G12">
        <v>89.105000000000004</v>
      </c>
      <c r="H12">
        <v>71.575000000000003</v>
      </c>
      <c r="I12">
        <v>133.262</v>
      </c>
      <c r="J12">
        <v>198.98</v>
      </c>
      <c r="K12">
        <v>416.53800000000001</v>
      </c>
      <c r="L12">
        <v>86.716999999999999</v>
      </c>
      <c r="O12" s="8"/>
    </row>
    <row r="13" spans="1:26">
      <c r="A13" t="s">
        <v>33</v>
      </c>
      <c r="B13">
        <v>9232.8960000000006</v>
      </c>
      <c r="C13">
        <v>9184.0010000000002</v>
      </c>
      <c r="D13">
        <v>8319.89</v>
      </c>
      <c r="E13">
        <v>8583.9519999999993</v>
      </c>
      <c r="F13">
        <v>11070.434999999999</v>
      </c>
      <c r="G13">
        <v>10554.849</v>
      </c>
      <c r="H13">
        <v>12456.557000000001</v>
      </c>
      <c r="I13">
        <v>12099.52</v>
      </c>
      <c r="J13">
        <v>11962.205</v>
      </c>
      <c r="K13">
        <v>10863.647999999999</v>
      </c>
      <c r="L13">
        <v>10118.851000000001</v>
      </c>
      <c r="O13" s="7" t="s">
        <v>24</v>
      </c>
      <c r="P13">
        <f>B97+B98+B99+B100+B101+B102+B103+B104+B110+B111+B115+B116+B117+B118+B119+B120+B121+B122+B123+B124+B125+B126+B127+B128+B129+B182+B183+B184+B185+B186+B187+B188+B189+B190+B191+B192+B193+B194+B195+B196+B197+B198+B199+B200+B201+B202+B203+B204+B205+B206+B207+B208+B209+B210+B211+B215+B216+B217+B218+B219+B220+B221+B222+B230+B245+B246+B247+B248+B249+B250+B251+B252+B254+B256</f>
        <v>21328748.351000004</v>
      </c>
      <c r="Q13">
        <f t="shared" ref="Q13:Z13" si="3">C97+C98+C99+C100+C101+C102+C103+C104+C110+C111+C115+C116+C117+C118+C119+C120+C121+C122+C123+C124+C125+C126+C127+C128+C129+C182+C183+C184+C185+C186+C187+C188+C189+C190+C191+C192+C193+C194+C195+C196+C197+C198+C199+C200+C201+C202+C203+C204+C205+C206+C207+C208+C209+C210+C211+C215+C216+C217+C218+C219+C220+C221+C222+C230+C245+C246+C247+C248+C249+C250+C251+C252+C254+C256</f>
        <v>19919795.942999996</v>
      </c>
      <c r="R13">
        <f t="shared" si="3"/>
        <v>20041137.138000004</v>
      </c>
      <c r="S13">
        <f t="shared" si="3"/>
        <v>23269356.368999995</v>
      </c>
      <c r="T13">
        <f t="shared" si="3"/>
        <v>26318574.167000003</v>
      </c>
      <c r="U13">
        <f t="shared" si="3"/>
        <v>31150466.895999994</v>
      </c>
      <c r="V13">
        <f t="shared" si="3"/>
        <v>33432274.557000004</v>
      </c>
      <c r="W13">
        <f t="shared" si="3"/>
        <v>38846614.143999994</v>
      </c>
      <c r="X13">
        <f t="shared" si="3"/>
        <v>44495798.310000002</v>
      </c>
      <c r="Y13">
        <f t="shared" si="3"/>
        <v>27604171.673999999</v>
      </c>
      <c r="Z13">
        <f t="shared" si="3"/>
        <v>28618269.599999994</v>
      </c>
    </row>
    <row r="14" spans="1:26">
      <c r="A14" t="s">
        <v>34</v>
      </c>
      <c r="B14">
        <v>70742.531000000003</v>
      </c>
      <c r="C14">
        <v>71754.517000000007</v>
      </c>
      <c r="D14">
        <v>71004.764999999999</v>
      </c>
      <c r="E14">
        <v>85541.736000000004</v>
      </c>
      <c r="F14">
        <v>113800.546</v>
      </c>
      <c r="G14">
        <v>120362.86199999999</v>
      </c>
      <c r="H14">
        <v>130535.626</v>
      </c>
      <c r="I14">
        <v>182026.302</v>
      </c>
      <c r="J14">
        <v>168456.85</v>
      </c>
      <c r="K14">
        <v>157738.329</v>
      </c>
      <c r="L14">
        <v>200742.595</v>
      </c>
      <c r="O14" s="8"/>
    </row>
    <row r="15" spans="1:26">
      <c r="A15" t="s">
        <v>35</v>
      </c>
      <c r="B15">
        <v>70018.553</v>
      </c>
      <c r="C15">
        <v>71205.013999999996</v>
      </c>
      <c r="D15">
        <v>70881.777000000002</v>
      </c>
      <c r="E15">
        <v>84674.201000000001</v>
      </c>
      <c r="F15">
        <v>97287.517999999996</v>
      </c>
      <c r="G15">
        <v>105822.515</v>
      </c>
      <c r="H15">
        <v>100960.48699999999</v>
      </c>
      <c r="I15">
        <v>124457.732</v>
      </c>
      <c r="J15">
        <v>150190.44699999999</v>
      </c>
      <c r="K15">
        <v>119019.61</v>
      </c>
      <c r="L15">
        <v>135150.92000000001</v>
      </c>
      <c r="O15" s="7" t="s">
        <v>25</v>
      </c>
      <c r="P15">
        <f>B107+B108+B109+B112+B113+B114+B133+B134+B135+B139+B140+B158+B159+B160+B161+B162+B163+B164+B165+B174+B175+B176+B177+B178+B179+B180+B181+B212+B213+B214+B223+B224+B225+B226+B227+B228+B229+B253+B255+B259+B260+B261+B262</f>
        <v>13576313.222000001</v>
      </c>
      <c r="Q15">
        <f t="shared" ref="Q15:Z15" si="4">C107+C108+C109+C112+C113+C114+C133+C134+C135+C139+C140+C158+C159+C160+C161+C162+C163+C164+C165+C174+C175+C176+C177+C178+C179+C180+C181+C212+C213+C214+C223+C224+C225+C226+C227+C228+C229+C253+C255+C259+C260+C261+C262</f>
        <v>13579018.429000009</v>
      </c>
      <c r="R15">
        <f t="shared" si="4"/>
        <v>13522133.248000002</v>
      </c>
      <c r="S15">
        <f t="shared" si="4"/>
        <v>15813383.701999998</v>
      </c>
      <c r="T15">
        <f t="shared" si="4"/>
        <v>19479736.276000001</v>
      </c>
      <c r="U15">
        <f t="shared" si="4"/>
        <v>19540178.287999995</v>
      </c>
      <c r="V15">
        <f t="shared" si="4"/>
        <v>23543017.582000002</v>
      </c>
      <c r="W15">
        <f t="shared" si="4"/>
        <v>26482814.773000002</v>
      </c>
      <c r="X15">
        <f t="shared" si="4"/>
        <v>27053773.878000006</v>
      </c>
      <c r="Y15">
        <f t="shared" si="4"/>
        <v>15708770.943999998</v>
      </c>
      <c r="Z15">
        <f t="shared" si="4"/>
        <v>19956285.903000005</v>
      </c>
    </row>
    <row r="16" spans="1:26">
      <c r="A16" t="s">
        <v>36</v>
      </c>
      <c r="B16">
        <v>100158.417</v>
      </c>
      <c r="C16">
        <v>113608.587</v>
      </c>
      <c r="D16">
        <v>120062.284</v>
      </c>
      <c r="E16">
        <v>134906.4</v>
      </c>
      <c r="F16">
        <v>138273.69200000001</v>
      </c>
      <c r="G16">
        <v>148867.003</v>
      </c>
      <c r="H16">
        <v>171460.8</v>
      </c>
      <c r="I16">
        <v>198794.92600000001</v>
      </c>
      <c r="J16">
        <v>227411.361</v>
      </c>
      <c r="K16">
        <v>200216.212</v>
      </c>
      <c r="L16">
        <v>231668.28099999999</v>
      </c>
    </row>
    <row r="17" spans="1:26">
      <c r="A17" t="s">
        <v>37</v>
      </c>
      <c r="B17">
        <v>5695.5789999999997</v>
      </c>
      <c r="C17">
        <v>6154.7820000000002</v>
      </c>
      <c r="D17">
        <v>4120.6059999999998</v>
      </c>
      <c r="E17">
        <v>9901.616</v>
      </c>
      <c r="F17">
        <v>9161.0049999999992</v>
      </c>
      <c r="G17">
        <v>8282.8310000000001</v>
      </c>
      <c r="H17">
        <v>8709.1149999999998</v>
      </c>
      <c r="I17">
        <v>10422.227999999999</v>
      </c>
      <c r="J17">
        <v>13621.934999999999</v>
      </c>
      <c r="K17">
        <v>10902.657999999999</v>
      </c>
      <c r="L17">
        <v>14242.864</v>
      </c>
      <c r="N17" s="1" t="s">
        <v>290</v>
      </c>
      <c r="P17">
        <f>SUM(P7:P15)+B263</f>
        <v>45244786.974000007</v>
      </c>
      <c r="Q17">
        <f t="shared" ref="Q17:Z17" si="5">SUM(Q7:Q15)+C263</f>
        <v>44038655.164000005</v>
      </c>
      <c r="R17">
        <f t="shared" si="5"/>
        <v>44258802.291000001</v>
      </c>
      <c r="S17">
        <f t="shared" si="5"/>
        <v>52142007.864999995</v>
      </c>
      <c r="T17">
        <f t="shared" si="5"/>
        <v>60412966.128000006</v>
      </c>
      <c r="U17">
        <f t="shared" si="5"/>
        <v>64771575.258999981</v>
      </c>
      <c r="V17">
        <f t="shared" si="5"/>
        <v>76372872.128000006</v>
      </c>
      <c r="W17">
        <f t="shared" si="5"/>
        <v>88744619.629000008</v>
      </c>
      <c r="X17">
        <f t="shared" si="5"/>
        <v>95918257.142000005</v>
      </c>
      <c r="Y17">
        <f t="shared" si="5"/>
        <v>58932275.954999998</v>
      </c>
      <c r="Z17">
        <f t="shared" si="5"/>
        <v>69119270.988999993</v>
      </c>
    </row>
    <row r="18" spans="1:26">
      <c r="A18" t="s">
        <v>38</v>
      </c>
      <c r="B18">
        <v>6540.1170000000002</v>
      </c>
      <c r="C18">
        <v>7359.5929999999998</v>
      </c>
      <c r="D18">
        <v>6812.5370000000003</v>
      </c>
      <c r="E18">
        <v>7730.2659999999996</v>
      </c>
      <c r="F18">
        <v>8741.7900000000009</v>
      </c>
      <c r="G18">
        <v>12772.21</v>
      </c>
      <c r="H18">
        <v>18882.773000000001</v>
      </c>
      <c r="I18">
        <v>32438.85</v>
      </c>
      <c r="J18">
        <v>31899.108</v>
      </c>
      <c r="K18">
        <v>29827.206999999999</v>
      </c>
      <c r="L18">
        <v>32826.794000000002</v>
      </c>
      <c r="P18">
        <f>B8</f>
        <v>45474931.211000003</v>
      </c>
      <c r="Q18">
        <f t="shared" ref="Q18:Z18" si="6">C8</f>
        <v>44300007.648000002</v>
      </c>
      <c r="R18">
        <f t="shared" si="6"/>
        <v>44517737.827</v>
      </c>
      <c r="S18">
        <f t="shared" si="6"/>
        <v>52503236.608000003</v>
      </c>
      <c r="T18">
        <f t="shared" si="6"/>
        <v>60915847.979999997</v>
      </c>
      <c r="U18">
        <f t="shared" si="6"/>
        <v>65238316.354000002</v>
      </c>
      <c r="V18">
        <f t="shared" si="6"/>
        <v>77279102.961999997</v>
      </c>
      <c r="W18">
        <f t="shared" si="6"/>
        <v>89798884.876000002</v>
      </c>
      <c r="X18">
        <f t="shared" si="6"/>
        <v>96896070.517000005</v>
      </c>
      <c r="Y18">
        <f t="shared" si="6"/>
        <v>62860482.542000003</v>
      </c>
      <c r="Z18">
        <f t="shared" si="6"/>
        <v>70116501.474999994</v>
      </c>
    </row>
    <row r="19" spans="1:26">
      <c r="A19" t="s">
        <v>39</v>
      </c>
      <c r="B19">
        <v>6795.1760000000004</v>
      </c>
      <c r="C19">
        <v>5200.0550000000003</v>
      </c>
      <c r="D19">
        <v>4844.1210000000001</v>
      </c>
      <c r="E19">
        <v>2466.2840000000001</v>
      </c>
      <c r="F19">
        <v>1745.518</v>
      </c>
      <c r="G19">
        <v>1272.1880000000001</v>
      </c>
      <c r="H19">
        <v>2177.3809999999999</v>
      </c>
      <c r="I19">
        <v>1549.212</v>
      </c>
      <c r="J19">
        <v>3657.5390000000002</v>
      </c>
      <c r="K19">
        <v>4865.7049999999999</v>
      </c>
      <c r="L19">
        <v>1328.539</v>
      </c>
      <c r="P19" s="9">
        <f>P17-P18</f>
        <v>-230144.23699999601</v>
      </c>
      <c r="Q19" s="9">
        <f t="shared" ref="Q19:Z19" si="7">Q17-Q18</f>
        <v>-261352.48399999738</v>
      </c>
      <c r="R19" s="9">
        <f t="shared" si="7"/>
        <v>-258935.53599999845</v>
      </c>
      <c r="S19" s="9">
        <f t="shared" si="7"/>
        <v>-361228.74300000817</v>
      </c>
      <c r="T19" s="9">
        <f t="shared" si="7"/>
        <v>-502881.85199999064</v>
      </c>
      <c r="U19" s="9">
        <f t="shared" si="7"/>
        <v>-466741.09500002116</v>
      </c>
      <c r="V19" s="9">
        <f t="shared" si="7"/>
        <v>-906230.83399999142</v>
      </c>
      <c r="W19" s="9">
        <f t="shared" si="7"/>
        <v>-1054265.2469999939</v>
      </c>
      <c r="X19" s="9">
        <f t="shared" si="7"/>
        <v>-977813.375</v>
      </c>
      <c r="Y19" s="9">
        <f t="shared" si="7"/>
        <v>-3928206.5870000049</v>
      </c>
      <c r="Z19" s="9">
        <f t="shared" si="7"/>
        <v>-997230.48600000143</v>
      </c>
    </row>
    <row r="20" spans="1:26">
      <c r="A20" t="s">
        <v>40</v>
      </c>
      <c r="B20">
        <v>272.505</v>
      </c>
      <c r="C20">
        <v>373.06200000000001</v>
      </c>
      <c r="D20">
        <v>375.95699999999999</v>
      </c>
      <c r="E20">
        <v>450.80700000000002</v>
      </c>
      <c r="F20">
        <v>316.47699999999998</v>
      </c>
      <c r="G20">
        <v>235.86500000000001</v>
      </c>
      <c r="H20">
        <v>195.08500000000001</v>
      </c>
      <c r="I20">
        <v>89.843000000000004</v>
      </c>
      <c r="J20">
        <v>51.802999999999997</v>
      </c>
      <c r="K20">
        <v>207.76300000000001</v>
      </c>
      <c r="L20">
        <v>178.45099999999999</v>
      </c>
    </row>
    <row r="21" spans="1:26">
      <c r="A21" t="s">
        <v>41</v>
      </c>
      <c r="B21">
        <v>2217.2449999999999</v>
      </c>
      <c r="C21">
        <v>2015.0519999999999</v>
      </c>
      <c r="D21">
        <v>2234.2559999999999</v>
      </c>
      <c r="E21">
        <v>2207.5630000000001</v>
      </c>
      <c r="F21">
        <v>2637.2689999999998</v>
      </c>
      <c r="G21">
        <v>2889.9140000000002</v>
      </c>
      <c r="H21">
        <v>5042.7929999999997</v>
      </c>
      <c r="I21">
        <v>12570.552</v>
      </c>
      <c r="J21">
        <v>10712.066999999999</v>
      </c>
      <c r="K21">
        <v>11025.233</v>
      </c>
      <c r="L21">
        <v>7996.83</v>
      </c>
    </row>
    <row r="22" spans="1:26">
      <c r="A22" t="s">
        <v>42</v>
      </c>
      <c r="B22">
        <v>114.09</v>
      </c>
      <c r="C22">
        <v>318.33</v>
      </c>
      <c r="D22">
        <v>340.65100000000001</v>
      </c>
      <c r="E22">
        <v>4285.6180000000004</v>
      </c>
      <c r="F22">
        <v>8817.4060000000009</v>
      </c>
      <c r="G22">
        <v>3540.2750000000001</v>
      </c>
      <c r="H22">
        <v>4483.366</v>
      </c>
      <c r="I22">
        <v>18163.244999999999</v>
      </c>
      <c r="J22">
        <v>25375.168000000001</v>
      </c>
      <c r="K22">
        <v>7902.1679999999997</v>
      </c>
      <c r="L22">
        <v>25006.006000000001</v>
      </c>
    </row>
    <row r="23" spans="1:26">
      <c r="A23" t="s">
        <v>43</v>
      </c>
      <c r="B23">
        <v>23.805</v>
      </c>
      <c r="C23">
        <v>120.97</v>
      </c>
      <c r="D23">
        <v>2309.768</v>
      </c>
      <c r="E23">
        <v>2118.2310000000002</v>
      </c>
      <c r="F23">
        <v>26.831</v>
      </c>
      <c r="G23">
        <v>27.895</v>
      </c>
      <c r="H23">
        <v>52.107999999999997</v>
      </c>
      <c r="I23">
        <v>758.44899999999996</v>
      </c>
      <c r="J23">
        <v>168.39699999999999</v>
      </c>
      <c r="K23">
        <v>89.837999999999994</v>
      </c>
      <c r="L23">
        <v>145.38200000000001</v>
      </c>
    </row>
    <row r="24" spans="1:26">
      <c r="A24" t="s">
        <v>44</v>
      </c>
      <c r="B24">
        <v>4250.433</v>
      </c>
      <c r="C24">
        <v>19948.703000000001</v>
      </c>
      <c r="D24">
        <v>10376.531999999999</v>
      </c>
      <c r="E24">
        <v>11107.516</v>
      </c>
      <c r="F24">
        <v>8677.6270000000004</v>
      </c>
      <c r="G24">
        <v>4109.2389999999996</v>
      </c>
      <c r="H24">
        <v>28228.812999999998</v>
      </c>
      <c r="I24">
        <v>94477.175000000003</v>
      </c>
      <c r="J24">
        <v>44317.438999999998</v>
      </c>
      <c r="K24">
        <v>13168.269</v>
      </c>
      <c r="L24">
        <v>58147.156000000003</v>
      </c>
    </row>
    <row r="25" spans="1:26">
      <c r="A25" t="s">
        <v>45</v>
      </c>
      <c r="B25">
        <v>2.2839999999999998</v>
      </c>
      <c r="C25">
        <v>6.1639999999999997</v>
      </c>
      <c r="D25">
        <v>0.72599999999999998</v>
      </c>
      <c r="E25">
        <v>1.1759999999999999</v>
      </c>
      <c r="F25">
        <v>2.6309999999999998</v>
      </c>
      <c r="G25">
        <v>3.4780000000000002</v>
      </c>
      <c r="H25">
        <v>3.2160000000000002</v>
      </c>
      <c r="I25">
        <v>1.155</v>
      </c>
      <c r="J25">
        <v>7.1470000000000002</v>
      </c>
      <c r="K25">
        <v>1.236</v>
      </c>
      <c r="L25">
        <v>0.184</v>
      </c>
    </row>
    <row r="26" spans="1:26">
      <c r="A26" t="s">
        <v>46</v>
      </c>
      <c r="B26">
        <v>27655.969000000001</v>
      </c>
      <c r="C26">
        <v>63438.334999999999</v>
      </c>
      <c r="D26">
        <v>63068.26</v>
      </c>
      <c r="E26">
        <v>51006.74</v>
      </c>
      <c r="F26">
        <v>49601.114999999998</v>
      </c>
      <c r="G26">
        <v>44929.294999999998</v>
      </c>
      <c r="H26">
        <v>48257.616000000002</v>
      </c>
      <c r="I26">
        <v>69040.891000000003</v>
      </c>
      <c r="J26">
        <v>113143.06600000001</v>
      </c>
      <c r="K26">
        <v>67204.850999999995</v>
      </c>
      <c r="L26">
        <v>56167.46</v>
      </c>
    </row>
    <row r="27" spans="1:26">
      <c r="A27" t="s">
        <v>47</v>
      </c>
      <c r="B27">
        <v>1663.2049999999999</v>
      </c>
      <c r="C27">
        <v>2230.6680000000001</v>
      </c>
      <c r="D27">
        <v>2013.08</v>
      </c>
      <c r="E27">
        <v>1147.252</v>
      </c>
      <c r="F27">
        <v>2494.2620000000002</v>
      </c>
      <c r="G27">
        <v>1831.1210000000001</v>
      </c>
      <c r="H27">
        <v>2670.8380000000002</v>
      </c>
      <c r="I27">
        <v>5601.0230000000001</v>
      </c>
      <c r="J27">
        <v>8635.1689999999999</v>
      </c>
      <c r="K27">
        <v>6386.357</v>
      </c>
      <c r="L27">
        <v>5107.6350000000002</v>
      </c>
    </row>
    <row r="28" spans="1:26">
      <c r="A28" t="s">
        <v>48</v>
      </c>
      <c r="B28">
        <v>56.378</v>
      </c>
      <c r="C28">
        <v>74.084999999999994</v>
      </c>
      <c r="D28">
        <v>322.69200000000001</v>
      </c>
      <c r="E28">
        <v>423.99099999999999</v>
      </c>
      <c r="F28">
        <v>604.95100000000002</v>
      </c>
      <c r="G28">
        <v>392.59</v>
      </c>
      <c r="H28">
        <v>413.815</v>
      </c>
      <c r="I28">
        <v>579.46600000000001</v>
      </c>
      <c r="J28">
        <v>869.90700000000004</v>
      </c>
      <c r="K28">
        <v>1022.131</v>
      </c>
      <c r="L28">
        <v>1135.9349999999999</v>
      </c>
    </row>
    <row r="29" spans="1:26">
      <c r="A29" t="s">
        <v>49</v>
      </c>
      <c r="B29">
        <v>61200.082999999999</v>
      </c>
      <c r="C29">
        <v>65142.324999999997</v>
      </c>
      <c r="D29">
        <v>71273.864000000001</v>
      </c>
      <c r="E29">
        <v>92787.456000000006</v>
      </c>
      <c r="F29">
        <v>105568.178</v>
      </c>
      <c r="G29">
        <v>92247.293000000005</v>
      </c>
      <c r="H29">
        <v>94307.3</v>
      </c>
      <c r="I29">
        <v>131537.486</v>
      </c>
      <c r="J29">
        <v>168408.084</v>
      </c>
      <c r="K29">
        <v>114753.879</v>
      </c>
      <c r="L29">
        <v>101301.356</v>
      </c>
    </row>
    <row r="30" spans="1:26">
      <c r="A30" t="s">
        <v>50</v>
      </c>
      <c r="B30">
        <v>7226.6019999999999</v>
      </c>
      <c r="C30">
        <v>8157.3249999999998</v>
      </c>
      <c r="D30">
        <v>7284.6350000000002</v>
      </c>
      <c r="E30">
        <v>14006.831</v>
      </c>
      <c r="F30">
        <v>6574.7560000000003</v>
      </c>
      <c r="G30">
        <v>6313.2510000000002</v>
      </c>
      <c r="H30">
        <v>10808.289000000001</v>
      </c>
      <c r="I30">
        <v>10451.425999999999</v>
      </c>
      <c r="J30">
        <v>15435.51</v>
      </c>
      <c r="K30">
        <v>11739.923000000001</v>
      </c>
      <c r="L30">
        <v>24605.258000000002</v>
      </c>
    </row>
    <row r="31" spans="1:26">
      <c r="A31" t="s">
        <v>51</v>
      </c>
      <c r="B31">
        <v>6618.8230000000003</v>
      </c>
      <c r="C31">
        <v>9186.3940000000002</v>
      </c>
      <c r="D31">
        <v>7138.43</v>
      </c>
      <c r="E31">
        <v>6912.6949999999997</v>
      </c>
      <c r="F31">
        <v>7861.7430000000004</v>
      </c>
      <c r="G31">
        <v>7811.5169999999998</v>
      </c>
      <c r="H31">
        <v>8357.8610000000008</v>
      </c>
      <c r="I31">
        <v>8023.2979999999998</v>
      </c>
      <c r="J31">
        <v>7687.6170000000002</v>
      </c>
      <c r="K31">
        <v>5763.5559999999996</v>
      </c>
      <c r="L31">
        <v>6740.4679999999998</v>
      </c>
    </row>
    <row r="32" spans="1:26">
      <c r="A32" t="s">
        <v>52</v>
      </c>
      <c r="B32">
        <v>2791.8</v>
      </c>
      <c r="C32">
        <v>2417.1289999999999</v>
      </c>
      <c r="D32">
        <v>1741.5809999999999</v>
      </c>
      <c r="E32">
        <v>1610.127</v>
      </c>
      <c r="F32">
        <v>846.20699999999999</v>
      </c>
      <c r="G32">
        <v>1368.019</v>
      </c>
      <c r="H32">
        <v>1087.913</v>
      </c>
      <c r="I32">
        <v>3713.136</v>
      </c>
      <c r="J32">
        <v>1732.29</v>
      </c>
      <c r="K32">
        <v>2130.91</v>
      </c>
      <c r="L32">
        <v>2968.0659999999998</v>
      </c>
    </row>
    <row r="33" spans="1:12">
      <c r="A33" t="s">
        <v>53</v>
      </c>
      <c r="B33">
        <v>9356.7510000000002</v>
      </c>
      <c r="C33">
        <v>8558.8940000000002</v>
      </c>
      <c r="D33">
        <v>9991.527</v>
      </c>
      <c r="E33">
        <v>13697.97</v>
      </c>
      <c r="F33">
        <v>21604.170999999998</v>
      </c>
      <c r="G33">
        <v>24916.739000000001</v>
      </c>
      <c r="H33">
        <v>32116.544000000002</v>
      </c>
      <c r="I33">
        <v>34847.093000000001</v>
      </c>
      <c r="J33">
        <v>42697.146000000001</v>
      </c>
      <c r="K33">
        <v>22236.21</v>
      </c>
      <c r="L33">
        <v>31650.633999999998</v>
      </c>
    </row>
    <row r="34" spans="1:12">
      <c r="A34" t="s">
        <v>54</v>
      </c>
      <c r="B34">
        <v>1758.7529999999999</v>
      </c>
      <c r="C34">
        <v>1347.4480000000001</v>
      </c>
      <c r="D34">
        <v>1282.058</v>
      </c>
      <c r="E34">
        <v>1504.079</v>
      </c>
      <c r="F34">
        <v>2178.81</v>
      </c>
      <c r="G34">
        <v>2633.0990000000002</v>
      </c>
      <c r="H34">
        <v>4952.5950000000003</v>
      </c>
      <c r="I34">
        <v>6367.9750000000004</v>
      </c>
      <c r="J34">
        <v>7290.1490000000003</v>
      </c>
      <c r="K34">
        <v>5388.4889999999996</v>
      </c>
      <c r="L34">
        <v>5518.0739999999996</v>
      </c>
    </row>
    <row r="35" spans="1:12">
      <c r="A35" t="s">
        <v>55</v>
      </c>
      <c r="B35">
        <v>32010.133000000002</v>
      </c>
      <c r="C35">
        <v>35117.499000000003</v>
      </c>
      <c r="D35">
        <v>44908.434999999998</v>
      </c>
      <c r="E35">
        <v>45942.464</v>
      </c>
      <c r="F35">
        <v>48728.383999999998</v>
      </c>
      <c r="G35">
        <v>55728.684999999998</v>
      </c>
      <c r="H35">
        <v>63240.275999999998</v>
      </c>
      <c r="I35">
        <v>64744.396000000001</v>
      </c>
      <c r="J35">
        <v>64961.582999999999</v>
      </c>
      <c r="K35">
        <v>13951.687</v>
      </c>
      <c r="L35">
        <v>39882.934000000001</v>
      </c>
    </row>
    <row r="36" spans="1:12">
      <c r="A36" t="s">
        <v>56</v>
      </c>
      <c r="B36">
        <v>28928.687999999998</v>
      </c>
      <c r="C36">
        <v>29596.795999999998</v>
      </c>
      <c r="D36">
        <v>32814.781999999999</v>
      </c>
      <c r="E36">
        <v>34739.067999999999</v>
      </c>
      <c r="F36">
        <v>38436.705999999998</v>
      </c>
      <c r="G36">
        <v>41894.046999999999</v>
      </c>
      <c r="H36">
        <v>42784.13</v>
      </c>
      <c r="I36">
        <v>41660.642999999996</v>
      </c>
      <c r="J36">
        <v>43752.523999999998</v>
      </c>
      <c r="K36">
        <v>42555.648000000001</v>
      </c>
      <c r="L36">
        <v>40901.974999999999</v>
      </c>
    </row>
    <row r="37" spans="1:12">
      <c r="A37" t="s">
        <v>57</v>
      </c>
      <c r="B37">
        <v>29366.777999999998</v>
      </c>
      <c r="C37">
        <v>25389.914000000001</v>
      </c>
      <c r="D37">
        <v>17245.115000000002</v>
      </c>
      <c r="E37">
        <v>18736.335999999999</v>
      </c>
      <c r="F37">
        <v>20094.861000000001</v>
      </c>
      <c r="G37">
        <v>9998.9339999999993</v>
      </c>
      <c r="H37">
        <v>26111.133999999998</v>
      </c>
      <c r="I37">
        <v>32979.826000000001</v>
      </c>
      <c r="J37">
        <v>42136.391000000003</v>
      </c>
      <c r="K37">
        <v>40931.826999999997</v>
      </c>
      <c r="L37">
        <v>51829.803</v>
      </c>
    </row>
    <row r="38" spans="1:12">
      <c r="A38" t="s">
        <v>58</v>
      </c>
      <c r="B38">
        <v>153.874</v>
      </c>
      <c r="C38">
        <v>31.094000000000001</v>
      </c>
      <c r="D38">
        <v>76.581000000000003</v>
      </c>
      <c r="E38">
        <v>20.088000000000001</v>
      </c>
      <c r="F38">
        <v>25.231000000000002</v>
      </c>
      <c r="G38">
        <v>19.38</v>
      </c>
      <c r="H38">
        <v>25.623000000000001</v>
      </c>
      <c r="I38">
        <v>57.503</v>
      </c>
      <c r="J38">
        <v>204.387</v>
      </c>
      <c r="K38">
        <v>55.076000000000001</v>
      </c>
      <c r="L38">
        <v>102.607</v>
      </c>
    </row>
    <row r="39" spans="1:12">
      <c r="A39" t="s">
        <v>59</v>
      </c>
      <c r="B39">
        <v>51436.260999999999</v>
      </c>
      <c r="C39">
        <v>43450.716</v>
      </c>
      <c r="D39">
        <v>49133.887999999999</v>
      </c>
      <c r="E39">
        <v>61776.455999999998</v>
      </c>
      <c r="F39">
        <v>63629.483</v>
      </c>
      <c r="G39">
        <v>65445.754999999997</v>
      </c>
      <c r="H39">
        <v>70144.751999999993</v>
      </c>
      <c r="I39">
        <v>79618.271999999997</v>
      </c>
      <c r="J39">
        <v>90676.728000000003</v>
      </c>
      <c r="K39">
        <v>77374.051000000007</v>
      </c>
      <c r="L39">
        <v>74481.073999999993</v>
      </c>
    </row>
    <row r="40" spans="1:12">
      <c r="A40" t="s">
        <v>60</v>
      </c>
      <c r="B40">
        <v>2226.7460000000001</v>
      </c>
      <c r="C40">
        <v>1757.739</v>
      </c>
      <c r="D40">
        <v>747.83399999999995</v>
      </c>
      <c r="E40">
        <v>604.10500000000002</v>
      </c>
      <c r="F40">
        <v>1015.6559999999999</v>
      </c>
      <c r="G40">
        <v>897.48</v>
      </c>
      <c r="H40">
        <v>1067.761</v>
      </c>
      <c r="I40">
        <v>1317.2349999999999</v>
      </c>
      <c r="J40">
        <v>1233.559</v>
      </c>
      <c r="K40">
        <v>868.61</v>
      </c>
      <c r="L40">
        <v>1089.681</v>
      </c>
    </row>
    <row r="41" spans="1:12">
      <c r="A41" t="s">
        <v>61</v>
      </c>
      <c r="B41">
        <v>795.73199999999997</v>
      </c>
      <c r="C41">
        <v>1022.716</v>
      </c>
      <c r="D41">
        <v>1562.6679999999999</v>
      </c>
      <c r="E41">
        <v>2702.8939999999998</v>
      </c>
      <c r="F41">
        <v>1686.941</v>
      </c>
      <c r="G41">
        <v>2412.317</v>
      </c>
      <c r="H41">
        <v>3900.395</v>
      </c>
      <c r="I41">
        <v>6266.7129999999997</v>
      </c>
      <c r="J41">
        <v>6774.9</v>
      </c>
      <c r="K41">
        <v>294.14800000000002</v>
      </c>
      <c r="L41">
        <v>7858.7889999999998</v>
      </c>
    </row>
    <row r="42" spans="1:12">
      <c r="A42" t="s">
        <v>62</v>
      </c>
      <c r="B42">
        <v>14348.885</v>
      </c>
      <c r="C42">
        <v>20465.093000000001</v>
      </c>
      <c r="D42">
        <v>19540.859</v>
      </c>
      <c r="E42">
        <v>22245.576000000001</v>
      </c>
      <c r="F42">
        <v>21204.79</v>
      </c>
      <c r="G42">
        <v>26325.955999999998</v>
      </c>
      <c r="H42">
        <v>30720.103999999999</v>
      </c>
      <c r="I42">
        <v>34952.053</v>
      </c>
      <c r="J42">
        <v>41882.33</v>
      </c>
      <c r="K42">
        <v>32548.487000000001</v>
      </c>
      <c r="L42">
        <v>34951.925999999999</v>
      </c>
    </row>
    <row r="43" spans="1:12">
      <c r="A43" t="s">
        <v>63</v>
      </c>
      <c r="B43">
        <v>19034.578000000001</v>
      </c>
      <c r="C43">
        <v>10113.963</v>
      </c>
      <c r="D43">
        <v>10272.285</v>
      </c>
      <c r="E43">
        <v>22900.867999999999</v>
      </c>
      <c r="F43">
        <v>29448.741000000002</v>
      </c>
      <c r="G43">
        <v>43401.862999999998</v>
      </c>
      <c r="H43">
        <v>39724.785000000003</v>
      </c>
      <c r="I43">
        <v>38053.985999999997</v>
      </c>
      <c r="J43">
        <v>43282.014000000003</v>
      </c>
      <c r="K43">
        <v>38442.78</v>
      </c>
      <c r="L43">
        <v>34997.440999999999</v>
      </c>
    </row>
    <row r="44" spans="1:12">
      <c r="A44" t="s">
        <v>64</v>
      </c>
      <c r="B44">
        <v>28861.115000000002</v>
      </c>
      <c r="C44">
        <v>37361.934000000001</v>
      </c>
      <c r="D44">
        <v>48429.595999999998</v>
      </c>
      <c r="E44">
        <v>58535.58</v>
      </c>
      <c r="F44">
        <v>72467.504000000001</v>
      </c>
      <c r="G44">
        <v>76929.854000000007</v>
      </c>
      <c r="H44">
        <v>92728.819000000003</v>
      </c>
      <c r="I44">
        <v>121429.99099999999</v>
      </c>
      <c r="J44">
        <v>144591.32999999999</v>
      </c>
      <c r="K44">
        <v>47125.317000000003</v>
      </c>
      <c r="L44">
        <v>140681.878</v>
      </c>
    </row>
    <row r="45" spans="1:12">
      <c r="A45" t="s">
        <v>65</v>
      </c>
      <c r="B45">
        <v>8010.5730000000003</v>
      </c>
      <c r="C45">
        <v>8304.7620000000006</v>
      </c>
      <c r="D45">
        <v>9571.6479999999992</v>
      </c>
      <c r="E45">
        <v>7346.2920000000004</v>
      </c>
      <c r="F45">
        <v>8315.2090000000007</v>
      </c>
      <c r="G45">
        <v>7912.2290000000003</v>
      </c>
      <c r="H45">
        <v>10992.433999999999</v>
      </c>
      <c r="I45">
        <v>16005.716</v>
      </c>
      <c r="J45">
        <v>15260.269</v>
      </c>
      <c r="K45">
        <v>9393.1669999999995</v>
      </c>
      <c r="L45">
        <v>9409.4079999999994</v>
      </c>
    </row>
    <row r="46" spans="1:12">
      <c r="A46" t="s">
        <v>66</v>
      </c>
      <c r="B46">
        <v>61277.809000000001</v>
      </c>
      <c r="C46">
        <v>67443.828999999998</v>
      </c>
      <c r="D46">
        <v>74742.425000000003</v>
      </c>
      <c r="E46">
        <v>66194.392000000007</v>
      </c>
      <c r="F46">
        <v>91996.59</v>
      </c>
      <c r="G46">
        <v>104124.272</v>
      </c>
      <c r="H46">
        <v>122629.035</v>
      </c>
      <c r="I46">
        <v>153446.87299999999</v>
      </c>
      <c r="J46">
        <v>194994.06700000001</v>
      </c>
      <c r="K46">
        <v>178824.82699999999</v>
      </c>
      <c r="L46">
        <v>166706.79699999999</v>
      </c>
    </row>
    <row r="47" spans="1:12">
      <c r="A47" t="s">
        <v>67</v>
      </c>
      <c r="B47">
        <v>38.496000000000002</v>
      </c>
      <c r="C47">
        <v>28.837</v>
      </c>
      <c r="D47">
        <v>136.727</v>
      </c>
      <c r="E47" t="s">
        <v>18</v>
      </c>
      <c r="F47">
        <v>2811.0520000000001</v>
      </c>
      <c r="G47" t="s">
        <v>18</v>
      </c>
      <c r="H47" t="s">
        <v>18</v>
      </c>
      <c r="I47">
        <v>0.85199999999999998</v>
      </c>
      <c r="J47" t="s">
        <v>18</v>
      </c>
      <c r="K47" t="s">
        <v>18</v>
      </c>
      <c r="L47" t="s">
        <v>18</v>
      </c>
    </row>
    <row r="48" spans="1:12">
      <c r="A48" t="s">
        <v>68</v>
      </c>
      <c r="B48">
        <v>6521.7669999999998</v>
      </c>
      <c r="C48">
        <v>4743.451</v>
      </c>
      <c r="D48">
        <v>6451.0439999999999</v>
      </c>
      <c r="E48">
        <v>9108.2790000000005</v>
      </c>
      <c r="F48">
        <v>5683.9589999999998</v>
      </c>
      <c r="G48">
        <v>3740.578</v>
      </c>
      <c r="H48">
        <v>5033.1090000000004</v>
      </c>
      <c r="I48">
        <v>4712.2430000000004</v>
      </c>
      <c r="J48">
        <v>3180.6869999999999</v>
      </c>
      <c r="K48">
        <v>3050.2840000000001</v>
      </c>
      <c r="L48">
        <v>2544.5839999999998</v>
      </c>
    </row>
    <row r="49" spans="1:12">
      <c r="A49" t="s">
        <v>69</v>
      </c>
      <c r="B49">
        <v>14290.019</v>
      </c>
      <c r="C49">
        <v>15785.082</v>
      </c>
      <c r="D49">
        <v>16679.308000000001</v>
      </c>
      <c r="E49">
        <v>18128.538</v>
      </c>
      <c r="F49">
        <v>18450.397000000001</v>
      </c>
      <c r="G49">
        <v>16445.437999999998</v>
      </c>
      <c r="H49">
        <v>17839.142</v>
      </c>
      <c r="I49">
        <v>19072.108</v>
      </c>
      <c r="J49">
        <v>16339.445</v>
      </c>
      <c r="K49">
        <v>11139.784</v>
      </c>
      <c r="L49">
        <v>17567.687999999998</v>
      </c>
    </row>
    <row r="50" spans="1:12">
      <c r="A50" t="s">
        <v>70</v>
      </c>
      <c r="B50">
        <v>244284.639</v>
      </c>
      <c r="C50">
        <v>279697.96000000002</v>
      </c>
      <c r="D50">
        <v>283637.31599999999</v>
      </c>
      <c r="E50">
        <v>277212.51199999999</v>
      </c>
      <c r="F50">
        <v>352456.652</v>
      </c>
      <c r="G50">
        <v>361247.05200000003</v>
      </c>
      <c r="H50">
        <v>495740.39399999997</v>
      </c>
      <c r="I50">
        <v>351369.592</v>
      </c>
      <c r="J50">
        <v>424525.90700000001</v>
      </c>
      <c r="K50">
        <v>314060.321</v>
      </c>
      <c r="L50">
        <v>653095.08700000006</v>
      </c>
    </row>
    <row r="51" spans="1:12">
      <c r="A51" t="s">
        <v>71</v>
      </c>
      <c r="B51">
        <v>360.774</v>
      </c>
      <c r="C51">
        <v>40.279000000000003</v>
      </c>
      <c r="D51">
        <v>751.03599999999994</v>
      </c>
      <c r="E51">
        <v>42.734000000000002</v>
      </c>
      <c r="F51">
        <v>26.32</v>
      </c>
      <c r="G51">
        <v>59.685000000000002</v>
      </c>
      <c r="H51">
        <v>160.441</v>
      </c>
      <c r="I51">
        <v>192.583</v>
      </c>
      <c r="J51">
        <v>298.24299999999999</v>
      </c>
      <c r="K51">
        <v>338.58100000000002</v>
      </c>
      <c r="L51">
        <v>2162.5619999999999</v>
      </c>
    </row>
    <row r="52" spans="1:12">
      <c r="A52" t="s">
        <v>72</v>
      </c>
      <c r="B52">
        <v>24.439</v>
      </c>
      <c r="C52">
        <v>43.774999999999999</v>
      </c>
      <c r="D52">
        <v>15.076000000000001</v>
      </c>
      <c r="E52">
        <v>34.308999999999997</v>
      </c>
      <c r="F52">
        <v>27.390999999999998</v>
      </c>
      <c r="G52">
        <v>38.893999999999998</v>
      </c>
      <c r="H52">
        <v>78.765000000000001</v>
      </c>
      <c r="I52">
        <v>93.126000000000005</v>
      </c>
      <c r="J52">
        <v>68.275000000000006</v>
      </c>
      <c r="K52">
        <v>193.762</v>
      </c>
      <c r="L52">
        <v>229.11099999999999</v>
      </c>
    </row>
    <row r="53" spans="1:12">
      <c r="A53" t="s">
        <v>73</v>
      </c>
      <c r="B53">
        <v>17.913</v>
      </c>
      <c r="C53">
        <v>17.478000000000002</v>
      </c>
      <c r="D53">
        <v>9.0429999999999993</v>
      </c>
      <c r="E53">
        <v>15.475</v>
      </c>
      <c r="F53">
        <v>19.428000000000001</v>
      </c>
      <c r="G53">
        <v>26.16</v>
      </c>
      <c r="H53">
        <v>4035.7950000000001</v>
      </c>
      <c r="I53">
        <v>15376.485000000001</v>
      </c>
      <c r="J53">
        <v>31874.039000000001</v>
      </c>
      <c r="K53">
        <v>18098.951000000001</v>
      </c>
      <c r="L53">
        <v>16301.313</v>
      </c>
    </row>
    <row r="54" spans="1:12">
      <c r="A54" t="s">
        <v>74</v>
      </c>
      <c r="B54">
        <v>17009.774000000001</v>
      </c>
      <c r="C54">
        <v>13474.968000000001</v>
      </c>
      <c r="D54">
        <v>16691.796999999999</v>
      </c>
      <c r="E54">
        <v>19736.758000000002</v>
      </c>
      <c r="F54">
        <v>47434.124000000003</v>
      </c>
      <c r="G54">
        <v>63851.061000000002</v>
      </c>
      <c r="H54">
        <v>54994.302000000003</v>
      </c>
      <c r="I54">
        <v>82052.316999999995</v>
      </c>
      <c r="J54">
        <v>66058.082999999999</v>
      </c>
      <c r="K54">
        <v>40900.213000000003</v>
      </c>
      <c r="L54">
        <v>46969.127999999997</v>
      </c>
    </row>
    <row r="55" spans="1:12">
      <c r="A55" t="s">
        <v>75</v>
      </c>
      <c r="B55">
        <v>331.67500000000001</v>
      </c>
      <c r="C55">
        <v>245.29599999999999</v>
      </c>
      <c r="D55">
        <v>307.41399999999999</v>
      </c>
      <c r="E55">
        <v>976.29399999999998</v>
      </c>
      <c r="F55">
        <v>573.65899999999999</v>
      </c>
      <c r="G55">
        <v>515.91499999999996</v>
      </c>
      <c r="H55">
        <v>1094.47</v>
      </c>
      <c r="I55">
        <v>1288.5450000000001</v>
      </c>
      <c r="J55">
        <v>1032.9369999999999</v>
      </c>
      <c r="K55">
        <v>737.83</v>
      </c>
      <c r="L55">
        <v>1258.7650000000001</v>
      </c>
    </row>
    <row r="56" spans="1:12">
      <c r="A56" t="s">
        <v>76</v>
      </c>
      <c r="B56">
        <v>8311.3439999999991</v>
      </c>
      <c r="C56">
        <v>11620.102000000001</v>
      </c>
      <c r="D56">
        <v>16535.689999999999</v>
      </c>
      <c r="E56">
        <v>16402.488000000001</v>
      </c>
      <c r="F56">
        <v>26692.001</v>
      </c>
      <c r="G56">
        <v>34800.678</v>
      </c>
      <c r="H56">
        <v>35761.849000000002</v>
      </c>
      <c r="I56">
        <v>42282.995999999999</v>
      </c>
      <c r="J56">
        <v>54307.785000000003</v>
      </c>
      <c r="K56">
        <v>45244.034</v>
      </c>
      <c r="L56">
        <v>52402.658000000003</v>
      </c>
    </row>
    <row r="57" spans="1:12">
      <c r="A57" t="s">
        <v>77</v>
      </c>
      <c r="B57">
        <v>65393.031000000003</v>
      </c>
      <c r="C57">
        <v>51016.41</v>
      </c>
      <c r="D57">
        <v>56568.131999999998</v>
      </c>
      <c r="E57">
        <v>66745.187999999995</v>
      </c>
      <c r="F57">
        <v>75155.698999999993</v>
      </c>
      <c r="G57">
        <v>95680.494999999995</v>
      </c>
      <c r="H57">
        <v>98174.209000000003</v>
      </c>
      <c r="I57">
        <v>116336.01300000001</v>
      </c>
      <c r="J57">
        <v>136178.03400000001</v>
      </c>
      <c r="K57">
        <v>101040.569</v>
      </c>
      <c r="L57">
        <v>77682.085999999996</v>
      </c>
    </row>
    <row r="58" spans="1:12">
      <c r="A58" t="s">
        <v>78</v>
      </c>
      <c r="B58">
        <v>1470792.76</v>
      </c>
      <c r="C58">
        <v>1356757.3959999999</v>
      </c>
      <c r="D58">
        <v>1422825.8149999999</v>
      </c>
      <c r="E58">
        <v>1712037.3759999999</v>
      </c>
      <c r="F58">
        <v>1838084.9129999999</v>
      </c>
      <c r="G58">
        <v>1681017.4029999999</v>
      </c>
      <c r="H58">
        <v>1889805.173</v>
      </c>
      <c r="I58">
        <v>2331357.5460000001</v>
      </c>
      <c r="J58">
        <v>1774657.753</v>
      </c>
      <c r="K58">
        <v>1289024.7919999999</v>
      </c>
      <c r="L58">
        <v>1601026.78</v>
      </c>
    </row>
    <row r="59" spans="1:12">
      <c r="A59" t="s">
        <v>79</v>
      </c>
      <c r="B59">
        <v>984616.87899999996</v>
      </c>
      <c r="C59">
        <v>810251.39</v>
      </c>
      <c r="D59">
        <v>874199.304</v>
      </c>
      <c r="E59">
        <v>1096365.952</v>
      </c>
      <c r="F59">
        <v>1202046.0349999999</v>
      </c>
      <c r="G59">
        <v>1055102.611</v>
      </c>
      <c r="H59">
        <v>1575160.318</v>
      </c>
      <c r="I59">
        <v>1686718.956</v>
      </c>
      <c r="J59">
        <v>1589074.246</v>
      </c>
      <c r="K59">
        <v>804056.29799999995</v>
      </c>
      <c r="L59">
        <v>1649729.048</v>
      </c>
    </row>
    <row r="60" spans="1:12">
      <c r="A60" t="s">
        <v>80</v>
      </c>
      <c r="B60" t="s">
        <v>18</v>
      </c>
      <c r="C60" t="s">
        <v>18</v>
      </c>
      <c r="D60">
        <v>0.28899999999999998</v>
      </c>
      <c r="E60" t="s">
        <v>18</v>
      </c>
      <c r="F60" t="s">
        <v>18</v>
      </c>
      <c r="G60">
        <v>0.54800000000000004</v>
      </c>
      <c r="H60" t="s">
        <v>18</v>
      </c>
      <c r="I60" t="s">
        <v>18</v>
      </c>
      <c r="J60" t="s">
        <v>18</v>
      </c>
      <c r="K60" t="s">
        <v>18</v>
      </c>
      <c r="L60" t="s">
        <v>18</v>
      </c>
    </row>
    <row r="61" spans="1:12">
      <c r="A61" t="s">
        <v>81</v>
      </c>
      <c r="B61">
        <v>352.33100000000002</v>
      </c>
      <c r="C61">
        <v>119.925</v>
      </c>
      <c r="D61">
        <v>122.256</v>
      </c>
      <c r="E61">
        <v>48.725999999999999</v>
      </c>
      <c r="F61">
        <v>31.19</v>
      </c>
      <c r="G61">
        <v>39.860999999999997</v>
      </c>
      <c r="H61">
        <v>16.881</v>
      </c>
      <c r="I61">
        <v>82.59</v>
      </c>
      <c r="J61">
        <v>14.680999999999999</v>
      </c>
      <c r="K61">
        <v>159.643</v>
      </c>
      <c r="L61">
        <v>13.153</v>
      </c>
    </row>
    <row r="62" spans="1:12">
      <c r="A62" t="s">
        <v>82</v>
      </c>
      <c r="B62">
        <v>19.541</v>
      </c>
      <c r="C62">
        <v>91.900999999999996</v>
      </c>
      <c r="D62">
        <v>67.087000000000003</v>
      </c>
      <c r="E62">
        <v>67.090999999999994</v>
      </c>
      <c r="F62">
        <v>69.73</v>
      </c>
      <c r="G62">
        <v>57.755000000000003</v>
      </c>
      <c r="H62">
        <v>79.400000000000006</v>
      </c>
      <c r="I62">
        <v>79.69</v>
      </c>
      <c r="J62">
        <v>69.899000000000001</v>
      </c>
      <c r="K62">
        <v>1.4790000000000001</v>
      </c>
      <c r="L62">
        <v>39.86</v>
      </c>
    </row>
    <row r="63" spans="1:12">
      <c r="A63" t="s">
        <v>83</v>
      </c>
      <c r="B63">
        <v>352.58499999999998</v>
      </c>
      <c r="C63">
        <v>562.63900000000001</v>
      </c>
      <c r="D63">
        <v>512.87</v>
      </c>
      <c r="E63">
        <v>519.25099999999998</v>
      </c>
      <c r="F63">
        <v>931.71900000000005</v>
      </c>
      <c r="G63">
        <v>533.04499999999996</v>
      </c>
      <c r="H63">
        <v>643.53800000000001</v>
      </c>
      <c r="I63">
        <v>706.673</v>
      </c>
      <c r="J63">
        <v>1070.4280000000001</v>
      </c>
      <c r="K63">
        <v>592.23</v>
      </c>
      <c r="L63">
        <v>1586.9960000000001</v>
      </c>
    </row>
    <row r="64" spans="1:12">
      <c r="A64" t="s">
        <v>84</v>
      </c>
      <c r="B64">
        <v>62990.337</v>
      </c>
      <c r="C64">
        <v>67124.755000000005</v>
      </c>
      <c r="D64">
        <v>73243.899999999994</v>
      </c>
      <c r="E64">
        <v>74374.8</v>
      </c>
      <c r="F64">
        <v>91097.312000000005</v>
      </c>
      <c r="G64">
        <v>82899.907999999996</v>
      </c>
      <c r="H64">
        <v>89598.087</v>
      </c>
      <c r="I64">
        <v>115557.374</v>
      </c>
      <c r="J64">
        <v>109836.304</v>
      </c>
      <c r="K64">
        <v>5171.7879999999996</v>
      </c>
      <c r="L64">
        <v>4.0869999999999997</v>
      </c>
    </row>
    <row r="65" spans="1:12">
      <c r="A65" t="s">
        <v>85</v>
      </c>
      <c r="B65">
        <v>1268.95</v>
      </c>
      <c r="C65">
        <v>2085.3939999999998</v>
      </c>
      <c r="D65">
        <v>2541.817</v>
      </c>
      <c r="E65">
        <v>1283.4449999999999</v>
      </c>
      <c r="F65">
        <v>649.178</v>
      </c>
      <c r="G65">
        <v>297.09699999999998</v>
      </c>
      <c r="H65">
        <v>243.96199999999999</v>
      </c>
      <c r="I65">
        <v>155.952</v>
      </c>
      <c r="J65">
        <v>5.6589999999999998</v>
      </c>
      <c r="K65">
        <v>9.9329999999999998</v>
      </c>
      <c r="L65">
        <v>15.785</v>
      </c>
    </row>
    <row r="66" spans="1:12">
      <c r="A66" t="s">
        <v>86</v>
      </c>
      <c r="B66">
        <v>2125.9059999999999</v>
      </c>
      <c r="C66">
        <v>2257.61</v>
      </c>
      <c r="D66">
        <v>2555.2420000000002</v>
      </c>
      <c r="E66">
        <v>2733.2469999999998</v>
      </c>
      <c r="F66">
        <v>2736.7040000000002</v>
      </c>
      <c r="G66">
        <v>3336.107</v>
      </c>
      <c r="H66">
        <v>2926.61</v>
      </c>
      <c r="I66">
        <v>3512.9929999999999</v>
      </c>
      <c r="J66">
        <v>4492.7269999999999</v>
      </c>
      <c r="K66">
        <v>4851.51</v>
      </c>
      <c r="L66">
        <v>3663.44</v>
      </c>
    </row>
    <row r="67" spans="1:12">
      <c r="A67" t="s">
        <v>87</v>
      </c>
      <c r="B67">
        <v>23.398</v>
      </c>
      <c r="C67">
        <v>40.215000000000003</v>
      </c>
      <c r="D67">
        <v>41.264000000000003</v>
      </c>
      <c r="E67">
        <v>137.91900000000001</v>
      </c>
      <c r="F67">
        <v>1369.49</v>
      </c>
      <c r="G67">
        <v>152.357</v>
      </c>
      <c r="H67">
        <v>169.255</v>
      </c>
      <c r="I67">
        <v>991.82</v>
      </c>
      <c r="J67">
        <v>1241.846</v>
      </c>
      <c r="K67">
        <v>542.303</v>
      </c>
      <c r="L67">
        <v>8049.0259999999998</v>
      </c>
    </row>
    <row r="68" spans="1:12">
      <c r="A68" t="s">
        <v>88</v>
      </c>
      <c r="B68">
        <v>37004.017</v>
      </c>
      <c r="C68">
        <v>37974.315000000002</v>
      </c>
      <c r="D68">
        <v>41443.366000000002</v>
      </c>
      <c r="E68">
        <v>41194.447999999997</v>
      </c>
      <c r="F68">
        <v>44173.836000000003</v>
      </c>
      <c r="G68">
        <v>58982.196000000004</v>
      </c>
      <c r="H68">
        <v>56620.735000000001</v>
      </c>
      <c r="I68">
        <v>67971.972999999998</v>
      </c>
      <c r="J68">
        <v>67906.217000000004</v>
      </c>
      <c r="K68">
        <v>40580.008999999998</v>
      </c>
      <c r="L68">
        <v>70944.7</v>
      </c>
    </row>
    <row r="69" spans="1:12">
      <c r="A69" t="s">
        <v>89</v>
      </c>
      <c r="B69">
        <v>7581.01</v>
      </c>
      <c r="C69">
        <v>5475.1229999999996</v>
      </c>
      <c r="D69">
        <v>6693.3130000000001</v>
      </c>
      <c r="E69">
        <v>7006.098</v>
      </c>
      <c r="F69">
        <v>8624.6560000000009</v>
      </c>
      <c r="G69">
        <v>695.02300000000002</v>
      </c>
      <c r="H69">
        <v>3409.41</v>
      </c>
      <c r="I69">
        <v>4804.0169999999998</v>
      </c>
      <c r="J69">
        <v>13463.1</v>
      </c>
      <c r="K69">
        <v>1815.836</v>
      </c>
      <c r="L69">
        <v>12808.713</v>
      </c>
    </row>
    <row r="70" spans="1:12">
      <c r="A70" t="s">
        <v>90</v>
      </c>
      <c r="B70">
        <v>13.404</v>
      </c>
      <c r="C70">
        <v>29.201000000000001</v>
      </c>
      <c r="D70">
        <v>19.742999999999999</v>
      </c>
      <c r="E70">
        <v>29.806999999999999</v>
      </c>
      <c r="F70">
        <v>124.455</v>
      </c>
      <c r="G70">
        <v>19.818000000000001</v>
      </c>
      <c r="H70">
        <v>49.71</v>
      </c>
      <c r="I70">
        <v>53.183</v>
      </c>
      <c r="J70">
        <v>23.122</v>
      </c>
      <c r="K70">
        <v>25.013000000000002</v>
      </c>
      <c r="L70">
        <v>28.718</v>
      </c>
    </row>
    <row r="71" spans="1:12">
      <c r="A71" t="s">
        <v>91</v>
      </c>
      <c r="B71">
        <v>41017.817999999999</v>
      </c>
      <c r="C71">
        <v>35383.074999999997</v>
      </c>
      <c r="D71">
        <v>38862.891000000003</v>
      </c>
      <c r="E71">
        <v>57909.54</v>
      </c>
      <c r="F71">
        <v>57974.832000000002</v>
      </c>
      <c r="G71">
        <v>69738.92</v>
      </c>
      <c r="H71">
        <v>72326.031000000003</v>
      </c>
      <c r="I71">
        <v>88946.019</v>
      </c>
      <c r="J71">
        <v>98426.214999999997</v>
      </c>
      <c r="K71">
        <v>18455.955999999998</v>
      </c>
      <c r="L71">
        <v>81556.494999999995</v>
      </c>
    </row>
    <row r="72" spans="1:12">
      <c r="A72" t="s">
        <v>92</v>
      </c>
      <c r="B72">
        <v>1238.8699999999999</v>
      </c>
      <c r="C72">
        <v>2.65</v>
      </c>
      <c r="D72">
        <v>0.63400000000000001</v>
      </c>
      <c r="E72" t="s">
        <v>18</v>
      </c>
      <c r="F72">
        <v>7.8940000000000001</v>
      </c>
      <c r="G72">
        <v>1182.7070000000001</v>
      </c>
      <c r="H72">
        <v>1426.174</v>
      </c>
      <c r="I72">
        <v>3292.65</v>
      </c>
      <c r="J72">
        <v>10295.075999999999</v>
      </c>
      <c r="K72">
        <v>6440.8249999999998</v>
      </c>
      <c r="L72">
        <v>62881.754000000001</v>
      </c>
    </row>
    <row r="73" spans="1:12">
      <c r="A73" t="s">
        <v>93</v>
      </c>
      <c r="B73">
        <v>93998.343999999997</v>
      </c>
      <c r="C73">
        <v>53106.273999999998</v>
      </c>
      <c r="D73">
        <v>60596.495999999999</v>
      </c>
      <c r="E73">
        <v>61963.567999999999</v>
      </c>
      <c r="F73">
        <v>87802.623999999996</v>
      </c>
      <c r="G73">
        <v>74663.365000000005</v>
      </c>
      <c r="H73">
        <v>72118.497000000003</v>
      </c>
      <c r="I73">
        <v>112643.186</v>
      </c>
      <c r="J73">
        <v>152459.041</v>
      </c>
      <c r="K73">
        <v>83879.812000000005</v>
      </c>
      <c r="L73">
        <v>88070.028000000006</v>
      </c>
    </row>
    <row r="74" spans="1:12">
      <c r="A74" t="s">
        <v>94</v>
      </c>
      <c r="B74">
        <v>9.625</v>
      </c>
      <c r="C74">
        <v>1.698</v>
      </c>
      <c r="D74">
        <v>1.7410000000000001</v>
      </c>
      <c r="E74">
        <v>22.966999999999999</v>
      </c>
      <c r="F74" t="s">
        <v>18</v>
      </c>
      <c r="G74">
        <v>0.192</v>
      </c>
      <c r="H74">
        <v>0.41099999999999998</v>
      </c>
      <c r="I74">
        <v>20.593</v>
      </c>
      <c r="J74">
        <v>0.42699999999999999</v>
      </c>
      <c r="K74">
        <v>33.357999999999997</v>
      </c>
      <c r="L74">
        <v>34.640999999999998</v>
      </c>
    </row>
    <row r="75" spans="1:12">
      <c r="A75" t="s">
        <v>95</v>
      </c>
      <c r="B75">
        <v>10883.022000000001</v>
      </c>
      <c r="C75">
        <v>14076.589</v>
      </c>
      <c r="D75">
        <v>5187.8639999999996</v>
      </c>
      <c r="E75">
        <v>600.572</v>
      </c>
      <c r="F75" t="s">
        <v>18</v>
      </c>
      <c r="G75">
        <v>115.80800000000001</v>
      </c>
      <c r="H75" t="s">
        <v>18</v>
      </c>
      <c r="I75" t="s">
        <v>18</v>
      </c>
      <c r="J75">
        <v>13456.467000000001</v>
      </c>
      <c r="K75" t="s">
        <v>18</v>
      </c>
      <c r="L75">
        <v>10435.296</v>
      </c>
    </row>
    <row r="76" spans="1:12">
      <c r="A76" t="s">
        <v>96</v>
      </c>
      <c r="B76">
        <v>12.923999999999999</v>
      </c>
      <c r="C76">
        <v>21.369</v>
      </c>
      <c r="D76">
        <v>16.526</v>
      </c>
      <c r="E76">
        <v>11.394</v>
      </c>
      <c r="F76">
        <v>33.360999999999997</v>
      </c>
      <c r="G76">
        <v>37.755000000000003</v>
      </c>
      <c r="H76">
        <v>39.231999999999999</v>
      </c>
      <c r="I76">
        <v>69.817999999999998</v>
      </c>
      <c r="J76">
        <v>75.016999999999996</v>
      </c>
      <c r="K76">
        <v>21.716000000000001</v>
      </c>
      <c r="L76">
        <v>31.422000000000001</v>
      </c>
    </row>
    <row r="77" spans="1:12">
      <c r="A77" t="s">
        <v>97</v>
      </c>
      <c r="B77" t="s">
        <v>18</v>
      </c>
      <c r="C77" t="s">
        <v>18</v>
      </c>
      <c r="D77" t="s">
        <v>18</v>
      </c>
      <c r="E77" t="s">
        <v>18</v>
      </c>
      <c r="F77" t="s">
        <v>18</v>
      </c>
      <c r="G77" t="s">
        <v>18</v>
      </c>
      <c r="H77" t="s">
        <v>18</v>
      </c>
      <c r="I77" t="s">
        <v>18</v>
      </c>
      <c r="J77" t="s">
        <v>18</v>
      </c>
      <c r="K77" t="s">
        <v>18</v>
      </c>
      <c r="L77" t="s">
        <v>18</v>
      </c>
    </row>
    <row r="78" spans="1:12">
      <c r="A78" t="s">
        <v>98</v>
      </c>
      <c r="B78">
        <v>756.78899999999999</v>
      </c>
      <c r="C78">
        <v>54.822000000000003</v>
      </c>
      <c r="D78">
        <v>432.255</v>
      </c>
      <c r="E78">
        <v>156.363</v>
      </c>
      <c r="F78">
        <v>338.173</v>
      </c>
      <c r="G78">
        <v>5583.7430000000004</v>
      </c>
      <c r="H78">
        <v>2235.1930000000002</v>
      </c>
      <c r="I78">
        <v>7320.7730000000001</v>
      </c>
      <c r="J78">
        <v>3792.502</v>
      </c>
      <c r="K78">
        <v>1887.4580000000001</v>
      </c>
      <c r="L78">
        <v>14004.772999999999</v>
      </c>
    </row>
    <row r="79" spans="1:12">
      <c r="A79" t="s">
        <v>99</v>
      </c>
      <c r="B79">
        <v>35582.728999999999</v>
      </c>
      <c r="C79">
        <v>28003.404999999999</v>
      </c>
      <c r="D79">
        <v>29250.297999999999</v>
      </c>
      <c r="E79">
        <v>38260.288</v>
      </c>
      <c r="F79">
        <v>55546.644999999997</v>
      </c>
      <c r="G79">
        <v>81476.460999999996</v>
      </c>
      <c r="H79">
        <v>125377.37</v>
      </c>
      <c r="I79">
        <v>176147.69099999999</v>
      </c>
      <c r="J79">
        <v>182043.24600000001</v>
      </c>
      <c r="K79">
        <v>148557.55300000001</v>
      </c>
      <c r="L79">
        <v>192040.723</v>
      </c>
    </row>
    <row r="80" spans="1:12">
      <c r="A80" t="s">
        <v>100</v>
      </c>
      <c r="B80">
        <v>11468.25</v>
      </c>
      <c r="C80">
        <v>10477.633</v>
      </c>
      <c r="D80">
        <v>11068.507</v>
      </c>
      <c r="E80">
        <v>7233.1480000000001</v>
      </c>
      <c r="F80">
        <v>27188.613000000001</v>
      </c>
      <c r="G80">
        <v>31345.901999999998</v>
      </c>
      <c r="H80">
        <v>44913.500999999997</v>
      </c>
      <c r="I80">
        <v>40680.487999999998</v>
      </c>
      <c r="J80">
        <v>22176.489000000001</v>
      </c>
      <c r="K80">
        <v>16720.170999999998</v>
      </c>
      <c r="L80">
        <v>49426.900999999998</v>
      </c>
    </row>
    <row r="81" spans="1:12">
      <c r="A81" t="s">
        <v>101</v>
      </c>
      <c r="B81">
        <v>2168.7489999999998</v>
      </c>
      <c r="C81">
        <v>2957.5079999999998</v>
      </c>
      <c r="D81">
        <v>3284.9259999999999</v>
      </c>
      <c r="E81">
        <v>4206.3249999999998</v>
      </c>
      <c r="F81">
        <v>3962.8490000000002</v>
      </c>
      <c r="G81">
        <v>4225.0029999999997</v>
      </c>
      <c r="H81">
        <v>3701.9960000000001</v>
      </c>
      <c r="I81">
        <v>3723.377</v>
      </c>
      <c r="J81">
        <v>4699.8310000000001</v>
      </c>
      <c r="K81">
        <v>6145.55</v>
      </c>
      <c r="L81">
        <v>6012.67</v>
      </c>
    </row>
    <row r="82" spans="1:12">
      <c r="A82" t="s">
        <v>102</v>
      </c>
      <c r="B82">
        <v>3972.665</v>
      </c>
      <c r="C82">
        <v>4766.3370000000004</v>
      </c>
      <c r="D82">
        <v>4979.6180000000004</v>
      </c>
      <c r="E82">
        <v>5016.808</v>
      </c>
      <c r="F82">
        <v>5648.1949999999997</v>
      </c>
      <c r="G82">
        <v>5412.3040000000001</v>
      </c>
      <c r="H82">
        <v>5717.6509999999998</v>
      </c>
      <c r="I82">
        <v>8182.8609999999999</v>
      </c>
      <c r="J82">
        <v>9310.6360000000004</v>
      </c>
      <c r="K82">
        <v>6842.5739999999996</v>
      </c>
      <c r="L82">
        <v>7575.6940000000004</v>
      </c>
    </row>
    <row r="83" spans="1:12">
      <c r="A83" t="s">
        <v>103</v>
      </c>
      <c r="B83">
        <v>2.3559999999999999</v>
      </c>
      <c r="C83">
        <v>3.113</v>
      </c>
      <c r="D83">
        <v>1.714</v>
      </c>
      <c r="E83" t="s">
        <v>18</v>
      </c>
      <c r="F83" t="s">
        <v>18</v>
      </c>
      <c r="G83">
        <v>11.353</v>
      </c>
      <c r="H83">
        <v>26.061</v>
      </c>
      <c r="I83">
        <v>45.134</v>
      </c>
      <c r="J83">
        <v>58.938000000000002</v>
      </c>
      <c r="K83">
        <v>35.762</v>
      </c>
      <c r="L83">
        <v>18.454000000000001</v>
      </c>
    </row>
    <row r="84" spans="1:12">
      <c r="A84" t="s">
        <v>104</v>
      </c>
      <c r="B84">
        <v>9361.4969999999994</v>
      </c>
      <c r="C84">
        <v>9963.982</v>
      </c>
      <c r="D84">
        <v>11553.307000000001</v>
      </c>
      <c r="E84">
        <v>15045.052</v>
      </c>
      <c r="F84">
        <v>12757.212</v>
      </c>
      <c r="G84">
        <v>14510.415000000001</v>
      </c>
      <c r="H84">
        <v>12746.987999999999</v>
      </c>
      <c r="I84">
        <v>13448.574000000001</v>
      </c>
      <c r="J84">
        <v>16523.646000000001</v>
      </c>
      <c r="K84">
        <v>11514.762000000001</v>
      </c>
      <c r="L84">
        <v>10007.464</v>
      </c>
    </row>
    <row r="85" spans="1:12">
      <c r="A85" t="s">
        <v>105</v>
      </c>
      <c r="B85">
        <v>208.45</v>
      </c>
      <c r="C85">
        <v>199.12700000000001</v>
      </c>
      <c r="D85">
        <v>197.01300000000001</v>
      </c>
      <c r="E85">
        <v>436.053</v>
      </c>
      <c r="F85">
        <v>427.29700000000003</v>
      </c>
      <c r="G85">
        <v>572.74099999999999</v>
      </c>
      <c r="H85">
        <v>622.79999999999995</v>
      </c>
      <c r="I85">
        <v>701.02599999999995</v>
      </c>
      <c r="J85">
        <v>951.31299999999999</v>
      </c>
      <c r="K85">
        <v>830.73500000000001</v>
      </c>
      <c r="L85">
        <v>1178.0119999999999</v>
      </c>
    </row>
    <row r="86" spans="1:12">
      <c r="A86" t="s">
        <v>106</v>
      </c>
      <c r="B86" t="s">
        <v>18</v>
      </c>
      <c r="C86">
        <v>0.313</v>
      </c>
      <c r="D86">
        <v>1.1539999999999999</v>
      </c>
      <c r="E86" t="s">
        <v>18</v>
      </c>
      <c r="F86">
        <v>6.4729999999999999</v>
      </c>
      <c r="G86">
        <v>0.26400000000000001</v>
      </c>
      <c r="H86" t="s">
        <v>18</v>
      </c>
      <c r="I86" t="s">
        <v>18</v>
      </c>
      <c r="J86" t="s">
        <v>18</v>
      </c>
      <c r="K86">
        <v>53906.720999999998</v>
      </c>
      <c r="L86" t="s">
        <v>18</v>
      </c>
    </row>
    <row r="87" spans="1:12">
      <c r="A87" t="s">
        <v>107</v>
      </c>
      <c r="B87">
        <v>1528840.5519999999</v>
      </c>
      <c r="C87">
        <v>1331592.1599999999</v>
      </c>
      <c r="D87">
        <v>1423188.4620000001</v>
      </c>
      <c r="E87">
        <v>1753676.672</v>
      </c>
      <c r="F87">
        <v>2299375.2930000001</v>
      </c>
      <c r="G87">
        <v>2759411.9019999998</v>
      </c>
      <c r="H87">
        <v>3775513.7119999998</v>
      </c>
      <c r="I87">
        <v>4602165.2039999999</v>
      </c>
      <c r="J87">
        <v>6285496.9170000004</v>
      </c>
      <c r="K87">
        <v>3737573.591</v>
      </c>
      <c r="L87">
        <v>5106161.7019999996</v>
      </c>
    </row>
    <row r="88" spans="1:12">
      <c r="A88" t="s">
        <v>108</v>
      </c>
      <c r="B88">
        <v>17039.375</v>
      </c>
      <c r="C88">
        <v>14658.817999999999</v>
      </c>
      <c r="D88">
        <v>17836.021000000001</v>
      </c>
      <c r="E88">
        <v>30779.624</v>
      </c>
      <c r="F88">
        <v>28654.744999999999</v>
      </c>
      <c r="G88">
        <v>35019.192999999999</v>
      </c>
      <c r="H88">
        <v>31147.079000000002</v>
      </c>
      <c r="I88">
        <v>34534.932000000001</v>
      </c>
      <c r="J88">
        <v>35097.561999999998</v>
      </c>
      <c r="K88">
        <v>33520.207000000002</v>
      </c>
      <c r="L88">
        <v>67251.850999999995</v>
      </c>
    </row>
    <row r="89" spans="1:12">
      <c r="A89" t="s">
        <v>109</v>
      </c>
      <c r="B89">
        <v>51.781999999999996</v>
      </c>
      <c r="C89">
        <v>2655.1329999999998</v>
      </c>
      <c r="D89">
        <v>3409.42</v>
      </c>
      <c r="E89">
        <v>1472.1790000000001</v>
      </c>
      <c r="F89">
        <v>925.94299999999998</v>
      </c>
      <c r="G89">
        <v>58.255000000000003</v>
      </c>
      <c r="H89">
        <v>742.94299999999998</v>
      </c>
      <c r="I89">
        <v>1266.5250000000001</v>
      </c>
      <c r="J89">
        <v>2758.8090000000002</v>
      </c>
      <c r="K89">
        <v>5173.8540000000003</v>
      </c>
      <c r="L89">
        <v>5362.5969999999998</v>
      </c>
    </row>
    <row r="90" spans="1:12">
      <c r="A90" t="s">
        <v>110</v>
      </c>
      <c r="B90">
        <v>150.16900000000001</v>
      </c>
      <c r="C90" t="s">
        <v>18</v>
      </c>
      <c r="D90">
        <v>235.386</v>
      </c>
      <c r="E90">
        <v>377.22699999999998</v>
      </c>
      <c r="F90">
        <v>104.943</v>
      </c>
      <c r="G90">
        <v>131.161</v>
      </c>
      <c r="H90" t="s">
        <v>18</v>
      </c>
      <c r="I90">
        <v>766.745</v>
      </c>
      <c r="J90">
        <v>1468.915</v>
      </c>
      <c r="K90">
        <v>3448.5909999999999</v>
      </c>
      <c r="L90">
        <v>8891.9179999999997</v>
      </c>
    </row>
    <row r="91" spans="1:12">
      <c r="A91" t="s">
        <v>111</v>
      </c>
      <c r="B91">
        <v>482.73200000000003</v>
      </c>
      <c r="C91">
        <v>435.02</v>
      </c>
      <c r="D91">
        <v>5.8230000000000004</v>
      </c>
      <c r="E91">
        <v>2296.8739999999998</v>
      </c>
      <c r="F91">
        <v>4995.8540000000003</v>
      </c>
      <c r="G91">
        <v>2337.857</v>
      </c>
      <c r="H91">
        <v>16327.195</v>
      </c>
      <c r="I91">
        <v>11445.341</v>
      </c>
      <c r="J91">
        <v>26144.63</v>
      </c>
      <c r="K91">
        <v>5352.0339999999997</v>
      </c>
      <c r="L91">
        <v>27066.848000000002</v>
      </c>
    </row>
    <row r="92" spans="1:12">
      <c r="A92" t="s">
        <v>112</v>
      </c>
      <c r="B92">
        <v>7437.1790000000001</v>
      </c>
      <c r="C92">
        <v>35694.527000000002</v>
      </c>
      <c r="D92">
        <v>16847.11</v>
      </c>
      <c r="E92">
        <v>268129.85600000003</v>
      </c>
      <c r="F92">
        <v>253995.611</v>
      </c>
      <c r="G92">
        <v>32679.539000000001</v>
      </c>
      <c r="H92">
        <v>175109.66500000001</v>
      </c>
      <c r="I92">
        <v>147789.375</v>
      </c>
      <c r="J92">
        <v>264078.18</v>
      </c>
      <c r="K92">
        <v>166606.85800000001</v>
      </c>
      <c r="L92">
        <v>388842.02500000002</v>
      </c>
    </row>
    <row r="93" spans="1:12">
      <c r="A93" t="s">
        <v>113</v>
      </c>
      <c r="B93">
        <v>3308.902</v>
      </c>
      <c r="C93">
        <v>3122.2759999999998</v>
      </c>
      <c r="D93">
        <v>4029.556</v>
      </c>
      <c r="E93">
        <v>4713.6130000000003</v>
      </c>
      <c r="F93">
        <v>5576.6040000000003</v>
      </c>
      <c r="G93">
        <v>2711.491</v>
      </c>
      <c r="H93">
        <v>3650.442</v>
      </c>
      <c r="I93">
        <v>4889.1750000000002</v>
      </c>
      <c r="J93">
        <v>10788.618</v>
      </c>
      <c r="K93">
        <v>8952.2999999999993</v>
      </c>
      <c r="L93">
        <v>8687.8469999999998</v>
      </c>
    </row>
    <row r="94" spans="1:12">
      <c r="A94" t="s">
        <v>114</v>
      </c>
      <c r="B94">
        <v>15192.661</v>
      </c>
      <c r="C94">
        <v>16056.789000000001</v>
      </c>
      <c r="D94">
        <v>14566.272000000001</v>
      </c>
      <c r="E94">
        <v>20650.304</v>
      </c>
      <c r="F94">
        <v>19845.704000000002</v>
      </c>
      <c r="G94">
        <v>28983.407999999999</v>
      </c>
      <c r="H94">
        <v>32845.197999999997</v>
      </c>
      <c r="I94">
        <v>36197.322</v>
      </c>
      <c r="J94">
        <v>75719.797999999995</v>
      </c>
      <c r="K94">
        <v>351.52600000000001</v>
      </c>
      <c r="L94">
        <v>52060.303999999996</v>
      </c>
    </row>
    <row r="95" spans="1:12">
      <c r="A95" t="s">
        <v>115</v>
      </c>
      <c r="B95">
        <v>211.11799999999999</v>
      </c>
      <c r="C95">
        <v>119.86499999999999</v>
      </c>
      <c r="D95">
        <v>160.92500000000001</v>
      </c>
      <c r="E95">
        <v>486.8</v>
      </c>
      <c r="F95">
        <v>1195.19</v>
      </c>
      <c r="G95">
        <v>1062.845</v>
      </c>
      <c r="H95">
        <v>1395.5150000000001</v>
      </c>
      <c r="I95">
        <v>1764.6020000000001</v>
      </c>
      <c r="J95">
        <v>2596.462</v>
      </c>
      <c r="K95">
        <v>2026.4190000000001</v>
      </c>
      <c r="L95">
        <v>2276.8249999999998</v>
      </c>
    </row>
    <row r="96" spans="1:12">
      <c r="A96" t="s">
        <v>116</v>
      </c>
      <c r="B96">
        <v>18550.77</v>
      </c>
      <c r="C96">
        <v>19833.845000000001</v>
      </c>
      <c r="D96">
        <v>19649.991999999998</v>
      </c>
      <c r="E96">
        <v>32042.39</v>
      </c>
      <c r="F96">
        <v>45340.553</v>
      </c>
      <c r="G96">
        <v>38984.764000000003</v>
      </c>
      <c r="H96">
        <v>54008.330999999998</v>
      </c>
      <c r="I96">
        <v>68017.653999999995</v>
      </c>
      <c r="J96">
        <v>101228.75</v>
      </c>
      <c r="K96">
        <v>1469.6010000000001</v>
      </c>
      <c r="L96">
        <v>70525.987999999998</v>
      </c>
    </row>
    <row r="97" spans="1:12">
      <c r="A97" t="s">
        <v>117</v>
      </c>
      <c r="B97">
        <v>9965.8719999999994</v>
      </c>
      <c r="C97">
        <v>11979.661</v>
      </c>
      <c r="D97">
        <v>28218.681</v>
      </c>
      <c r="E97">
        <v>58763.724000000002</v>
      </c>
      <c r="F97">
        <v>93655.755000000005</v>
      </c>
      <c r="G97">
        <v>125026.965</v>
      </c>
      <c r="H97">
        <v>116078.914</v>
      </c>
      <c r="I97">
        <v>175781.37599999999</v>
      </c>
      <c r="J97">
        <v>155420.815</v>
      </c>
      <c r="K97">
        <v>87506.736999999994</v>
      </c>
      <c r="L97">
        <v>339336.70799999998</v>
      </c>
    </row>
    <row r="98" spans="1:12">
      <c r="A98" t="s">
        <v>118</v>
      </c>
      <c r="B98">
        <v>116641.698</v>
      </c>
      <c r="C98">
        <v>102600.454</v>
      </c>
      <c r="D98">
        <v>115931.02800000001</v>
      </c>
      <c r="E98">
        <v>128369.664</v>
      </c>
      <c r="F98">
        <v>170462.34099999999</v>
      </c>
      <c r="G98">
        <v>169600.016</v>
      </c>
      <c r="H98">
        <v>267037.20199999999</v>
      </c>
      <c r="I98">
        <v>291518.88199999998</v>
      </c>
      <c r="J98">
        <v>255098.416</v>
      </c>
      <c r="K98">
        <v>192669.60699999999</v>
      </c>
      <c r="L98">
        <v>406251.15600000002</v>
      </c>
    </row>
    <row r="99" spans="1:12">
      <c r="A99" t="s">
        <v>119</v>
      </c>
      <c r="B99">
        <v>28789.530999999999</v>
      </c>
      <c r="C99">
        <v>30905.31</v>
      </c>
      <c r="D99">
        <v>36969.349000000002</v>
      </c>
      <c r="E99">
        <v>63657.803999999996</v>
      </c>
      <c r="F99">
        <v>73514.290999999997</v>
      </c>
      <c r="G99">
        <v>75398.69</v>
      </c>
      <c r="H99">
        <v>89080.778999999995</v>
      </c>
      <c r="I99">
        <v>104228.508</v>
      </c>
      <c r="J99">
        <v>108139.792</v>
      </c>
      <c r="K99">
        <v>38010.195</v>
      </c>
      <c r="L99">
        <v>140182.26999999999</v>
      </c>
    </row>
    <row r="100" spans="1:12">
      <c r="A100" t="s">
        <v>120</v>
      </c>
      <c r="B100">
        <v>40595.288999999997</v>
      </c>
      <c r="C100">
        <v>49719.951999999997</v>
      </c>
      <c r="D100">
        <v>57310.324999999997</v>
      </c>
      <c r="E100">
        <v>76471.687999999995</v>
      </c>
      <c r="F100">
        <v>93678.301000000007</v>
      </c>
      <c r="G100">
        <v>84621.381999999998</v>
      </c>
      <c r="H100">
        <v>85365.447</v>
      </c>
      <c r="I100">
        <v>94712.375</v>
      </c>
      <c r="J100">
        <v>93541.782999999996</v>
      </c>
      <c r="K100">
        <v>45219.050999999999</v>
      </c>
      <c r="L100">
        <v>86041.248999999996</v>
      </c>
    </row>
    <row r="101" spans="1:12">
      <c r="A101" t="s">
        <v>121</v>
      </c>
      <c r="B101">
        <v>46004.214999999997</v>
      </c>
      <c r="C101">
        <v>32746.514999999999</v>
      </c>
      <c r="D101">
        <v>50212.370999999999</v>
      </c>
      <c r="E101">
        <v>44490.091999999997</v>
      </c>
      <c r="F101">
        <v>67222.937000000005</v>
      </c>
      <c r="G101">
        <v>72649.64</v>
      </c>
      <c r="H101">
        <v>85023.517999999996</v>
      </c>
      <c r="I101">
        <v>85705.99</v>
      </c>
      <c r="J101">
        <v>95995.827000000005</v>
      </c>
      <c r="K101">
        <v>106195.856</v>
      </c>
      <c r="L101">
        <v>160714.52799999999</v>
      </c>
    </row>
    <row r="102" spans="1:12">
      <c r="A102" t="s">
        <v>122</v>
      </c>
      <c r="B102">
        <v>148720.677</v>
      </c>
      <c r="C102">
        <v>149259.74</v>
      </c>
      <c r="D102">
        <v>170613.77499999999</v>
      </c>
      <c r="E102">
        <v>224913.08799999999</v>
      </c>
      <c r="F102">
        <v>271678.89299999998</v>
      </c>
      <c r="G102">
        <v>277715.842</v>
      </c>
      <c r="H102">
        <v>327307.27299999999</v>
      </c>
      <c r="I102">
        <v>368839.94900000002</v>
      </c>
      <c r="J102">
        <v>513309.761</v>
      </c>
      <c r="K102">
        <v>454028.58299999998</v>
      </c>
      <c r="L102">
        <v>591489.35800000001</v>
      </c>
    </row>
    <row r="103" spans="1:12">
      <c r="A103" t="s">
        <v>123</v>
      </c>
      <c r="B103">
        <v>163977.878</v>
      </c>
      <c r="C103">
        <v>142063.78599999999</v>
      </c>
      <c r="D103">
        <v>137752.59099999999</v>
      </c>
      <c r="E103">
        <v>144817.152</v>
      </c>
      <c r="F103">
        <v>181101.41200000001</v>
      </c>
      <c r="G103">
        <v>157273.84099999999</v>
      </c>
      <c r="H103">
        <v>198913.48699999999</v>
      </c>
      <c r="I103">
        <v>290191.04499999998</v>
      </c>
      <c r="J103">
        <v>428465.55200000003</v>
      </c>
      <c r="K103">
        <v>56818.101000000002</v>
      </c>
      <c r="L103">
        <v>318639.35399999999</v>
      </c>
    </row>
    <row r="104" spans="1:12">
      <c r="A104" t="s">
        <v>124</v>
      </c>
      <c r="B104">
        <v>149030.44899999999</v>
      </c>
      <c r="C104">
        <v>160293.05100000001</v>
      </c>
      <c r="D104">
        <v>162344.68100000001</v>
      </c>
      <c r="E104">
        <v>183428.976</v>
      </c>
      <c r="F104">
        <v>262392.65500000003</v>
      </c>
      <c r="G104">
        <v>235491.50599999999</v>
      </c>
      <c r="H104">
        <v>301018.58799999999</v>
      </c>
      <c r="I104">
        <v>442923.80200000003</v>
      </c>
      <c r="J104">
        <v>553221.821</v>
      </c>
      <c r="K104">
        <v>63119.497000000003</v>
      </c>
      <c r="L104">
        <v>410926.56599999999</v>
      </c>
    </row>
    <row r="105" spans="1:12">
      <c r="A105" t="s">
        <v>125</v>
      </c>
      <c r="B105">
        <v>12231.36</v>
      </c>
      <c r="C105">
        <v>15132.222</v>
      </c>
      <c r="D105">
        <v>18844.13</v>
      </c>
      <c r="E105">
        <v>23439.416000000001</v>
      </c>
      <c r="F105">
        <v>26818.28</v>
      </c>
      <c r="G105">
        <v>24899.792000000001</v>
      </c>
      <c r="H105">
        <v>20252.156999999999</v>
      </c>
      <c r="I105">
        <v>32270.48</v>
      </c>
      <c r="J105">
        <v>35865.735000000001</v>
      </c>
      <c r="K105">
        <v>790.69200000000001</v>
      </c>
      <c r="L105">
        <v>42250.370999999999</v>
      </c>
    </row>
    <row r="106" spans="1:12">
      <c r="A106" t="s">
        <v>126</v>
      </c>
      <c r="B106">
        <v>2976.4029999999998</v>
      </c>
      <c r="C106">
        <v>2945.9679999999998</v>
      </c>
      <c r="D106">
        <v>2886.4029999999998</v>
      </c>
      <c r="E106">
        <v>3011.288</v>
      </c>
      <c r="F106">
        <v>3047.0030000000002</v>
      </c>
      <c r="G106">
        <v>3009.0169999999998</v>
      </c>
      <c r="H106">
        <v>3195.6570000000002</v>
      </c>
      <c r="I106">
        <v>3345.4369999999999</v>
      </c>
      <c r="J106">
        <v>3279.7020000000002</v>
      </c>
      <c r="K106">
        <v>3339.7249999999999</v>
      </c>
      <c r="L106">
        <v>3713.6329999999998</v>
      </c>
    </row>
    <row r="107" spans="1:12">
      <c r="A107" t="s">
        <v>127</v>
      </c>
      <c r="B107">
        <v>26326.991999999998</v>
      </c>
      <c r="C107">
        <v>26237.507000000001</v>
      </c>
      <c r="D107">
        <v>27667.438999999998</v>
      </c>
      <c r="E107">
        <v>30279.14</v>
      </c>
      <c r="F107">
        <v>36151.658000000003</v>
      </c>
      <c r="G107">
        <v>33504.383000000002</v>
      </c>
      <c r="H107">
        <v>30394.069</v>
      </c>
      <c r="I107">
        <v>40975.718999999997</v>
      </c>
      <c r="J107">
        <v>45006.695</v>
      </c>
      <c r="K107">
        <v>1692.104</v>
      </c>
      <c r="L107">
        <v>35670.245000000003</v>
      </c>
    </row>
    <row r="108" spans="1:12">
      <c r="A108" t="s">
        <v>128</v>
      </c>
      <c r="B108">
        <v>79.623999999999995</v>
      </c>
      <c r="C108">
        <v>116.502</v>
      </c>
      <c r="D108">
        <v>143.21600000000001</v>
      </c>
      <c r="E108">
        <v>128.91800000000001</v>
      </c>
      <c r="F108">
        <v>84.731999999999999</v>
      </c>
      <c r="G108">
        <v>81.488</v>
      </c>
      <c r="H108">
        <v>195.31899999999999</v>
      </c>
      <c r="I108">
        <v>256.70400000000001</v>
      </c>
      <c r="J108">
        <v>220.73099999999999</v>
      </c>
      <c r="K108">
        <v>105.361</v>
      </c>
      <c r="L108">
        <v>149.07300000000001</v>
      </c>
    </row>
    <row r="109" spans="1:12">
      <c r="A109" t="s">
        <v>129</v>
      </c>
      <c r="B109">
        <v>368384.21600000001</v>
      </c>
      <c r="C109">
        <v>404542.61900000001</v>
      </c>
      <c r="D109">
        <v>408169.70400000003</v>
      </c>
      <c r="E109">
        <v>485274.88</v>
      </c>
      <c r="F109">
        <v>581106.54299999995</v>
      </c>
      <c r="G109">
        <v>592633.40399999998</v>
      </c>
      <c r="H109">
        <v>554629.76599999995</v>
      </c>
      <c r="I109">
        <v>720757.103</v>
      </c>
      <c r="J109">
        <v>766954.16899999999</v>
      </c>
      <c r="K109">
        <v>338019.59</v>
      </c>
      <c r="L109">
        <v>577275.36300000001</v>
      </c>
    </row>
    <row r="110" spans="1:12">
      <c r="A110" t="s">
        <v>130</v>
      </c>
      <c r="B110">
        <v>93340.207999999999</v>
      </c>
      <c r="C110">
        <v>80245.790999999997</v>
      </c>
      <c r="D110">
        <v>94336.422999999995</v>
      </c>
      <c r="E110">
        <v>112150.448</v>
      </c>
      <c r="F110">
        <v>97238.804000000004</v>
      </c>
      <c r="G110">
        <v>112058.675</v>
      </c>
      <c r="H110">
        <v>135788.299</v>
      </c>
      <c r="I110">
        <v>144089.75899999999</v>
      </c>
      <c r="J110">
        <v>174476.08100000001</v>
      </c>
      <c r="K110">
        <v>170151.212</v>
      </c>
      <c r="L110">
        <v>203925.204</v>
      </c>
    </row>
    <row r="111" spans="1:12">
      <c r="A111" t="s">
        <v>131</v>
      </c>
      <c r="B111">
        <v>168765.47200000001</v>
      </c>
      <c r="C111">
        <v>225596.30100000001</v>
      </c>
      <c r="D111">
        <v>322917.82199999999</v>
      </c>
      <c r="E111">
        <v>398930.81599999999</v>
      </c>
      <c r="F111">
        <v>517523.90299999999</v>
      </c>
      <c r="G111">
        <v>670760.70400000003</v>
      </c>
      <c r="H111">
        <v>835732.576</v>
      </c>
      <c r="I111">
        <v>746864.69200000004</v>
      </c>
      <c r="J111">
        <v>1005308.156</v>
      </c>
      <c r="K111">
        <v>969257.62699999998</v>
      </c>
      <c r="L111">
        <v>1116484.2069999999</v>
      </c>
    </row>
    <row r="112" spans="1:12">
      <c r="A112" t="s">
        <v>132</v>
      </c>
      <c r="B112">
        <v>921.99599999999998</v>
      </c>
      <c r="C112">
        <v>1010.572</v>
      </c>
      <c r="D112">
        <v>1096.7860000000001</v>
      </c>
      <c r="E112">
        <v>1518.84</v>
      </c>
      <c r="F112">
        <v>1837.181</v>
      </c>
      <c r="G112">
        <v>1880.5329999999999</v>
      </c>
      <c r="H112">
        <v>1939.53</v>
      </c>
      <c r="I112">
        <v>1794.38</v>
      </c>
      <c r="J112">
        <v>1694.615</v>
      </c>
      <c r="K112">
        <v>1359.434</v>
      </c>
      <c r="L112">
        <v>1601.4380000000001</v>
      </c>
    </row>
    <row r="113" spans="1:12">
      <c r="A113" t="s">
        <v>133</v>
      </c>
      <c r="B113">
        <v>51126.235000000001</v>
      </c>
      <c r="C113">
        <v>55598.777999999998</v>
      </c>
      <c r="D113">
        <v>65222.194000000003</v>
      </c>
      <c r="E113">
        <v>82727.016000000003</v>
      </c>
      <c r="F113">
        <v>79375.928</v>
      </c>
      <c r="G113">
        <v>75552.012000000002</v>
      </c>
      <c r="H113">
        <v>83300.308999999994</v>
      </c>
      <c r="I113">
        <v>88776.668000000005</v>
      </c>
      <c r="J113">
        <v>76099.199999999997</v>
      </c>
      <c r="K113">
        <v>66608.048999999999</v>
      </c>
      <c r="L113">
        <v>65592.933999999994</v>
      </c>
    </row>
    <row r="114" spans="1:12">
      <c r="A114" t="s">
        <v>134</v>
      </c>
      <c r="B114">
        <v>25028.755000000001</v>
      </c>
      <c r="C114">
        <v>26411.449000000001</v>
      </c>
      <c r="D114">
        <v>29033.437000000002</v>
      </c>
      <c r="E114">
        <v>24557.876</v>
      </c>
      <c r="F114">
        <v>27580.162</v>
      </c>
      <c r="G114">
        <v>26828.403999999999</v>
      </c>
      <c r="H114">
        <v>28662.949000000001</v>
      </c>
      <c r="I114">
        <v>31578.944</v>
      </c>
      <c r="J114">
        <v>33040.885000000002</v>
      </c>
      <c r="K114">
        <v>26117.233</v>
      </c>
      <c r="L114">
        <v>37172.294000000002</v>
      </c>
    </row>
    <row r="115" spans="1:12">
      <c r="A115" t="s">
        <v>135</v>
      </c>
      <c r="B115">
        <v>89474.505000000005</v>
      </c>
      <c r="C115">
        <v>92066.498000000007</v>
      </c>
      <c r="D115">
        <v>102520.227</v>
      </c>
      <c r="E115">
        <v>119931.304</v>
      </c>
      <c r="F115">
        <v>129294.372</v>
      </c>
      <c r="G115">
        <v>178021.75599999999</v>
      </c>
      <c r="H115">
        <v>181592.50599999999</v>
      </c>
      <c r="I115">
        <v>232483.641</v>
      </c>
      <c r="J115">
        <v>435070.75900000002</v>
      </c>
      <c r="K115">
        <v>81623.513000000006</v>
      </c>
      <c r="L115">
        <v>312804.70400000003</v>
      </c>
    </row>
    <row r="116" spans="1:12">
      <c r="A116" t="s">
        <v>136</v>
      </c>
      <c r="B116">
        <v>125705.982</v>
      </c>
      <c r="C116">
        <v>123037.247</v>
      </c>
      <c r="D116">
        <v>96061.165999999997</v>
      </c>
      <c r="E116">
        <v>161946.33900000001</v>
      </c>
      <c r="F116">
        <v>204914.16500000001</v>
      </c>
      <c r="G116">
        <v>254553.99600000001</v>
      </c>
      <c r="H116">
        <v>309144.74900000001</v>
      </c>
      <c r="I116">
        <v>443365.609</v>
      </c>
      <c r="J116">
        <v>520206.10399999999</v>
      </c>
      <c r="K116">
        <v>436411.217</v>
      </c>
      <c r="L116">
        <v>530403.63899999997</v>
      </c>
    </row>
    <row r="117" spans="1:12">
      <c r="A117" t="s">
        <v>137</v>
      </c>
      <c r="B117">
        <v>61793.470999999998</v>
      </c>
      <c r="C117">
        <v>56638.724000000002</v>
      </c>
      <c r="D117">
        <v>63338.294000000002</v>
      </c>
      <c r="E117">
        <v>73213.368000000002</v>
      </c>
      <c r="F117">
        <v>104260.507</v>
      </c>
      <c r="G117">
        <v>103370.738</v>
      </c>
      <c r="H117">
        <v>144807.53700000001</v>
      </c>
      <c r="I117">
        <v>118744.298</v>
      </c>
      <c r="J117">
        <v>137682.44399999999</v>
      </c>
      <c r="K117">
        <v>9144.9529999999995</v>
      </c>
      <c r="L117">
        <v>113265.198</v>
      </c>
    </row>
    <row r="118" spans="1:12">
      <c r="A118" t="s">
        <v>138</v>
      </c>
      <c r="B118">
        <v>36145.798999999999</v>
      </c>
      <c r="C118">
        <v>31694.134999999998</v>
      </c>
      <c r="D118">
        <v>33375.978999999999</v>
      </c>
      <c r="E118">
        <v>38444.864000000001</v>
      </c>
      <c r="F118">
        <v>54090.279000000002</v>
      </c>
      <c r="G118">
        <v>58030.055999999997</v>
      </c>
      <c r="H118">
        <v>21575.514999999999</v>
      </c>
      <c r="I118">
        <v>8830.8860000000004</v>
      </c>
      <c r="J118">
        <v>10378.093000000001</v>
      </c>
      <c r="K118">
        <v>7028.9830000000002</v>
      </c>
      <c r="L118">
        <v>7600.7830000000004</v>
      </c>
    </row>
    <row r="119" spans="1:12">
      <c r="A119" t="s">
        <v>139</v>
      </c>
      <c r="B119">
        <v>27708.47</v>
      </c>
      <c r="C119">
        <v>32984.135000000002</v>
      </c>
      <c r="D119">
        <v>38334.966999999997</v>
      </c>
      <c r="E119">
        <v>53002.004000000001</v>
      </c>
      <c r="F119">
        <v>71955.502999999997</v>
      </c>
      <c r="G119">
        <v>87102.214000000007</v>
      </c>
      <c r="H119">
        <v>101203.357</v>
      </c>
      <c r="I119">
        <v>115778.39200000001</v>
      </c>
      <c r="J119">
        <v>124197.61199999999</v>
      </c>
      <c r="K119">
        <v>76222.516000000003</v>
      </c>
      <c r="L119">
        <v>81719.187999999995</v>
      </c>
    </row>
    <row r="120" spans="1:12">
      <c r="A120" t="s">
        <v>140</v>
      </c>
      <c r="B120">
        <v>234208.62400000001</v>
      </c>
      <c r="C120">
        <v>237137.519</v>
      </c>
      <c r="D120">
        <v>249763.95499999999</v>
      </c>
      <c r="E120">
        <v>289663.48800000001</v>
      </c>
      <c r="F120">
        <v>343619.09499999997</v>
      </c>
      <c r="G120">
        <v>386214.64</v>
      </c>
      <c r="H120">
        <v>434224.24900000001</v>
      </c>
      <c r="I120">
        <v>509032.071</v>
      </c>
      <c r="J120">
        <v>533937.15800000005</v>
      </c>
      <c r="K120">
        <v>413570.53100000002</v>
      </c>
      <c r="L120">
        <v>558892.42299999995</v>
      </c>
    </row>
    <row r="121" spans="1:12">
      <c r="A121" t="s">
        <v>141</v>
      </c>
      <c r="B121">
        <v>1195.2750000000001</v>
      </c>
      <c r="C121">
        <v>1034.817</v>
      </c>
      <c r="D121">
        <v>1413.953</v>
      </c>
      <c r="E121">
        <v>1699.0429999999999</v>
      </c>
      <c r="F121">
        <v>3577.797</v>
      </c>
      <c r="G121">
        <v>7535.7550000000001</v>
      </c>
      <c r="H121">
        <v>8737.1290000000008</v>
      </c>
      <c r="I121">
        <v>9733.75</v>
      </c>
      <c r="J121">
        <v>10319.162</v>
      </c>
      <c r="K121">
        <v>9181.2690000000002</v>
      </c>
      <c r="L121">
        <v>11199.674000000001</v>
      </c>
    </row>
    <row r="122" spans="1:12">
      <c r="A122" t="s">
        <v>142</v>
      </c>
      <c r="B122">
        <v>49987.711000000003</v>
      </c>
      <c r="C122">
        <v>50999.1</v>
      </c>
      <c r="D122">
        <v>53220.777999999998</v>
      </c>
      <c r="E122">
        <v>64101.760000000002</v>
      </c>
      <c r="F122">
        <v>79328.267999999996</v>
      </c>
      <c r="G122">
        <v>91867.585999999996</v>
      </c>
      <c r="H122">
        <v>103526.95299999999</v>
      </c>
      <c r="I122">
        <v>134291.921</v>
      </c>
      <c r="J122">
        <v>126329.121</v>
      </c>
      <c r="K122">
        <v>90016.865999999995</v>
      </c>
      <c r="L122">
        <v>97449.692999999999</v>
      </c>
    </row>
    <row r="123" spans="1:12">
      <c r="A123" t="s">
        <v>143</v>
      </c>
      <c r="B123">
        <v>314308.26699999999</v>
      </c>
      <c r="C123">
        <v>341730.04800000001</v>
      </c>
      <c r="D123">
        <v>382925.12599999999</v>
      </c>
      <c r="E123">
        <v>468643.36</v>
      </c>
      <c r="F123">
        <v>563933.51</v>
      </c>
      <c r="G123">
        <v>593204.79399999999</v>
      </c>
      <c r="H123">
        <v>658998.23800000001</v>
      </c>
      <c r="I123">
        <v>785022.05799999996</v>
      </c>
      <c r="J123">
        <v>836631.65700000001</v>
      </c>
      <c r="K123">
        <v>680961.076</v>
      </c>
      <c r="L123">
        <v>720705.87</v>
      </c>
    </row>
    <row r="124" spans="1:12">
      <c r="A124" t="s">
        <v>144</v>
      </c>
      <c r="B124">
        <v>1367.1990000000001</v>
      </c>
      <c r="C124">
        <v>1623.626</v>
      </c>
      <c r="D124">
        <v>2332.4830000000002</v>
      </c>
      <c r="E124">
        <v>2760.6120000000001</v>
      </c>
      <c r="F124">
        <v>3118.038</v>
      </c>
      <c r="G124">
        <v>22091.102999999999</v>
      </c>
      <c r="H124">
        <v>21137.897000000001</v>
      </c>
      <c r="I124">
        <v>20601.231</v>
      </c>
      <c r="J124">
        <v>29351.853999999999</v>
      </c>
      <c r="K124">
        <v>23788.79</v>
      </c>
      <c r="L124">
        <v>22348.940999999999</v>
      </c>
    </row>
    <row r="125" spans="1:12">
      <c r="A125" t="s">
        <v>145</v>
      </c>
      <c r="B125">
        <v>9342.5589999999993</v>
      </c>
      <c r="C125">
        <v>11464.258</v>
      </c>
      <c r="D125">
        <v>13921.7</v>
      </c>
      <c r="E125">
        <v>14264.18</v>
      </c>
      <c r="F125">
        <v>14371.834000000001</v>
      </c>
      <c r="G125">
        <v>14986.698</v>
      </c>
      <c r="H125">
        <v>13960.289000000001</v>
      </c>
      <c r="I125">
        <v>13241.734</v>
      </c>
      <c r="J125">
        <v>13378.557000000001</v>
      </c>
      <c r="K125">
        <v>14017.669</v>
      </c>
      <c r="L125">
        <v>13691.635</v>
      </c>
    </row>
    <row r="126" spans="1:12">
      <c r="A126" t="s">
        <v>146</v>
      </c>
      <c r="B126">
        <v>46073.769</v>
      </c>
      <c r="C126">
        <v>48580</v>
      </c>
      <c r="D126">
        <v>39336.248</v>
      </c>
      <c r="E126">
        <v>44840.815999999999</v>
      </c>
      <c r="F126">
        <v>38349.411999999997</v>
      </c>
      <c r="G126">
        <v>35266.913</v>
      </c>
      <c r="H126">
        <v>38909.877</v>
      </c>
      <c r="I126">
        <v>48768.686999999998</v>
      </c>
      <c r="J126">
        <v>53203.017</v>
      </c>
      <c r="K126">
        <v>28129.645</v>
      </c>
      <c r="L126">
        <v>39846.745000000003</v>
      </c>
    </row>
    <row r="127" spans="1:12">
      <c r="A127" t="s">
        <v>147</v>
      </c>
      <c r="B127">
        <v>5105.4110000000001</v>
      </c>
      <c r="C127">
        <v>7275.1360000000004</v>
      </c>
      <c r="D127">
        <v>8682.32</v>
      </c>
      <c r="E127">
        <v>11457.798000000001</v>
      </c>
      <c r="F127">
        <v>13205.168</v>
      </c>
      <c r="G127">
        <v>12298.745999999999</v>
      </c>
      <c r="H127">
        <v>12237.269</v>
      </c>
      <c r="I127">
        <v>13422.257</v>
      </c>
      <c r="J127">
        <v>18256.951000000001</v>
      </c>
      <c r="K127">
        <v>16859.63</v>
      </c>
      <c r="L127">
        <v>14193.189</v>
      </c>
    </row>
    <row r="128" spans="1:12">
      <c r="A128" t="s">
        <v>148</v>
      </c>
      <c r="B128">
        <v>22081.75</v>
      </c>
      <c r="C128">
        <v>27256.636999999999</v>
      </c>
      <c r="D128">
        <v>32739.834999999999</v>
      </c>
      <c r="E128">
        <v>49938.983999999997</v>
      </c>
      <c r="F128">
        <v>62400.178999999996</v>
      </c>
      <c r="G128">
        <v>79995.258000000002</v>
      </c>
      <c r="H128">
        <v>109167.448</v>
      </c>
      <c r="I128">
        <v>134574.889</v>
      </c>
      <c r="J128">
        <v>176560.16699999999</v>
      </c>
      <c r="K128">
        <v>138879.12299999999</v>
      </c>
      <c r="L128">
        <v>158980.23699999999</v>
      </c>
    </row>
    <row r="129" spans="1:12">
      <c r="A129" t="s">
        <v>149</v>
      </c>
      <c r="B129">
        <v>231074.72099999999</v>
      </c>
      <c r="C129">
        <v>242112.87599999999</v>
      </c>
      <c r="D129">
        <v>275565.27</v>
      </c>
      <c r="E129">
        <v>289870.20799999998</v>
      </c>
      <c r="F129">
        <v>321818.64199999999</v>
      </c>
      <c r="G129">
        <v>311118.527</v>
      </c>
      <c r="H129">
        <v>419391.93400000001</v>
      </c>
      <c r="I129">
        <v>488529.08299999998</v>
      </c>
      <c r="J129">
        <v>507676.071</v>
      </c>
      <c r="K129">
        <v>187140.71</v>
      </c>
      <c r="L129">
        <v>531621.68299999996</v>
      </c>
    </row>
    <row r="130" spans="1:12">
      <c r="A130" t="s">
        <v>150</v>
      </c>
      <c r="B130">
        <v>18622.554</v>
      </c>
      <c r="C130">
        <v>19200.607</v>
      </c>
      <c r="D130">
        <v>20411.596000000001</v>
      </c>
      <c r="E130">
        <v>20178.52</v>
      </c>
      <c r="F130">
        <v>18063.04</v>
      </c>
      <c r="G130">
        <v>17481.795999999998</v>
      </c>
      <c r="H130">
        <v>20881.732</v>
      </c>
      <c r="I130">
        <v>21502.879000000001</v>
      </c>
      <c r="J130">
        <v>22474.83</v>
      </c>
      <c r="K130">
        <v>15803.57</v>
      </c>
      <c r="L130">
        <v>18373.805</v>
      </c>
    </row>
    <row r="131" spans="1:12">
      <c r="A131" t="s">
        <v>151</v>
      </c>
      <c r="B131">
        <v>1446.213</v>
      </c>
      <c r="C131">
        <v>1719.884</v>
      </c>
      <c r="D131">
        <v>2504.0320000000002</v>
      </c>
      <c r="E131">
        <v>3500.826</v>
      </c>
      <c r="F131">
        <v>4097.9459999999999</v>
      </c>
      <c r="G131">
        <v>3709.5450000000001</v>
      </c>
      <c r="H131">
        <v>4469.4639999999999</v>
      </c>
      <c r="I131">
        <v>4949.1639999999998</v>
      </c>
      <c r="J131">
        <v>9002.1280000000006</v>
      </c>
      <c r="K131">
        <v>12626.902</v>
      </c>
      <c r="L131">
        <v>9311.116</v>
      </c>
    </row>
    <row r="132" spans="1:12">
      <c r="A132" t="s">
        <v>152</v>
      </c>
      <c r="B132">
        <v>28019.521000000001</v>
      </c>
      <c r="C132">
        <v>32172.112000000001</v>
      </c>
      <c r="D132">
        <v>32444.061000000002</v>
      </c>
      <c r="E132">
        <v>22969.614000000001</v>
      </c>
      <c r="F132">
        <v>26886.545999999998</v>
      </c>
      <c r="G132">
        <v>24559.793000000001</v>
      </c>
      <c r="H132">
        <v>28799.243999999999</v>
      </c>
      <c r="I132">
        <v>41600.446000000004</v>
      </c>
      <c r="J132">
        <v>21972.257000000001</v>
      </c>
      <c r="K132">
        <v>28883.651000000002</v>
      </c>
      <c r="L132">
        <v>18716.956999999999</v>
      </c>
    </row>
    <row r="133" spans="1:12">
      <c r="A133" t="s">
        <v>153</v>
      </c>
      <c r="B133">
        <v>15544.200999999999</v>
      </c>
      <c r="C133">
        <v>17104.600999999999</v>
      </c>
      <c r="D133">
        <v>19551.366999999998</v>
      </c>
      <c r="E133">
        <v>26501.694</v>
      </c>
      <c r="F133">
        <v>27763.49</v>
      </c>
      <c r="G133">
        <v>33074.591</v>
      </c>
      <c r="H133">
        <v>55844.167000000001</v>
      </c>
      <c r="I133">
        <v>40573.794000000002</v>
      </c>
      <c r="J133">
        <v>46157.64</v>
      </c>
      <c r="K133">
        <v>29226.859</v>
      </c>
      <c r="L133">
        <v>40002.345000000001</v>
      </c>
    </row>
    <row r="134" spans="1:12">
      <c r="A134" t="s">
        <v>154</v>
      </c>
      <c r="B134">
        <v>157294.96100000001</v>
      </c>
      <c r="C134">
        <v>168971.016</v>
      </c>
      <c r="D134">
        <v>199877.96</v>
      </c>
      <c r="E134">
        <v>254528.20800000001</v>
      </c>
      <c r="F134">
        <v>338449.837</v>
      </c>
      <c r="G134">
        <v>322014.658</v>
      </c>
      <c r="H134">
        <v>377599.68199999997</v>
      </c>
      <c r="I134">
        <v>453386.29800000001</v>
      </c>
      <c r="J134">
        <v>487367.78200000001</v>
      </c>
      <c r="K134">
        <v>292904.58399999997</v>
      </c>
      <c r="L134">
        <v>396622.94500000001</v>
      </c>
    </row>
    <row r="135" spans="1:12">
      <c r="A135" t="s">
        <v>155</v>
      </c>
      <c r="B135">
        <v>30117.780999999999</v>
      </c>
      <c r="C135">
        <v>31387.506000000001</v>
      </c>
      <c r="D135">
        <v>33778.144999999997</v>
      </c>
      <c r="E135">
        <v>45131.847999999998</v>
      </c>
      <c r="F135">
        <v>51343.932999999997</v>
      </c>
      <c r="G135">
        <v>53919.35</v>
      </c>
      <c r="H135">
        <v>68535.167000000001</v>
      </c>
      <c r="I135">
        <v>85418.054000000004</v>
      </c>
      <c r="J135">
        <v>85231.426000000007</v>
      </c>
      <c r="K135">
        <v>58116.305</v>
      </c>
      <c r="L135">
        <v>74421.077999999994</v>
      </c>
    </row>
    <row r="136" spans="1:12">
      <c r="A136" t="s">
        <v>156</v>
      </c>
      <c r="B136">
        <v>195.15600000000001</v>
      </c>
      <c r="C136">
        <v>129.541</v>
      </c>
      <c r="D136">
        <v>211.01900000000001</v>
      </c>
      <c r="E136">
        <v>138.82499999999999</v>
      </c>
      <c r="F136">
        <v>181.41300000000001</v>
      </c>
      <c r="G136">
        <v>178.315</v>
      </c>
      <c r="H136">
        <v>84.58</v>
      </c>
      <c r="I136">
        <v>57.247</v>
      </c>
      <c r="J136">
        <v>70.17</v>
      </c>
      <c r="K136">
        <v>61.192999999999998</v>
      </c>
      <c r="L136">
        <v>95.911000000000001</v>
      </c>
    </row>
    <row r="137" spans="1:12">
      <c r="A137" t="s">
        <v>157</v>
      </c>
      <c r="B137">
        <v>596807.40599999996</v>
      </c>
      <c r="C137">
        <v>600292.397</v>
      </c>
      <c r="D137">
        <v>621057.46</v>
      </c>
      <c r="E137">
        <v>741441.40800000005</v>
      </c>
      <c r="F137">
        <v>858602.598</v>
      </c>
      <c r="G137">
        <v>876106.799</v>
      </c>
      <c r="H137">
        <v>955692.46799999999</v>
      </c>
      <c r="I137">
        <v>1068289.9010000001</v>
      </c>
      <c r="J137">
        <v>1015594.138</v>
      </c>
      <c r="K137">
        <v>536636.03799999994</v>
      </c>
      <c r="L137">
        <v>613807.04799999995</v>
      </c>
    </row>
    <row r="138" spans="1:12">
      <c r="A138" t="s">
        <v>158</v>
      </c>
      <c r="B138">
        <v>235074.886</v>
      </c>
      <c r="C138">
        <v>239569.97700000001</v>
      </c>
      <c r="D138">
        <v>248754.57</v>
      </c>
      <c r="E138">
        <v>286373.152</v>
      </c>
      <c r="F138">
        <v>319442.299</v>
      </c>
      <c r="G138">
        <v>313612.79300000001</v>
      </c>
      <c r="H138">
        <v>378006.022</v>
      </c>
      <c r="I138">
        <v>414373.84899999999</v>
      </c>
      <c r="J138">
        <v>394332.22200000001</v>
      </c>
      <c r="K138">
        <v>270273.62900000002</v>
      </c>
      <c r="L138">
        <v>293164.78100000002</v>
      </c>
    </row>
    <row r="139" spans="1:12">
      <c r="A139" t="s">
        <v>159</v>
      </c>
      <c r="B139">
        <v>7854532.574</v>
      </c>
      <c r="C139">
        <v>7692407.3760000002</v>
      </c>
      <c r="D139">
        <v>7888270.5549999997</v>
      </c>
      <c r="E139">
        <v>8852446.2080000006</v>
      </c>
      <c r="F139">
        <v>9969514.6469999999</v>
      </c>
      <c r="G139">
        <v>8764666.1099999994</v>
      </c>
      <c r="H139">
        <v>10238423.741</v>
      </c>
      <c r="I139">
        <v>11008593.694</v>
      </c>
      <c r="J139">
        <v>11079856.418</v>
      </c>
      <c r="K139">
        <v>8574816.3729999997</v>
      </c>
      <c r="L139">
        <v>9474061.9519999996</v>
      </c>
    </row>
    <row r="140" spans="1:12">
      <c r="A140" t="s">
        <v>160</v>
      </c>
      <c r="B140">
        <v>707910.74600000004</v>
      </c>
      <c r="C140">
        <v>609411.29599999997</v>
      </c>
      <c r="D140">
        <v>214185.01199999999</v>
      </c>
      <c r="E140">
        <v>248821.728</v>
      </c>
      <c r="F140">
        <v>280773.33500000002</v>
      </c>
      <c r="G140">
        <v>271890.78999999998</v>
      </c>
      <c r="H140">
        <v>286835.29800000001</v>
      </c>
      <c r="I140">
        <v>485309.658</v>
      </c>
      <c r="J140">
        <v>465963.22200000001</v>
      </c>
      <c r="K140">
        <v>356006.35200000001</v>
      </c>
      <c r="L140">
        <v>358763.87199999997</v>
      </c>
    </row>
    <row r="141" spans="1:12">
      <c r="A141" t="s">
        <v>161</v>
      </c>
      <c r="B141">
        <v>30411.572</v>
      </c>
      <c r="C141">
        <v>29467.457999999999</v>
      </c>
      <c r="D141">
        <v>30034.382000000001</v>
      </c>
      <c r="E141">
        <v>31378.952000000001</v>
      </c>
      <c r="F141">
        <v>30817.562999999998</v>
      </c>
      <c r="G141">
        <v>24654.474999999999</v>
      </c>
      <c r="H141">
        <v>24313.781999999999</v>
      </c>
      <c r="I141">
        <v>28461.707999999999</v>
      </c>
      <c r="J141">
        <v>23711.315999999999</v>
      </c>
      <c r="K141">
        <v>18114.208999999999</v>
      </c>
      <c r="L141">
        <v>12551.504000000001</v>
      </c>
    </row>
    <row r="142" spans="1:12">
      <c r="A142" t="s">
        <v>162</v>
      </c>
      <c r="B142">
        <v>18444.316999999999</v>
      </c>
      <c r="C142">
        <v>20095.32</v>
      </c>
      <c r="D142">
        <v>20427.758999999998</v>
      </c>
      <c r="E142">
        <v>28493.027999999998</v>
      </c>
      <c r="F142">
        <v>21862.978999999999</v>
      </c>
      <c r="G142">
        <v>18255.843000000001</v>
      </c>
      <c r="H142">
        <v>19458.934000000001</v>
      </c>
      <c r="I142">
        <v>20515.827000000001</v>
      </c>
      <c r="J142">
        <v>15484.916999999999</v>
      </c>
      <c r="K142">
        <v>12192.24</v>
      </c>
      <c r="L142">
        <v>10460.787</v>
      </c>
    </row>
    <row r="143" spans="1:12">
      <c r="A143" t="s">
        <v>163</v>
      </c>
      <c r="B143">
        <v>26634.227999999999</v>
      </c>
      <c r="C143">
        <v>27531.489000000001</v>
      </c>
      <c r="D143">
        <v>29989.38</v>
      </c>
      <c r="E143">
        <v>38957.487999999998</v>
      </c>
      <c r="F143">
        <v>37193.866000000002</v>
      </c>
      <c r="G143">
        <v>29622.856</v>
      </c>
      <c r="H143">
        <v>28833.034</v>
      </c>
      <c r="I143">
        <v>29656.584999999999</v>
      </c>
      <c r="J143">
        <v>24926.55</v>
      </c>
      <c r="K143">
        <v>13623.63</v>
      </c>
      <c r="L143">
        <v>11342.081</v>
      </c>
    </row>
    <row r="144" spans="1:12">
      <c r="A144" t="s">
        <v>164</v>
      </c>
      <c r="B144">
        <v>13288.950999999999</v>
      </c>
      <c r="C144">
        <v>12806.859</v>
      </c>
      <c r="D144">
        <v>10293.24</v>
      </c>
      <c r="E144">
        <v>12653.59</v>
      </c>
      <c r="F144">
        <v>12439.272999999999</v>
      </c>
      <c r="G144">
        <v>8939.9169999999995</v>
      </c>
      <c r="H144">
        <v>7735.0320000000002</v>
      </c>
      <c r="I144">
        <v>10240.674999999999</v>
      </c>
      <c r="J144">
        <v>11094.779</v>
      </c>
      <c r="K144">
        <v>7136.2449999999999</v>
      </c>
      <c r="L144">
        <v>6703.9970000000003</v>
      </c>
    </row>
    <row r="145" spans="1:12">
      <c r="A145" t="s">
        <v>165</v>
      </c>
      <c r="B145">
        <v>14920.870999999999</v>
      </c>
      <c r="C145">
        <v>12497.785</v>
      </c>
      <c r="D145">
        <v>14460.347</v>
      </c>
      <c r="E145">
        <v>17250.292000000001</v>
      </c>
      <c r="F145">
        <v>14573.684999999999</v>
      </c>
      <c r="G145">
        <v>12336.558999999999</v>
      </c>
      <c r="H145">
        <v>11936.536</v>
      </c>
      <c r="I145">
        <v>13002.572</v>
      </c>
      <c r="J145">
        <v>13504.847</v>
      </c>
      <c r="K145">
        <v>4635.1930000000002</v>
      </c>
      <c r="L145">
        <v>7867.9160000000002</v>
      </c>
    </row>
    <row r="146" spans="1:12">
      <c r="A146" t="s">
        <v>166</v>
      </c>
      <c r="B146">
        <v>10097.365</v>
      </c>
      <c r="C146">
        <v>10806.054</v>
      </c>
      <c r="D146">
        <v>10571.156000000001</v>
      </c>
      <c r="E146">
        <v>12670.954</v>
      </c>
      <c r="F146">
        <v>12303.870999999999</v>
      </c>
      <c r="G146">
        <v>10102.041999999999</v>
      </c>
      <c r="H146">
        <v>9755.875</v>
      </c>
      <c r="I146">
        <v>11040.102000000001</v>
      </c>
      <c r="J146">
        <v>9216.5709999999999</v>
      </c>
      <c r="K146">
        <v>7432.7489999999998</v>
      </c>
      <c r="L146">
        <v>8238.4879999999994</v>
      </c>
    </row>
    <row r="147" spans="1:12">
      <c r="A147" t="s">
        <v>167</v>
      </c>
      <c r="B147">
        <v>180674.82699999999</v>
      </c>
      <c r="C147">
        <v>181125.829</v>
      </c>
      <c r="D147">
        <v>195070.62100000001</v>
      </c>
      <c r="E147">
        <v>217528.17600000001</v>
      </c>
      <c r="F147">
        <v>237065.114</v>
      </c>
      <c r="G147">
        <v>238360.08</v>
      </c>
      <c r="H147">
        <v>258104.80499999999</v>
      </c>
      <c r="I147">
        <v>308104.84700000001</v>
      </c>
      <c r="J147">
        <v>343520.26</v>
      </c>
      <c r="K147">
        <v>154494.20699999999</v>
      </c>
      <c r="L147">
        <v>226646.04399999999</v>
      </c>
    </row>
    <row r="148" spans="1:12">
      <c r="A148" t="s">
        <v>168</v>
      </c>
      <c r="B148">
        <v>22865.073</v>
      </c>
      <c r="C148">
        <v>28381.016</v>
      </c>
      <c r="D148">
        <v>34537.625999999997</v>
      </c>
      <c r="E148">
        <v>41062.667999999998</v>
      </c>
      <c r="F148">
        <v>37596.684000000001</v>
      </c>
      <c r="G148">
        <v>34934.845999999998</v>
      </c>
      <c r="H148">
        <v>37348.396000000001</v>
      </c>
      <c r="I148">
        <v>47593.137999999999</v>
      </c>
      <c r="J148">
        <v>49819.427000000003</v>
      </c>
      <c r="K148">
        <v>44502.069000000003</v>
      </c>
      <c r="L148">
        <v>46323.894999999997</v>
      </c>
    </row>
    <row r="149" spans="1:12">
      <c r="A149" t="s">
        <v>169</v>
      </c>
      <c r="B149">
        <v>6171.0649999999996</v>
      </c>
      <c r="C149">
        <v>6911.7389999999996</v>
      </c>
      <c r="D149">
        <v>7708.76</v>
      </c>
      <c r="E149">
        <v>9901.8619999999992</v>
      </c>
      <c r="F149">
        <v>10897.186</v>
      </c>
      <c r="G149">
        <v>10279.728999999999</v>
      </c>
      <c r="H149">
        <v>11085.779</v>
      </c>
      <c r="I149">
        <v>14478.38</v>
      </c>
      <c r="J149">
        <v>14239.058000000001</v>
      </c>
      <c r="K149">
        <v>11841.74</v>
      </c>
      <c r="L149">
        <v>11786.358</v>
      </c>
    </row>
    <row r="150" spans="1:12">
      <c r="A150" t="s">
        <v>170</v>
      </c>
      <c r="B150">
        <v>64625.510999999999</v>
      </c>
      <c r="C150">
        <v>73033.153999999995</v>
      </c>
      <c r="D150">
        <v>72038.587</v>
      </c>
      <c r="E150">
        <v>87958.304000000004</v>
      </c>
      <c r="F150">
        <v>108865.065</v>
      </c>
      <c r="G150">
        <v>127399.39599999999</v>
      </c>
      <c r="H150">
        <v>160173.02900000001</v>
      </c>
      <c r="I150">
        <v>167341.42499999999</v>
      </c>
      <c r="J150">
        <v>184561.01800000001</v>
      </c>
      <c r="K150">
        <v>132266.916</v>
      </c>
      <c r="L150">
        <v>132334.747</v>
      </c>
    </row>
    <row r="151" spans="1:12">
      <c r="A151" t="s">
        <v>171</v>
      </c>
      <c r="B151">
        <v>5969.799</v>
      </c>
      <c r="C151">
        <v>6369.0630000000001</v>
      </c>
      <c r="D151">
        <v>6007.2380000000003</v>
      </c>
      <c r="E151">
        <v>7223.875</v>
      </c>
      <c r="F151">
        <v>9204.89</v>
      </c>
      <c r="G151">
        <v>10072.219999999999</v>
      </c>
      <c r="H151">
        <v>12330.974</v>
      </c>
      <c r="I151">
        <v>17184.881000000001</v>
      </c>
      <c r="J151">
        <v>17271.648000000001</v>
      </c>
      <c r="K151">
        <v>10394.062</v>
      </c>
      <c r="L151">
        <v>9885.3819999999996</v>
      </c>
    </row>
    <row r="152" spans="1:12">
      <c r="A152" t="s">
        <v>172</v>
      </c>
      <c r="B152">
        <v>107539.572</v>
      </c>
      <c r="C152">
        <v>103330.249</v>
      </c>
      <c r="D152">
        <v>116494.182</v>
      </c>
      <c r="E152">
        <v>141247.50399999999</v>
      </c>
      <c r="F152">
        <v>180210.61300000001</v>
      </c>
      <c r="G152">
        <v>181028.807</v>
      </c>
      <c r="H152">
        <v>223752.239</v>
      </c>
      <c r="I152">
        <v>245738.24900000001</v>
      </c>
      <c r="J152">
        <v>245860.93</v>
      </c>
      <c r="K152">
        <v>150486.726</v>
      </c>
      <c r="L152">
        <v>170851.321</v>
      </c>
    </row>
    <row r="153" spans="1:12">
      <c r="A153" t="s">
        <v>173</v>
      </c>
      <c r="B153">
        <v>224598.21799999999</v>
      </c>
      <c r="C153">
        <v>243440.481</v>
      </c>
      <c r="D153">
        <v>269979.62699999998</v>
      </c>
      <c r="E153">
        <v>327493.47200000001</v>
      </c>
      <c r="F153">
        <v>364906.80599999998</v>
      </c>
      <c r="G153">
        <v>351365.82699999999</v>
      </c>
      <c r="H153">
        <v>395838.42599999998</v>
      </c>
      <c r="I153">
        <v>434676.52500000002</v>
      </c>
      <c r="J153">
        <v>462668.60100000002</v>
      </c>
      <c r="K153">
        <v>251262.924</v>
      </c>
      <c r="L153">
        <v>292859.446</v>
      </c>
    </row>
    <row r="154" spans="1:12">
      <c r="A154" t="s">
        <v>174</v>
      </c>
      <c r="B154">
        <v>17933.421999999999</v>
      </c>
      <c r="C154">
        <v>24334.204000000002</v>
      </c>
      <c r="D154">
        <v>22397.292000000001</v>
      </c>
      <c r="E154">
        <v>26695.901999999998</v>
      </c>
      <c r="F154">
        <v>29123.567999999999</v>
      </c>
      <c r="G154">
        <v>29926.606</v>
      </c>
      <c r="H154">
        <v>43557.728999999999</v>
      </c>
      <c r="I154">
        <v>50641.91</v>
      </c>
      <c r="J154">
        <v>40064.396999999997</v>
      </c>
      <c r="K154">
        <v>17071.223999999998</v>
      </c>
      <c r="L154">
        <v>16264.143</v>
      </c>
    </row>
    <row r="155" spans="1:12">
      <c r="A155" t="s">
        <v>175</v>
      </c>
      <c r="B155">
        <v>6959.8689999999997</v>
      </c>
      <c r="C155">
        <v>6228.7749999999996</v>
      </c>
      <c r="D155">
        <v>7005.92</v>
      </c>
      <c r="E155">
        <v>8086.3230000000003</v>
      </c>
      <c r="F155">
        <v>9619.5810000000001</v>
      </c>
      <c r="G155">
        <v>11153.06</v>
      </c>
      <c r="H155">
        <v>12412.267</v>
      </c>
      <c r="I155">
        <v>16393.127</v>
      </c>
      <c r="J155">
        <v>18630.628000000001</v>
      </c>
      <c r="K155">
        <v>17664.625</v>
      </c>
      <c r="L155">
        <v>18309.491999999998</v>
      </c>
    </row>
    <row r="156" spans="1:12">
      <c r="A156" t="s">
        <v>176</v>
      </c>
      <c r="B156">
        <v>86.629000000000005</v>
      </c>
      <c r="C156">
        <v>43.363</v>
      </c>
      <c r="D156">
        <v>93.340999999999994</v>
      </c>
      <c r="E156">
        <v>382.78500000000003</v>
      </c>
      <c r="F156">
        <v>23.198</v>
      </c>
      <c r="G156">
        <v>14.499000000000001</v>
      </c>
      <c r="H156">
        <v>48.677999999999997</v>
      </c>
      <c r="I156">
        <v>17.277000000000001</v>
      </c>
      <c r="J156">
        <v>43.326999999999998</v>
      </c>
      <c r="K156">
        <v>8.4700000000000006</v>
      </c>
      <c r="L156">
        <v>35.100999999999999</v>
      </c>
    </row>
    <row r="157" spans="1:12">
      <c r="A157" t="s">
        <v>177</v>
      </c>
      <c r="B157">
        <v>18806.236000000001</v>
      </c>
      <c r="C157">
        <v>27212.022000000001</v>
      </c>
      <c r="D157">
        <v>26046.798999999999</v>
      </c>
      <c r="E157">
        <v>17065.432000000001</v>
      </c>
      <c r="F157">
        <v>28491.063999999998</v>
      </c>
      <c r="G157">
        <v>33780.963000000003</v>
      </c>
      <c r="H157">
        <v>29869.339</v>
      </c>
      <c r="I157">
        <v>97958.089000000007</v>
      </c>
      <c r="J157">
        <v>85883.387000000002</v>
      </c>
      <c r="K157">
        <v>54617.474000000002</v>
      </c>
      <c r="L157">
        <v>152421.63699999999</v>
      </c>
    </row>
    <row r="158" spans="1:12">
      <c r="A158" t="s">
        <v>178</v>
      </c>
      <c r="B158">
        <v>31450.453000000001</v>
      </c>
      <c r="C158">
        <v>30060.532999999999</v>
      </c>
      <c r="D158">
        <v>48778.686999999998</v>
      </c>
      <c r="E158">
        <v>401170.46399999998</v>
      </c>
      <c r="F158">
        <v>775178.38899999997</v>
      </c>
      <c r="G158">
        <v>547117.26899999997</v>
      </c>
      <c r="H158">
        <v>306387.50199999998</v>
      </c>
      <c r="I158">
        <v>123308.174</v>
      </c>
      <c r="J158">
        <v>254329.28400000001</v>
      </c>
      <c r="K158">
        <v>123991.45</v>
      </c>
      <c r="L158">
        <v>194528.68599999999</v>
      </c>
    </row>
    <row r="159" spans="1:12">
      <c r="A159" t="s">
        <v>179</v>
      </c>
      <c r="B159">
        <v>255083.74</v>
      </c>
      <c r="C159">
        <v>216197.50200000001</v>
      </c>
      <c r="D159">
        <v>252469.128</v>
      </c>
      <c r="E159">
        <v>344278.11200000002</v>
      </c>
      <c r="F159">
        <v>403341.94400000002</v>
      </c>
      <c r="G159">
        <v>537432.11899999995</v>
      </c>
      <c r="H159">
        <v>471731.12900000002</v>
      </c>
      <c r="I159">
        <v>508333.73200000002</v>
      </c>
      <c r="J159">
        <v>605693.01300000004</v>
      </c>
      <c r="K159">
        <v>157.29400000000001</v>
      </c>
      <c r="L159">
        <v>463599.63099999999</v>
      </c>
    </row>
    <row r="160" spans="1:12">
      <c r="A160" t="s">
        <v>180</v>
      </c>
      <c r="B160">
        <v>231785.15599999999</v>
      </c>
      <c r="C160">
        <v>302405.75799999997</v>
      </c>
      <c r="D160">
        <v>293169.49699999997</v>
      </c>
      <c r="E160">
        <v>299503.55200000003</v>
      </c>
      <c r="F160">
        <v>360244.821</v>
      </c>
      <c r="G160">
        <v>371950.63799999998</v>
      </c>
      <c r="H160">
        <v>427978.14500000002</v>
      </c>
      <c r="I160">
        <v>443952.13299999997</v>
      </c>
      <c r="J160">
        <v>504675.18400000001</v>
      </c>
      <c r="K160">
        <v>9379.1200000000008</v>
      </c>
      <c r="L160">
        <v>351700.755</v>
      </c>
    </row>
    <row r="161" spans="1:12">
      <c r="A161" t="s">
        <v>181</v>
      </c>
      <c r="B161">
        <v>866565.23</v>
      </c>
      <c r="C161">
        <v>739855.973</v>
      </c>
      <c r="D161">
        <v>799546.50600000005</v>
      </c>
      <c r="E161">
        <v>1260968.4480000001</v>
      </c>
      <c r="F161">
        <v>2088459.959</v>
      </c>
      <c r="G161">
        <v>2366789.4019999998</v>
      </c>
      <c r="H161">
        <v>3582002.2239999999</v>
      </c>
      <c r="I161">
        <v>4554769.8810000001</v>
      </c>
      <c r="J161">
        <v>3963441.7230000002</v>
      </c>
      <c r="K161">
        <v>1850591.16</v>
      </c>
      <c r="L161">
        <v>3000443.8790000002</v>
      </c>
    </row>
    <row r="162" spans="1:12">
      <c r="A162" t="s">
        <v>182</v>
      </c>
      <c r="B162">
        <v>208933.103</v>
      </c>
      <c r="C162">
        <v>206828.86600000001</v>
      </c>
      <c r="D162">
        <v>190420.62400000001</v>
      </c>
      <c r="E162">
        <v>251954.25599999999</v>
      </c>
      <c r="F162">
        <v>380283.16600000003</v>
      </c>
      <c r="G162">
        <v>445719.08600000001</v>
      </c>
      <c r="H162">
        <v>457262.21399999998</v>
      </c>
      <c r="I162">
        <v>551929.61499999999</v>
      </c>
      <c r="J162">
        <v>657290.13500000001</v>
      </c>
      <c r="K162">
        <v>238995.52600000001</v>
      </c>
      <c r="L162">
        <v>428875.01</v>
      </c>
    </row>
    <row r="163" spans="1:12">
      <c r="A163" t="s">
        <v>183</v>
      </c>
      <c r="B163">
        <v>582.11500000000001</v>
      </c>
      <c r="C163">
        <v>634.30100000000004</v>
      </c>
      <c r="D163">
        <v>1724.06</v>
      </c>
      <c r="E163">
        <v>891.37099999999998</v>
      </c>
      <c r="F163">
        <v>1050.636</v>
      </c>
      <c r="G163">
        <v>819.15499999999997</v>
      </c>
      <c r="H163">
        <v>947.44399999999996</v>
      </c>
      <c r="I163">
        <v>1509.3040000000001</v>
      </c>
      <c r="J163">
        <v>1329.299</v>
      </c>
      <c r="K163">
        <v>1779.6579999999999</v>
      </c>
      <c r="L163">
        <v>2422.3649999999998</v>
      </c>
    </row>
    <row r="164" spans="1:12">
      <c r="A164" t="s">
        <v>184</v>
      </c>
      <c r="B164">
        <v>4474.8720000000003</v>
      </c>
      <c r="C164">
        <v>4947.7749999999996</v>
      </c>
      <c r="D164">
        <v>5120.0060000000003</v>
      </c>
      <c r="E164">
        <v>7389.4409999999998</v>
      </c>
      <c r="F164">
        <v>9742.5759999999991</v>
      </c>
      <c r="G164">
        <v>10847.137000000001</v>
      </c>
      <c r="H164">
        <v>15473.05</v>
      </c>
      <c r="I164">
        <v>19233.383000000002</v>
      </c>
      <c r="J164">
        <v>23738.708999999999</v>
      </c>
      <c r="K164">
        <v>5971.9809999999998</v>
      </c>
      <c r="L164">
        <v>2687.7579999999998</v>
      </c>
    </row>
    <row r="165" spans="1:12">
      <c r="A165" t="s">
        <v>185</v>
      </c>
      <c r="B165">
        <v>271896.07</v>
      </c>
      <c r="C165">
        <v>252594.96400000001</v>
      </c>
      <c r="D165">
        <v>294882.11800000002</v>
      </c>
      <c r="E165">
        <v>353367.90399999998</v>
      </c>
      <c r="F165">
        <v>501171.31699999998</v>
      </c>
      <c r="G165">
        <v>496286.402</v>
      </c>
      <c r="H165">
        <v>589366.59199999995</v>
      </c>
      <c r="I165">
        <v>688311.38600000006</v>
      </c>
      <c r="J165">
        <v>691762.93700000003</v>
      </c>
      <c r="K165">
        <v>157927.81200000001</v>
      </c>
      <c r="L165">
        <v>1283345.4879999999</v>
      </c>
    </row>
    <row r="166" spans="1:12">
      <c r="A166" t="s">
        <v>186</v>
      </c>
      <c r="B166">
        <v>3080.2539999999999</v>
      </c>
      <c r="C166">
        <v>2342.7139999999999</v>
      </c>
      <c r="D166">
        <v>3148.4169999999999</v>
      </c>
      <c r="E166">
        <v>3323.1480000000001</v>
      </c>
      <c r="F166">
        <v>7117.2820000000002</v>
      </c>
      <c r="G166">
        <v>8631.9599999999991</v>
      </c>
      <c r="H166">
        <v>14900.723</v>
      </c>
      <c r="I166">
        <v>14720.537</v>
      </c>
      <c r="J166">
        <v>27869.388999999999</v>
      </c>
      <c r="K166">
        <v>2216.7109999999998</v>
      </c>
      <c r="L166">
        <v>45061.017999999996</v>
      </c>
    </row>
    <row r="167" spans="1:12">
      <c r="A167" t="s">
        <v>187</v>
      </c>
      <c r="B167">
        <v>443486.549</v>
      </c>
      <c r="C167">
        <v>434783.717</v>
      </c>
      <c r="D167">
        <v>423912.413</v>
      </c>
      <c r="E167">
        <v>451106.81599999999</v>
      </c>
      <c r="F167">
        <v>614579.755</v>
      </c>
      <c r="G167">
        <v>743592.04099999997</v>
      </c>
      <c r="H167">
        <v>1278082.1569999999</v>
      </c>
      <c r="I167">
        <v>989297.34199999995</v>
      </c>
      <c r="J167">
        <v>1336001.335</v>
      </c>
      <c r="K167">
        <v>757000.94799999997</v>
      </c>
      <c r="L167">
        <v>1235135.652</v>
      </c>
    </row>
    <row r="168" spans="1:12">
      <c r="A168" t="s">
        <v>188</v>
      </c>
      <c r="B168">
        <v>250726.54300000001</v>
      </c>
      <c r="C168">
        <v>232642.622</v>
      </c>
      <c r="D168">
        <v>268853.71600000001</v>
      </c>
      <c r="E168">
        <v>355256.99200000003</v>
      </c>
      <c r="F168">
        <v>507007.65899999999</v>
      </c>
      <c r="G168">
        <v>449786.06699999998</v>
      </c>
      <c r="H168">
        <v>926375.94400000002</v>
      </c>
      <c r="I168">
        <v>1650935.26</v>
      </c>
      <c r="J168">
        <v>899298.32700000005</v>
      </c>
      <c r="K168">
        <v>506726.79100000003</v>
      </c>
      <c r="L168">
        <v>691573.42500000005</v>
      </c>
    </row>
    <row r="169" spans="1:12">
      <c r="A169" t="s">
        <v>189</v>
      </c>
      <c r="B169">
        <v>142475.829</v>
      </c>
      <c r="C169">
        <v>129842.049</v>
      </c>
      <c r="D169">
        <v>125861.54300000001</v>
      </c>
      <c r="E169">
        <v>146605.04</v>
      </c>
      <c r="F169">
        <v>146722.19399999999</v>
      </c>
      <c r="G169">
        <v>147626.26699999999</v>
      </c>
      <c r="H169">
        <v>185548.18599999999</v>
      </c>
      <c r="I169">
        <v>209466.11300000001</v>
      </c>
      <c r="J169">
        <v>212265.245</v>
      </c>
      <c r="K169">
        <v>134647.606</v>
      </c>
      <c r="L169">
        <v>167749.777</v>
      </c>
    </row>
    <row r="170" spans="1:12">
      <c r="A170" t="s">
        <v>190</v>
      </c>
      <c r="B170">
        <v>22.545000000000002</v>
      </c>
      <c r="C170">
        <v>104.63500000000001</v>
      </c>
      <c r="D170">
        <v>136.92599999999999</v>
      </c>
      <c r="E170">
        <v>48.588000000000001</v>
      </c>
      <c r="F170">
        <v>54.451000000000001</v>
      </c>
      <c r="G170">
        <v>31.891999999999999</v>
      </c>
      <c r="H170">
        <v>58.344000000000001</v>
      </c>
      <c r="I170">
        <v>1214.171</v>
      </c>
      <c r="J170">
        <v>23.58</v>
      </c>
      <c r="K170">
        <v>3.0859999999999999</v>
      </c>
      <c r="L170">
        <v>36.423000000000002</v>
      </c>
    </row>
    <row r="171" spans="1:12">
      <c r="A171" t="s">
        <v>191</v>
      </c>
      <c r="B171">
        <v>201907.43</v>
      </c>
      <c r="C171">
        <v>178630.28</v>
      </c>
      <c r="D171">
        <v>164419.57</v>
      </c>
      <c r="E171">
        <v>199028.51199999999</v>
      </c>
      <c r="F171">
        <v>275517.90299999999</v>
      </c>
      <c r="G171">
        <v>352742.84399999998</v>
      </c>
      <c r="H171">
        <v>811309.51899999997</v>
      </c>
      <c r="I171">
        <v>965501.06400000001</v>
      </c>
      <c r="J171">
        <v>555929.10400000005</v>
      </c>
      <c r="K171">
        <v>478271.23300000001</v>
      </c>
      <c r="L171">
        <v>626725.86399999994</v>
      </c>
    </row>
    <row r="172" spans="1:12">
      <c r="A172" t="s">
        <v>192</v>
      </c>
      <c r="B172">
        <v>301.142</v>
      </c>
      <c r="C172">
        <v>346.005</v>
      </c>
      <c r="D172">
        <v>275.94499999999999</v>
      </c>
      <c r="E172">
        <v>270.52499999999998</v>
      </c>
      <c r="F172">
        <v>498.67</v>
      </c>
      <c r="G172">
        <v>573.17700000000002</v>
      </c>
      <c r="H172">
        <v>1114.991</v>
      </c>
      <c r="I172">
        <v>1626.279</v>
      </c>
      <c r="J172">
        <v>2116.5059999999999</v>
      </c>
      <c r="K172">
        <v>841.12199999999996</v>
      </c>
      <c r="L172">
        <v>1776.3209999999999</v>
      </c>
    </row>
    <row r="173" spans="1:12">
      <c r="A173" t="s">
        <v>193</v>
      </c>
      <c r="B173">
        <v>135852.90299999999</v>
      </c>
      <c r="C173">
        <v>122356.231</v>
      </c>
      <c r="D173">
        <v>102184.90399999999</v>
      </c>
      <c r="E173">
        <v>116023.848</v>
      </c>
      <c r="F173">
        <v>286454.41800000001</v>
      </c>
      <c r="G173">
        <v>239826.454</v>
      </c>
      <c r="H173">
        <v>218244.875</v>
      </c>
      <c r="I173">
        <v>345465.3</v>
      </c>
      <c r="J173">
        <v>556742.853</v>
      </c>
      <c r="K173">
        <v>6989.2439999999997</v>
      </c>
      <c r="L173">
        <v>281805.56900000002</v>
      </c>
    </row>
    <row r="174" spans="1:12">
      <c r="A174" t="s">
        <v>194</v>
      </c>
      <c r="B174">
        <v>217883.58300000001</v>
      </c>
      <c r="C174">
        <v>277574.50400000002</v>
      </c>
      <c r="D174">
        <v>231355.57399999999</v>
      </c>
      <c r="E174">
        <v>265820.09600000002</v>
      </c>
      <c r="F174">
        <v>301030.98700000002</v>
      </c>
      <c r="G174">
        <v>344492.076</v>
      </c>
      <c r="H174">
        <v>361968.43</v>
      </c>
      <c r="I174">
        <v>449253.94199999998</v>
      </c>
      <c r="J174">
        <v>496068.484</v>
      </c>
      <c r="K174">
        <v>348377.897</v>
      </c>
      <c r="L174">
        <v>261375.55100000001</v>
      </c>
    </row>
    <row r="175" spans="1:12">
      <c r="A175" t="s">
        <v>195</v>
      </c>
      <c r="B175">
        <v>33746.027999999998</v>
      </c>
      <c r="C175">
        <v>39749.163999999997</v>
      </c>
      <c r="D175">
        <v>28605.474999999999</v>
      </c>
      <c r="E175">
        <v>42186.972000000002</v>
      </c>
      <c r="F175">
        <v>43749.688999999998</v>
      </c>
      <c r="G175">
        <v>54387.292000000001</v>
      </c>
      <c r="H175">
        <v>59357.106</v>
      </c>
      <c r="I175">
        <v>80150.131999999998</v>
      </c>
      <c r="J175">
        <v>94735.290999999997</v>
      </c>
      <c r="K175">
        <v>67225.399000000005</v>
      </c>
      <c r="L175">
        <v>51921.917999999998</v>
      </c>
    </row>
    <row r="176" spans="1:12">
      <c r="A176" t="s">
        <v>196</v>
      </c>
      <c r="B176">
        <v>13059.856</v>
      </c>
      <c r="C176">
        <v>11582.300999999999</v>
      </c>
      <c r="D176">
        <v>11822.958000000001</v>
      </c>
      <c r="E176">
        <v>14911.61</v>
      </c>
      <c r="F176">
        <v>17785.575000000001</v>
      </c>
      <c r="G176">
        <v>18084.829000000002</v>
      </c>
      <c r="H176">
        <v>21186.89</v>
      </c>
      <c r="I176">
        <v>20553.495999999999</v>
      </c>
      <c r="J176">
        <v>31898.256000000001</v>
      </c>
      <c r="K176">
        <v>18485.883000000002</v>
      </c>
      <c r="L176">
        <v>23777.45</v>
      </c>
    </row>
    <row r="177" spans="1:12">
      <c r="A177" t="s">
        <v>197</v>
      </c>
      <c r="B177">
        <v>28165.69</v>
      </c>
      <c r="C177">
        <v>31284.898000000001</v>
      </c>
      <c r="D177">
        <v>38096.436000000002</v>
      </c>
      <c r="E177">
        <v>47653.38</v>
      </c>
      <c r="F177">
        <v>61695.750999999997</v>
      </c>
      <c r="G177">
        <v>78539.767000000007</v>
      </c>
      <c r="H177">
        <v>95622.414000000004</v>
      </c>
      <c r="I177">
        <v>120728.842</v>
      </c>
      <c r="J177">
        <v>125932.21</v>
      </c>
      <c r="K177">
        <v>74318.490999999995</v>
      </c>
      <c r="L177">
        <v>72702.626000000004</v>
      </c>
    </row>
    <row r="178" spans="1:12">
      <c r="A178" t="s">
        <v>198</v>
      </c>
      <c r="B178">
        <v>43398.180999999997</v>
      </c>
      <c r="C178">
        <v>50881.4</v>
      </c>
      <c r="D178">
        <v>61171.959000000003</v>
      </c>
      <c r="E178">
        <v>76276.584000000003</v>
      </c>
      <c r="F178">
        <v>88313.376000000004</v>
      </c>
      <c r="G178">
        <v>92344.626999999993</v>
      </c>
      <c r="H178">
        <v>107665.784</v>
      </c>
      <c r="I178">
        <v>130140.24400000001</v>
      </c>
      <c r="J178">
        <v>144910.465</v>
      </c>
      <c r="K178">
        <v>121189.24</v>
      </c>
      <c r="L178">
        <v>143317.58799999999</v>
      </c>
    </row>
    <row r="179" spans="1:12">
      <c r="A179" t="s">
        <v>199</v>
      </c>
      <c r="B179">
        <v>14696.036</v>
      </c>
      <c r="C179">
        <v>12914.82</v>
      </c>
      <c r="D179">
        <v>15457.754999999999</v>
      </c>
      <c r="E179">
        <v>17466.828000000001</v>
      </c>
      <c r="F179">
        <v>18515.332999999999</v>
      </c>
      <c r="G179">
        <v>16345.550999999999</v>
      </c>
      <c r="H179">
        <v>15228.851000000001</v>
      </c>
      <c r="I179">
        <v>19064.123</v>
      </c>
      <c r="J179">
        <v>16424.562999999998</v>
      </c>
      <c r="K179">
        <v>14133.873</v>
      </c>
      <c r="L179">
        <v>19322.14</v>
      </c>
    </row>
    <row r="180" spans="1:12">
      <c r="A180" t="s">
        <v>200</v>
      </c>
      <c r="B180">
        <v>25630.716</v>
      </c>
      <c r="C180">
        <v>30670.2</v>
      </c>
      <c r="D180">
        <v>30042.411</v>
      </c>
      <c r="E180">
        <v>36747.964</v>
      </c>
      <c r="F180">
        <v>42212.921000000002</v>
      </c>
      <c r="G180">
        <v>51164.968000000001</v>
      </c>
      <c r="H180">
        <v>60053.15</v>
      </c>
      <c r="I180">
        <v>74130.240000000005</v>
      </c>
      <c r="J180">
        <v>86286.81</v>
      </c>
      <c r="K180">
        <v>51782.606</v>
      </c>
      <c r="L180">
        <v>47888.131999999998</v>
      </c>
    </row>
    <row r="181" spans="1:12">
      <c r="A181" t="s">
        <v>201</v>
      </c>
      <c r="B181">
        <v>229423.37599999999</v>
      </c>
      <c r="C181">
        <v>235477.66200000001</v>
      </c>
      <c r="D181">
        <v>259869.12400000001</v>
      </c>
      <c r="E181">
        <v>279111.03999999998</v>
      </c>
      <c r="F181">
        <v>320511.38299999997</v>
      </c>
      <c r="G181">
        <v>384846.467</v>
      </c>
      <c r="H181">
        <v>455631.978</v>
      </c>
      <c r="I181">
        <v>557711.53399999999</v>
      </c>
      <c r="J181">
        <v>560223.745</v>
      </c>
      <c r="K181">
        <v>404364.30599999998</v>
      </c>
      <c r="L181">
        <v>440022.158</v>
      </c>
    </row>
    <row r="182" spans="1:12">
      <c r="A182" t="s">
        <v>202</v>
      </c>
      <c r="B182">
        <v>61841.588000000003</v>
      </c>
      <c r="C182">
        <v>103690.967</v>
      </c>
      <c r="D182">
        <v>88653.797999999995</v>
      </c>
      <c r="E182">
        <v>151113.296</v>
      </c>
      <c r="F182">
        <v>161270.87899999999</v>
      </c>
      <c r="G182">
        <v>208319.66099999999</v>
      </c>
      <c r="H182">
        <v>199226.17300000001</v>
      </c>
      <c r="I182">
        <v>211755.46100000001</v>
      </c>
      <c r="J182">
        <v>309949.42300000001</v>
      </c>
      <c r="K182">
        <v>178421.84</v>
      </c>
      <c r="L182">
        <v>186809.37</v>
      </c>
    </row>
    <row r="183" spans="1:12">
      <c r="A183" t="s">
        <v>203</v>
      </c>
      <c r="B183">
        <v>2756.9810000000002</v>
      </c>
      <c r="C183">
        <v>4827.2659999999996</v>
      </c>
      <c r="D183">
        <v>5671.3029999999999</v>
      </c>
      <c r="E183">
        <v>1575.134</v>
      </c>
      <c r="F183">
        <v>4075.9589999999998</v>
      </c>
      <c r="G183">
        <v>20588.112000000001</v>
      </c>
      <c r="H183">
        <v>155.6</v>
      </c>
      <c r="I183">
        <v>489.06200000000001</v>
      </c>
      <c r="J183">
        <v>4515.835</v>
      </c>
      <c r="K183">
        <v>1724.4159999999999</v>
      </c>
      <c r="L183">
        <v>2069.8910000000001</v>
      </c>
    </row>
    <row r="184" spans="1:12">
      <c r="A184" t="s">
        <v>204</v>
      </c>
      <c r="B184">
        <v>376463.95799999998</v>
      </c>
      <c r="C184">
        <v>412956.516</v>
      </c>
      <c r="D184">
        <v>417337.75</v>
      </c>
      <c r="E184">
        <v>480792.09600000002</v>
      </c>
      <c r="F184">
        <v>493066.86900000001</v>
      </c>
      <c r="G184">
        <v>597115.12399999995</v>
      </c>
      <c r="H184">
        <v>691491.451</v>
      </c>
      <c r="I184">
        <v>846191.48600000003</v>
      </c>
      <c r="J184">
        <v>1176464.233</v>
      </c>
      <c r="K184">
        <v>914722.78200000001</v>
      </c>
      <c r="L184">
        <v>802894.55799999996</v>
      </c>
    </row>
    <row r="185" spans="1:12">
      <c r="A185" t="s">
        <v>205</v>
      </c>
      <c r="B185">
        <v>3644.57</v>
      </c>
      <c r="C185">
        <v>2405.8490000000002</v>
      </c>
      <c r="D185">
        <v>1368.5619999999999</v>
      </c>
      <c r="E185">
        <v>9315.9249999999993</v>
      </c>
      <c r="F185">
        <v>24874.811000000002</v>
      </c>
      <c r="G185">
        <v>17813.136999999999</v>
      </c>
      <c r="H185">
        <v>55956.133999999998</v>
      </c>
      <c r="I185">
        <v>55105.830999999998</v>
      </c>
      <c r="J185">
        <v>63743.406000000003</v>
      </c>
      <c r="K185">
        <v>75758.225999999995</v>
      </c>
      <c r="L185">
        <v>34567.866000000002</v>
      </c>
    </row>
    <row r="186" spans="1:12">
      <c r="A186" t="s">
        <v>206</v>
      </c>
      <c r="B186">
        <v>797912.50699999998</v>
      </c>
      <c r="C186">
        <v>585727.64300000004</v>
      </c>
      <c r="D186">
        <v>701932.61</v>
      </c>
      <c r="E186">
        <v>688690.68799999997</v>
      </c>
      <c r="F186">
        <v>987857.07499999995</v>
      </c>
      <c r="G186">
        <v>978846.59400000004</v>
      </c>
      <c r="H186">
        <v>1238856.828</v>
      </c>
      <c r="I186">
        <v>1402971.7320000001</v>
      </c>
      <c r="J186">
        <v>2199699.85</v>
      </c>
      <c r="K186">
        <v>1934433.3689999999</v>
      </c>
      <c r="L186">
        <v>1648428.1440000001</v>
      </c>
    </row>
    <row r="187" spans="1:12">
      <c r="A187" t="s">
        <v>207</v>
      </c>
      <c r="B187">
        <v>194575.04199999999</v>
      </c>
      <c r="C187">
        <v>68857.157000000007</v>
      </c>
      <c r="D187">
        <v>71847.811000000002</v>
      </c>
      <c r="E187">
        <v>76710.512000000002</v>
      </c>
      <c r="F187">
        <v>86866.841</v>
      </c>
      <c r="G187">
        <v>105431.523</v>
      </c>
      <c r="H187">
        <v>129527.549</v>
      </c>
      <c r="I187">
        <v>152669.685</v>
      </c>
      <c r="J187">
        <v>212453.41099999999</v>
      </c>
      <c r="K187">
        <v>203935.59899999999</v>
      </c>
      <c r="L187">
        <v>203655.71599999999</v>
      </c>
    </row>
    <row r="188" spans="1:12">
      <c r="A188" t="s">
        <v>208</v>
      </c>
      <c r="B188">
        <v>109053.531</v>
      </c>
      <c r="C188">
        <v>113813.807</v>
      </c>
      <c r="D188">
        <v>120347.19</v>
      </c>
      <c r="E188">
        <v>181335.34400000001</v>
      </c>
      <c r="F188">
        <v>320432.59700000001</v>
      </c>
      <c r="G188">
        <v>378538.08100000001</v>
      </c>
      <c r="H188">
        <v>378103.467</v>
      </c>
      <c r="I188">
        <v>513223.92499999999</v>
      </c>
      <c r="J188">
        <v>493607.78</v>
      </c>
      <c r="K188">
        <v>248301.16699999999</v>
      </c>
      <c r="L188">
        <v>386593.76799999998</v>
      </c>
    </row>
    <row r="189" spans="1:12">
      <c r="A189" t="s">
        <v>209</v>
      </c>
      <c r="B189">
        <v>298125.09499999997</v>
      </c>
      <c r="C189">
        <v>302695.94400000002</v>
      </c>
      <c r="D189">
        <v>343937.54499999998</v>
      </c>
      <c r="E189">
        <v>446117.18400000001</v>
      </c>
      <c r="F189">
        <v>372632.75699999998</v>
      </c>
      <c r="G189">
        <v>391158.20500000002</v>
      </c>
      <c r="H189">
        <v>444700.44699999999</v>
      </c>
      <c r="I189">
        <v>533734.96699999995</v>
      </c>
      <c r="J189">
        <v>613303.05500000005</v>
      </c>
      <c r="K189">
        <v>413618.31400000001</v>
      </c>
      <c r="L189">
        <v>424289.23300000001</v>
      </c>
    </row>
    <row r="190" spans="1:12">
      <c r="A190" t="s">
        <v>210</v>
      </c>
      <c r="B190">
        <v>442181.66</v>
      </c>
      <c r="C190">
        <v>475099.66399999999</v>
      </c>
      <c r="D190">
        <v>481233.353</v>
      </c>
      <c r="E190">
        <v>552915.00800000003</v>
      </c>
      <c r="F190">
        <v>718591.47400000005</v>
      </c>
      <c r="G190">
        <v>900114.58200000005</v>
      </c>
      <c r="H190">
        <v>1188310.8400000001</v>
      </c>
      <c r="I190">
        <v>1471353.8359999999</v>
      </c>
      <c r="J190">
        <v>1743679.98</v>
      </c>
      <c r="K190">
        <v>874534.74699999997</v>
      </c>
      <c r="L190">
        <v>1218741.7239999999</v>
      </c>
    </row>
    <row r="191" spans="1:12">
      <c r="A191" t="s">
        <v>211</v>
      </c>
      <c r="B191">
        <v>13315.794</v>
      </c>
      <c r="C191">
        <v>12491.117</v>
      </c>
      <c r="D191">
        <v>15933.32</v>
      </c>
      <c r="E191">
        <v>17420.648000000001</v>
      </c>
      <c r="F191">
        <v>17711.338</v>
      </c>
      <c r="G191">
        <v>17988.601999999999</v>
      </c>
      <c r="H191">
        <v>18330.88</v>
      </c>
      <c r="I191">
        <v>18579.745999999999</v>
      </c>
      <c r="J191">
        <v>14195.523999999999</v>
      </c>
      <c r="K191">
        <v>10627.132</v>
      </c>
      <c r="L191">
        <v>7094.43</v>
      </c>
    </row>
    <row r="192" spans="1:12">
      <c r="A192" t="s">
        <v>212</v>
      </c>
      <c r="B192">
        <v>687320.26100000006</v>
      </c>
      <c r="C192">
        <v>780725.13899999997</v>
      </c>
      <c r="D192">
        <v>642059.59100000001</v>
      </c>
      <c r="E192">
        <v>790348.54399999999</v>
      </c>
      <c r="F192">
        <v>935621.23100000003</v>
      </c>
      <c r="G192">
        <v>1029718.823</v>
      </c>
      <c r="H192">
        <v>939827.94499999995</v>
      </c>
      <c r="I192">
        <v>1524370.7250000001</v>
      </c>
      <c r="J192">
        <v>1102830.5630000001</v>
      </c>
      <c r="K192">
        <v>959340.95900000003</v>
      </c>
      <c r="L192">
        <v>1021983.152</v>
      </c>
    </row>
    <row r="193" spans="1:12">
      <c r="A193" t="s">
        <v>213</v>
      </c>
      <c r="B193">
        <v>11804.504999999999</v>
      </c>
      <c r="C193">
        <v>15930.306</v>
      </c>
      <c r="D193">
        <v>10575.981</v>
      </c>
      <c r="E193">
        <v>15799.423000000001</v>
      </c>
      <c r="F193">
        <v>18006.623</v>
      </c>
      <c r="G193">
        <v>25602.115000000002</v>
      </c>
      <c r="H193">
        <v>32636.762999999999</v>
      </c>
      <c r="I193">
        <v>26116.696</v>
      </c>
      <c r="J193">
        <v>32656.977999999999</v>
      </c>
      <c r="K193">
        <v>20064.351999999999</v>
      </c>
      <c r="L193">
        <v>24821.776000000002</v>
      </c>
    </row>
    <row r="194" spans="1:12">
      <c r="A194" t="s">
        <v>214</v>
      </c>
      <c r="B194">
        <v>12225.808000000001</v>
      </c>
      <c r="C194">
        <v>16551.641</v>
      </c>
      <c r="D194">
        <v>12804.919</v>
      </c>
      <c r="E194">
        <v>18500.810000000001</v>
      </c>
      <c r="F194">
        <v>21469.467000000001</v>
      </c>
      <c r="G194">
        <v>27131.074000000001</v>
      </c>
      <c r="H194">
        <v>33199.472000000002</v>
      </c>
      <c r="I194">
        <v>36775.51</v>
      </c>
      <c r="J194">
        <v>42824.483</v>
      </c>
      <c r="K194">
        <v>27203.096000000001</v>
      </c>
      <c r="L194">
        <v>25143.909</v>
      </c>
    </row>
    <row r="195" spans="1:12">
      <c r="A195" t="s">
        <v>215</v>
      </c>
      <c r="B195">
        <v>720934.89599999995</v>
      </c>
      <c r="C195">
        <v>776964.77</v>
      </c>
      <c r="D195">
        <v>686519.74899999995</v>
      </c>
      <c r="E195">
        <v>750273.85600000003</v>
      </c>
      <c r="F195">
        <v>934558.91799999995</v>
      </c>
      <c r="G195">
        <v>1088486.736</v>
      </c>
      <c r="H195">
        <v>1336155.0349999999</v>
      </c>
      <c r="I195">
        <v>1870485.862</v>
      </c>
      <c r="J195">
        <v>2430025.031</v>
      </c>
      <c r="K195">
        <v>1604304.0989999999</v>
      </c>
      <c r="L195">
        <v>1587548.0889999999</v>
      </c>
    </row>
    <row r="196" spans="1:12">
      <c r="A196" t="s">
        <v>216</v>
      </c>
      <c r="B196">
        <v>10219.008</v>
      </c>
      <c r="C196">
        <v>15785.641</v>
      </c>
      <c r="D196">
        <v>15345.852999999999</v>
      </c>
      <c r="E196">
        <v>15626.974</v>
      </c>
      <c r="F196">
        <v>16630.310000000001</v>
      </c>
      <c r="G196">
        <v>28140.955000000002</v>
      </c>
      <c r="H196">
        <v>45378.762999999999</v>
      </c>
      <c r="I196">
        <v>60363.421999999999</v>
      </c>
      <c r="J196">
        <v>44394.343999999997</v>
      </c>
      <c r="K196">
        <v>32169.72</v>
      </c>
      <c r="L196">
        <v>22566.133999999998</v>
      </c>
    </row>
    <row r="197" spans="1:12">
      <c r="A197" t="s">
        <v>217</v>
      </c>
      <c r="B197">
        <v>114688.355</v>
      </c>
      <c r="C197">
        <v>131836.04</v>
      </c>
      <c r="D197">
        <v>107840.41099999999</v>
      </c>
      <c r="E197">
        <v>104264.368</v>
      </c>
      <c r="F197">
        <v>134173.67800000001</v>
      </c>
      <c r="G197">
        <v>132493.53400000001</v>
      </c>
      <c r="H197">
        <v>170824.065</v>
      </c>
      <c r="I197">
        <v>190252.785</v>
      </c>
      <c r="J197">
        <v>180427.019</v>
      </c>
      <c r="K197">
        <v>102243.63099999999</v>
      </c>
      <c r="L197">
        <v>88390.028999999995</v>
      </c>
    </row>
    <row r="198" spans="1:12">
      <c r="A198" t="s">
        <v>218</v>
      </c>
      <c r="B198">
        <v>23290.041000000001</v>
      </c>
      <c r="C198">
        <v>22747.697</v>
      </c>
      <c r="D198">
        <v>19953.303</v>
      </c>
      <c r="E198">
        <v>26174.444</v>
      </c>
      <c r="F198">
        <v>20415.756000000001</v>
      </c>
      <c r="G198">
        <v>25536.717000000001</v>
      </c>
      <c r="H198">
        <v>33645.455999999998</v>
      </c>
      <c r="I198">
        <v>28106.764999999999</v>
      </c>
      <c r="J198">
        <v>43823.481</v>
      </c>
      <c r="K198">
        <v>18770.928</v>
      </c>
      <c r="L198">
        <v>16441.989000000001</v>
      </c>
    </row>
    <row r="199" spans="1:12">
      <c r="A199" t="s">
        <v>219</v>
      </c>
      <c r="B199">
        <v>59177.97</v>
      </c>
      <c r="C199">
        <v>64644.646000000001</v>
      </c>
      <c r="D199">
        <v>69720.237999999998</v>
      </c>
      <c r="E199">
        <v>77827.847999999998</v>
      </c>
      <c r="F199">
        <v>84726.815000000002</v>
      </c>
      <c r="G199">
        <v>94632.835000000006</v>
      </c>
      <c r="H199">
        <v>138218.55499999999</v>
      </c>
      <c r="I199">
        <v>194891.709</v>
      </c>
      <c r="J199">
        <v>224814.37100000001</v>
      </c>
      <c r="K199">
        <v>123721.777</v>
      </c>
      <c r="L199">
        <v>157553.391</v>
      </c>
    </row>
    <row r="200" spans="1:12">
      <c r="A200" t="s">
        <v>220</v>
      </c>
      <c r="B200">
        <v>200203.133</v>
      </c>
      <c r="C200">
        <v>244923.04399999999</v>
      </c>
      <c r="D200">
        <v>223505.83100000001</v>
      </c>
      <c r="E200">
        <v>332910.94400000002</v>
      </c>
      <c r="F200">
        <v>347201.27100000001</v>
      </c>
      <c r="G200">
        <v>427822.51899999997</v>
      </c>
      <c r="H200">
        <v>529521.48400000005</v>
      </c>
      <c r="I200">
        <v>642941.24800000002</v>
      </c>
      <c r="J200">
        <v>760005.72600000002</v>
      </c>
      <c r="K200">
        <v>433801.29300000001</v>
      </c>
      <c r="L200">
        <v>444835.47600000002</v>
      </c>
    </row>
    <row r="201" spans="1:12">
      <c r="A201" t="s">
        <v>221</v>
      </c>
      <c r="B201">
        <v>92866.796000000002</v>
      </c>
      <c r="C201">
        <v>98173.534</v>
      </c>
      <c r="D201">
        <v>100566.659</v>
      </c>
      <c r="E201">
        <v>117654.264</v>
      </c>
      <c r="F201">
        <v>170996.068</v>
      </c>
      <c r="G201">
        <v>186063.71900000001</v>
      </c>
      <c r="H201">
        <v>220058.15900000001</v>
      </c>
      <c r="I201">
        <v>271811.39600000001</v>
      </c>
      <c r="J201">
        <v>321604.85499999998</v>
      </c>
      <c r="K201">
        <v>233759.51500000001</v>
      </c>
      <c r="L201">
        <v>286458.86599999998</v>
      </c>
    </row>
    <row r="202" spans="1:12">
      <c r="A202" t="s">
        <v>222</v>
      </c>
      <c r="B202">
        <v>155963.07399999999</v>
      </c>
      <c r="C202">
        <v>200444.69500000001</v>
      </c>
      <c r="D202">
        <v>210287.12100000001</v>
      </c>
      <c r="E202">
        <v>245174.992</v>
      </c>
      <c r="F202">
        <v>299934.92599999998</v>
      </c>
      <c r="G202">
        <v>378561.87300000002</v>
      </c>
      <c r="H202">
        <v>391670.51799999998</v>
      </c>
      <c r="I202">
        <v>484105.39399999997</v>
      </c>
      <c r="J202">
        <v>555610.65099999995</v>
      </c>
      <c r="K202">
        <v>405073.33299999998</v>
      </c>
      <c r="L202">
        <v>475954.47600000002</v>
      </c>
    </row>
    <row r="203" spans="1:12">
      <c r="A203" t="s">
        <v>223</v>
      </c>
      <c r="B203">
        <v>651995.09900000005</v>
      </c>
      <c r="C203">
        <v>663712.09400000004</v>
      </c>
      <c r="D203">
        <v>661398.09699999995</v>
      </c>
      <c r="E203">
        <v>727918.4</v>
      </c>
      <c r="F203">
        <v>1033807.392</v>
      </c>
      <c r="G203">
        <v>1163795.2930000001</v>
      </c>
      <c r="H203">
        <v>1309124.1880000001</v>
      </c>
      <c r="I203">
        <v>1651858.007</v>
      </c>
      <c r="J203">
        <v>2155290.4950000001</v>
      </c>
      <c r="K203">
        <v>1309322.2690000001</v>
      </c>
      <c r="L203">
        <v>1064535.257</v>
      </c>
    </row>
    <row r="204" spans="1:12">
      <c r="A204" t="s">
        <v>224</v>
      </c>
      <c r="B204">
        <v>150119.17199999999</v>
      </c>
      <c r="C204">
        <v>170929.05600000001</v>
      </c>
      <c r="D204">
        <v>160865.924</v>
      </c>
      <c r="E204">
        <v>178489.47200000001</v>
      </c>
      <c r="F204">
        <v>253290.185</v>
      </c>
      <c r="G204">
        <v>300847.39600000001</v>
      </c>
      <c r="H204">
        <v>271744.19900000002</v>
      </c>
      <c r="I204">
        <v>351366.36</v>
      </c>
      <c r="J204">
        <v>331201.24200000003</v>
      </c>
      <c r="K204">
        <v>215970.842</v>
      </c>
      <c r="L204">
        <v>283605.304</v>
      </c>
    </row>
    <row r="205" spans="1:12">
      <c r="A205" t="s">
        <v>225</v>
      </c>
      <c r="B205">
        <v>6806.0609999999997</v>
      </c>
      <c r="C205">
        <v>7754.2259999999997</v>
      </c>
      <c r="D205">
        <v>8414.8019999999997</v>
      </c>
      <c r="E205">
        <v>8494.9189999999999</v>
      </c>
      <c r="F205">
        <v>13939.608</v>
      </c>
      <c r="G205">
        <v>11633.671</v>
      </c>
      <c r="H205">
        <v>14534.093999999999</v>
      </c>
      <c r="I205">
        <v>16714.483</v>
      </c>
      <c r="J205">
        <v>18919.260999999999</v>
      </c>
      <c r="K205">
        <v>16358.391</v>
      </c>
      <c r="L205">
        <v>18973.495999999999</v>
      </c>
    </row>
    <row r="206" spans="1:12">
      <c r="A206" t="s">
        <v>226</v>
      </c>
      <c r="B206">
        <v>158197.424</v>
      </c>
      <c r="C206">
        <v>183275.726</v>
      </c>
      <c r="D206">
        <v>171747.45600000001</v>
      </c>
      <c r="E206">
        <v>230336.60800000001</v>
      </c>
      <c r="F206">
        <v>275784.70500000002</v>
      </c>
      <c r="G206">
        <v>304079.38900000002</v>
      </c>
      <c r="H206">
        <v>367268.96799999999</v>
      </c>
      <c r="I206">
        <v>501608.96100000001</v>
      </c>
      <c r="J206">
        <v>605131.96400000004</v>
      </c>
      <c r="K206">
        <v>483994.46899999998</v>
      </c>
      <c r="L206">
        <v>459559.91700000002</v>
      </c>
    </row>
    <row r="207" spans="1:12">
      <c r="A207" t="s">
        <v>227</v>
      </c>
      <c r="B207">
        <v>81796.528000000006</v>
      </c>
      <c r="C207">
        <v>117357.63</v>
      </c>
      <c r="D207">
        <v>180692.2</v>
      </c>
      <c r="E207">
        <v>153140.736</v>
      </c>
      <c r="F207">
        <v>227196.095</v>
      </c>
      <c r="G207">
        <v>257536.57500000001</v>
      </c>
      <c r="H207">
        <v>316393.217</v>
      </c>
      <c r="I207">
        <v>444924.37400000001</v>
      </c>
      <c r="J207">
        <v>656734.72699999996</v>
      </c>
      <c r="K207">
        <v>475662.10499999998</v>
      </c>
      <c r="L207">
        <v>353180.467</v>
      </c>
    </row>
    <row r="208" spans="1:12">
      <c r="A208" t="s">
        <v>228</v>
      </c>
      <c r="B208">
        <v>30822.01</v>
      </c>
      <c r="C208">
        <v>31395.912</v>
      </c>
      <c r="D208">
        <v>41401.726999999999</v>
      </c>
      <c r="E208">
        <v>64324.595999999998</v>
      </c>
      <c r="F208">
        <v>68259.142000000007</v>
      </c>
      <c r="G208">
        <v>92233.767999999996</v>
      </c>
      <c r="H208">
        <v>90872.811000000002</v>
      </c>
      <c r="I208">
        <v>103231.48299999999</v>
      </c>
      <c r="J208">
        <v>106855.113</v>
      </c>
      <c r="K208">
        <v>95740.233999999997</v>
      </c>
      <c r="L208">
        <v>89275.45</v>
      </c>
    </row>
    <row r="209" spans="1:12">
      <c r="A209" t="s">
        <v>229</v>
      </c>
      <c r="B209">
        <v>10820.148999999999</v>
      </c>
      <c r="C209">
        <v>15179.578</v>
      </c>
      <c r="D209">
        <v>12849.562</v>
      </c>
      <c r="E209">
        <v>8311.6080000000002</v>
      </c>
      <c r="F209">
        <v>9053.5810000000001</v>
      </c>
      <c r="G209">
        <v>8691.7160000000003</v>
      </c>
      <c r="H209">
        <v>15549.133</v>
      </c>
      <c r="I209">
        <v>62909.534</v>
      </c>
      <c r="J209">
        <v>48780.775000000001</v>
      </c>
      <c r="K209">
        <v>27146.7</v>
      </c>
      <c r="L209">
        <v>28133.252</v>
      </c>
    </row>
    <row r="210" spans="1:12">
      <c r="A210" t="s">
        <v>230</v>
      </c>
      <c r="B210">
        <v>309350.16499999998</v>
      </c>
      <c r="C210">
        <v>260098.399</v>
      </c>
      <c r="D210">
        <v>210922.71100000001</v>
      </c>
      <c r="E210">
        <v>212287.34400000001</v>
      </c>
      <c r="F210">
        <v>312754.53700000001</v>
      </c>
      <c r="G210">
        <v>461359.66800000001</v>
      </c>
      <c r="H210">
        <v>551811.42000000004</v>
      </c>
      <c r="I210">
        <v>474038.37400000001</v>
      </c>
      <c r="J210">
        <v>447189.60100000002</v>
      </c>
      <c r="K210">
        <v>345650.087</v>
      </c>
      <c r="L210">
        <v>330696.84499999997</v>
      </c>
    </row>
    <row r="211" spans="1:12">
      <c r="A211" t="s">
        <v>231</v>
      </c>
      <c r="B211">
        <v>102017.073</v>
      </c>
      <c r="C211">
        <v>83712.087</v>
      </c>
      <c r="D211">
        <v>83323.524000000005</v>
      </c>
      <c r="E211">
        <v>109903.424</v>
      </c>
      <c r="F211">
        <v>157953.76199999999</v>
      </c>
      <c r="G211">
        <v>174313.87299999999</v>
      </c>
      <c r="H211">
        <v>254976.68299999999</v>
      </c>
      <c r="I211">
        <v>278268.26699999999</v>
      </c>
      <c r="J211">
        <v>212644.06899999999</v>
      </c>
      <c r="K211">
        <v>119798.83500000001</v>
      </c>
      <c r="L211">
        <v>116410.511</v>
      </c>
    </row>
    <row r="212" spans="1:12">
      <c r="A212" t="s">
        <v>232</v>
      </c>
      <c r="B212">
        <v>29853.47</v>
      </c>
      <c r="C212">
        <v>61018.254999999997</v>
      </c>
      <c r="D212">
        <v>99382.907999999996</v>
      </c>
      <c r="E212">
        <v>111374.88800000001</v>
      </c>
      <c r="F212">
        <v>180632.48300000001</v>
      </c>
      <c r="G212">
        <v>281614.86599999998</v>
      </c>
      <c r="H212">
        <v>491352.95500000002</v>
      </c>
      <c r="I212">
        <v>578610.53899999999</v>
      </c>
      <c r="J212">
        <v>316995.88500000001</v>
      </c>
      <c r="K212">
        <v>175552.23800000001</v>
      </c>
      <c r="L212">
        <v>128573.27499999999</v>
      </c>
    </row>
    <row r="213" spans="1:12">
      <c r="A213" t="s">
        <v>233</v>
      </c>
      <c r="B213">
        <v>4354.8980000000001</v>
      </c>
      <c r="C213">
        <v>6171.1959999999999</v>
      </c>
      <c r="D213">
        <v>4958.9949999999999</v>
      </c>
      <c r="E213">
        <v>3350.9810000000002</v>
      </c>
      <c r="F213">
        <v>6990.1120000000001</v>
      </c>
      <c r="G213">
        <v>5516.1559999999999</v>
      </c>
      <c r="H213">
        <v>2942.0770000000002</v>
      </c>
      <c r="I213">
        <v>2596.9589999999998</v>
      </c>
      <c r="J213">
        <v>2403.3220000000001</v>
      </c>
      <c r="K213">
        <v>1198.3699999999999</v>
      </c>
      <c r="L213">
        <v>1257.067</v>
      </c>
    </row>
    <row r="214" spans="1:12">
      <c r="A214" t="s">
        <v>234</v>
      </c>
      <c r="B214">
        <v>23483.21</v>
      </c>
      <c r="C214">
        <v>19425.866999999998</v>
      </c>
      <c r="D214">
        <v>13775.08</v>
      </c>
      <c r="E214">
        <v>20557.64</v>
      </c>
      <c r="F214">
        <v>42815.235999999997</v>
      </c>
      <c r="G214">
        <v>45633.137000000002</v>
      </c>
      <c r="H214">
        <v>60023.703000000001</v>
      </c>
      <c r="I214">
        <v>86298.432000000001</v>
      </c>
      <c r="J214">
        <v>110017.296</v>
      </c>
      <c r="K214">
        <v>45920.089</v>
      </c>
      <c r="L214">
        <v>32438.76</v>
      </c>
    </row>
    <row r="215" spans="1:12">
      <c r="A215" t="s">
        <v>235</v>
      </c>
      <c r="B215">
        <v>9687655.4260000009</v>
      </c>
      <c r="C215">
        <v>8035630.9369999999</v>
      </c>
      <c r="D215">
        <v>8173429.1919999998</v>
      </c>
      <c r="E215">
        <v>9158200.3200000003</v>
      </c>
      <c r="F215">
        <v>9095226.1439999994</v>
      </c>
      <c r="G215">
        <v>11899333.329</v>
      </c>
      <c r="H215">
        <v>11568562.279999999</v>
      </c>
      <c r="I215">
        <v>12207805.866</v>
      </c>
      <c r="J215">
        <v>12943142.038000001</v>
      </c>
      <c r="K215">
        <v>5761464.4210000001</v>
      </c>
      <c r="L215">
        <v>3540356.2910000002</v>
      </c>
    </row>
    <row r="216" spans="1:12">
      <c r="A216" t="s">
        <v>236</v>
      </c>
      <c r="B216">
        <v>587173.81299999997</v>
      </c>
      <c r="C216">
        <v>654384.995</v>
      </c>
      <c r="D216">
        <v>561415.61100000003</v>
      </c>
      <c r="E216">
        <v>663630.52800000005</v>
      </c>
      <c r="F216">
        <v>698779.17799999996</v>
      </c>
      <c r="G216">
        <v>793870.15</v>
      </c>
      <c r="H216">
        <v>973509.77500000002</v>
      </c>
      <c r="I216">
        <v>1223248.5330000001</v>
      </c>
      <c r="J216">
        <v>1599784.6950000001</v>
      </c>
      <c r="K216">
        <v>1169813.77</v>
      </c>
      <c r="L216">
        <v>1198516.3600000001</v>
      </c>
    </row>
    <row r="217" spans="1:12">
      <c r="A217" t="s">
        <v>237</v>
      </c>
      <c r="B217">
        <v>365106.74800000002</v>
      </c>
      <c r="C217">
        <v>399704.26799999998</v>
      </c>
      <c r="D217">
        <v>383850.13900000002</v>
      </c>
      <c r="E217">
        <v>453380.44799999997</v>
      </c>
      <c r="F217">
        <v>570440.38199999998</v>
      </c>
      <c r="G217">
        <v>605715.179</v>
      </c>
      <c r="H217">
        <v>648429.44900000002</v>
      </c>
      <c r="I217">
        <v>797445.27399999998</v>
      </c>
      <c r="J217">
        <v>888448.97900000005</v>
      </c>
      <c r="K217">
        <v>733453.29599999997</v>
      </c>
      <c r="L217">
        <v>845141.69200000004</v>
      </c>
    </row>
    <row r="218" spans="1:12">
      <c r="A218" t="s">
        <v>238</v>
      </c>
      <c r="B218">
        <v>280919.99699999997</v>
      </c>
      <c r="C218">
        <v>291144.15399999998</v>
      </c>
      <c r="D218">
        <v>268840.34399999998</v>
      </c>
      <c r="E218">
        <v>304089.76</v>
      </c>
      <c r="F218">
        <v>347259.26500000001</v>
      </c>
      <c r="G218">
        <v>347390.25400000002</v>
      </c>
      <c r="H218">
        <v>470317.11300000001</v>
      </c>
      <c r="I218">
        <v>557915.63100000005</v>
      </c>
      <c r="J218">
        <v>620114.30900000001</v>
      </c>
      <c r="K218">
        <v>322856.63900000002</v>
      </c>
      <c r="L218">
        <v>373938.685</v>
      </c>
    </row>
    <row r="219" spans="1:12">
      <c r="A219" t="s">
        <v>239</v>
      </c>
      <c r="B219">
        <v>293155.41399999999</v>
      </c>
      <c r="C219">
        <v>338172.005</v>
      </c>
      <c r="D219">
        <v>339386.19699999999</v>
      </c>
      <c r="E219">
        <v>404992.73599999998</v>
      </c>
      <c r="F219">
        <v>397201.22100000002</v>
      </c>
      <c r="G219">
        <v>479425.03600000002</v>
      </c>
      <c r="H219">
        <v>517229.05499999999</v>
      </c>
      <c r="I219">
        <v>542598.321</v>
      </c>
      <c r="J219">
        <v>567796.63199999998</v>
      </c>
      <c r="K219">
        <v>444614.76400000002</v>
      </c>
      <c r="L219">
        <v>499840.41499999998</v>
      </c>
    </row>
    <row r="220" spans="1:12">
      <c r="A220" t="s">
        <v>240</v>
      </c>
      <c r="B220">
        <v>147157.34400000001</v>
      </c>
      <c r="C220">
        <v>185806.59299999999</v>
      </c>
      <c r="D220">
        <v>238825.20300000001</v>
      </c>
      <c r="E220">
        <v>309407.68</v>
      </c>
      <c r="F220">
        <v>360838.68800000002</v>
      </c>
      <c r="G220">
        <v>366285.46799999999</v>
      </c>
      <c r="H220">
        <v>298783.27399999998</v>
      </c>
      <c r="I220">
        <v>363862.853</v>
      </c>
      <c r="J220">
        <v>360210.34600000002</v>
      </c>
      <c r="K220">
        <v>145375.883</v>
      </c>
      <c r="L220">
        <v>99445.558000000005</v>
      </c>
    </row>
    <row r="221" spans="1:12">
      <c r="A221" t="s">
        <v>241</v>
      </c>
      <c r="B221">
        <v>465502.277</v>
      </c>
      <c r="C221">
        <v>263145.864</v>
      </c>
      <c r="D221">
        <v>214165.57</v>
      </c>
      <c r="E221">
        <v>321550.88</v>
      </c>
      <c r="F221">
        <v>548194.92799999996</v>
      </c>
      <c r="G221">
        <v>324131.32</v>
      </c>
      <c r="H221">
        <v>243786.90100000001</v>
      </c>
      <c r="I221">
        <v>332043.772</v>
      </c>
      <c r="J221">
        <v>356525.93900000001</v>
      </c>
      <c r="K221">
        <v>239415.79300000001</v>
      </c>
      <c r="L221">
        <v>240053.97</v>
      </c>
    </row>
    <row r="222" spans="1:12">
      <c r="A222" t="s">
        <v>242</v>
      </c>
      <c r="B222">
        <v>342064.16200000001</v>
      </c>
      <c r="C222">
        <v>239286.065</v>
      </c>
      <c r="D222">
        <v>257438.144</v>
      </c>
      <c r="E222">
        <v>292606.91200000001</v>
      </c>
      <c r="F222">
        <v>334625.20799999998</v>
      </c>
      <c r="G222">
        <v>371079.37900000002</v>
      </c>
      <c r="H222">
        <v>392096.43900000001</v>
      </c>
      <c r="I222">
        <v>432246.68400000001</v>
      </c>
      <c r="J222">
        <v>458927.22399999999</v>
      </c>
      <c r="K222">
        <v>288351.01199999999</v>
      </c>
      <c r="L222">
        <v>385171.755</v>
      </c>
    </row>
    <row r="223" spans="1:12">
      <c r="A223" t="s">
        <v>243</v>
      </c>
      <c r="B223">
        <v>787969.57799999998</v>
      </c>
      <c r="C223">
        <v>981216.27399999998</v>
      </c>
      <c r="D223">
        <v>976029.06400000001</v>
      </c>
      <c r="E223">
        <v>710710.52800000005</v>
      </c>
      <c r="F223">
        <v>938954.33600000001</v>
      </c>
      <c r="G223">
        <v>1534466.8740000001</v>
      </c>
      <c r="H223">
        <v>2451064.5129999998</v>
      </c>
      <c r="I223">
        <v>2437172.9389999998</v>
      </c>
      <c r="J223">
        <v>2984101.94</v>
      </c>
      <c r="K223">
        <v>963685.72199999995</v>
      </c>
      <c r="L223">
        <v>554688.42000000004</v>
      </c>
    </row>
    <row r="224" spans="1:12">
      <c r="A224" t="s">
        <v>244</v>
      </c>
      <c r="B224">
        <v>146590.734</v>
      </c>
      <c r="C224">
        <v>153371.603</v>
      </c>
      <c r="D224">
        <v>132520.17199999999</v>
      </c>
      <c r="E224">
        <v>220782.49600000001</v>
      </c>
      <c r="F224">
        <v>399325.69400000002</v>
      </c>
      <c r="G224">
        <v>499894.21600000001</v>
      </c>
      <c r="H224">
        <v>541314.03899999999</v>
      </c>
      <c r="I224">
        <v>725355.66899999999</v>
      </c>
      <c r="J224">
        <v>839633.21400000004</v>
      </c>
      <c r="K224">
        <v>445683.88</v>
      </c>
      <c r="L224">
        <v>431430.89199999999</v>
      </c>
    </row>
    <row r="225" spans="1:12">
      <c r="A225" t="s">
        <v>245</v>
      </c>
      <c r="B225">
        <v>70912.937000000005</v>
      </c>
      <c r="C225">
        <v>76180.519</v>
      </c>
      <c r="D225">
        <v>70093.853000000003</v>
      </c>
      <c r="E225">
        <v>88964.551999999996</v>
      </c>
      <c r="F225">
        <v>87787.322</v>
      </c>
      <c r="G225">
        <v>112726.47500000001</v>
      </c>
      <c r="H225">
        <v>105160.788</v>
      </c>
      <c r="I225">
        <v>114556.318</v>
      </c>
      <c r="J225">
        <v>155367.96599999999</v>
      </c>
      <c r="K225">
        <v>84515.021999999997</v>
      </c>
      <c r="L225">
        <v>82202.597999999998</v>
      </c>
    </row>
    <row r="226" spans="1:12">
      <c r="A226" t="s">
        <v>246</v>
      </c>
      <c r="B226">
        <v>219879.34700000001</v>
      </c>
      <c r="C226">
        <v>215275.81700000001</v>
      </c>
      <c r="D226">
        <v>218833.674</v>
      </c>
      <c r="E226">
        <v>251969.856</v>
      </c>
      <c r="F226">
        <v>298263.02399999998</v>
      </c>
      <c r="G226">
        <v>330184.16800000001</v>
      </c>
      <c r="H226">
        <v>366114.76400000002</v>
      </c>
      <c r="I226">
        <v>363589.47499999998</v>
      </c>
      <c r="J226">
        <v>420086.49900000001</v>
      </c>
      <c r="K226">
        <v>248808.467</v>
      </c>
      <c r="L226">
        <v>291283.90299999999</v>
      </c>
    </row>
    <row r="227" spans="1:12">
      <c r="A227" t="s">
        <v>247</v>
      </c>
      <c r="B227">
        <v>8937.0450000000001</v>
      </c>
      <c r="C227">
        <v>9603.0139999999992</v>
      </c>
      <c r="D227">
        <v>10892.982</v>
      </c>
      <c r="E227">
        <v>11075.492</v>
      </c>
      <c r="F227">
        <v>12449.455</v>
      </c>
      <c r="G227">
        <v>13363.703</v>
      </c>
      <c r="H227">
        <v>18183.883000000002</v>
      </c>
      <c r="I227">
        <v>20665.341</v>
      </c>
      <c r="J227">
        <v>29775.682000000001</v>
      </c>
      <c r="K227">
        <v>17239.582999999999</v>
      </c>
      <c r="L227">
        <v>20250.296999999999</v>
      </c>
    </row>
    <row r="228" spans="1:12">
      <c r="A228" t="s">
        <v>248</v>
      </c>
      <c r="B228">
        <v>93451.678</v>
      </c>
      <c r="C228">
        <v>97465.629000000001</v>
      </c>
      <c r="D228">
        <v>93625.764999999999</v>
      </c>
      <c r="E228">
        <v>133540.408</v>
      </c>
      <c r="F228">
        <v>168665.69</v>
      </c>
      <c r="G228">
        <v>208391.948</v>
      </c>
      <c r="H228">
        <v>193823.75399999999</v>
      </c>
      <c r="I228">
        <v>258989.889</v>
      </c>
      <c r="J228">
        <v>275234.82400000002</v>
      </c>
      <c r="K228">
        <v>107443.137</v>
      </c>
      <c r="L228">
        <v>157866.32699999999</v>
      </c>
    </row>
    <row r="229" spans="1:12">
      <c r="A229" t="s">
        <v>249</v>
      </c>
      <c r="B229">
        <v>7424.8379999999997</v>
      </c>
      <c r="C229">
        <v>10697.936</v>
      </c>
      <c r="D229">
        <v>13952.183999999999</v>
      </c>
      <c r="E229">
        <v>25483.644</v>
      </c>
      <c r="F229">
        <v>22918.089</v>
      </c>
      <c r="G229">
        <v>7387.183</v>
      </c>
      <c r="H229">
        <v>13789.773999999999</v>
      </c>
      <c r="I229">
        <v>25319.942999999999</v>
      </c>
      <c r="J229">
        <v>22779.204000000002</v>
      </c>
      <c r="K229">
        <v>23745</v>
      </c>
      <c r="L229">
        <v>17459.992999999999</v>
      </c>
    </row>
    <row r="230" spans="1:12">
      <c r="A230" t="s">
        <v>250</v>
      </c>
      <c r="B230">
        <v>99622.040999999997</v>
      </c>
      <c r="C230">
        <v>177054.83</v>
      </c>
      <c r="D230">
        <v>46946.656000000003</v>
      </c>
      <c r="E230">
        <v>112339.47199999999</v>
      </c>
      <c r="F230">
        <v>42361.735999999997</v>
      </c>
      <c r="G230">
        <v>171850.299</v>
      </c>
      <c r="H230">
        <v>78468.842000000004</v>
      </c>
      <c r="I230">
        <v>128408.935</v>
      </c>
      <c r="J230">
        <v>229372.34299999999</v>
      </c>
      <c r="K230">
        <v>153131.62100000001</v>
      </c>
      <c r="L230">
        <v>463985.70199999999</v>
      </c>
    </row>
    <row r="231" spans="1:12">
      <c r="A231" t="s">
        <v>251</v>
      </c>
      <c r="B231">
        <v>1047899.751</v>
      </c>
      <c r="C231">
        <v>1623574.02</v>
      </c>
      <c r="D231">
        <v>1417613.118</v>
      </c>
      <c r="E231">
        <v>1781320.064</v>
      </c>
      <c r="F231">
        <v>1205619.6780000001</v>
      </c>
      <c r="G231">
        <v>505287.94</v>
      </c>
      <c r="H231">
        <v>1614440.169</v>
      </c>
      <c r="I231">
        <v>2352481.6669999999</v>
      </c>
      <c r="J231">
        <v>2225864.142</v>
      </c>
      <c r="K231">
        <v>2123713.483</v>
      </c>
      <c r="L231">
        <v>1587897.4210000001</v>
      </c>
    </row>
    <row r="232" spans="1:12">
      <c r="A232" t="s">
        <v>252</v>
      </c>
      <c r="B232">
        <v>145564.70199999999</v>
      </c>
      <c r="C232">
        <v>156058.44399999999</v>
      </c>
      <c r="D232">
        <v>158953.23199999999</v>
      </c>
      <c r="E232">
        <v>204242.913</v>
      </c>
      <c r="F232">
        <v>235946.24900000001</v>
      </c>
      <c r="G232">
        <v>254143.95499999999</v>
      </c>
      <c r="H232">
        <v>282624.74099999998</v>
      </c>
      <c r="I232">
        <v>359610.712</v>
      </c>
      <c r="J232">
        <v>332835.60600000003</v>
      </c>
      <c r="K232">
        <v>209438.21400000001</v>
      </c>
      <c r="L232">
        <v>204588.726</v>
      </c>
    </row>
    <row r="233" spans="1:12">
      <c r="A233" t="s">
        <v>253</v>
      </c>
      <c r="B233">
        <v>80801.263000000006</v>
      </c>
      <c r="C233">
        <v>88899.35</v>
      </c>
      <c r="D233">
        <v>86918.379000000001</v>
      </c>
      <c r="E233">
        <v>121836.2</v>
      </c>
      <c r="F233">
        <v>128006.823</v>
      </c>
      <c r="G233">
        <v>145337.91800000001</v>
      </c>
      <c r="H233">
        <v>161541.94</v>
      </c>
      <c r="I233">
        <v>193867.628</v>
      </c>
      <c r="J233">
        <v>190482.21900000001</v>
      </c>
      <c r="K233">
        <v>137469.05300000001</v>
      </c>
      <c r="L233">
        <v>138762.07800000001</v>
      </c>
    </row>
    <row r="234" spans="1:12">
      <c r="A234" t="s">
        <v>254</v>
      </c>
      <c r="B234">
        <v>86596.010999999999</v>
      </c>
      <c r="C234">
        <v>84338.356</v>
      </c>
      <c r="D234">
        <v>75038.073999999993</v>
      </c>
      <c r="E234">
        <v>97847.191999999995</v>
      </c>
      <c r="F234">
        <v>128430.96400000001</v>
      </c>
      <c r="G234">
        <v>151799.897</v>
      </c>
      <c r="H234">
        <v>172625.49</v>
      </c>
      <c r="I234">
        <v>202474.405</v>
      </c>
      <c r="J234">
        <v>220506.541</v>
      </c>
      <c r="K234">
        <v>154970.20600000001</v>
      </c>
      <c r="L234">
        <v>164419.45199999999</v>
      </c>
    </row>
    <row r="235" spans="1:12">
      <c r="A235" t="s">
        <v>255</v>
      </c>
      <c r="B235">
        <v>234804.97399999999</v>
      </c>
      <c r="C235">
        <v>224709.45499999999</v>
      </c>
      <c r="D235">
        <v>241749.97099999999</v>
      </c>
      <c r="E235">
        <v>292240.92800000001</v>
      </c>
      <c r="F235">
        <v>328361.06300000002</v>
      </c>
      <c r="G235">
        <v>285511.80300000001</v>
      </c>
      <c r="H235">
        <v>281570.71000000002</v>
      </c>
      <c r="I235">
        <v>342435.489</v>
      </c>
      <c r="J235">
        <v>365613.89</v>
      </c>
      <c r="K235">
        <v>184919.639</v>
      </c>
      <c r="L235">
        <v>166086.82199999999</v>
      </c>
    </row>
    <row r="236" spans="1:12">
      <c r="A236" t="s">
        <v>256</v>
      </c>
      <c r="B236">
        <v>10579.161</v>
      </c>
      <c r="C236">
        <v>12384.326999999999</v>
      </c>
      <c r="D236">
        <v>11623.2</v>
      </c>
      <c r="E236">
        <v>10702.2</v>
      </c>
      <c r="F236">
        <v>14950.66</v>
      </c>
      <c r="G236">
        <v>15021.587</v>
      </c>
      <c r="H236">
        <v>16687.819</v>
      </c>
      <c r="I236">
        <v>30290.338</v>
      </c>
      <c r="J236">
        <v>39648.565000000002</v>
      </c>
      <c r="K236">
        <v>29865.929</v>
      </c>
      <c r="L236">
        <v>30056.947</v>
      </c>
    </row>
    <row r="237" spans="1:12">
      <c r="A237" t="s">
        <v>257</v>
      </c>
      <c r="B237">
        <v>39139.120999999999</v>
      </c>
      <c r="C237">
        <v>33415.917999999998</v>
      </c>
      <c r="D237">
        <v>33564.856</v>
      </c>
      <c r="E237">
        <v>38214.315999999999</v>
      </c>
      <c r="F237">
        <v>45619.021999999997</v>
      </c>
      <c r="G237">
        <v>42157.13</v>
      </c>
      <c r="H237">
        <v>40138.400000000001</v>
      </c>
      <c r="I237">
        <v>52786.938999999998</v>
      </c>
      <c r="J237">
        <v>51440.661</v>
      </c>
      <c r="K237">
        <v>35523.733</v>
      </c>
      <c r="L237">
        <v>36113.108999999997</v>
      </c>
    </row>
    <row r="238" spans="1:12">
      <c r="A238" t="s">
        <v>258</v>
      </c>
      <c r="B238">
        <v>50048.879000000001</v>
      </c>
      <c r="C238">
        <v>58032.569000000003</v>
      </c>
      <c r="D238">
        <v>54035.860999999997</v>
      </c>
      <c r="E238">
        <v>56159.396000000001</v>
      </c>
      <c r="F238">
        <v>71458.847999999998</v>
      </c>
      <c r="G238">
        <v>70704.274999999994</v>
      </c>
      <c r="H238">
        <v>74821.755000000005</v>
      </c>
      <c r="I238">
        <v>83021.115000000005</v>
      </c>
      <c r="J238">
        <v>84571.748000000007</v>
      </c>
      <c r="K238">
        <v>58531.99</v>
      </c>
      <c r="L238">
        <v>51745.186000000002</v>
      </c>
    </row>
    <row r="239" spans="1:12">
      <c r="A239" t="s">
        <v>259</v>
      </c>
      <c r="B239">
        <v>4303.32</v>
      </c>
      <c r="C239">
        <v>4525.5209999999997</v>
      </c>
      <c r="D239">
        <v>5217.4319999999998</v>
      </c>
      <c r="E239">
        <v>5771.1210000000001</v>
      </c>
      <c r="F239">
        <v>6203.9380000000001</v>
      </c>
      <c r="G239">
        <v>6180.1719999999996</v>
      </c>
      <c r="H239">
        <v>7266.63</v>
      </c>
      <c r="I239">
        <v>8783.7720000000008</v>
      </c>
      <c r="J239">
        <v>10189.832</v>
      </c>
      <c r="K239">
        <v>8662.7620000000006</v>
      </c>
      <c r="L239">
        <v>11804.163</v>
      </c>
    </row>
    <row r="240" spans="1:12">
      <c r="A240" t="s">
        <v>260</v>
      </c>
      <c r="B240">
        <v>31577.637999999999</v>
      </c>
      <c r="C240">
        <v>32397.661</v>
      </c>
      <c r="D240">
        <v>33103.940999999999</v>
      </c>
      <c r="E240">
        <v>39384.544000000002</v>
      </c>
      <c r="F240">
        <v>42967.951999999997</v>
      </c>
      <c r="G240">
        <v>40688.606</v>
      </c>
      <c r="H240">
        <v>36412.849000000002</v>
      </c>
      <c r="I240">
        <v>35449.447</v>
      </c>
      <c r="J240">
        <v>39220.697999999997</v>
      </c>
      <c r="K240">
        <v>29090.792000000001</v>
      </c>
      <c r="L240">
        <v>29841.578000000001</v>
      </c>
    </row>
    <row r="241" spans="1:12">
      <c r="A241" t="s">
        <v>261</v>
      </c>
      <c r="B241">
        <v>48564.091999999997</v>
      </c>
      <c r="C241">
        <v>55622.307999999997</v>
      </c>
      <c r="D241">
        <v>51885.447</v>
      </c>
      <c r="E241">
        <v>53825.311999999998</v>
      </c>
      <c r="F241">
        <v>69954.938999999998</v>
      </c>
      <c r="G241">
        <v>84210.656000000003</v>
      </c>
      <c r="H241">
        <v>90518.247000000003</v>
      </c>
      <c r="I241">
        <v>102863.69100000001</v>
      </c>
      <c r="J241">
        <v>129703.96</v>
      </c>
      <c r="K241">
        <v>113972.694</v>
      </c>
      <c r="L241">
        <v>141711.92499999999</v>
      </c>
    </row>
    <row r="242" spans="1:12">
      <c r="A242" t="s">
        <v>262</v>
      </c>
      <c r="B242">
        <v>13198.699000000001</v>
      </c>
      <c r="C242">
        <v>12419.116</v>
      </c>
      <c r="D242">
        <v>13962.707</v>
      </c>
      <c r="E242">
        <v>13964.787</v>
      </c>
      <c r="F242">
        <v>14854.373</v>
      </c>
      <c r="G242">
        <v>15212.88</v>
      </c>
      <c r="H242">
        <v>17353.651999999998</v>
      </c>
      <c r="I242">
        <v>24123.39</v>
      </c>
      <c r="J242">
        <v>25637.079000000002</v>
      </c>
      <c r="K242">
        <v>23306.94</v>
      </c>
      <c r="L242">
        <v>30715.228999999999</v>
      </c>
    </row>
    <row r="243" spans="1:12">
      <c r="A243" t="s">
        <v>263</v>
      </c>
      <c r="B243">
        <v>22961.383999999998</v>
      </c>
      <c r="C243">
        <v>25887.200000000001</v>
      </c>
      <c r="D243">
        <v>24570.502</v>
      </c>
      <c r="E243">
        <v>26489.831999999999</v>
      </c>
      <c r="F243">
        <v>27288.424999999999</v>
      </c>
      <c r="G243">
        <v>26240.162</v>
      </c>
      <c r="H243">
        <v>30651.260999999999</v>
      </c>
      <c r="I243">
        <v>37546.663</v>
      </c>
      <c r="J243">
        <v>34830.321000000004</v>
      </c>
      <c r="K243">
        <v>24904.253000000001</v>
      </c>
      <c r="L243">
        <v>27972.934000000001</v>
      </c>
    </row>
    <row r="244" spans="1:12">
      <c r="A244" t="s">
        <v>264</v>
      </c>
      <c r="B244">
        <v>66256.009000000005</v>
      </c>
      <c r="C244">
        <v>68868.491999999998</v>
      </c>
      <c r="D244">
        <v>67372.873999999996</v>
      </c>
      <c r="E244">
        <v>76767.56</v>
      </c>
      <c r="F244">
        <v>86592.659</v>
      </c>
      <c r="G244">
        <v>91020.542000000001</v>
      </c>
      <c r="H244">
        <v>101818.40300000001</v>
      </c>
      <c r="I244">
        <v>127048.923</v>
      </c>
      <c r="J244">
        <v>137887.198</v>
      </c>
      <c r="K244">
        <v>112619.04</v>
      </c>
      <c r="L244">
        <v>134428.47</v>
      </c>
    </row>
    <row r="245" spans="1:12">
      <c r="A245" t="s">
        <v>265</v>
      </c>
      <c r="B245">
        <v>2574.299</v>
      </c>
      <c r="C245">
        <v>3629.3739999999998</v>
      </c>
      <c r="D245">
        <v>4513.5420000000004</v>
      </c>
      <c r="E245">
        <v>5842.1670000000004</v>
      </c>
      <c r="F245">
        <v>5924.9350000000004</v>
      </c>
      <c r="G245">
        <v>5873.24</v>
      </c>
      <c r="H245">
        <v>6540.9049999999997</v>
      </c>
      <c r="I245">
        <v>8174.98</v>
      </c>
      <c r="J245">
        <v>7486.5169999999998</v>
      </c>
      <c r="K245">
        <v>6806.2110000000002</v>
      </c>
      <c r="L245">
        <v>11800.451999999999</v>
      </c>
    </row>
    <row r="246" spans="1:12">
      <c r="A246" t="s">
        <v>266</v>
      </c>
      <c r="B246">
        <v>122953.553</v>
      </c>
      <c r="C246">
        <v>195746.69899999999</v>
      </c>
      <c r="D246">
        <v>210989.06299999999</v>
      </c>
      <c r="E246">
        <v>300580.60800000001</v>
      </c>
      <c r="F246">
        <v>362162.30300000001</v>
      </c>
      <c r="G246">
        <v>392328.86099999998</v>
      </c>
      <c r="H246">
        <v>480474.50799999997</v>
      </c>
      <c r="I246">
        <v>533079.28799999994</v>
      </c>
      <c r="J246">
        <v>693537.11399999994</v>
      </c>
      <c r="K246">
        <v>713603.223</v>
      </c>
      <c r="L246">
        <v>809394.06900000002</v>
      </c>
    </row>
    <row r="247" spans="1:12">
      <c r="A247" t="s">
        <v>267</v>
      </c>
      <c r="B247">
        <v>25674.1</v>
      </c>
      <c r="C247">
        <v>29802.291000000001</v>
      </c>
      <c r="D247">
        <v>30568.831999999999</v>
      </c>
      <c r="E247">
        <v>27573.288</v>
      </c>
      <c r="F247">
        <v>48629.29</v>
      </c>
      <c r="G247">
        <v>76632.993000000002</v>
      </c>
      <c r="H247">
        <v>58419.35</v>
      </c>
      <c r="I247">
        <v>59941.249000000003</v>
      </c>
      <c r="J247">
        <v>62305.264000000003</v>
      </c>
      <c r="K247">
        <v>19832.237000000001</v>
      </c>
      <c r="L247">
        <v>8680.6659999999993</v>
      </c>
    </row>
    <row r="248" spans="1:12">
      <c r="A248" t="s">
        <v>268</v>
      </c>
      <c r="B248">
        <v>549270.22699999996</v>
      </c>
      <c r="C248">
        <v>575110.45700000005</v>
      </c>
      <c r="D248">
        <v>583276.49199999997</v>
      </c>
      <c r="E248">
        <v>695971.83999999997</v>
      </c>
      <c r="F248">
        <v>803010.77</v>
      </c>
      <c r="G248">
        <v>848963.31900000002</v>
      </c>
      <c r="H248">
        <v>905183.48499999999</v>
      </c>
      <c r="I248">
        <v>982223.45600000001</v>
      </c>
      <c r="J248">
        <v>1113749.486</v>
      </c>
      <c r="K248">
        <v>897748.41899999999</v>
      </c>
      <c r="L248">
        <v>956146.47600000002</v>
      </c>
    </row>
    <row r="249" spans="1:12">
      <c r="A249" t="s">
        <v>269</v>
      </c>
      <c r="B249">
        <v>4216.3</v>
      </c>
      <c r="C249">
        <v>4523.9089999999997</v>
      </c>
      <c r="D249">
        <v>6328.9849999999997</v>
      </c>
      <c r="E249">
        <v>4812.5230000000001</v>
      </c>
      <c r="F249">
        <v>8547.8459999999995</v>
      </c>
      <c r="G249">
        <v>6154.8509999999997</v>
      </c>
      <c r="H249">
        <v>4563.1099999999997</v>
      </c>
      <c r="I249">
        <v>4648.93</v>
      </c>
      <c r="J249">
        <v>5035.0839999999998</v>
      </c>
      <c r="K249">
        <v>2035.557</v>
      </c>
      <c r="L249">
        <v>2680.75</v>
      </c>
    </row>
    <row r="250" spans="1:12">
      <c r="A250" t="s">
        <v>270</v>
      </c>
      <c r="B250">
        <v>21091.987000000001</v>
      </c>
      <c r="C250">
        <v>20155.482</v>
      </c>
      <c r="D250">
        <v>20891.899000000001</v>
      </c>
      <c r="E250">
        <v>26553.227999999999</v>
      </c>
      <c r="F250">
        <v>26207.71</v>
      </c>
      <c r="G250">
        <v>27754.792000000001</v>
      </c>
      <c r="H250">
        <v>28348.1</v>
      </c>
      <c r="I250">
        <v>24953.252</v>
      </c>
      <c r="J250">
        <v>23754.366999999998</v>
      </c>
      <c r="K250">
        <v>9915.6509999999998</v>
      </c>
      <c r="L250">
        <v>5669.951</v>
      </c>
    </row>
    <row r="251" spans="1:12">
      <c r="A251" t="s">
        <v>271</v>
      </c>
      <c r="B251">
        <v>262.20999999999998</v>
      </c>
      <c r="C251">
        <v>310.29000000000002</v>
      </c>
      <c r="D251">
        <v>605.87300000000005</v>
      </c>
      <c r="E251">
        <v>435.26600000000002</v>
      </c>
      <c r="F251">
        <v>407.61099999999999</v>
      </c>
      <c r="G251">
        <v>455.47500000000002</v>
      </c>
      <c r="H251">
        <v>568.25400000000002</v>
      </c>
      <c r="I251">
        <v>474.63200000000001</v>
      </c>
      <c r="J251">
        <v>251.37799999999999</v>
      </c>
      <c r="K251">
        <v>90.53</v>
      </c>
      <c r="L251">
        <v>54.354999999999997</v>
      </c>
    </row>
    <row r="252" spans="1:12">
      <c r="A252" t="s">
        <v>272</v>
      </c>
      <c r="B252">
        <v>19537.585999999999</v>
      </c>
      <c r="C252">
        <v>22931.983</v>
      </c>
      <c r="D252">
        <v>13839.647000000001</v>
      </c>
      <c r="E252">
        <v>15050.932000000001</v>
      </c>
      <c r="F252">
        <v>12516.232</v>
      </c>
      <c r="G252">
        <v>10063.120999999999</v>
      </c>
      <c r="H252">
        <v>12980.38</v>
      </c>
      <c r="I252">
        <v>16034.054</v>
      </c>
      <c r="J252">
        <v>12478.85</v>
      </c>
      <c r="K252">
        <v>10003.683999999999</v>
      </c>
      <c r="L252">
        <v>13924.351000000001</v>
      </c>
    </row>
    <row r="253" spans="1:12">
      <c r="A253" t="s">
        <v>273</v>
      </c>
      <c r="B253">
        <v>6046.8760000000002</v>
      </c>
      <c r="C253">
        <v>5294.152</v>
      </c>
      <c r="D253">
        <v>4341.9380000000001</v>
      </c>
      <c r="E253">
        <v>10093.74</v>
      </c>
      <c r="F253">
        <v>11160.096</v>
      </c>
      <c r="G253">
        <v>9734.6370000000006</v>
      </c>
      <c r="H253">
        <v>14422.812</v>
      </c>
      <c r="I253">
        <v>15005.103999999999</v>
      </c>
      <c r="J253">
        <v>16532.206999999999</v>
      </c>
      <c r="K253">
        <v>13475.188</v>
      </c>
      <c r="L253">
        <v>17535.909</v>
      </c>
    </row>
    <row r="254" spans="1:12">
      <c r="A254" t="s">
        <v>274</v>
      </c>
      <c r="B254">
        <v>37105.508999999998</v>
      </c>
      <c r="C254">
        <v>36026.311999999998</v>
      </c>
      <c r="D254">
        <v>64596.565000000002</v>
      </c>
      <c r="E254">
        <v>58234.311999999998</v>
      </c>
      <c r="F254">
        <v>64502.792999999998</v>
      </c>
      <c r="G254">
        <v>139893.31599999999</v>
      </c>
      <c r="H254">
        <v>66277.745999999999</v>
      </c>
      <c r="I254">
        <v>90133.047999999995</v>
      </c>
      <c r="J254">
        <v>163208.44899999999</v>
      </c>
      <c r="K254">
        <v>129603.137</v>
      </c>
      <c r="L254">
        <v>100914.01300000001</v>
      </c>
    </row>
    <row r="255" spans="1:12">
      <c r="A255" t="s">
        <v>275</v>
      </c>
      <c r="B255">
        <v>302851.772</v>
      </c>
      <c r="C255">
        <v>332130.72200000001</v>
      </c>
      <c r="D255">
        <v>310294.71100000001</v>
      </c>
      <c r="E255">
        <v>343556.32</v>
      </c>
      <c r="F255">
        <v>365756.74400000001</v>
      </c>
      <c r="G255">
        <v>356000.88699999999</v>
      </c>
      <c r="H255">
        <v>365546.78</v>
      </c>
      <c r="I255">
        <v>402511.00799999997</v>
      </c>
      <c r="J255">
        <v>394606.61499999999</v>
      </c>
      <c r="K255">
        <v>244902.21599999999</v>
      </c>
      <c r="L255">
        <v>235755.351</v>
      </c>
    </row>
    <row r="256" spans="1:12">
      <c r="A256" t="s">
        <v>276</v>
      </c>
      <c r="B256">
        <v>165812.302</v>
      </c>
      <c r="C256">
        <v>171476.32699999999</v>
      </c>
      <c r="D256">
        <v>172030.93599999999</v>
      </c>
      <c r="E256">
        <v>200582.48</v>
      </c>
      <c r="F256">
        <v>231877.196</v>
      </c>
      <c r="G256">
        <v>232414.603</v>
      </c>
      <c r="H256">
        <v>249704.264</v>
      </c>
      <c r="I256">
        <v>298881.41499999998</v>
      </c>
      <c r="J256">
        <v>320135.31900000002</v>
      </c>
      <c r="K256">
        <v>253928.64199999999</v>
      </c>
      <c r="L256">
        <v>262627.40100000001</v>
      </c>
    </row>
    <row r="257" spans="1:12">
      <c r="A257" t="s">
        <v>277</v>
      </c>
      <c r="B257">
        <v>108105.424</v>
      </c>
      <c r="C257">
        <v>118907.022</v>
      </c>
      <c r="D257">
        <v>123035.95600000001</v>
      </c>
      <c r="E257">
        <v>134874.04800000001</v>
      </c>
      <c r="F257">
        <v>144653.122</v>
      </c>
      <c r="G257">
        <v>140354.21299999999</v>
      </c>
      <c r="H257">
        <v>144746.53899999999</v>
      </c>
      <c r="I257">
        <v>173224.50899999999</v>
      </c>
      <c r="J257">
        <v>186521.18400000001</v>
      </c>
      <c r="K257">
        <v>180980.48300000001</v>
      </c>
      <c r="L257">
        <v>174763.15400000001</v>
      </c>
    </row>
    <row r="258" spans="1:12">
      <c r="A258" t="s">
        <v>278</v>
      </c>
      <c r="B258">
        <v>8786.5390000000007</v>
      </c>
      <c r="C258">
        <v>9525.7450000000008</v>
      </c>
      <c r="D258">
        <v>7069.1779999999999</v>
      </c>
      <c r="E258">
        <v>7022.0630000000001</v>
      </c>
      <c r="F258">
        <v>8949.6669999999995</v>
      </c>
      <c r="G258">
        <v>13349.295</v>
      </c>
      <c r="H258">
        <v>11861.254999999999</v>
      </c>
      <c r="I258">
        <v>12583.566999999999</v>
      </c>
      <c r="J258">
        <v>16007.179</v>
      </c>
      <c r="K258">
        <v>5139.8770000000004</v>
      </c>
      <c r="L258">
        <v>3490.8809999999999</v>
      </c>
    </row>
    <row r="259" spans="1:12">
      <c r="A259" t="s">
        <v>279</v>
      </c>
      <c r="B259">
        <v>5206.3050000000003</v>
      </c>
      <c r="C259">
        <v>2491.1179999999999</v>
      </c>
      <c r="D259">
        <v>2268.7109999999998</v>
      </c>
      <c r="E259">
        <v>2234.0149999999999</v>
      </c>
      <c r="F259">
        <v>3837.9050000000002</v>
      </c>
      <c r="G259">
        <v>5470.2169999999996</v>
      </c>
      <c r="H259">
        <v>29687.659</v>
      </c>
      <c r="I259">
        <v>5491.1580000000004</v>
      </c>
      <c r="J259">
        <v>6944.4390000000003</v>
      </c>
      <c r="K259">
        <v>4640.2290000000003</v>
      </c>
      <c r="L259">
        <v>3303.759</v>
      </c>
    </row>
    <row r="260" spans="1:12">
      <c r="A260" t="s">
        <v>280</v>
      </c>
      <c r="B260">
        <v>17633.069</v>
      </c>
      <c r="C260">
        <v>17176.844000000001</v>
      </c>
      <c r="D260">
        <v>18561.776000000002</v>
      </c>
      <c r="E260">
        <v>17123.759999999998</v>
      </c>
      <c r="F260">
        <v>14724.775</v>
      </c>
      <c r="G260">
        <v>14230.437</v>
      </c>
      <c r="H260">
        <v>14138.857</v>
      </c>
      <c r="I260">
        <v>24893.371999999999</v>
      </c>
      <c r="J260">
        <v>14602.686</v>
      </c>
      <c r="K260">
        <v>12481.255999999999</v>
      </c>
      <c r="L260">
        <v>37068.173000000003</v>
      </c>
    </row>
    <row r="261" spans="1:12">
      <c r="A261" t="s">
        <v>281</v>
      </c>
      <c r="B261">
        <v>97638.966</v>
      </c>
      <c r="C261">
        <v>80635.448000000004</v>
      </c>
      <c r="D261">
        <v>65373.188000000002</v>
      </c>
      <c r="E261">
        <v>73027.792000000001</v>
      </c>
      <c r="F261">
        <v>77852.497000000003</v>
      </c>
      <c r="G261">
        <v>83492.777000000002</v>
      </c>
      <c r="H261">
        <v>84281.752999999997</v>
      </c>
      <c r="I261">
        <v>77848.134999999995</v>
      </c>
      <c r="J261">
        <v>69586.274000000005</v>
      </c>
      <c r="K261">
        <v>46564.334999999999</v>
      </c>
      <c r="L261">
        <v>60742.228999999999</v>
      </c>
    </row>
    <row r="262" spans="1:12">
      <c r="A262" t="s">
        <v>282</v>
      </c>
      <c r="B262">
        <v>40036.213000000003</v>
      </c>
      <c r="C262">
        <v>34004.192000000003</v>
      </c>
      <c r="D262">
        <v>37700.114000000001</v>
      </c>
      <c r="E262">
        <v>37923.212</v>
      </c>
      <c r="F262">
        <v>40333.548999999999</v>
      </c>
      <c r="G262">
        <v>38858.099000000002</v>
      </c>
      <c r="H262">
        <v>36946.571000000004</v>
      </c>
      <c r="I262">
        <v>43409.315000000002</v>
      </c>
      <c r="J262">
        <v>48772.934000000001</v>
      </c>
      <c r="K262">
        <v>39272.271999999997</v>
      </c>
      <c r="L262">
        <v>35164.275999999998</v>
      </c>
    </row>
    <row r="263" spans="1:12">
      <c r="A263" t="s">
        <v>283</v>
      </c>
      <c r="B263">
        <v>46251.031000000003</v>
      </c>
      <c r="C263">
        <v>50524.724999999999</v>
      </c>
      <c r="D263">
        <v>47010.658000000003</v>
      </c>
      <c r="E263">
        <v>67745.240000000005</v>
      </c>
      <c r="F263">
        <v>65475.267</v>
      </c>
      <c r="G263">
        <v>51386.887999999999</v>
      </c>
      <c r="H263">
        <v>84090.78</v>
      </c>
      <c r="I263">
        <v>67488.346999999994</v>
      </c>
      <c r="J263">
        <v>68628.535000000003</v>
      </c>
      <c r="K263">
        <v>75651.167000000001</v>
      </c>
      <c r="L263">
        <v>259011.89499999999</v>
      </c>
    </row>
  </sheetData>
  <pageMargins left="0.7" right="0.7" top="0.75" bottom="0.75" header="0.3" footer="0.3"/>
  <legacyDrawing r:id="rId1"/>
</worksheet>
</file>

<file path=xl/worksheets/sheet25.xml><?xml version="1.0" encoding="utf-8"?>
<worksheet xmlns="http://schemas.openxmlformats.org/spreadsheetml/2006/main" xmlns:r="http://schemas.openxmlformats.org/officeDocument/2006/relationships">
  <dimension ref="A1:Z263"/>
  <sheetViews>
    <sheetView topLeftCell="G1" workbookViewId="0">
      <selection activeCell="N2" sqref="N2"/>
    </sheetView>
  </sheetViews>
  <sheetFormatPr defaultRowHeight="12.75"/>
  <sheetData>
    <row r="1" spans="1:26">
      <c r="A1" t="s">
        <v>26</v>
      </c>
    </row>
    <row r="2" spans="1:26">
      <c r="A2" t="s">
        <v>0</v>
      </c>
      <c r="N2" s="1"/>
    </row>
    <row r="3" spans="1:26">
      <c r="O3" s="2" t="s">
        <v>288</v>
      </c>
    </row>
    <row r="4" spans="1:26">
      <c r="A4" t="s">
        <v>1</v>
      </c>
      <c r="B4" t="s">
        <v>315</v>
      </c>
      <c r="C4" t="s">
        <v>3</v>
      </c>
      <c r="D4" t="s">
        <v>4</v>
      </c>
      <c r="O4" s="3" t="s">
        <v>289</v>
      </c>
      <c r="P4" s="1" t="s">
        <v>286</v>
      </c>
    </row>
    <row r="5" spans="1:26">
      <c r="N5" s="4" t="s">
        <v>20</v>
      </c>
      <c r="O5" s="6"/>
      <c r="P5" s="5">
        <v>2000</v>
      </c>
      <c r="Q5" s="5">
        <v>2001</v>
      </c>
      <c r="R5" s="5">
        <v>2002</v>
      </c>
      <c r="S5" s="5">
        <v>2003</v>
      </c>
      <c r="T5" s="5">
        <v>2004</v>
      </c>
      <c r="U5" s="5">
        <v>2005</v>
      </c>
      <c r="V5" s="5">
        <v>2006</v>
      </c>
      <c r="W5" s="5">
        <v>2007</v>
      </c>
      <c r="X5" s="5">
        <v>2008</v>
      </c>
      <c r="Y5" s="5">
        <v>2009</v>
      </c>
      <c r="Z5" s="5">
        <v>2010</v>
      </c>
    </row>
    <row r="6" spans="1:26">
      <c r="A6" t="s">
        <v>5</v>
      </c>
      <c r="B6" t="s">
        <v>6</v>
      </c>
      <c r="C6" t="s">
        <v>7</v>
      </c>
      <c r="D6" t="s">
        <v>8</v>
      </c>
      <c r="E6" t="s">
        <v>9</v>
      </c>
      <c r="F6" t="s">
        <v>10</v>
      </c>
      <c r="G6" t="s">
        <v>11</v>
      </c>
      <c r="H6" t="s">
        <v>12</v>
      </c>
      <c r="I6" t="s">
        <v>13</v>
      </c>
      <c r="J6" t="s">
        <v>14</v>
      </c>
      <c r="K6" t="s">
        <v>15</v>
      </c>
      <c r="L6" t="s">
        <v>16</v>
      </c>
      <c r="O6" s="7"/>
    </row>
    <row r="7" spans="1:26">
      <c r="A7" t="s">
        <v>17</v>
      </c>
      <c r="O7" s="7" t="s">
        <v>21</v>
      </c>
      <c r="P7">
        <f>SUM(B9:B96)</f>
        <v>38740306</v>
      </c>
      <c r="Q7">
        <f t="shared" ref="Q7:Z7" si="0">SUM(C9:C96)</f>
        <v>42492657</v>
      </c>
      <c r="R7">
        <f t="shared" si="0"/>
        <v>46024552</v>
      </c>
      <c r="S7">
        <f t="shared" si="0"/>
        <v>53684263</v>
      </c>
      <c r="T7">
        <f t="shared" si="0"/>
        <v>67465471</v>
      </c>
      <c r="U7">
        <f t="shared" si="0"/>
        <v>80284846</v>
      </c>
      <c r="V7">
        <f t="shared" si="0"/>
        <v>96711047</v>
      </c>
      <c r="W7">
        <f t="shared" si="0"/>
        <v>111209119</v>
      </c>
      <c r="X7">
        <f t="shared" si="0"/>
        <v>133106703</v>
      </c>
      <c r="Y7">
        <f t="shared" si="0"/>
        <v>103313674</v>
      </c>
      <c r="Z7">
        <f t="shared" si="0"/>
        <v>112734891.83399999</v>
      </c>
    </row>
    <row r="8" spans="1:26">
      <c r="A8" t="s">
        <v>28</v>
      </c>
      <c r="B8">
        <v>549606741</v>
      </c>
      <c r="C8">
        <v>571426720</v>
      </c>
      <c r="D8">
        <v>615997391</v>
      </c>
      <c r="E8">
        <v>748531267</v>
      </c>
      <c r="F8">
        <v>911742096</v>
      </c>
      <c r="G8">
        <v>977131972</v>
      </c>
      <c r="H8">
        <v>1121962887</v>
      </c>
      <c r="I8">
        <v>1328841354</v>
      </c>
      <c r="J8">
        <v>1466137413</v>
      </c>
      <c r="K8">
        <v>1127839933</v>
      </c>
      <c r="L8">
        <v>1271096328.74</v>
      </c>
      <c r="O8" s="7"/>
    </row>
    <row r="9" spans="1:26">
      <c r="A9" t="s">
        <v>29</v>
      </c>
      <c r="B9">
        <v>516085</v>
      </c>
      <c r="C9">
        <v>523124</v>
      </c>
      <c r="D9">
        <v>643386</v>
      </c>
      <c r="E9">
        <v>622526</v>
      </c>
      <c r="F9">
        <v>789754</v>
      </c>
      <c r="G9">
        <v>1006447</v>
      </c>
      <c r="H9">
        <v>992852</v>
      </c>
      <c r="I9">
        <v>974539</v>
      </c>
      <c r="J9">
        <v>1052302</v>
      </c>
      <c r="K9">
        <v>1199750</v>
      </c>
      <c r="L9">
        <v>1270508.0859999999</v>
      </c>
      <c r="O9" s="7" t="s">
        <v>22</v>
      </c>
      <c r="P9">
        <f>B105+B130+B131+B132+B136+B137+B138+B106+B150+B151+B152+B156+B157+B166+B167+B168+B169+B170+B171+B172+B173</f>
        <v>17919247</v>
      </c>
      <c r="Q9">
        <f t="shared" ref="Q9:Z9" si="1">C105+C130+C131+C132+C136+C137+C138+C106+C150+C151+C152+C156+C157+C166+C167+C168+C169+C170+C171+C172+C173</f>
        <v>18883283</v>
      </c>
      <c r="R9">
        <f t="shared" si="1"/>
        <v>19989420</v>
      </c>
      <c r="S9">
        <f t="shared" si="1"/>
        <v>22109634</v>
      </c>
      <c r="T9">
        <f t="shared" si="1"/>
        <v>28034888</v>
      </c>
      <c r="U9">
        <f t="shared" si="1"/>
        <v>31998604</v>
      </c>
      <c r="V9">
        <f t="shared" si="1"/>
        <v>42755435</v>
      </c>
      <c r="W9">
        <f t="shared" si="1"/>
        <v>50486072</v>
      </c>
      <c r="X9">
        <f t="shared" si="1"/>
        <v>52742205</v>
      </c>
      <c r="Y9">
        <f t="shared" si="1"/>
        <v>35642102</v>
      </c>
      <c r="Z9">
        <f t="shared" si="1"/>
        <v>43766484.851000004</v>
      </c>
    </row>
    <row r="10" spans="1:26">
      <c r="A10" t="s">
        <v>30</v>
      </c>
      <c r="B10">
        <v>847836</v>
      </c>
      <c r="C10">
        <v>994839</v>
      </c>
      <c r="D10">
        <v>1162209</v>
      </c>
      <c r="E10">
        <v>1130857</v>
      </c>
      <c r="F10">
        <v>1357303</v>
      </c>
      <c r="G10">
        <v>1471719</v>
      </c>
      <c r="H10">
        <v>1769662</v>
      </c>
      <c r="I10">
        <v>1661234</v>
      </c>
      <c r="J10">
        <v>2139927</v>
      </c>
      <c r="K10">
        <v>1960395</v>
      </c>
      <c r="L10">
        <v>1935389.5020000001</v>
      </c>
      <c r="O10" s="7"/>
    </row>
    <row r="11" spans="1:26">
      <c r="A11" t="s">
        <v>31</v>
      </c>
      <c r="B11">
        <v>836500</v>
      </c>
      <c r="C11">
        <v>1226008</v>
      </c>
      <c r="D11">
        <v>1474213</v>
      </c>
      <c r="E11">
        <v>1752716</v>
      </c>
      <c r="F11">
        <v>2223679</v>
      </c>
      <c r="G11">
        <v>3048452</v>
      </c>
      <c r="H11">
        <v>3447875</v>
      </c>
      <c r="I11">
        <v>4053856</v>
      </c>
      <c r="J11">
        <v>5556537</v>
      </c>
      <c r="K11">
        <v>5571257</v>
      </c>
      <c r="L11">
        <v>5682266.2000000002</v>
      </c>
      <c r="O11" s="7" t="s">
        <v>23</v>
      </c>
      <c r="P11">
        <f>B141+B142+B143+B144+B145+B146+B147+B148+B149+B153+B154+B155+B231+B232+B233+B234+B235+B236+B237+B238+B239+B240+B241+B242+B243+B244+B257+B258</f>
        <v>33897230</v>
      </c>
      <c r="Q11">
        <f t="shared" ref="Q11:Z11" si="2">C141+C142+C143+C144+C145+C146+C147+C148+C149+C153+C154+C155+C231+C232+C233+C234+C235+C236+C237+C238+C239+C240+C241+C242+C243+C244+C257+C258</f>
        <v>37384521</v>
      </c>
      <c r="R11">
        <f t="shared" si="2"/>
        <v>40636094</v>
      </c>
      <c r="S11">
        <f t="shared" si="2"/>
        <v>45553188</v>
      </c>
      <c r="T11">
        <f t="shared" si="2"/>
        <v>50808964</v>
      </c>
      <c r="U11">
        <f t="shared" si="2"/>
        <v>53575384</v>
      </c>
      <c r="V11">
        <f t="shared" si="2"/>
        <v>62330574</v>
      </c>
      <c r="W11">
        <f t="shared" si="2"/>
        <v>72543491</v>
      </c>
      <c r="X11">
        <f t="shared" si="2"/>
        <v>82190952</v>
      </c>
      <c r="Y11">
        <f t="shared" si="2"/>
        <v>66426394</v>
      </c>
      <c r="Z11">
        <f t="shared" si="2"/>
        <v>72160442.225999981</v>
      </c>
    </row>
    <row r="12" spans="1:26">
      <c r="A12" t="s">
        <v>32</v>
      </c>
      <c r="B12">
        <v>54868</v>
      </c>
      <c r="C12">
        <v>158194</v>
      </c>
      <c r="D12">
        <v>117494</v>
      </c>
      <c r="E12">
        <v>115555</v>
      </c>
      <c r="F12">
        <v>138787</v>
      </c>
      <c r="G12">
        <v>190857</v>
      </c>
      <c r="H12">
        <v>338147</v>
      </c>
      <c r="I12">
        <v>394968</v>
      </c>
      <c r="J12">
        <v>422468</v>
      </c>
      <c r="K12">
        <v>363981</v>
      </c>
      <c r="L12">
        <v>367199.20600000001</v>
      </c>
      <c r="O12" s="8"/>
    </row>
    <row r="13" spans="1:26">
      <c r="A13" t="s">
        <v>33</v>
      </c>
      <c r="B13">
        <v>358024</v>
      </c>
      <c r="C13">
        <v>488295</v>
      </c>
      <c r="D13">
        <v>595330</v>
      </c>
      <c r="E13">
        <v>676724</v>
      </c>
      <c r="F13">
        <v>913953</v>
      </c>
      <c r="G13">
        <v>1275562</v>
      </c>
      <c r="H13">
        <v>1480782</v>
      </c>
      <c r="I13">
        <v>1761321</v>
      </c>
      <c r="J13">
        <v>2196222</v>
      </c>
      <c r="K13">
        <v>2098186</v>
      </c>
      <c r="L13">
        <v>2080882.9509999999</v>
      </c>
      <c r="O13" s="7" t="s">
        <v>24</v>
      </c>
      <c r="P13">
        <f>B97+B98+B99+B100+B101+B102+B103+B104+B110+B111+B115+B116+B117+B118+B119+B120+B121+B122+B123+B124+B125+B126+B127+B128+B129+B182+B183+B184+B185+B186+B187+B188+B189+B190+B191+B192+B193+B194+B195+B196+B197+B198+B199+B200+B201+B202+B203+B204+B205+B206+B207+B208+B209+B210+B211+B215+B216+B217+B218+B219+B220+B221+B222+B230+B245+B246+B247+B248+B249+B250+B251+B252+B254+B256</f>
        <v>261105138</v>
      </c>
      <c r="Q13">
        <f t="shared" ref="Q13:Z13" si="3">C97+C98+C99+C100+C101+C102+C103+C104+C110+C111+C115+C116+C117+C118+C119+C120+C121+C122+C123+C124+C125+C126+C127+C128+C129+C182+C183+C184+C185+C186+C187+C188+C189+C190+C191+C192+C193+C194+C195+C196+C197+C198+C199+C200+C201+C202+C203+C204+C205+C206+C207+C208+C209+C210+C211+C215+C216+C217+C218+C219+C220+C221+C222+C230+C245+C246+C247+C248+C249+C250+C251+C252+C254+C256</f>
        <v>278920305</v>
      </c>
      <c r="R13">
        <f t="shared" si="3"/>
        <v>293834118</v>
      </c>
      <c r="S13">
        <f t="shared" si="3"/>
        <v>341674470</v>
      </c>
      <c r="T13">
        <f t="shared" si="3"/>
        <v>427990117</v>
      </c>
      <c r="U13">
        <f t="shared" si="3"/>
        <v>474103701</v>
      </c>
      <c r="V13">
        <f t="shared" si="3"/>
        <v>541544074</v>
      </c>
      <c r="W13">
        <f t="shared" si="3"/>
        <v>612315789</v>
      </c>
      <c r="X13">
        <f t="shared" si="3"/>
        <v>679964195</v>
      </c>
      <c r="Y13">
        <f t="shared" si="3"/>
        <v>533354515</v>
      </c>
      <c r="Z13">
        <f t="shared" si="3"/>
        <v>592203104.37699986</v>
      </c>
    </row>
    <row r="14" spans="1:26">
      <c r="A14" t="s">
        <v>34</v>
      </c>
      <c r="B14">
        <v>2566649</v>
      </c>
      <c r="C14">
        <v>2688057</v>
      </c>
      <c r="D14">
        <v>2278604</v>
      </c>
      <c r="E14">
        <v>2948969</v>
      </c>
      <c r="F14">
        <v>3569586</v>
      </c>
      <c r="G14">
        <v>3877005</v>
      </c>
      <c r="H14">
        <v>3699942</v>
      </c>
      <c r="I14">
        <v>4922577</v>
      </c>
      <c r="J14">
        <v>5095366</v>
      </c>
      <c r="K14">
        <v>4097968</v>
      </c>
      <c r="L14">
        <v>4610847.16</v>
      </c>
      <c r="O14" s="8"/>
    </row>
    <row r="15" spans="1:26">
      <c r="A15" t="s">
        <v>35</v>
      </c>
      <c r="B15">
        <v>134979</v>
      </c>
      <c r="C15">
        <v>143179</v>
      </c>
      <c r="D15">
        <v>146497</v>
      </c>
      <c r="E15">
        <v>227936</v>
      </c>
      <c r="F15">
        <v>277286</v>
      </c>
      <c r="G15">
        <v>282913</v>
      </c>
      <c r="H15">
        <v>268082</v>
      </c>
      <c r="I15">
        <v>406422</v>
      </c>
      <c r="J15">
        <v>455437</v>
      </c>
      <c r="K15">
        <v>340145</v>
      </c>
      <c r="L15">
        <v>514437.70299999998</v>
      </c>
      <c r="O15" s="7" t="s">
        <v>25</v>
      </c>
      <c r="P15">
        <f>B107+B108+B109+B112+B113+B114+B133+B134+B135+B139+B140+B158+B159+B160+B161+B162+B163+B164+B165+B174+B175+B176+B177+B178+B179+B180+B181+B212+B213+B214+B223+B224+B225+B226+B227+B228+B229+B253+B255+B259+B260+B261+B262</f>
        <v>156976410</v>
      </c>
      <c r="Q15">
        <f t="shared" ref="Q15:Z15" si="4">C107+C108+C109+C112+C113+C114+C133+C134+C135+C139+C140+C158+C159+C160+C161+C162+C163+C164+C165+C174+C175+C176+C177+C178+C179+C180+C181+C212+C213+C214+C223+C224+C225+C226+C227+C228+C229+C253+C255+C259+C260+C261+C262</f>
        <v>170293485</v>
      </c>
      <c r="R15">
        <f t="shared" si="4"/>
        <v>192975584</v>
      </c>
      <c r="S15">
        <f t="shared" si="4"/>
        <v>231302137</v>
      </c>
      <c r="T15">
        <f t="shared" si="4"/>
        <v>270486715</v>
      </c>
      <c r="U15">
        <f t="shared" si="4"/>
        <v>298911333</v>
      </c>
      <c r="V15">
        <f t="shared" si="4"/>
        <v>332245491</v>
      </c>
      <c r="W15">
        <f t="shared" si="4"/>
        <v>392265868</v>
      </c>
      <c r="X15">
        <f t="shared" si="4"/>
        <v>418027838</v>
      </c>
      <c r="Y15">
        <f t="shared" si="4"/>
        <v>302118169</v>
      </c>
      <c r="Z15">
        <f t="shared" si="4"/>
        <v>358340147.40399998</v>
      </c>
    </row>
    <row r="16" spans="1:26">
      <c r="A16" t="s">
        <v>36</v>
      </c>
      <c r="B16">
        <v>1394563</v>
      </c>
      <c r="C16">
        <v>1670623</v>
      </c>
      <c r="D16">
        <v>1617044</v>
      </c>
      <c r="E16">
        <v>2150401</v>
      </c>
      <c r="F16">
        <v>2454120</v>
      </c>
      <c r="G16">
        <v>2634687</v>
      </c>
      <c r="H16">
        <v>3025019</v>
      </c>
      <c r="I16">
        <v>3720582</v>
      </c>
      <c r="J16">
        <v>4393040</v>
      </c>
      <c r="K16">
        <v>3604320</v>
      </c>
      <c r="L16">
        <v>3989341.4890000001</v>
      </c>
    </row>
    <row r="17" spans="1:26">
      <c r="A17" t="s">
        <v>37</v>
      </c>
      <c r="B17">
        <v>99235</v>
      </c>
      <c r="C17">
        <v>114053</v>
      </c>
      <c r="D17">
        <v>135711</v>
      </c>
      <c r="E17">
        <v>138226</v>
      </c>
      <c r="F17">
        <v>151259</v>
      </c>
      <c r="G17">
        <v>219410</v>
      </c>
      <c r="H17">
        <v>226895</v>
      </c>
      <c r="I17">
        <v>236656</v>
      </c>
      <c r="J17">
        <v>309315</v>
      </c>
      <c r="K17">
        <v>310024</v>
      </c>
      <c r="L17">
        <v>310007.51299999998</v>
      </c>
      <c r="N17" s="1" t="s">
        <v>290</v>
      </c>
      <c r="P17">
        <f>SUM(P7:P15)+B263</f>
        <v>509313356</v>
      </c>
      <c r="Q17">
        <f t="shared" ref="Q17:Z17" si="5">SUM(Q7:Q15)+C263</f>
        <v>548666201</v>
      </c>
      <c r="R17">
        <f t="shared" si="5"/>
        <v>594187366</v>
      </c>
      <c r="S17">
        <f t="shared" si="5"/>
        <v>695006357</v>
      </c>
      <c r="T17">
        <f t="shared" si="5"/>
        <v>845465340</v>
      </c>
      <c r="U17">
        <f t="shared" si="5"/>
        <v>939722531</v>
      </c>
      <c r="V17">
        <f t="shared" si="5"/>
        <v>1076868861</v>
      </c>
      <c r="W17">
        <f t="shared" si="5"/>
        <v>1240348719</v>
      </c>
      <c r="X17">
        <f t="shared" si="5"/>
        <v>1369124463</v>
      </c>
      <c r="Y17">
        <f t="shared" si="5"/>
        <v>1043841483</v>
      </c>
      <c r="Z17">
        <f t="shared" si="5"/>
        <v>1186281314.0009999</v>
      </c>
    </row>
    <row r="18" spans="1:26">
      <c r="A18" t="s">
        <v>38</v>
      </c>
      <c r="B18">
        <v>428034</v>
      </c>
      <c r="C18">
        <v>413622</v>
      </c>
      <c r="D18">
        <v>396401</v>
      </c>
      <c r="E18">
        <v>399978</v>
      </c>
      <c r="F18">
        <v>457283</v>
      </c>
      <c r="G18">
        <v>700416</v>
      </c>
      <c r="H18">
        <v>831746</v>
      </c>
      <c r="I18">
        <v>776307</v>
      </c>
      <c r="J18">
        <v>848177</v>
      </c>
      <c r="K18">
        <v>825029</v>
      </c>
      <c r="L18">
        <v>965770.16399999999</v>
      </c>
      <c r="P18">
        <f>B8</f>
        <v>549606741</v>
      </c>
      <c r="Q18">
        <f t="shared" ref="Q18:Z18" si="6">C8</f>
        <v>571426720</v>
      </c>
      <c r="R18">
        <f t="shared" si="6"/>
        <v>615997391</v>
      </c>
      <c r="S18">
        <f t="shared" si="6"/>
        <v>748531267</v>
      </c>
      <c r="T18">
        <f t="shared" si="6"/>
        <v>911742096</v>
      </c>
      <c r="U18">
        <f t="shared" si="6"/>
        <v>977131972</v>
      </c>
      <c r="V18">
        <f t="shared" si="6"/>
        <v>1121962887</v>
      </c>
      <c r="W18">
        <f t="shared" si="6"/>
        <v>1328841354</v>
      </c>
      <c r="X18">
        <f t="shared" si="6"/>
        <v>1466137413</v>
      </c>
      <c r="Y18">
        <f t="shared" si="6"/>
        <v>1127839933</v>
      </c>
      <c r="Z18">
        <f t="shared" si="6"/>
        <v>1271096328.74</v>
      </c>
    </row>
    <row r="19" spans="1:26">
      <c r="A19" t="s">
        <v>39</v>
      </c>
      <c r="B19">
        <v>77177</v>
      </c>
      <c r="C19">
        <v>65072</v>
      </c>
      <c r="D19">
        <v>58434</v>
      </c>
      <c r="E19">
        <v>72653</v>
      </c>
      <c r="F19">
        <v>85160</v>
      </c>
      <c r="G19">
        <v>98190</v>
      </c>
      <c r="H19">
        <v>130218</v>
      </c>
      <c r="I19">
        <v>148826</v>
      </c>
      <c r="J19">
        <v>148013</v>
      </c>
      <c r="K19">
        <v>192737</v>
      </c>
      <c r="L19">
        <v>194908.62</v>
      </c>
      <c r="P19" s="9">
        <f>P17-P18</f>
        <v>-40293385</v>
      </c>
      <c r="Q19" s="9">
        <f t="shared" ref="Q19:Z19" si="7">Q17-Q18</f>
        <v>-22760519</v>
      </c>
      <c r="R19" s="9">
        <f t="shared" si="7"/>
        <v>-21810025</v>
      </c>
      <c r="S19" s="9">
        <f t="shared" si="7"/>
        <v>-53524910</v>
      </c>
      <c r="T19" s="9">
        <f t="shared" si="7"/>
        <v>-66276756</v>
      </c>
      <c r="U19" s="9">
        <f t="shared" si="7"/>
        <v>-37409441</v>
      </c>
      <c r="V19" s="9">
        <f t="shared" si="7"/>
        <v>-45094026</v>
      </c>
      <c r="W19" s="9">
        <f t="shared" si="7"/>
        <v>-88492635</v>
      </c>
      <c r="X19" s="9">
        <f t="shared" si="7"/>
        <v>-97012950</v>
      </c>
      <c r="Y19" s="9">
        <f t="shared" si="7"/>
        <v>-83998450</v>
      </c>
      <c r="Z19" s="9">
        <f t="shared" si="7"/>
        <v>-84815014.739000082</v>
      </c>
    </row>
    <row r="20" spans="1:26">
      <c r="A20" t="s">
        <v>40</v>
      </c>
      <c r="B20">
        <v>71597</v>
      </c>
      <c r="C20">
        <v>64861</v>
      </c>
      <c r="D20">
        <v>74803</v>
      </c>
      <c r="E20">
        <v>89821</v>
      </c>
      <c r="F20">
        <v>106996</v>
      </c>
      <c r="G20">
        <v>118580</v>
      </c>
      <c r="H20">
        <v>132984</v>
      </c>
      <c r="I20">
        <v>153982</v>
      </c>
      <c r="J20">
        <v>139019</v>
      </c>
      <c r="K20">
        <v>115786</v>
      </c>
      <c r="L20">
        <v>145134.37</v>
      </c>
    </row>
    <row r="21" spans="1:26">
      <c r="A21" t="s">
        <v>41</v>
      </c>
      <c r="B21">
        <v>294334</v>
      </c>
      <c r="C21">
        <v>364166</v>
      </c>
      <c r="D21">
        <v>402526</v>
      </c>
      <c r="E21">
        <v>468389</v>
      </c>
      <c r="F21">
        <v>492400</v>
      </c>
      <c r="G21">
        <v>539181</v>
      </c>
      <c r="H21">
        <v>599240</v>
      </c>
      <c r="I21">
        <v>772689</v>
      </c>
      <c r="J21">
        <v>919880</v>
      </c>
      <c r="K21">
        <v>752413</v>
      </c>
      <c r="L21">
        <v>677711.55099999998</v>
      </c>
    </row>
    <row r="22" spans="1:26">
      <c r="A22" t="s">
        <v>42</v>
      </c>
      <c r="B22">
        <v>617487</v>
      </c>
      <c r="C22">
        <v>862433</v>
      </c>
      <c r="D22">
        <v>853214</v>
      </c>
      <c r="E22">
        <v>679874</v>
      </c>
      <c r="F22">
        <v>712448</v>
      </c>
      <c r="G22">
        <v>766362</v>
      </c>
      <c r="H22">
        <v>1041415</v>
      </c>
      <c r="I22">
        <v>1165259</v>
      </c>
      <c r="J22">
        <v>2516255</v>
      </c>
      <c r="K22">
        <v>2198186</v>
      </c>
      <c r="L22">
        <v>1964693.5689999999</v>
      </c>
    </row>
    <row r="23" spans="1:26">
      <c r="A23" t="s">
        <v>43</v>
      </c>
      <c r="B23">
        <v>42644</v>
      </c>
      <c r="C23">
        <v>38782</v>
      </c>
      <c r="D23">
        <v>42877</v>
      </c>
      <c r="E23">
        <v>45260</v>
      </c>
      <c r="F23">
        <v>45396</v>
      </c>
      <c r="G23">
        <v>50677</v>
      </c>
      <c r="H23">
        <v>51350</v>
      </c>
      <c r="I23">
        <v>57596</v>
      </c>
      <c r="J23">
        <v>99526</v>
      </c>
      <c r="K23">
        <v>86136</v>
      </c>
      <c r="L23">
        <v>74072.403999999995</v>
      </c>
    </row>
    <row r="24" spans="1:26">
      <c r="A24" t="s">
        <v>44</v>
      </c>
      <c r="B24">
        <v>691550</v>
      </c>
      <c r="C24">
        <v>363799</v>
      </c>
      <c r="D24">
        <v>270328</v>
      </c>
      <c r="E24">
        <v>413106</v>
      </c>
      <c r="F24">
        <v>144521</v>
      </c>
      <c r="G24">
        <v>428407</v>
      </c>
      <c r="H24">
        <v>312469</v>
      </c>
      <c r="I24">
        <v>664753</v>
      </c>
      <c r="J24">
        <v>483631</v>
      </c>
      <c r="K24">
        <v>208835</v>
      </c>
      <c r="L24">
        <v>333674.96000000002</v>
      </c>
    </row>
    <row r="25" spans="1:26">
      <c r="A25" t="s">
        <v>45</v>
      </c>
      <c r="B25">
        <v>86810</v>
      </c>
      <c r="C25">
        <v>109571</v>
      </c>
      <c r="D25">
        <v>117286</v>
      </c>
      <c r="E25">
        <v>166656</v>
      </c>
      <c r="F25">
        <v>224661</v>
      </c>
      <c r="G25">
        <v>184252</v>
      </c>
      <c r="H25">
        <v>193088</v>
      </c>
      <c r="I25">
        <v>213091</v>
      </c>
      <c r="J25">
        <v>251876</v>
      </c>
      <c r="K25">
        <v>200197</v>
      </c>
      <c r="L25">
        <v>193085.397</v>
      </c>
    </row>
    <row r="26" spans="1:26">
      <c r="A26" t="s">
        <v>46</v>
      </c>
      <c r="B26">
        <v>155992</v>
      </c>
      <c r="C26">
        <v>135785</v>
      </c>
      <c r="D26">
        <v>126380</v>
      </c>
      <c r="E26">
        <v>124890</v>
      </c>
      <c r="F26">
        <v>212453</v>
      </c>
      <c r="G26">
        <v>210922</v>
      </c>
      <c r="H26">
        <v>224856</v>
      </c>
      <c r="I26">
        <v>157563</v>
      </c>
      <c r="J26">
        <v>162818</v>
      </c>
      <c r="K26">
        <v>125906</v>
      </c>
      <c r="L26">
        <v>107753.00199999999</v>
      </c>
    </row>
    <row r="27" spans="1:26">
      <c r="A27" t="s">
        <v>47</v>
      </c>
      <c r="B27">
        <v>135371</v>
      </c>
      <c r="C27">
        <v>146138</v>
      </c>
      <c r="D27">
        <v>143548</v>
      </c>
      <c r="E27">
        <v>158906</v>
      </c>
      <c r="F27">
        <v>186145</v>
      </c>
      <c r="G27">
        <v>159522</v>
      </c>
      <c r="H27">
        <v>177360</v>
      </c>
      <c r="I27">
        <v>222178</v>
      </c>
      <c r="J27">
        <v>321787</v>
      </c>
      <c r="K27">
        <v>243494</v>
      </c>
      <c r="L27">
        <v>233791.23300000001</v>
      </c>
    </row>
    <row r="28" spans="1:26">
      <c r="A28" t="s">
        <v>48</v>
      </c>
      <c r="B28">
        <v>13742</v>
      </c>
      <c r="C28">
        <v>16230</v>
      </c>
      <c r="D28">
        <v>16903</v>
      </c>
      <c r="E28">
        <v>21482</v>
      </c>
      <c r="F28">
        <v>24155</v>
      </c>
      <c r="G28">
        <v>23966</v>
      </c>
      <c r="H28">
        <v>29883</v>
      </c>
      <c r="I28">
        <v>31273</v>
      </c>
      <c r="J28">
        <v>38893</v>
      </c>
      <c r="K28">
        <v>36310</v>
      </c>
      <c r="L28">
        <v>39607.396999999997</v>
      </c>
    </row>
    <row r="29" spans="1:26">
      <c r="A29" t="s">
        <v>49</v>
      </c>
      <c r="B29">
        <v>1353371</v>
      </c>
      <c r="C29">
        <v>1504630</v>
      </c>
      <c r="D29">
        <v>1835188</v>
      </c>
      <c r="E29">
        <v>2250976</v>
      </c>
      <c r="F29">
        <v>2783054</v>
      </c>
      <c r="G29">
        <v>3026277</v>
      </c>
      <c r="H29">
        <v>3422788</v>
      </c>
      <c r="I29">
        <v>3974876</v>
      </c>
      <c r="J29">
        <v>5065749</v>
      </c>
      <c r="K29">
        <v>4576849</v>
      </c>
      <c r="L29">
        <v>4620599.2819999997</v>
      </c>
    </row>
    <row r="30" spans="1:26">
      <c r="A30" t="s">
        <v>50</v>
      </c>
      <c r="B30">
        <v>366891</v>
      </c>
      <c r="C30">
        <v>489141</v>
      </c>
      <c r="D30">
        <v>554567</v>
      </c>
      <c r="E30">
        <v>559321</v>
      </c>
      <c r="F30">
        <v>625869</v>
      </c>
      <c r="G30">
        <v>769691</v>
      </c>
      <c r="H30">
        <v>895495</v>
      </c>
      <c r="I30">
        <v>1049350</v>
      </c>
      <c r="J30">
        <v>1316982</v>
      </c>
      <c r="K30">
        <v>1049653</v>
      </c>
      <c r="L30">
        <v>1082587.6040000001</v>
      </c>
    </row>
    <row r="31" spans="1:26">
      <c r="A31" t="s">
        <v>51</v>
      </c>
      <c r="B31">
        <v>370326</v>
      </c>
      <c r="C31">
        <v>422060</v>
      </c>
      <c r="D31">
        <v>493395</v>
      </c>
      <c r="E31">
        <v>591914</v>
      </c>
      <c r="F31">
        <v>660634</v>
      </c>
      <c r="G31">
        <v>776244</v>
      </c>
      <c r="H31">
        <v>913167</v>
      </c>
      <c r="I31">
        <v>1009814</v>
      </c>
      <c r="J31">
        <v>1182791</v>
      </c>
      <c r="K31">
        <v>1101936</v>
      </c>
      <c r="L31">
        <v>1056965.7579999999</v>
      </c>
    </row>
    <row r="32" spans="1:26">
      <c r="A32" t="s">
        <v>52</v>
      </c>
      <c r="B32">
        <v>311010</v>
      </c>
      <c r="C32">
        <v>428564</v>
      </c>
      <c r="D32">
        <v>520390</v>
      </c>
      <c r="E32">
        <v>582987</v>
      </c>
      <c r="F32">
        <v>766089</v>
      </c>
      <c r="G32">
        <v>1060630</v>
      </c>
      <c r="H32">
        <v>1270509</v>
      </c>
      <c r="I32">
        <v>1427196</v>
      </c>
      <c r="J32">
        <v>1592067</v>
      </c>
      <c r="K32">
        <v>1326176</v>
      </c>
      <c r="L32">
        <v>1413400.5290000001</v>
      </c>
    </row>
    <row r="33" spans="1:12">
      <c r="A33" t="s">
        <v>53</v>
      </c>
      <c r="B33">
        <v>327665</v>
      </c>
      <c r="C33">
        <v>415763</v>
      </c>
      <c r="D33">
        <v>470556</v>
      </c>
      <c r="E33">
        <v>564006</v>
      </c>
      <c r="F33">
        <v>652050</v>
      </c>
      <c r="G33">
        <v>704318</v>
      </c>
      <c r="H33">
        <v>738327</v>
      </c>
      <c r="I33">
        <v>821874</v>
      </c>
      <c r="J33">
        <v>950827</v>
      </c>
      <c r="K33">
        <v>873497</v>
      </c>
      <c r="L33">
        <v>803210.5</v>
      </c>
    </row>
    <row r="34" spans="1:12">
      <c r="A34" t="s">
        <v>54</v>
      </c>
      <c r="B34">
        <v>527154</v>
      </c>
      <c r="C34">
        <v>540554</v>
      </c>
      <c r="D34">
        <v>563444</v>
      </c>
      <c r="E34">
        <v>647607</v>
      </c>
      <c r="F34">
        <v>713262</v>
      </c>
      <c r="G34">
        <v>753020</v>
      </c>
      <c r="H34">
        <v>840885</v>
      </c>
      <c r="I34">
        <v>984417</v>
      </c>
      <c r="J34">
        <v>1170239</v>
      </c>
      <c r="K34">
        <v>962717</v>
      </c>
      <c r="L34">
        <v>864778.72199999995</v>
      </c>
    </row>
    <row r="35" spans="1:12">
      <c r="A35" t="s">
        <v>55</v>
      </c>
      <c r="B35">
        <v>625400</v>
      </c>
      <c r="C35">
        <v>723981</v>
      </c>
      <c r="D35">
        <v>651197</v>
      </c>
      <c r="E35">
        <v>744799</v>
      </c>
      <c r="F35">
        <v>812548</v>
      </c>
      <c r="G35">
        <v>1064755</v>
      </c>
      <c r="H35">
        <v>1062822</v>
      </c>
      <c r="I35">
        <v>1010311</v>
      </c>
      <c r="J35">
        <v>1089571</v>
      </c>
      <c r="K35">
        <v>1199700</v>
      </c>
      <c r="L35">
        <v>1223134.767</v>
      </c>
    </row>
    <row r="36" spans="1:12">
      <c r="A36" t="s">
        <v>56</v>
      </c>
      <c r="B36">
        <v>315704</v>
      </c>
      <c r="C36">
        <v>359119</v>
      </c>
      <c r="D36">
        <v>421934</v>
      </c>
      <c r="E36">
        <v>487817</v>
      </c>
      <c r="F36">
        <v>561486</v>
      </c>
      <c r="G36">
        <v>597070</v>
      </c>
      <c r="H36">
        <v>638244</v>
      </c>
      <c r="I36">
        <v>745975</v>
      </c>
      <c r="J36">
        <v>899064</v>
      </c>
      <c r="K36">
        <v>811996</v>
      </c>
      <c r="L36">
        <v>830818.54599999997</v>
      </c>
    </row>
    <row r="37" spans="1:12">
      <c r="A37" t="s">
        <v>57</v>
      </c>
      <c r="B37">
        <v>879391</v>
      </c>
      <c r="C37">
        <v>795360</v>
      </c>
      <c r="D37">
        <v>873760</v>
      </c>
      <c r="E37">
        <v>1004820</v>
      </c>
      <c r="F37">
        <v>1191466</v>
      </c>
      <c r="G37">
        <v>1670476</v>
      </c>
      <c r="H37">
        <v>1930535</v>
      </c>
      <c r="I37">
        <v>2353526</v>
      </c>
      <c r="J37">
        <v>2651390</v>
      </c>
      <c r="K37">
        <v>2518923</v>
      </c>
      <c r="L37">
        <v>2774868.36</v>
      </c>
    </row>
    <row r="38" spans="1:12">
      <c r="A38" t="s">
        <v>58</v>
      </c>
      <c r="B38">
        <v>61848</v>
      </c>
      <c r="C38">
        <v>63297</v>
      </c>
      <c r="D38">
        <v>67793</v>
      </c>
      <c r="E38">
        <v>109979</v>
      </c>
      <c r="F38">
        <v>141802</v>
      </c>
      <c r="G38">
        <v>169542</v>
      </c>
      <c r="H38">
        <v>219083</v>
      </c>
      <c r="I38">
        <v>258184</v>
      </c>
      <c r="J38">
        <v>366718</v>
      </c>
      <c r="K38">
        <v>517292</v>
      </c>
      <c r="L38">
        <v>808227.01300000004</v>
      </c>
    </row>
    <row r="39" spans="1:12">
      <c r="A39" t="s">
        <v>59</v>
      </c>
      <c r="B39">
        <v>923188</v>
      </c>
      <c r="C39">
        <v>1134517</v>
      </c>
      <c r="D39">
        <v>1326462</v>
      </c>
      <c r="E39">
        <v>1551961</v>
      </c>
      <c r="F39">
        <v>1844087</v>
      </c>
      <c r="G39">
        <v>1900394</v>
      </c>
      <c r="H39">
        <v>2234098</v>
      </c>
      <c r="I39">
        <v>2717072</v>
      </c>
      <c r="J39">
        <v>3216849</v>
      </c>
      <c r="K39">
        <v>3130146</v>
      </c>
      <c r="L39">
        <v>3328103.87</v>
      </c>
    </row>
    <row r="40" spans="1:12">
      <c r="A40" t="s">
        <v>60</v>
      </c>
      <c r="B40">
        <v>80047</v>
      </c>
      <c r="C40">
        <v>90425</v>
      </c>
      <c r="D40">
        <v>103900</v>
      </c>
      <c r="E40">
        <v>125872</v>
      </c>
      <c r="F40">
        <v>159782</v>
      </c>
      <c r="G40">
        <v>175916</v>
      </c>
      <c r="H40">
        <v>206860</v>
      </c>
      <c r="I40">
        <v>245801</v>
      </c>
      <c r="J40">
        <v>290209</v>
      </c>
      <c r="K40">
        <v>251159</v>
      </c>
      <c r="L40">
        <v>247405.77799999999</v>
      </c>
    </row>
    <row r="41" spans="1:12">
      <c r="A41" t="s">
        <v>61</v>
      </c>
      <c r="B41">
        <v>70211</v>
      </c>
      <c r="C41">
        <v>79404</v>
      </c>
      <c r="D41">
        <v>92147</v>
      </c>
      <c r="E41">
        <v>112252</v>
      </c>
      <c r="F41">
        <v>128738</v>
      </c>
      <c r="G41">
        <v>126297</v>
      </c>
      <c r="H41">
        <v>145838</v>
      </c>
      <c r="I41">
        <v>158937</v>
      </c>
      <c r="J41">
        <v>203696</v>
      </c>
      <c r="K41">
        <v>178488</v>
      </c>
      <c r="L41">
        <v>185557.97700000001</v>
      </c>
    </row>
    <row r="42" spans="1:12">
      <c r="A42" t="s">
        <v>62</v>
      </c>
      <c r="B42">
        <v>1206592</v>
      </c>
      <c r="C42">
        <v>1443460</v>
      </c>
      <c r="D42">
        <v>1548228</v>
      </c>
      <c r="E42">
        <v>1631495</v>
      </c>
      <c r="F42">
        <v>1909020</v>
      </c>
      <c r="G42">
        <v>2051919</v>
      </c>
      <c r="H42">
        <v>2206960</v>
      </c>
      <c r="I42">
        <v>2606040</v>
      </c>
      <c r="J42">
        <v>3526414</v>
      </c>
      <c r="K42">
        <v>3354896</v>
      </c>
      <c r="L42">
        <v>3370203.6239999998</v>
      </c>
    </row>
    <row r="43" spans="1:12">
      <c r="A43" t="s">
        <v>63</v>
      </c>
      <c r="B43">
        <v>72250</v>
      </c>
      <c r="C43">
        <v>99481</v>
      </c>
      <c r="D43">
        <v>98630</v>
      </c>
      <c r="E43">
        <v>127626</v>
      </c>
      <c r="F43">
        <v>115159</v>
      </c>
      <c r="G43">
        <v>142381</v>
      </c>
      <c r="H43">
        <v>206048</v>
      </c>
      <c r="I43">
        <v>265476</v>
      </c>
      <c r="J43">
        <v>351605</v>
      </c>
      <c r="K43">
        <v>304856</v>
      </c>
      <c r="L43">
        <v>298399.04300000001</v>
      </c>
    </row>
    <row r="44" spans="1:12">
      <c r="A44" t="s">
        <v>64</v>
      </c>
      <c r="B44">
        <v>1516339</v>
      </c>
      <c r="C44">
        <v>1605469</v>
      </c>
      <c r="D44">
        <v>1879680</v>
      </c>
      <c r="E44">
        <v>2142408</v>
      </c>
      <c r="F44">
        <v>2457003</v>
      </c>
      <c r="G44">
        <v>2941319</v>
      </c>
      <c r="H44">
        <v>3262774</v>
      </c>
      <c r="I44">
        <v>3898276</v>
      </c>
      <c r="J44">
        <v>4712401</v>
      </c>
      <c r="K44">
        <v>4417561</v>
      </c>
      <c r="L44">
        <v>4413462.0839999998</v>
      </c>
    </row>
    <row r="45" spans="1:12">
      <c r="A45" t="s">
        <v>65</v>
      </c>
      <c r="B45">
        <v>292342</v>
      </c>
      <c r="C45">
        <v>397287</v>
      </c>
      <c r="D45">
        <v>591976</v>
      </c>
      <c r="E45">
        <v>837585</v>
      </c>
      <c r="F45">
        <v>963739</v>
      </c>
      <c r="G45">
        <v>1070251</v>
      </c>
      <c r="H45">
        <v>1384364</v>
      </c>
      <c r="I45">
        <v>1546885</v>
      </c>
      <c r="J45">
        <v>1819612</v>
      </c>
      <c r="K45">
        <v>1593846</v>
      </c>
      <c r="L45">
        <v>1527363.8829999999</v>
      </c>
    </row>
    <row r="46" spans="1:12">
      <c r="A46" t="s">
        <v>66</v>
      </c>
      <c r="B46">
        <v>1178079</v>
      </c>
      <c r="C46">
        <v>1450953</v>
      </c>
      <c r="D46">
        <v>1646672</v>
      </c>
      <c r="E46">
        <v>1986217</v>
      </c>
      <c r="F46">
        <v>2184593</v>
      </c>
      <c r="G46">
        <v>2555638</v>
      </c>
      <c r="H46">
        <v>2849360</v>
      </c>
      <c r="I46">
        <v>3414950</v>
      </c>
      <c r="J46">
        <v>3772159</v>
      </c>
      <c r="K46">
        <v>3497007</v>
      </c>
      <c r="L46">
        <v>3801273.9330000002</v>
      </c>
    </row>
    <row r="47" spans="1:12">
      <c r="A47" t="s">
        <v>67</v>
      </c>
      <c r="B47">
        <v>170781</v>
      </c>
      <c r="C47">
        <v>188039</v>
      </c>
      <c r="D47">
        <v>197926</v>
      </c>
      <c r="E47">
        <v>184493</v>
      </c>
      <c r="F47">
        <v>239756</v>
      </c>
      <c r="G47">
        <v>247627</v>
      </c>
      <c r="H47">
        <v>262838</v>
      </c>
      <c r="I47">
        <v>296553</v>
      </c>
      <c r="J47">
        <v>298234</v>
      </c>
      <c r="K47">
        <v>333617</v>
      </c>
      <c r="L47">
        <v>352870.47600000002</v>
      </c>
    </row>
    <row r="48" spans="1:12">
      <c r="A48" t="s">
        <v>68</v>
      </c>
      <c r="B48">
        <v>1640079</v>
      </c>
      <c r="C48">
        <v>1875333</v>
      </c>
      <c r="D48">
        <v>1891913</v>
      </c>
      <c r="E48">
        <v>1972573</v>
      </c>
      <c r="F48">
        <v>2216334</v>
      </c>
      <c r="G48">
        <v>3226135</v>
      </c>
      <c r="H48">
        <v>3368148</v>
      </c>
      <c r="I48">
        <v>3830898</v>
      </c>
      <c r="J48">
        <v>4497312</v>
      </c>
      <c r="K48">
        <v>4223217</v>
      </c>
      <c r="L48">
        <v>4225405.125</v>
      </c>
    </row>
    <row r="49" spans="1:12">
      <c r="A49" t="s">
        <v>69</v>
      </c>
      <c r="B49">
        <v>211768</v>
      </c>
      <c r="C49">
        <v>236258</v>
      </c>
      <c r="D49">
        <v>281447</v>
      </c>
      <c r="E49">
        <v>232369</v>
      </c>
      <c r="F49">
        <v>220730</v>
      </c>
      <c r="G49">
        <v>259749</v>
      </c>
      <c r="H49">
        <v>302494</v>
      </c>
      <c r="I49">
        <v>271889</v>
      </c>
      <c r="J49">
        <v>260116</v>
      </c>
      <c r="K49">
        <v>164316</v>
      </c>
      <c r="L49">
        <v>325799.06199999998</v>
      </c>
    </row>
    <row r="50" spans="1:12">
      <c r="A50" t="s">
        <v>70</v>
      </c>
      <c r="B50">
        <v>32393</v>
      </c>
      <c r="C50">
        <v>39838</v>
      </c>
      <c r="D50">
        <v>37909</v>
      </c>
      <c r="E50">
        <v>43448</v>
      </c>
      <c r="F50">
        <v>34664</v>
      </c>
      <c r="G50">
        <v>31379</v>
      </c>
      <c r="H50">
        <v>41491</v>
      </c>
      <c r="I50">
        <v>40144</v>
      </c>
      <c r="J50">
        <v>28486</v>
      </c>
      <c r="K50">
        <v>17661</v>
      </c>
      <c r="L50">
        <v>20827.936000000002</v>
      </c>
    </row>
    <row r="51" spans="1:12">
      <c r="A51" t="s">
        <v>71</v>
      </c>
      <c r="B51">
        <v>144658</v>
      </c>
      <c r="C51">
        <v>237453</v>
      </c>
      <c r="D51">
        <v>256566</v>
      </c>
      <c r="E51">
        <v>164664</v>
      </c>
      <c r="F51">
        <v>224783</v>
      </c>
      <c r="G51">
        <v>144261</v>
      </c>
      <c r="H51">
        <v>187221</v>
      </c>
      <c r="I51">
        <v>264050</v>
      </c>
      <c r="J51">
        <v>441671</v>
      </c>
      <c r="K51">
        <v>265446</v>
      </c>
      <c r="L51">
        <v>319262.755</v>
      </c>
    </row>
    <row r="52" spans="1:12">
      <c r="A52" t="s">
        <v>72</v>
      </c>
      <c r="B52">
        <v>14430</v>
      </c>
      <c r="C52">
        <v>12115</v>
      </c>
      <c r="D52">
        <v>14416</v>
      </c>
      <c r="E52">
        <v>13208</v>
      </c>
      <c r="F52">
        <v>14463</v>
      </c>
      <c r="G52">
        <v>15031</v>
      </c>
      <c r="H52">
        <v>12942</v>
      </c>
      <c r="I52">
        <v>18670</v>
      </c>
      <c r="J52">
        <v>26704</v>
      </c>
      <c r="K52">
        <v>25401</v>
      </c>
      <c r="L52">
        <v>28229.478999999999</v>
      </c>
    </row>
    <row r="53" spans="1:12">
      <c r="A53" t="s">
        <v>73</v>
      </c>
      <c r="B53">
        <v>23536</v>
      </c>
      <c r="C53">
        <v>18111</v>
      </c>
      <c r="D53">
        <v>23806</v>
      </c>
      <c r="E53">
        <v>28817</v>
      </c>
      <c r="F53">
        <v>43189</v>
      </c>
      <c r="G53">
        <v>38698</v>
      </c>
      <c r="H53">
        <v>58472</v>
      </c>
      <c r="I53">
        <v>117634</v>
      </c>
      <c r="J53">
        <v>93353</v>
      </c>
      <c r="K53">
        <v>117172</v>
      </c>
      <c r="L53">
        <v>309260.20400000003</v>
      </c>
    </row>
    <row r="54" spans="1:12">
      <c r="A54" t="s">
        <v>74</v>
      </c>
      <c r="B54">
        <v>423051</v>
      </c>
      <c r="C54">
        <v>424884</v>
      </c>
      <c r="D54">
        <v>462001</v>
      </c>
      <c r="E54">
        <v>584829</v>
      </c>
      <c r="F54">
        <v>724909</v>
      </c>
      <c r="G54">
        <v>828851</v>
      </c>
      <c r="H54">
        <v>971054</v>
      </c>
      <c r="I54">
        <v>1118868</v>
      </c>
      <c r="J54">
        <v>1283761</v>
      </c>
      <c r="K54">
        <v>1108189</v>
      </c>
      <c r="L54">
        <v>1575571.9639999999</v>
      </c>
    </row>
    <row r="55" spans="1:12">
      <c r="A55" t="s">
        <v>75</v>
      </c>
      <c r="B55">
        <v>3098</v>
      </c>
      <c r="C55">
        <v>3514</v>
      </c>
      <c r="D55">
        <v>2884</v>
      </c>
      <c r="E55">
        <v>2351</v>
      </c>
      <c r="F55">
        <v>3703</v>
      </c>
      <c r="G55">
        <v>4960</v>
      </c>
      <c r="H55">
        <v>6111</v>
      </c>
      <c r="I55">
        <v>7464</v>
      </c>
      <c r="J55">
        <v>12805</v>
      </c>
      <c r="K55">
        <v>15817</v>
      </c>
      <c r="L55">
        <v>10996.313</v>
      </c>
    </row>
    <row r="56" spans="1:12">
      <c r="A56" t="s">
        <v>76</v>
      </c>
      <c r="B56">
        <v>71782</v>
      </c>
      <c r="C56">
        <v>62022</v>
      </c>
      <c r="D56">
        <v>70123</v>
      </c>
      <c r="E56">
        <v>66260</v>
      </c>
      <c r="F56">
        <v>84934</v>
      </c>
      <c r="G56">
        <v>116742</v>
      </c>
      <c r="H56">
        <v>185097</v>
      </c>
      <c r="I56">
        <v>280408</v>
      </c>
      <c r="J56">
        <v>310682</v>
      </c>
      <c r="K56">
        <v>304823</v>
      </c>
      <c r="L56">
        <v>321480.83199999999</v>
      </c>
    </row>
    <row r="57" spans="1:12">
      <c r="A57" t="s">
        <v>77</v>
      </c>
      <c r="B57">
        <v>368775</v>
      </c>
      <c r="C57">
        <v>347275</v>
      </c>
      <c r="D57">
        <v>318124</v>
      </c>
      <c r="E57">
        <v>309527</v>
      </c>
      <c r="F57">
        <v>365903</v>
      </c>
      <c r="G57">
        <v>507753</v>
      </c>
      <c r="H57">
        <v>616348</v>
      </c>
      <c r="I57">
        <v>704298</v>
      </c>
      <c r="J57">
        <v>631653</v>
      </c>
      <c r="K57">
        <v>347375</v>
      </c>
      <c r="L57">
        <v>350962.45199999999</v>
      </c>
    </row>
    <row r="58" spans="1:12">
      <c r="A58" t="s">
        <v>78</v>
      </c>
      <c r="B58">
        <v>776380</v>
      </c>
      <c r="C58">
        <v>823274</v>
      </c>
      <c r="D58">
        <v>1005893</v>
      </c>
      <c r="E58">
        <v>1064461</v>
      </c>
      <c r="F58">
        <v>1394252</v>
      </c>
      <c r="G58">
        <v>1854588</v>
      </c>
      <c r="H58">
        <v>2358581</v>
      </c>
      <c r="I58">
        <v>2870503</v>
      </c>
      <c r="J58">
        <v>2655224</v>
      </c>
      <c r="K58">
        <v>1910327</v>
      </c>
      <c r="L58">
        <v>2133704.7390000001</v>
      </c>
    </row>
    <row r="59" spans="1:12">
      <c r="A59" t="s">
        <v>79</v>
      </c>
      <c r="B59">
        <v>668097</v>
      </c>
      <c r="C59">
        <v>523029</v>
      </c>
      <c r="D59">
        <v>613670</v>
      </c>
      <c r="E59">
        <v>575926</v>
      </c>
      <c r="F59">
        <v>721035</v>
      </c>
      <c r="G59">
        <v>887305</v>
      </c>
      <c r="H59">
        <v>1037472</v>
      </c>
      <c r="I59">
        <v>1228598</v>
      </c>
      <c r="J59">
        <v>1408295</v>
      </c>
      <c r="K59">
        <v>1059208</v>
      </c>
      <c r="L59">
        <v>1296302.1869999999</v>
      </c>
    </row>
    <row r="60" spans="1:12">
      <c r="A60" t="s">
        <v>80</v>
      </c>
      <c r="B60">
        <v>25259</v>
      </c>
      <c r="C60">
        <v>21740</v>
      </c>
      <c r="D60">
        <v>12656</v>
      </c>
      <c r="E60">
        <v>13568</v>
      </c>
      <c r="F60">
        <v>9304</v>
      </c>
      <c r="G60">
        <v>10279</v>
      </c>
      <c r="H60">
        <v>11986</v>
      </c>
      <c r="I60">
        <v>11190</v>
      </c>
      <c r="J60">
        <v>9785</v>
      </c>
      <c r="K60">
        <v>7577</v>
      </c>
      <c r="L60">
        <v>11040.04</v>
      </c>
    </row>
    <row r="61" spans="1:12">
      <c r="A61" t="s">
        <v>81</v>
      </c>
      <c r="B61">
        <v>59381</v>
      </c>
      <c r="C61">
        <v>67116</v>
      </c>
      <c r="D61">
        <v>57858</v>
      </c>
      <c r="E61">
        <v>61384</v>
      </c>
      <c r="F61">
        <v>79167</v>
      </c>
      <c r="G61">
        <v>72173</v>
      </c>
      <c r="H61">
        <v>54336</v>
      </c>
      <c r="I61">
        <v>42744</v>
      </c>
      <c r="J61">
        <v>56036</v>
      </c>
      <c r="K61">
        <v>45437</v>
      </c>
      <c r="L61">
        <v>60076.254000000001</v>
      </c>
    </row>
    <row r="62" spans="1:12">
      <c r="A62" t="s">
        <v>82</v>
      </c>
      <c r="B62">
        <v>1553</v>
      </c>
      <c r="C62">
        <v>2909</v>
      </c>
      <c r="D62">
        <v>3914</v>
      </c>
      <c r="E62">
        <v>2863</v>
      </c>
      <c r="F62">
        <v>2168</v>
      </c>
      <c r="G62">
        <v>4910</v>
      </c>
      <c r="H62">
        <v>4505</v>
      </c>
      <c r="I62">
        <v>3579</v>
      </c>
      <c r="J62">
        <v>2966</v>
      </c>
      <c r="K62">
        <v>2191</v>
      </c>
      <c r="L62">
        <v>2357.2049999999999</v>
      </c>
    </row>
    <row r="63" spans="1:12">
      <c r="A63" t="s">
        <v>83</v>
      </c>
      <c r="B63">
        <v>123446</v>
      </c>
      <c r="C63">
        <v>110323</v>
      </c>
      <c r="D63">
        <v>108358</v>
      </c>
      <c r="E63">
        <v>111843</v>
      </c>
      <c r="F63">
        <v>141367</v>
      </c>
      <c r="G63">
        <v>147255</v>
      </c>
      <c r="H63">
        <v>157037</v>
      </c>
      <c r="I63">
        <v>158876</v>
      </c>
      <c r="J63">
        <v>146366</v>
      </c>
      <c r="K63">
        <v>117243</v>
      </c>
      <c r="L63">
        <v>111284.171</v>
      </c>
    </row>
    <row r="64" spans="1:12">
      <c r="A64" t="s">
        <v>84</v>
      </c>
      <c r="B64">
        <v>797823</v>
      </c>
      <c r="C64">
        <v>817384</v>
      </c>
      <c r="D64">
        <v>921118</v>
      </c>
      <c r="E64">
        <v>1057748</v>
      </c>
      <c r="F64">
        <v>1185751</v>
      </c>
      <c r="G64">
        <v>1168542</v>
      </c>
      <c r="H64">
        <v>1259068</v>
      </c>
      <c r="I64">
        <v>1366051</v>
      </c>
      <c r="J64">
        <v>1331542</v>
      </c>
      <c r="K64">
        <v>558816</v>
      </c>
      <c r="L64">
        <v>582913.23800000001</v>
      </c>
    </row>
    <row r="65" spans="1:12">
      <c r="A65" t="s">
        <v>85</v>
      </c>
      <c r="B65">
        <v>213523</v>
      </c>
      <c r="C65">
        <v>204576</v>
      </c>
      <c r="D65">
        <v>261048</v>
      </c>
      <c r="E65">
        <v>255303</v>
      </c>
      <c r="F65">
        <v>274729</v>
      </c>
      <c r="G65">
        <v>258558</v>
      </c>
      <c r="H65">
        <v>282501</v>
      </c>
      <c r="I65">
        <v>318302</v>
      </c>
      <c r="J65">
        <v>309271</v>
      </c>
      <c r="K65">
        <v>193565</v>
      </c>
      <c r="L65">
        <v>295352.83</v>
      </c>
    </row>
    <row r="66" spans="1:12">
      <c r="A66" t="s">
        <v>86</v>
      </c>
      <c r="B66">
        <v>172377</v>
      </c>
      <c r="C66">
        <v>203946</v>
      </c>
      <c r="D66">
        <v>204447</v>
      </c>
      <c r="E66">
        <v>208988</v>
      </c>
      <c r="F66">
        <v>187739</v>
      </c>
      <c r="G66">
        <v>226895</v>
      </c>
      <c r="H66">
        <v>265846</v>
      </c>
      <c r="I66">
        <v>270368</v>
      </c>
      <c r="J66">
        <v>348388</v>
      </c>
      <c r="K66">
        <v>370816</v>
      </c>
      <c r="L66">
        <v>357261.58100000001</v>
      </c>
    </row>
    <row r="67" spans="1:12">
      <c r="A67" t="s">
        <v>87</v>
      </c>
      <c r="B67">
        <v>10325</v>
      </c>
      <c r="C67">
        <v>11738</v>
      </c>
      <c r="D67">
        <v>11631</v>
      </c>
      <c r="E67">
        <v>13832</v>
      </c>
      <c r="F67">
        <v>17442</v>
      </c>
      <c r="G67">
        <v>19568</v>
      </c>
      <c r="H67">
        <v>24545</v>
      </c>
      <c r="I67">
        <v>27099</v>
      </c>
      <c r="J67">
        <v>38174</v>
      </c>
      <c r="K67">
        <v>34347</v>
      </c>
      <c r="L67">
        <v>52865.512999999999</v>
      </c>
    </row>
    <row r="68" spans="1:12">
      <c r="A68" t="s">
        <v>88</v>
      </c>
      <c r="B68">
        <v>283852</v>
      </c>
      <c r="C68">
        <v>313498</v>
      </c>
      <c r="D68">
        <v>354595</v>
      </c>
      <c r="E68">
        <v>373050</v>
      </c>
      <c r="F68">
        <v>437354</v>
      </c>
      <c r="G68">
        <v>485711</v>
      </c>
      <c r="H68">
        <v>586336</v>
      </c>
      <c r="I68">
        <v>660416</v>
      </c>
      <c r="J68">
        <v>753230</v>
      </c>
      <c r="K68">
        <v>701254</v>
      </c>
      <c r="L68">
        <v>631461.84600000002</v>
      </c>
    </row>
    <row r="69" spans="1:12">
      <c r="A69" t="s">
        <v>89</v>
      </c>
      <c r="B69">
        <v>60230</v>
      </c>
      <c r="C69">
        <v>56187</v>
      </c>
      <c r="D69">
        <v>63297</v>
      </c>
      <c r="E69">
        <v>82495</v>
      </c>
      <c r="F69">
        <v>98571</v>
      </c>
      <c r="G69">
        <v>98486</v>
      </c>
      <c r="H69">
        <v>88668</v>
      </c>
      <c r="I69">
        <v>89421</v>
      </c>
      <c r="J69">
        <v>259198</v>
      </c>
      <c r="K69">
        <v>86014</v>
      </c>
      <c r="L69">
        <v>138033.606</v>
      </c>
    </row>
    <row r="70" spans="1:12">
      <c r="A70" t="s">
        <v>90</v>
      </c>
      <c r="B70">
        <v>37573</v>
      </c>
      <c r="C70">
        <v>33525</v>
      </c>
      <c r="D70">
        <v>16576</v>
      </c>
      <c r="E70">
        <v>20927</v>
      </c>
      <c r="F70">
        <v>20535</v>
      </c>
      <c r="G70">
        <v>19512</v>
      </c>
      <c r="H70">
        <v>17968</v>
      </c>
      <c r="I70">
        <v>16698</v>
      </c>
      <c r="J70">
        <v>21810</v>
      </c>
      <c r="K70">
        <v>16208</v>
      </c>
      <c r="L70">
        <v>14463.880999999999</v>
      </c>
    </row>
    <row r="71" spans="1:12">
      <c r="A71" t="s">
        <v>91</v>
      </c>
      <c r="B71">
        <v>443800</v>
      </c>
      <c r="C71">
        <v>508074</v>
      </c>
      <c r="D71">
        <v>557752</v>
      </c>
      <c r="E71">
        <v>625268</v>
      </c>
      <c r="F71">
        <v>741099</v>
      </c>
      <c r="G71">
        <v>802775</v>
      </c>
      <c r="H71">
        <v>912633</v>
      </c>
      <c r="I71">
        <v>978265</v>
      </c>
      <c r="J71">
        <v>1103203</v>
      </c>
      <c r="K71">
        <v>855889</v>
      </c>
      <c r="L71">
        <v>992021.39300000004</v>
      </c>
    </row>
    <row r="72" spans="1:12">
      <c r="A72" t="s">
        <v>92</v>
      </c>
      <c r="B72">
        <v>1058</v>
      </c>
      <c r="C72">
        <v>1124</v>
      </c>
      <c r="D72">
        <v>736</v>
      </c>
      <c r="E72">
        <v>960</v>
      </c>
      <c r="F72">
        <v>843</v>
      </c>
      <c r="G72">
        <v>1365</v>
      </c>
      <c r="H72">
        <v>1343</v>
      </c>
      <c r="I72">
        <v>2030</v>
      </c>
      <c r="J72">
        <v>3651</v>
      </c>
      <c r="K72">
        <v>1322</v>
      </c>
      <c r="L72">
        <v>2198.203</v>
      </c>
    </row>
    <row r="73" spans="1:12">
      <c r="A73" t="s">
        <v>93</v>
      </c>
      <c r="B73">
        <v>1019306</v>
      </c>
      <c r="C73">
        <v>917502</v>
      </c>
      <c r="D73">
        <v>1055889</v>
      </c>
      <c r="E73">
        <v>1361928</v>
      </c>
      <c r="F73">
        <v>2279848</v>
      </c>
      <c r="G73">
        <v>2616977</v>
      </c>
      <c r="H73">
        <v>3524475</v>
      </c>
      <c r="I73">
        <v>4918899</v>
      </c>
      <c r="J73">
        <v>5504351</v>
      </c>
      <c r="K73">
        <v>2649167</v>
      </c>
      <c r="L73">
        <v>4794151.284</v>
      </c>
    </row>
    <row r="74" spans="1:12">
      <c r="A74" t="s">
        <v>94</v>
      </c>
      <c r="B74">
        <v>10732</v>
      </c>
      <c r="C74">
        <v>7939</v>
      </c>
      <c r="D74">
        <v>6641</v>
      </c>
      <c r="E74">
        <v>20534</v>
      </c>
      <c r="F74">
        <v>23128</v>
      </c>
      <c r="G74">
        <v>21181</v>
      </c>
      <c r="H74">
        <v>29086</v>
      </c>
      <c r="I74">
        <v>34697</v>
      </c>
      <c r="J74">
        <v>28734</v>
      </c>
      <c r="K74">
        <v>31339</v>
      </c>
      <c r="L74">
        <v>54239.555999999997</v>
      </c>
    </row>
    <row r="75" spans="1:12">
      <c r="A75" t="s">
        <v>95</v>
      </c>
      <c r="B75">
        <v>15740</v>
      </c>
      <c r="C75">
        <v>8927</v>
      </c>
      <c r="D75">
        <v>11725</v>
      </c>
      <c r="E75">
        <v>12284</v>
      </c>
      <c r="F75">
        <v>20105</v>
      </c>
      <c r="G75">
        <v>25623</v>
      </c>
      <c r="H75">
        <v>48378</v>
      </c>
      <c r="I75">
        <v>98501</v>
      </c>
      <c r="J75">
        <v>70726</v>
      </c>
      <c r="K75">
        <v>20702</v>
      </c>
      <c r="L75">
        <v>50516.258999999998</v>
      </c>
    </row>
    <row r="76" spans="1:12">
      <c r="A76" t="s">
        <v>96</v>
      </c>
      <c r="B76">
        <v>140031</v>
      </c>
      <c r="C76">
        <v>133842</v>
      </c>
      <c r="D76">
        <v>154038</v>
      </c>
      <c r="E76">
        <v>195417</v>
      </c>
      <c r="F76">
        <v>231847</v>
      </c>
      <c r="G76">
        <v>251024</v>
      </c>
      <c r="H76">
        <v>295033</v>
      </c>
      <c r="I76">
        <v>302409</v>
      </c>
      <c r="J76">
        <v>332252</v>
      </c>
      <c r="K76">
        <v>278205</v>
      </c>
      <c r="L76">
        <v>347419.35800000001</v>
      </c>
    </row>
    <row r="77" spans="1:12">
      <c r="A77" t="s">
        <v>97</v>
      </c>
      <c r="B77" t="s">
        <v>18</v>
      </c>
      <c r="C77" t="s">
        <v>18</v>
      </c>
      <c r="D77" t="s">
        <v>18</v>
      </c>
      <c r="E77" t="s">
        <v>18</v>
      </c>
      <c r="F77" t="s">
        <v>18</v>
      </c>
      <c r="G77" t="s">
        <v>18</v>
      </c>
      <c r="H77" t="s">
        <v>18</v>
      </c>
      <c r="I77" t="s">
        <v>18</v>
      </c>
      <c r="J77" t="s">
        <v>18</v>
      </c>
      <c r="K77" t="s">
        <v>18</v>
      </c>
      <c r="L77" t="s">
        <v>18</v>
      </c>
    </row>
    <row r="78" spans="1:12">
      <c r="A78" t="s">
        <v>98</v>
      </c>
      <c r="B78">
        <v>31989</v>
      </c>
      <c r="C78">
        <v>32344</v>
      </c>
      <c r="D78">
        <v>31234</v>
      </c>
      <c r="E78">
        <v>16070</v>
      </c>
      <c r="F78">
        <v>36916</v>
      </c>
      <c r="G78">
        <v>86824</v>
      </c>
      <c r="H78">
        <v>108426</v>
      </c>
      <c r="I78">
        <v>103987</v>
      </c>
      <c r="J78">
        <v>129038</v>
      </c>
      <c r="K78">
        <v>43020</v>
      </c>
      <c r="L78">
        <v>97822.001999999993</v>
      </c>
    </row>
    <row r="79" spans="1:12">
      <c r="A79" t="s">
        <v>99</v>
      </c>
      <c r="B79">
        <v>1016151</v>
      </c>
      <c r="C79">
        <v>1025663</v>
      </c>
      <c r="D79">
        <v>1027877</v>
      </c>
      <c r="E79">
        <v>1188257</v>
      </c>
      <c r="F79">
        <v>1427053</v>
      </c>
      <c r="G79">
        <v>1933803</v>
      </c>
      <c r="H79">
        <v>3352000</v>
      </c>
      <c r="I79">
        <v>3942039</v>
      </c>
      <c r="J79">
        <v>3675556</v>
      </c>
      <c r="K79">
        <v>2452653</v>
      </c>
      <c r="L79">
        <v>4156080.2560000001</v>
      </c>
    </row>
    <row r="80" spans="1:12">
      <c r="A80" t="s">
        <v>100</v>
      </c>
      <c r="B80">
        <v>100637</v>
      </c>
      <c r="C80">
        <v>168560</v>
      </c>
      <c r="D80">
        <v>198567</v>
      </c>
      <c r="E80">
        <v>174190</v>
      </c>
      <c r="F80">
        <v>373769</v>
      </c>
      <c r="G80">
        <v>470597</v>
      </c>
      <c r="H80">
        <v>885524</v>
      </c>
      <c r="I80">
        <v>1493494</v>
      </c>
      <c r="J80">
        <v>1985588</v>
      </c>
      <c r="K80">
        <v>928172</v>
      </c>
      <c r="L80">
        <v>1392217.4879999999</v>
      </c>
    </row>
    <row r="81" spans="1:12">
      <c r="A81" t="s">
        <v>101</v>
      </c>
      <c r="B81">
        <v>302237</v>
      </c>
      <c r="C81">
        <v>292764</v>
      </c>
      <c r="D81">
        <v>322970</v>
      </c>
      <c r="E81">
        <v>365850</v>
      </c>
      <c r="F81">
        <v>454439</v>
      </c>
      <c r="G81">
        <v>496807</v>
      </c>
      <c r="H81">
        <v>545901</v>
      </c>
      <c r="I81">
        <v>570540</v>
      </c>
      <c r="J81">
        <v>757806</v>
      </c>
      <c r="K81">
        <v>700309</v>
      </c>
      <c r="L81">
        <v>742153.73800000001</v>
      </c>
    </row>
    <row r="82" spans="1:12">
      <c r="A82" t="s">
        <v>102</v>
      </c>
      <c r="B82">
        <v>654570</v>
      </c>
      <c r="C82">
        <v>718587</v>
      </c>
      <c r="D82">
        <v>834443</v>
      </c>
      <c r="E82">
        <v>1026923</v>
      </c>
      <c r="F82">
        <v>1158161</v>
      </c>
      <c r="G82">
        <v>1308317</v>
      </c>
      <c r="H82">
        <v>1411566</v>
      </c>
      <c r="I82">
        <v>1614894</v>
      </c>
      <c r="J82">
        <v>2048861</v>
      </c>
      <c r="K82">
        <v>1788291</v>
      </c>
      <c r="L82">
        <v>1886907.1429999999</v>
      </c>
    </row>
    <row r="83" spans="1:12">
      <c r="A83" t="s">
        <v>103</v>
      </c>
      <c r="B83">
        <v>26892</v>
      </c>
      <c r="C83">
        <v>15148</v>
      </c>
      <c r="D83">
        <v>27789</v>
      </c>
      <c r="E83">
        <v>28960</v>
      </c>
      <c r="F83">
        <v>31847</v>
      </c>
      <c r="G83">
        <v>46651</v>
      </c>
      <c r="H83">
        <v>55006</v>
      </c>
      <c r="I83">
        <v>63320</v>
      </c>
      <c r="J83">
        <v>118642</v>
      </c>
      <c r="K83">
        <v>81822</v>
      </c>
      <c r="L83">
        <v>64846.313000000002</v>
      </c>
    </row>
    <row r="84" spans="1:12">
      <c r="A84" t="s">
        <v>104</v>
      </c>
      <c r="B84">
        <v>174336</v>
      </c>
      <c r="C84">
        <v>167711</v>
      </c>
      <c r="D84">
        <v>201751</v>
      </c>
      <c r="E84">
        <v>192975</v>
      </c>
      <c r="F84">
        <v>215642</v>
      </c>
      <c r="G84">
        <v>214270</v>
      </c>
      <c r="H84">
        <v>248914</v>
      </c>
      <c r="I84">
        <v>257751</v>
      </c>
      <c r="J84">
        <v>321070</v>
      </c>
      <c r="K84">
        <v>328302</v>
      </c>
      <c r="L84">
        <v>345381.48200000002</v>
      </c>
    </row>
    <row r="85" spans="1:12">
      <c r="A85" t="s">
        <v>105</v>
      </c>
      <c r="B85">
        <v>13925</v>
      </c>
      <c r="C85">
        <v>17338</v>
      </c>
      <c r="D85">
        <v>21840</v>
      </c>
      <c r="E85">
        <v>24948</v>
      </c>
      <c r="F85">
        <v>30005</v>
      </c>
      <c r="G85">
        <v>31554</v>
      </c>
      <c r="H85">
        <v>28631</v>
      </c>
      <c r="I85">
        <v>44105</v>
      </c>
      <c r="J85">
        <v>106537</v>
      </c>
      <c r="K85">
        <v>55019</v>
      </c>
      <c r="L85">
        <v>68651.760999999999</v>
      </c>
    </row>
    <row r="86" spans="1:12">
      <c r="A86" t="s">
        <v>106</v>
      </c>
      <c r="B86">
        <v>60187</v>
      </c>
      <c r="C86">
        <v>156254</v>
      </c>
      <c r="D86">
        <v>121259</v>
      </c>
      <c r="E86">
        <v>320953</v>
      </c>
      <c r="F86">
        <v>315211</v>
      </c>
      <c r="G86">
        <v>309051</v>
      </c>
      <c r="H86">
        <v>155441</v>
      </c>
      <c r="I86">
        <v>96198</v>
      </c>
      <c r="J86">
        <v>26987</v>
      </c>
      <c r="K86">
        <v>94801</v>
      </c>
      <c r="L86">
        <v>86736.913</v>
      </c>
    </row>
    <row r="87" spans="1:12">
      <c r="A87" t="s">
        <v>107</v>
      </c>
      <c r="B87">
        <v>4539019</v>
      </c>
      <c r="C87">
        <v>4032571</v>
      </c>
      <c r="D87">
        <v>4492031</v>
      </c>
      <c r="E87">
        <v>5461493</v>
      </c>
      <c r="F87">
        <v>8590251</v>
      </c>
      <c r="G87">
        <v>13476743</v>
      </c>
      <c r="H87">
        <v>16736934</v>
      </c>
      <c r="I87">
        <v>19239737</v>
      </c>
      <c r="J87">
        <v>23128423</v>
      </c>
      <c r="K87">
        <v>12536706</v>
      </c>
      <c r="L87">
        <v>12369505.829</v>
      </c>
    </row>
    <row r="88" spans="1:12">
      <c r="A88" t="s">
        <v>108</v>
      </c>
      <c r="B88">
        <v>688418</v>
      </c>
      <c r="C88">
        <v>639147</v>
      </c>
      <c r="D88">
        <v>701634</v>
      </c>
      <c r="E88">
        <v>873190</v>
      </c>
      <c r="F88">
        <v>1189120</v>
      </c>
      <c r="G88">
        <v>1592523</v>
      </c>
      <c r="H88">
        <v>2097117</v>
      </c>
      <c r="I88">
        <v>2128040</v>
      </c>
      <c r="J88">
        <v>2839938</v>
      </c>
      <c r="K88">
        <v>1727194</v>
      </c>
      <c r="L88">
        <v>2018180.5149999999</v>
      </c>
    </row>
    <row r="89" spans="1:12">
      <c r="A89" t="s">
        <v>109</v>
      </c>
      <c r="B89">
        <v>169290</v>
      </c>
      <c r="C89">
        <v>124702</v>
      </c>
      <c r="D89">
        <v>134809</v>
      </c>
      <c r="E89">
        <v>150577</v>
      </c>
      <c r="F89">
        <v>199186</v>
      </c>
      <c r="G89">
        <v>275678</v>
      </c>
      <c r="H89">
        <v>253390</v>
      </c>
      <c r="I89">
        <v>386044</v>
      </c>
      <c r="J89">
        <v>410678</v>
      </c>
      <c r="K89">
        <v>212385</v>
      </c>
      <c r="L89">
        <v>193595.52799999999</v>
      </c>
    </row>
    <row r="90" spans="1:12">
      <c r="A90" t="s">
        <v>110</v>
      </c>
      <c r="B90" t="s">
        <v>18</v>
      </c>
      <c r="C90" t="s">
        <v>18</v>
      </c>
      <c r="D90" t="s">
        <v>18</v>
      </c>
      <c r="E90" t="s">
        <v>18</v>
      </c>
      <c r="F90" t="s">
        <v>18</v>
      </c>
      <c r="G90">
        <v>160</v>
      </c>
      <c r="H90" t="s">
        <v>18</v>
      </c>
      <c r="I90" t="s">
        <v>18</v>
      </c>
      <c r="J90" t="s">
        <v>18</v>
      </c>
      <c r="K90">
        <v>3452838</v>
      </c>
      <c r="L90">
        <v>4527475.7889999999</v>
      </c>
    </row>
    <row r="91" spans="1:12">
      <c r="A91" t="s">
        <v>111</v>
      </c>
      <c r="B91">
        <v>1630966</v>
      </c>
      <c r="C91">
        <v>2438532</v>
      </c>
      <c r="D91">
        <v>2478824</v>
      </c>
      <c r="E91">
        <v>3475273</v>
      </c>
      <c r="F91">
        <v>5122487</v>
      </c>
      <c r="G91">
        <v>4221622</v>
      </c>
      <c r="H91">
        <v>4233215</v>
      </c>
      <c r="I91">
        <v>4024701</v>
      </c>
      <c r="J91">
        <v>5250514</v>
      </c>
      <c r="K91">
        <v>146450</v>
      </c>
      <c r="L91">
        <v>185025.321</v>
      </c>
    </row>
    <row r="92" spans="1:12">
      <c r="A92" t="s">
        <v>112</v>
      </c>
      <c r="B92">
        <v>453826</v>
      </c>
      <c r="C92">
        <v>679357</v>
      </c>
      <c r="D92">
        <v>591993</v>
      </c>
      <c r="E92">
        <v>795085</v>
      </c>
      <c r="F92">
        <v>1323641</v>
      </c>
      <c r="G92">
        <v>912171</v>
      </c>
      <c r="H92">
        <v>4522505</v>
      </c>
      <c r="I92">
        <v>4070715</v>
      </c>
      <c r="J92">
        <v>5322757</v>
      </c>
      <c r="K92">
        <v>4511010</v>
      </c>
      <c r="L92">
        <v>4047697.872</v>
      </c>
    </row>
    <row r="93" spans="1:12">
      <c r="A93" t="s">
        <v>113</v>
      </c>
      <c r="B93">
        <v>92867</v>
      </c>
      <c r="C93">
        <v>108642</v>
      </c>
      <c r="D93">
        <v>117734</v>
      </c>
      <c r="E93">
        <v>146619</v>
      </c>
      <c r="F93">
        <v>195686</v>
      </c>
      <c r="G93">
        <v>198671</v>
      </c>
      <c r="H93">
        <v>223375</v>
      </c>
      <c r="I93">
        <v>246948</v>
      </c>
      <c r="J93">
        <v>472354</v>
      </c>
      <c r="K93">
        <v>350958</v>
      </c>
      <c r="L93">
        <v>352657.15</v>
      </c>
    </row>
    <row r="94" spans="1:12">
      <c r="A94" t="s">
        <v>114</v>
      </c>
      <c r="B94">
        <v>505092</v>
      </c>
      <c r="C94">
        <v>601756</v>
      </c>
      <c r="D94">
        <v>741487</v>
      </c>
      <c r="E94">
        <v>647872</v>
      </c>
      <c r="F94">
        <v>746883</v>
      </c>
      <c r="G94">
        <v>664247</v>
      </c>
      <c r="H94">
        <v>656546</v>
      </c>
      <c r="I94">
        <v>614297</v>
      </c>
      <c r="J94">
        <v>1300178</v>
      </c>
      <c r="K94">
        <v>854046</v>
      </c>
      <c r="L94">
        <v>913110.02800000005</v>
      </c>
    </row>
    <row r="95" spans="1:12">
      <c r="A95" t="s">
        <v>115</v>
      </c>
      <c r="B95">
        <v>84233</v>
      </c>
      <c r="C95">
        <v>95517</v>
      </c>
      <c r="D95">
        <v>126670</v>
      </c>
      <c r="E95">
        <v>166654</v>
      </c>
      <c r="F95">
        <v>213189</v>
      </c>
      <c r="G95">
        <v>237923</v>
      </c>
      <c r="H95">
        <v>211100</v>
      </c>
      <c r="I95">
        <v>246786</v>
      </c>
      <c r="J95">
        <v>350450</v>
      </c>
      <c r="K95">
        <v>272561</v>
      </c>
      <c r="L95">
        <v>324421.04399999999</v>
      </c>
    </row>
    <row r="96" spans="1:12">
      <c r="A96" t="s">
        <v>116</v>
      </c>
      <c r="B96">
        <v>329549</v>
      </c>
      <c r="C96">
        <v>336273</v>
      </c>
      <c r="D96">
        <v>459576</v>
      </c>
      <c r="E96">
        <v>502489</v>
      </c>
      <c r="F96">
        <v>564607</v>
      </c>
      <c r="G96">
        <v>569656</v>
      </c>
      <c r="H96">
        <v>611421</v>
      </c>
      <c r="I96">
        <v>731369</v>
      </c>
      <c r="J96">
        <v>864515</v>
      </c>
      <c r="K96">
        <v>716723</v>
      </c>
      <c r="L96">
        <v>852652.17</v>
      </c>
    </row>
    <row r="97" spans="1:12">
      <c r="A97" t="s">
        <v>117</v>
      </c>
      <c r="B97">
        <v>1494719</v>
      </c>
      <c r="C97">
        <v>1359307</v>
      </c>
      <c r="D97">
        <v>1321534</v>
      </c>
      <c r="E97">
        <v>1786321</v>
      </c>
      <c r="F97">
        <v>2503773</v>
      </c>
      <c r="G97">
        <v>2993641</v>
      </c>
      <c r="H97">
        <v>3799315</v>
      </c>
      <c r="I97">
        <v>4123418</v>
      </c>
      <c r="J97">
        <v>4296798</v>
      </c>
      <c r="K97">
        <v>3185204</v>
      </c>
      <c r="L97">
        <v>4255542.6279999996</v>
      </c>
    </row>
    <row r="98" spans="1:12">
      <c r="A98" t="s">
        <v>118</v>
      </c>
      <c r="B98">
        <v>1681527</v>
      </c>
      <c r="C98">
        <v>1732716</v>
      </c>
      <c r="D98">
        <v>1732450</v>
      </c>
      <c r="E98">
        <v>2041177</v>
      </c>
      <c r="F98">
        <v>2691257</v>
      </c>
      <c r="G98">
        <v>3116558</v>
      </c>
      <c r="H98">
        <v>3259113</v>
      </c>
      <c r="I98">
        <v>3728470</v>
      </c>
      <c r="J98">
        <v>4141103</v>
      </c>
      <c r="K98">
        <v>2474572</v>
      </c>
      <c r="L98">
        <v>3114043.46</v>
      </c>
    </row>
    <row r="99" spans="1:12">
      <c r="A99" t="s">
        <v>119</v>
      </c>
      <c r="B99">
        <v>1721132</v>
      </c>
      <c r="C99">
        <v>1657901</v>
      </c>
      <c r="D99">
        <v>1759722</v>
      </c>
      <c r="E99">
        <v>2028747</v>
      </c>
      <c r="F99">
        <v>2497744</v>
      </c>
      <c r="G99">
        <v>2907368</v>
      </c>
      <c r="H99">
        <v>3405619</v>
      </c>
      <c r="I99">
        <v>3856683</v>
      </c>
      <c r="J99">
        <v>3965102</v>
      </c>
      <c r="K99">
        <v>2471333</v>
      </c>
      <c r="L99">
        <v>3141817.1340000001</v>
      </c>
    </row>
    <row r="100" spans="1:12">
      <c r="A100" t="s">
        <v>120</v>
      </c>
      <c r="B100">
        <v>2337540</v>
      </c>
      <c r="C100">
        <v>2321420</v>
      </c>
      <c r="D100">
        <v>2166220</v>
      </c>
      <c r="E100">
        <v>2588199</v>
      </c>
      <c r="F100">
        <v>2971908</v>
      </c>
      <c r="G100">
        <v>3306755</v>
      </c>
      <c r="H100">
        <v>3603004</v>
      </c>
      <c r="I100">
        <v>4087147</v>
      </c>
      <c r="J100">
        <v>4507940</v>
      </c>
      <c r="K100">
        <v>3203287</v>
      </c>
      <c r="L100">
        <v>3771160.2779999999</v>
      </c>
    </row>
    <row r="101" spans="1:12">
      <c r="A101" t="s">
        <v>121</v>
      </c>
      <c r="B101">
        <v>4109018</v>
      </c>
      <c r="C101">
        <v>4457590</v>
      </c>
      <c r="D101">
        <v>5088690</v>
      </c>
      <c r="E101">
        <v>5316075</v>
      </c>
      <c r="F101">
        <v>6915904</v>
      </c>
      <c r="G101">
        <v>6850935</v>
      </c>
      <c r="H101">
        <v>8373701</v>
      </c>
      <c r="I101">
        <v>8467807</v>
      </c>
      <c r="J101">
        <v>10610204</v>
      </c>
      <c r="K101">
        <v>7199168</v>
      </c>
      <c r="L101">
        <v>6198032.8930000002</v>
      </c>
    </row>
    <row r="102" spans="1:12">
      <c r="A102" t="s">
        <v>122</v>
      </c>
      <c r="B102">
        <v>1658765</v>
      </c>
      <c r="C102">
        <v>1562496</v>
      </c>
      <c r="D102">
        <v>1713231</v>
      </c>
      <c r="E102">
        <v>2131666</v>
      </c>
      <c r="F102">
        <v>2605074</v>
      </c>
      <c r="G102">
        <v>2953875</v>
      </c>
      <c r="H102">
        <v>3418591</v>
      </c>
      <c r="I102">
        <v>3909795</v>
      </c>
      <c r="J102">
        <v>4265224</v>
      </c>
      <c r="K102">
        <v>3281620</v>
      </c>
      <c r="L102">
        <v>4073902.7250000001</v>
      </c>
    </row>
    <row r="103" spans="1:12">
      <c r="A103" t="s">
        <v>123</v>
      </c>
      <c r="B103">
        <v>1775949</v>
      </c>
      <c r="C103">
        <v>1850825</v>
      </c>
      <c r="D103">
        <v>1894518</v>
      </c>
      <c r="E103">
        <v>2161980</v>
      </c>
      <c r="F103">
        <v>2527989</v>
      </c>
      <c r="G103">
        <v>2884435</v>
      </c>
      <c r="H103">
        <v>3281893</v>
      </c>
      <c r="I103">
        <v>3831974</v>
      </c>
      <c r="J103">
        <v>5420826</v>
      </c>
      <c r="K103">
        <v>3739008</v>
      </c>
      <c r="L103">
        <v>4444690.0760000004</v>
      </c>
    </row>
    <row r="104" spans="1:12">
      <c r="A104" t="s">
        <v>124</v>
      </c>
      <c r="B104">
        <v>1051870</v>
      </c>
      <c r="C104">
        <v>1069071</v>
      </c>
      <c r="D104">
        <v>999879</v>
      </c>
      <c r="E104">
        <v>1095528</v>
      </c>
      <c r="F104">
        <v>1198894</v>
      </c>
      <c r="G104">
        <v>1319290</v>
      </c>
      <c r="H104">
        <v>1473888</v>
      </c>
      <c r="I104">
        <v>1705998</v>
      </c>
      <c r="J104">
        <v>2080046</v>
      </c>
      <c r="K104">
        <v>1405481</v>
      </c>
      <c r="L104">
        <v>1555929.916</v>
      </c>
    </row>
    <row r="105" spans="1:12">
      <c r="A105" t="s">
        <v>125</v>
      </c>
      <c r="B105">
        <v>496036</v>
      </c>
      <c r="C105">
        <v>540079</v>
      </c>
      <c r="D105">
        <v>475538</v>
      </c>
      <c r="E105">
        <v>507667</v>
      </c>
      <c r="F105">
        <v>753727</v>
      </c>
      <c r="G105">
        <v>878168</v>
      </c>
      <c r="H105">
        <v>1360034</v>
      </c>
      <c r="I105">
        <v>1783598</v>
      </c>
      <c r="J105">
        <v>2021954</v>
      </c>
      <c r="K105">
        <v>962890</v>
      </c>
      <c r="L105">
        <v>1597330.0619999999</v>
      </c>
    </row>
    <row r="106" spans="1:12">
      <c r="A106" t="s">
        <v>126</v>
      </c>
      <c r="B106">
        <v>118507</v>
      </c>
      <c r="C106">
        <v>193012</v>
      </c>
      <c r="D106">
        <v>342510</v>
      </c>
      <c r="E106">
        <v>326493</v>
      </c>
      <c r="F106">
        <v>470338</v>
      </c>
      <c r="G106">
        <v>375181</v>
      </c>
      <c r="H106">
        <v>738440</v>
      </c>
      <c r="I106">
        <v>1066005</v>
      </c>
      <c r="J106">
        <v>1106966</v>
      </c>
      <c r="K106">
        <v>1313561</v>
      </c>
      <c r="L106">
        <v>864966.87399999995</v>
      </c>
    </row>
    <row r="107" spans="1:12">
      <c r="A107" t="s">
        <v>127</v>
      </c>
      <c r="B107">
        <v>1843702</v>
      </c>
      <c r="C107">
        <v>1535174</v>
      </c>
      <c r="D107">
        <v>1804165</v>
      </c>
      <c r="E107">
        <v>2027010</v>
      </c>
      <c r="F107">
        <v>2079711</v>
      </c>
      <c r="G107">
        <v>1978409</v>
      </c>
      <c r="H107">
        <v>1995178</v>
      </c>
      <c r="I107">
        <v>2097921</v>
      </c>
      <c r="J107">
        <v>2130430</v>
      </c>
      <c r="K107">
        <v>1522904</v>
      </c>
      <c r="L107">
        <v>1747617.4210000001</v>
      </c>
    </row>
    <row r="108" spans="1:12">
      <c r="A108" t="s">
        <v>128</v>
      </c>
      <c r="B108">
        <v>112093</v>
      </c>
      <c r="C108">
        <v>111393</v>
      </c>
      <c r="D108">
        <v>118349</v>
      </c>
      <c r="E108">
        <v>128347</v>
      </c>
      <c r="F108">
        <v>138866</v>
      </c>
      <c r="G108">
        <v>146203</v>
      </c>
      <c r="H108">
        <v>159182</v>
      </c>
      <c r="I108">
        <v>163690</v>
      </c>
      <c r="J108">
        <v>177413</v>
      </c>
      <c r="K108">
        <v>157909</v>
      </c>
      <c r="L108">
        <v>201629.10399999999</v>
      </c>
    </row>
    <row r="109" spans="1:12">
      <c r="A109" t="s">
        <v>129</v>
      </c>
      <c r="B109">
        <v>4090144</v>
      </c>
      <c r="C109">
        <v>4166162</v>
      </c>
      <c r="D109">
        <v>4602470</v>
      </c>
      <c r="E109">
        <v>5413821</v>
      </c>
      <c r="F109">
        <v>6415164</v>
      </c>
      <c r="G109">
        <v>7003021</v>
      </c>
      <c r="H109">
        <v>7814033</v>
      </c>
      <c r="I109">
        <v>8885511</v>
      </c>
      <c r="J109">
        <v>9550250</v>
      </c>
      <c r="K109">
        <v>7820459</v>
      </c>
      <c r="L109">
        <v>8744889.7390000001</v>
      </c>
    </row>
    <row r="110" spans="1:12">
      <c r="A110" t="s">
        <v>130</v>
      </c>
      <c r="B110">
        <v>4107785</v>
      </c>
      <c r="C110">
        <v>4522924</v>
      </c>
      <c r="D110">
        <v>5002082</v>
      </c>
      <c r="E110">
        <v>7093518</v>
      </c>
      <c r="F110">
        <v>9071896</v>
      </c>
      <c r="G110">
        <v>9142397</v>
      </c>
      <c r="H110">
        <v>11266979</v>
      </c>
      <c r="I110">
        <v>14762247</v>
      </c>
      <c r="J110">
        <v>20751627</v>
      </c>
      <c r="K110">
        <v>19101725</v>
      </c>
      <c r="L110">
        <v>21431222.942000002</v>
      </c>
    </row>
    <row r="111" spans="1:12">
      <c r="A111" t="s">
        <v>131</v>
      </c>
      <c r="B111">
        <v>8853226</v>
      </c>
      <c r="C111">
        <v>13493801</v>
      </c>
      <c r="D111">
        <v>12507225</v>
      </c>
      <c r="E111">
        <v>16491605</v>
      </c>
      <c r="F111">
        <v>24958657</v>
      </c>
      <c r="G111">
        <v>29008603</v>
      </c>
      <c r="H111">
        <v>33690311</v>
      </c>
      <c r="I111">
        <v>40758531</v>
      </c>
      <c r="J111">
        <v>46687255</v>
      </c>
      <c r="K111">
        <v>45021938</v>
      </c>
      <c r="L111">
        <v>44402605.452</v>
      </c>
    </row>
    <row r="112" spans="1:12">
      <c r="A112" t="s">
        <v>132</v>
      </c>
      <c r="B112">
        <v>560503</v>
      </c>
      <c r="C112">
        <v>661766</v>
      </c>
      <c r="D112">
        <v>755582</v>
      </c>
      <c r="E112">
        <v>941307</v>
      </c>
      <c r="F112">
        <v>1123200</v>
      </c>
      <c r="G112">
        <v>1227524</v>
      </c>
      <c r="H112">
        <v>1350415</v>
      </c>
      <c r="I112">
        <v>1558995</v>
      </c>
      <c r="J112">
        <v>1716125</v>
      </c>
      <c r="K112">
        <v>1728292</v>
      </c>
      <c r="L112">
        <v>1848578.3870000001</v>
      </c>
    </row>
    <row r="113" spans="1:12">
      <c r="A113" t="s">
        <v>133</v>
      </c>
      <c r="B113">
        <v>2337157</v>
      </c>
      <c r="C113">
        <v>2741696</v>
      </c>
      <c r="D113">
        <v>3263574</v>
      </c>
      <c r="E113">
        <v>4031148</v>
      </c>
      <c r="F113">
        <v>4524227</v>
      </c>
      <c r="G113">
        <v>4935918</v>
      </c>
      <c r="H113">
        <v>5680202</v>
      </c>
      <c r="I113">
        <v>6922291</v>
      </c>
      <c r="J113">
        <v>7736252</v>
      </c>
      <c r="K113">
        <v>6891468</v>
      </c>
      <c r="L113">
        <v>7572397.1069999998</v>
      </c>
    </row>
    <row r="114" spans="1:12">
      <c r="A114" t="s">
        <v>134</v>
      </c>
      <c r="B114">
        <v>1781032</v>
      </c>
      <c r="C114">
        <v>1823430</v>
      </c>
      <c r="D114">
        <v>2149197</v>
      </c>
      <c r="E114">
        <v>2597673</v>
      </c>
      <c r="F114">
        <v>2922534</v>
      </c>
      <c r="G114">
        <v>3170956</v>
      </c>
      <c r="H114">
        <v>3500365</v>
      </c>
      <c r="I114">
        <v>4075531</v>
      </c>
      <c r="J114">
        <v>4725670</v>
      </c>
      <c r="K114">
        <v>4167552</v>
      </c>
      <c r="L114">
        <v>4402055.0159999998</v>
      </c>
    </row>
    <row r="115" spans="1:12">
      <c r="A115" t="s">
        <v>135</v>
      </c>
      <c r="B115">
        <v>878128</v>
      </c>
      <c r="C115">
        <v>913313</v>
      </c>
      <c r="D115">
        <v>959187</v>
      </c>
      <c r="E115">
        <v>1129808</v>
      </c>
      <c r="F115">
        <v>1371628</v>
      </c>
      <c r="G115">
        <v>1729675</v>
      </c>
      <c r="H115">
        <v>1789101</v>
      </c>
      <c r="I115">
        <v>2214360</v>
      </c>
      <c r="J115">
        <v>4118011</v>
      </c>
      <c r="K115">
        <v>2136633</v>
      </c>
      <c r="L115">
        <v>2235513.716</v>
      </c>
    </row>
    <row r="116" spans="1:12">
      <c r="A116" t="s">
        <v>136</v>
      </c>
      <c r="B116">
        <v>1602636</v>
      </c>
      <c r="C116">
        <v>1635634</v>
      </c>
      <c r="D116">
        <v>1364641</v>
      </c>
      <c r="E116">
        <v>1610076</v>
      </c>
      <c r="F116">
        <v>2154502</v>
      </c>
      <c r="G116">
        <v>2804541</v>
      </c>
      <c r="H116">
        <v>3151932</v>
      </c>
      <c r="I116">
        <v>3607524</v>
      </c>
      <c r="J116">
        <v>4171706</v>
      </c>
      <c r="K116">
        <v>2896764</v>
      </c>
      <c r="L116">
        <v>3507837.0750000002</v>
      </c>
    </row>
    <row r="117" spans="1:12">
      <c r="A117" t="s">
        <v>137</v>
      </c>
      <c r="B117">
        <v>904850</v>
      </c>
      <c r="C117">
        <v>786725</v>
      </c>
      <c r="D117">
        <v>824168</v>
      </c>
      <c r="E117">
        <v>1021450</v>
      </c>
      <c r="F117">
        <v>1318708</v>
      </c>
      <c r="G117">
        <v>1263879</v>
      </c>
      <c r="H117">
        <v>1463832</v>
      </c>
      <c r="I117">
        <v>1899335</v>
      </c>
      <c r="J117">
        <v>1848621</v>
      </c>
      <c r="K117">
        <v>740859</v>
      </c>
      <c r="L117">
        <v>994952.33</v>
      </c>
    </row>
    <row r="118" spans="1:12">
      <c r="A118" t="s">
        <v>138</v>
      </c>
      <c r="B118">
        <v>997163</v>
      </c>
      <c r="C118">
        <v>938922</v>
      </c>
      <c r="D118">
        <v>1033614</v>
      </c>
      <c r="E118">
        <v>1200036</v>
      </c>
      <c r="F118">
        <v>1669808</v>
      </c>
      <c r="G118">
        <v>1800390</v>
      </c>
      <c r="H118">
        <v>1833891</v>
      </c>
      <c r="I118">
        <v>2046018</v>
      </c>
      <c r="J118">
        <v>2221700</v>
      </c>
      <c r="K118">
        <v>1590200</v>
      </c>
      <c r="L118">
        <v>2032462.87</v>
      </c>
    </row>
    <row r="119" spans="1:12">
      <c r="A119" t="s">
        <v>139</v>
      </c>
      <c r="B119">
        <v>2040042</v>
      </c>
      <c r="C119">
        <v>1987315</v>
      </c>
      <c r="D119">
        <v>1939269</v>
      </c>
      <c r="E119">
        <v>2365756</v>
      </c>
      <c r="F119">
        <v>3016272</v>
      </c>
      <c r="G119">
        <v>3827454</v>
      </c>
      <c r="H119">
        <v>3964975</v>
      </c>
      <c r="I119">
        <v>4339437</v>
      </c>
      <c r="J119">
        <v>4454087</v>
      </c>
      <c r="K119">
        <v>3989329</v>
      </c>
      <c r="L119">
        <v>3983062.236</v>
      </c>
    </row>
    <row r="120" spans="1:12">
      <c r="A120" t="s">
        <v>140</v>
      </c>
      <c r="B120">
        <v>6556216</v>
      </c>
      <c r="C120">
        <v>6407824</v>
      </c>
      <c r="D120">
        <v>6912016</v>
      </c>
      <c r="E120">
        <v>8490062</v>
      </c>
      <c r="F120">
        <v>10607076</v>
      </c>
      <c r="G120">
        <v>11763707</v>
      </c>
      <c r="H120">
        <v>12902390</v>
      </c>
      <c r="I120">
        <v>15191565</v>
      </c>
      <c r="J120">
        <v>16758151</v>
      </c>
      <c r="K120">
        <v>9371063</v>
      </c>
      <c r="L120">
        <v>10256224.896</v>
      </c>
    </row>
    <row r="121" spans="1:12">
      <c r="A121" t="s">
        <v>141</v>
      </c>
      <c r="B121">
        <v>40835</v>
      </c>
      <c r="C121">
        <v>49002</v>
      </c>
      <c r="D121">
        <v>43914</v>
      </c>
      <c r="E121">
        <v>68435</v>
      </c>
      <c r="F121">
        <v>182945</v>
      </c>
      <c r="G121">
        <v>245927</v>
      </c>
      <c r="H121">
        <v>302324</v>
      </c>
      <c r="I121">
        <v>365763</v>
      </c>
      <c r="J121">
        <v>378615</v>
      </c>
      <c r="K121">
        <v>482783</v>
      </c>
      <c r="L121">
        <v>556269.80200000003</v>
      </c>
    </row>
    <row r="122" spans="1:12">
      <c r="A122" t="s">
        <v>142</v>
      </c>
      <c r="B122">
        <v>1237763</v>
      </c>
      <c r="C122">
        <v>1248853</v>
      </c>
      <c r="D122">
        <v>1436795</v>
      </c>
      <c r="E122">
        <v>1679158</v>
      </c>
      <c r="F122">
        <v>2150229</v>
      </c>
      <c r="G122">
        <v>2218144</v>
      </c>
      <c r="H122">
        <v>2613119</v>
      </c>
      <c r="I122">
        <v>3234318</v>
      </c>
      <c r="J122">
        <v>3604687</v>
      </c>
      <c r="K122">
        <v>2898469</v>
      </c>
      <c r="L122">
        <v>3330651.8769999999</v>
      </c>
    </row>
    <row r="123" spans="1:12">
      <c r="A123" t="s">
        <v>143</v>
      </c>
      <c r="B123">
        <v>4822948</v>
      </c>
      <c r="C123">
        <v>5047111</v>
      </c>
      <c r="D123">
        <v>5777978</v>
      </c>
      <c r="E123">
        <v>6819781</v>
      </c>
      <c r="F123">
        <v>7870599</v>
      </c>
      <c r="G123">
        <v>8929305</v>
      </c>
      <c r="H123">
        <v>10760000</v>
      </c>
      <c r="I123">
        <v>12096274</v>
      </c>
      <c r="J123">
        <v>13287793</v>
      </c>
      <c r="K123">
        <v>9548405</v>
      </c>
      <c r="L123">
        <v>10938281.176000001</v>
      </c>
    </row>
    <row r="124" spans="1:12">
      <c r="A124" t="s">
        <v>144</v>
      </c>
      <c r="B124">
        <v>631770</v>
      </c>
      <c r="C124">
        <v>716462</v>
      </c>
      <c r="D124">
        <v>872570</v>
      </c>
      <c r="E124">
        <v>984365</v>
      </c>
      <c r="F124">
        <v>1261143</v>
      </c>
      <c r="G124">
        <v>1373822</v>
      </c>
      <c r="H124">
        <v>1637164</v>
      </c>
      <c r="I124">
        <v>1808387</v>
      </c>
      <c r="J124">
        <v>1901539</v>
      </c>
      <c r="K124">
        <v>1785705</v>
      </c>
      <c r="L124">
        <v>1845505.6740000001</v>
      </c>
    </row>
    <row r="125" spans="1:12">
      <c r="A125" t="s">
        <v>145</v>
      </c>
      <c r="B125">
        <v>1751655</v>
      </c>
      <c r="C125">
        <v>1512738</v>
      </c>
      <c r="D125">
        <v>1591623</v>
      </c>
      <c r="E125">
        <v>1795745</v>
      </c>
      <c r="F125">
        <v>1766725</v>
      </c>
      <c r="G125">
        <v>1894089</v>
      </c>
      <c r="H125">
        <v>2281550</v>
      </c>
      <c r="I125">
        <v>2152983</v>
      </c>
      <c r="J125">
        <v>3354668</v>
      </c>
      <c r="K125">
        <v>3048147</v>
      </c>
      <c r="L125">
        <v>2982991.3659999999</v>
      </c>
    </row>
    <row r="126" spans="1:12">
      <c r="A126" t="s">
        <v>146</v>
      </c>
      <c r="B126">
        <v>1058885</v>
      </c>
      <c r="C126">
        <v>1195397</v>
      </c>
      <c r="D126">
        <v>1370096</v>
      </c>
      <c r="E126">
        <v>1562108</v>
      </c>
      <c r="F126">
        <v>1829178</v>
      </c>
      <c r="G126">
        <v>1963701</v>
      </c>
      <c r="H126">
        <v>2191438</v>
      </c>
      <c r="I126">
        <v>2567155</v>
      </c>
      <c r="J126">
        <v>2908751</v>
      </c>
      <c r="K126">
        <v>2686324</v>
      </c>
      <c r="L126">
        <v>2997145.1940000001</v>
      </c>
    </row>
    <row r="127" spans="1:12">
      <c r="A127" t="s">
        <v>147</v>
      </c>
      <c r="B127">
        <v>78304</v>
      </c>
      <c r="C127">
        <v>78655</v>
      </c>
      <c r="D127">
        <v>85368</v>
      </c>
      <c r="E127">
        <v>118189</v>
      </c>
      <c r="F127">
        <v>185340</v>
      </c>
      <c r="G127">
        <v>202251</v>
      </c>
      <c r="H127">
        <v>223147</v>
      </c>
      <c r="I127">
        <v>259592</v>
      </c>
      <c r="J127">
        <v>253808</v>
      </c>
      <c r="K127">
        <v>209561</v>
      </c>
      <c r="L127">
        <v>218489.94099999999</v>
      </c>
    </row>
    <row r="128" spans="1:12">
      <c r="A128" t="s">
        <v>148</v>
      </c>
      <c r="B128">
        <v>827915</v>
      </c>
      <c r="C128">
        <v>880345</v>
      </c>
      <c r="D128">
        <v>1028776</v>
      </c>
      <c r="E128">
        <v>1209562</v>
      </c>
      <c r="F128">
        <v>1468108</v>
      </c>
      <c r="G128">
        <v>1608471</v>
      </c>
      <c r="H128">
        <v>1915779</v>
      </c>
      <c r="I128">
        <v>2277160</v>
      </c>
      <c r="J128">
        <v>2607844</v>
      </c>
      <c r="K128">
        <v>2048036</v>
      </c>
      <c r="L128">
        <v>2429649.8509999998</v>
      </c>
    </row>
    <row r="129" spans="1:12">
      <c r="A129" t="s">
        <v>149</v>
      </c>
      <c r="B129">
        <v>6106286</v>
      </c>
      <c r="C129">
        <v>6231158</v>
      </c>
      <c r="D129">
        <v>6583835</v>
      </c>
      <c r="E129">
        <v>7940968</v>
      </c>
      <c r="F129">
        <v>9206827</v>
      </c>
      <c r="G129">
        <v>10039103</v>
      </c>
      <c r="H129">
        <v>11907619</v>
      </c>
      <c r="I129">
        <v>14131358</v>
      </c>
      <c r="J129">
        <v>16532156</v>
      </c>
      <c r="K129">
        <v>13007311</v>
      </c>
      <c r="L129">
        <v>15722072.155999999</v>
      </c>
    </row>
    <row r="130" spans="1:12">
      <c r="A130" t="s">
        <v>150</v>
      </c>
      <c r="B130">
        <v>681540</v>
      </c>
      <c r="C130">
        <v>756798</v>
      </c>
      <c r="D130">
        <v>831015</v>
      </c>
      <c r="E130">
        <v>823818</v>
      </c>
      <c r="F130">
        <v>814333</v>
      </c>
      <c r="G130">
        <v>710835</v>
      </c>
      <c r="H130">
        <v>833045</v>
      </c>
      <c r="I130">
        <v>950172</v>
      </c>
      <c r="J130">
        <v>890945</v>
      </c>
      <c r="K130">
        <v>587060</v>
      </c>
      <c r="L130">
        <v>744805.09199999995</v>
      </c>
    </row>
    <row r="131" spans="1:12">
      <c r="A131" t="s">
        <v>151</v>
      </c>
      <c r="B131">
        <v>74978</v>
      </c>
      <c r="C131">
        <v>82748</v>
      </c>
      <c r="D131">
        <v>90773</v>
      </c>
      <c r="E131">
        <v>105663</v>
      </c>
      <c r="F131">
        <v>126873</v>
      </c>
      <c r="G131">
        <v>133403</v>
      </c>
      <c r="H131">
        <v>159331</v>
      </c>
      <c r="I131">
        <v>174576</v>
      </c>
      <c r="J131">
        <v>193719</v>
      </c>
      <c r="K131">
        <v>176079</v>
      </c>
      <c r="L131">
        <v>191474.177</v>
      </c>
    </row>
    <row r="132" spans="1:12">
      <c r="A132" t="s">
        <v>152</v>
      </c>
      <c r="B132">
        <v>88218</v>
      </c>
      <c r="C132">
        <v>87403</v>
      </c>
      <c r="D132">
        <v>73495</v>
      </c>
      <c r="E132">
        <v>60678</v>
      </c>
      <c r="F132">
        <v>58181</v>
      </c>
      <c r="G132">
        <v>58547</v>
      </c>
      <c r="H132">
        <v>93185</v>
      </c>
      <c r="I132">
        <v>81704</v>
      </c>
      <c r="J132">
        <v>73925</v>
      </c>
      <c r="K132">
        <v>49933</v>
      </c>
      <c r="L132">
        <v>64340.156999999999</v>
      </c>
    </row>
    <row r="133" spans="1:12">
      <c r="A133" t="s">
        <v>153</v>
      </c>
      <c r="B133">
        <v>1237436</v>
      </c>
      <c r="C133">
        <v>1325049</v>
      </c>
      <c r="D133">
        <v>1416569</v>
      </c>
      <c r="E133">
        <v>1769423</v>
      </c>
      <c r="F133">
        <v>2231869</v>
      </c>
      <c r="G133">
        <v>2491100</v>
      </c>
      <c r="H133">
        <v>2873629</v>
      </c>
      <c r="I133">
        <v>3447024</v>
      </c>
      <c r="J133">
        <v>3642732</v>
      </c>
      <c r="K133">
        <v>2374745</v>
      </c>
      <c r="L133">
        <v>3110039.26</v>
      </c>
    </row>
    <row r="134" spans="1:12">
      <c r="A134" t="s">
        <v>154</v>
      </c>
      <c r="B134">
        <v>2012007</v>
      </c>
      <c r="C134">
        <v>2119611</v>
      </c>
      <c r="D134">
        <v>2420679</v>
      </c>
      <c r="E134">
        <v>2931841</v>
      </c>
      <c r="F134">
        <v>3569073</v>
      </c>
      <c r="G134">
        <v>4013208</v>
      </c>
      <c r="H134">
        <v>4403255</v>
      </c>
      <c r="I134">
        <v>4817338</v>
      </c>
      <c r="J134">
        <v>5060067</v>
      </c>
      <c r="K134">
        <v>4550107</v>
      </c>
      <c r="L134">
        <v>5585492.2850000001</v>
      </c>
    </row>
    <row r="135" spans="1:12">
      <c r="A135" t="s">
        <v>155</v>
      </c>
      <c r="B135">
        <v>1514878</v>
      </c>
      <c r="C135">
        <v>1635122</v>
      </c>
      <c r="D135">
        <v>1914811</v>
      </c>
      <c r="E135">
        <v>2297153</v>
      </c>
      <c r="F135">
        <v>2672403</v>
      </c>
      <c r="G135">
        <v>2763501</v>
      </c>
      <c r="H135">
        <v>3096719</v>
      </c>
      <c r="I135">
        <v>3750623</v>
      </c>
      <c r="J135">
        <v>4084880</v>
      </c>
      <c r="K135">
        <v>3169410</v>
      </c>
      <c r="L135">
        <v>3754526.0189999999</v>
      </c>
    </row>
    <row r="136" spans="1:12">
      <c r="A136" t="s">
        <v>156</v>
      </c>
      <c r="B136">
        <v>34221</v>
      </c>
      <c r="C136">
        <v>34851</v>
      </c>
      <c r="D136">
        <v>34493</v>
      </c>
      <c r="E136">
        <v>37519</v>
      </c>
      <c r="F136">
        <v>39828</v>
      </c>
      <c r="G136">
        <v>42245</v>
      </c>
      <c r="H136">
        <v>44501</v>
      </c>
      <c r="I136">
        <v>51456</v>
      </c>
      <c r="J136">
        <v>46567</v>
      </c>
      <c r="K136">
        <v>37989</v>
      </c>
      <c r="L136">
        <v>35974.201000000001</v>
      </c>
    </row>
    <row r="137" spans="1:12">
      <c r="A137" t="s">
        <v>157</v>
      </c>
      <c r="B137">
        <v>1589147</v>
      </c>
      <c r="C137">
        <v>1758917</v>
      </c>
      <c r="D137">
        <v>2084611</v>
      </c>
      <c r="E137">
        <v>2402405</v>
      </c>
      <c r="F137">
        <v>2990106</v>
      </c>
      <c r="G137">
        <v>3234340</v>
      </c>
      <c r="H137">
        <v>3366366</v>
      </c>
      <c r="I137">
        <v>3987130</v>
      </c>
      <c r="J137">
        <v>4252840</v>
      </c>
      <c r="K137">
        <v>3187287</v>
      </c>
      <c r="L137">
        <v>3287625.9369999999</v>
      </c>
    </row>
    <row r="138" spans="1:12">
      <c r="A138" t="s">
        <v>158</v>
      </c>
      <c r="B138">
        <v>669787</v>
      </c>
      <c r="C138">
        <v>792964</v>
      </c>
      <c r="D138">
        <v>925905</v>
      </c>
      <c r="E138">
        <v>1087119</v>
      </c>
      <c r="F138">
        <v>1268915</v>
      </c>
      <c r="G138">
        <v>1523717</v>
      </c>
      <c r="H138">
        <v>1787662</v>
      </c>
      <c r="I138">
        <v>2106295</v>
      </c>
      <c r="J138">
        <v>2252633</v>
      </c>
      <c r="K138">
        <v>1802858</v>
      </c>
      <c r="L138">
        <v>1875692.202</v>
      </c>
    </row>
    <row r="139" spans="1:12">
      <c r="A139" t="s">
        <v>159</v>
      </c>
      <c r="B139">
        <v>8051974</v>
      </c>
      <c r="C139">
        <v>8013900</v>
      </c>
      <c r="D139">
        <v>9448056</v>
      </c>
      <c r="E139">
        <v>10847931</v>
      </c>
      <c r="F139">
        <v>12402789</v>
      </c>
      <c r="G139">
        <v>13566572</v>
      </c>
      <c r="H139">
        <v>14885357</v>
      </c>
      <c r="I139">
        <v>16443718</v>
      </c>
      <c r="J139">
        <v>17193584</v>
      </c>
      <c r="K139">
        <v>13861534</v>
      </c>
      <c r="L139">
        <v>15604494.155999999</v>
      </c>
    </row>
    <row r="140" spans="1:12">
      <c r="A140" t="s">
        <v>160</v>
      </c>
      <c r="B140">
        <v>3508779</v>
      </c>
      <c r="C140">
        <v>3945764</v>
      </c>
      <c r="D140">
        <v>3747433</v>
      </c>
      <c r="E140">
        <v>4502574</v>
      </c>
      <c r="F140">
        <v>4967973</v>
      </c>
      <c r="G140">
        <v>5599981</v>
      </c>
      <c r="H140">
        <v>6020044</v>
      </c>
      <c r="I140">
        <v>7143647</v>
      </c>
      <c r="J140">
        <v>7836754</v>
      </c>
      <c r="K140">
        <v>7156257</v>
      </c>
      <c r="L140">
        <v>7302051.3159999996</v>
      </c>
    </row>
    <row r="141" spans="1:12">
      <c r="A141" t="s">
        <v>161</v>
      </c>
      <c r="B141">
        <v>2012703</v>
      </c>
      <c r="C141">
        <v>2001362</v>
      </c>
      <c r="D141">
        <v>2030257</v>
      </c>
      <c r="E141">
        <v>2172023</v>
      </c>
      <c r="F141">
        <v>2828919</v>
      </c>
      <c r="G141">
        <v>2728264</v>
      </c>
      <c r="H141">
        <v>2872212</v>
      </c>
      <c r="I141">
        <v>3220688</v>
      </c>
      <c r="J141">
        <v>3030954</v>
      </c>
      <c r="K141">
        <v>1622898</v>
      </c>
      <c r="L141">
        <v>1787143.9920000001</v>
      </c>
    </row>
    <row r="142" spans="1:12">
      <c r="A142" t="s">
        <v>162</v>
      </c>
      <c r="B142">
        <v>1144452</v>
      </c>
      <c r="C142">
        <v>1214857</v>
      </c>
      <c r="D142">
        <v>1233875</v>
      </c>
      <c r="E142">
        <v>1365666</v>
      </c>
      <c r="F142">
        <v>1414521</v>
      </c>
      <c r="G142">
        <v>1335585</v>
      </c>
      <c r="H142">
        <v>1352068</v>
      </c>
      <c r="I142">
        <v>1299176</v>
      </c>
      <c r="J142">
        <v>1263147</v>
      </c>
      <c r="K142">
        <v>970542</v>
      </c>
      <c r="L142">
        <v>1029895.6679999999</v>
      </c>
    </row>
    <row r="143" spans="1:12">
      <c r="A143" t="s">
        <v>163</v>
      </c>
      <c r="B143">
        <v>1793154</v>
      </c>
      <c r="C143">
        <v>1705411</v>
      </c>
      <c r="D143">
        <v>1575942</v>
      </c>
      <c r="E143">
        <v>1661988</v>
      </c>
      <c r="F143">
        <v>1872795</v>
      </c>
      <c r="G143">
        <v>1775885</v>
      </c>
      <c r="H143">
        <v>1805166</v>
      </c>
      <c r="I143">
        <v>1862718</v>
      </c>
      <c r="J143">
        <v>1832549</v>
      </c>
      <c r="K143">
        <v>1404216</v>
      </c>
      <c r="L143">
        <v>1443512.8559999999</v>
      </c>
    </row>
    <row r="144" spans="1:12">
      <c r="A144" t="s">
        <v>164</v>
      </c>
      <c r="B144">
        <v>781087</v>
      </c>
      <c r="C144">
        <v>751257</v>
      </c>
      <c r="D144">
        <v>640910</v>
      </c>
      <c r="E144">
        <v>651877</v>
      </c>
      <c r="F144">
        <v>777918</v>
      </c>
      <c r="G144">
        <v>768103</v>
      </c>
      <c r="H144">
        <v>785196</v>
      </c>
      <c r="I144">
        <v>799465</v>
      </c>
      <c r="J144">
        <v>814927</v>
      </c>
      <c r="K144">
        <v>587018</v>
      </c>
      <c r="L144">
        <v>597080.31499999994</v>
      </c>
    </row>
    <row r="145" spans="1:12">
      <c r="A145" t="s">
        <v>165</v>
      </c>
      <c r="B145">
        <v>947028</v>
      </c>
      <c r="C145">
        <v>898202</v>
      </c>
      <c r="D145">
        <v>919510</v>
      </c>
      <c r="E145">
        <v>1053181</v>
      </c>
      <c r="F145">
        <v>1121072</v>
      </c>
      <c r="G145">
        <v>1052310</v>
      </c>
      <c r="H145">
        <v>1076641</v>
      </c>
      <c r="I145">
        <v>1154133</v>
      </c>
      <c r="J145">
        <v>1105678</v>
      </c>
      <c r="K145">
        <v>881109</v>
      </c>
      <c r="L145">
        <v>977524.38600000006</v>
      </c>
    </row>
    <row r="146" spans="1:12">
      <c r="A146" t="s">
        <v>166</v>
      </c>
      <c r="B146">
        <v>343001</v>
      </c>
      <c r="C146">
        <v>336221</v>
      </c>
      <c r="D146">
        <v>374713</v>
      </c>
      <c r="E146">
        <v>391050</v>
      </c>
      <c r="F146">
        <v>419722</v>
      </c>
      <c r="G146">
        <v>411129</v>
      </c>
      <c r="H146">
        <v>436966</v>
      </c>
      <c r="I146">
        <v>452079</v>
      </c>
      <c r="J146">
        <v>481328</v>
      </c>
      <c r="K146">
        <v>371001</v>
      </c>
      <c r="L146">
        <v>401293.20899999997</v>
      </c>
    </row>
    <row r="147" spans="1:12">
      <c r="A147" t="s">
        <v>167</v>
      </c>
      <c r="B147">
        <v>2984814</v>
      </c>
      <c r="C147">
        <v>3037268</v>
      </c>
      <c r="D147">
        <v>3342809</v>
      </c>
      <c r="E147">
        <v>3829485</v>
      </c>
      <c r="F147">
        <v>3430461</v>
      </c>
      <c r="G147">
        <v>3682161</v>
      </c>
      <c r="H147">
        <v>4103309</v>
      </c>
      <c r="I147">
        <v>4431186</v>
      </c>
      <c r="J147">
        <v>4937536</v>
      </c>
      <c r="K147">
        <v>3994116</v>
      </c>
      <c r="L147">
        <v>4586702.7070000004</v>
      </c>
    </row>
    <row r="148" spans="1:12">
      <c r="A148" t="s">
        <v>168</v>
      </c>
      <c r="B148">
        <v>622274</v>
      </c>
      <c r="C148">
        <v>664187</v>
      </c>
      <c r="D148">
        <v>763503</v>
      </c>
      <c r="E148">
        <v>931717</v>
      </c>
      <c r="F148">
        <v>1079472</v>
      </c>
      <c r="G148">
        <v>1256905</v>
      </c>
      <c r="H148">
        <v>1413095</v>
      </c>
      <c r="I148">
        <v>1568320</v>
      </c>
      <c r="J148">
        <v>1688393</v>
      </c>
      <c r="K148">
        <v>1635495</v>
      </c>
      <c r="L148">
        <v>1769265.5419999999</v>
      </c>
    </row>
    <row r="149" spans="1:12">
      <c r="A149" t="s">
        <v>169</v>
      </c>
      <c r="B149">
        <v>408970</v>
      </c>
      <c r="C149">
        <v>439995</v>
      </c>
      <c r="D149">
        <v>455150</v>
      </c>
      <c r="E149">
        <v>505187</v>
      </c>
      <c r="F149">
        <v>566445</v>
      </c>
      <c r="G149">
        <v>620812</v>
      </c>
      <c r="H149">
        <v>670022</v>
      </c>
      <c r="I149">
        <v>699500</v>
      </c>
      <c r="J149">
        <v>746948</v>
      </c>
      <c r="K149">
        <v>623038</v>
      </c>
      <c r="L149">
        <v>652324.23199999996</v>
      </c>
    </row>
    <row r="150" spans="1:12">
      <c r="A150" t="s">
        <v>170</v>
      </c>
      <c r="B150">
        <v>411992</v>
      </c>
      <c r="C150">
        <v>438150</v>
      </c>
      <c r="D150">
        <v>488942</v>
      </c>
      <c r="E150">
        <v>584768</v>
      </c>
      <c r="F150">
        <v>754141</v>
      </c>
      <c r="G150">
        <v>852273</v>
      </c>
      <c r="H150">
        <v>965778</v>
      </c>
      <c r="I150">
        <v>1164410</v>
      </c>
      <c r="J150">
        <v>1473496</v>
      </c>
      <c r="K150">
        <v>1185998</v>
      </c>
      <c r="L150">
        <v>1106481.629</v>
      </c>
    </row>
    <row r="151" spans="1:12">
      <c r="A151" t="s">
        <v>171</v>
      </c>
      <c r="B151">
        <v>918904</v>
      </c>
      <c r="C151">
        <v>954653</v>
      </c>
      <c r="D151">
        <v>1083756</v>
      </c>
      <c r="E151">
        <v>1275523</v>
      </c>
      <c r="F151">
        <v>1509284</v>
      </c>
      <c r="G151">
        <v>1530092</v>
      </c>
      <c r="H151">
        <v>1759777</v>
      </c>
      <c r="I151">
        <v>2070717</v>
      </c>
      <c r="J151">
        <v>2300178</v>
      </c>
      <c r="K151">
        <v>1813697</v>
      </c>
      <c r="L151">
        <v>1833246.62</v>
      </c>
    </row>
    <row r="152" spans="1:12">
      <c r="A152" t="s">
        <v>172</v>
      </c>
      <c r="B152">
        <v>1957237</v>
      </c>
      <c r="C152">
        <v>2001117</v>
      </c>
      <c r="D152">
        <v>2227834</v>
      </c>
      <c r="E152">
        <v>2484195</v>
      </c>
      <c r="F152">
        <v>3019796</v>
      </c>
      <c r="G152">
        <v>3475460</v>
      </c>
      <c r="H152">
        <v>4101706</v>
      </c>
      <c r="I152">
        <v>4906626</v>
      </c>
      <c r="J152">
        <v>5376342</v>
      </c>
      <c r="K152">
        <v>4127844</v>
      </c>
      <c r="L152">
        <v>4710529.4850000003</v>
      </c>
    </row>
    <row r="153" spans="1:12">
      <c r="A153" t="s">
        <v>173</v>
      </c>
      <c r="B153">
        <v>1898883</v>
      </c>
      <c r="C153">
        <v>2020625</v>
      </c>
      <c r="D153">
        <v>2197466</v>
      </c>
      <c r="E153">
        <v>2571051</v>
      </c>
      <c r="F153">
        <v>2951599</v>
      </c>
      <c r="G153">
        <v>2955141</v>
      </c>
      <c r="H153">
        <v>3523352</v>
      </c>
      <c r="I153">
        <v>3979517</v>
      </c>
      <c r="J153">
        <v>4234357</v>
      </c>
      <c r="K153">
        <v>3150839</v>
      </c>
      <c r="L153">
        <v>3325431.3119999999</v>
      </c>
    </row>
    <row r="154" spans="1:12">
      <c r="A154" t="s">
        <v>174</v>
      </c>
      <c r="B154">
        <v>1025808</v>
      </c>
      <c r="C154">
        <v>1124167</v>
      </c>
      <c r="D154">
        <v>1311508</v>
      </c>
      <c r="E154">
        <v>1520676</v>
      </c>
      <c r="F154">
        <v>1784954</v>
      </c>
      <c r="G154">
        <v>1843449</v>
      </c>
      <c r="H154">
        <v>1975667</v>
      </c>
      <c r="I154">
        <v>2194143</v>
      </c>
      <c r="J154">
        <v>2377763</v>
      </c>
      <c r="K154">
        <v>2125125</v>
      </c>
      <c r="L154">
        <v>2192746.1540000001</v>
      </c>
    </row>
    <row r="155" spans="1:12">
      <c r="A155" t="s">
        <v>175</v>
      </c>
      <c r="B155">
        <v>415634</v>
      </c>
      <c r="C155">
        <v>405430</v>
      </c>
      <c r="D155">
        <v>440644</v>
      </c>
      <c r="E155">
        <v>490850</v>
      </c>
      <c r="F155">
        <v>528639</v>
      </c>
      <c r="G155">
        <v>516895</v>
      </c>
      <c r="H155">
        <v>552305</v>
      </c>
      <c r="I155">
        <v>661227</v>
      </c>
      <c r="J155">
        <v>686406</v>
      </c>
      <c r="K155">
        <v>573224</v>
      </c>
      <c r="L155">
        <v>553252.74</v>
      </c>
    </row>
    <row r="156" spans="1:12">
      <c r="A156" t="s">
        <v>176</v>
      </c>
      <c r="B156">
        <v>285178</v>
      </c>
      <c r="C156">
        <v>281355</v>
      </c>
      <c r="D156">
        <v>247322</v>
      </c>
      <c r="E156">
        <v>250017</v>
      </c>
      <c r="F156">
        <v>305856</v>
      </c>
      <c r="G156">
        <v>313881</v>
      </c>
      <c r="H156">
        <v>361278</v>
      </c>
      <c r="I156">
        <v>399405</v>
      </c>
      <c r="J156">
        <v>411367</v>
      </c>
      <c r="K156">
        <v>338168</v>
      </c>
      <c r="L156">
        <v>352316.61900000001</v>
      </c>
    </row>
    <row r="157" spans="1:12">
      <c r="A157" t="s">
        <v>177</v>
      </c>
      <c r="B157">
        <v>225572</v>
      </c>
      <c r="C157">
        <v>238457</v>
      </c>
      <c r="D157">
        <v>262567</v>
      </c>
      <c r="E157">
        <v>277854</v>
      </c>
      <c r="F157">
        <v>459074</v>
      </c>
      <c r="G157">
        <v>720222</v>
      </c>
      <c r="H157">
        <v>695250</v>
      </c>
      <c r="I157">
        <v>785150</v>
      </c>
      <c r="J157">
        <v>956305</v>
      </c>
      <c r="K157">
        <v>488185</v>
      </c>
      <c r="L157">
        <v>818892.07299999997</v>
      </c>
    </row>
    <row r="158" spans="1:12">
      <c r="A158" t="s">
        <v>178</v>
      </c>
      <c r="B158">
        <v>693641</v>
      </c>
      <c r="C158">
        <v>591166</v>
      </c>
      <c r="D158">
        <v>622345</v>
      </c>
      <c r="E158">
        <v>910182</v>
      </c>
      <c r="F158">
        <v>1116449</v>
      </c>
      <c r="G158">
        <v>1247600</v>
      </c>
      <c r="H158">
        <v>1459504</v>
      </c>
      <c r="I158">
        <v>1764868</v>
      </c>
      <c r="J158">
        <v>1950038</v>
      </c>
      <c r="K158">
        <v>1083390</v>
      </c>
      <c r="L158">
        <v>1469644.835</v>
      </c>
    </row>
    <row r="159" spans="1:12">
      <c r="A159" t="s">
        <v>179</v>
      </c>
      <c r="B159">
        <v>2397655</v>
      </c>
      <c r="C159">
        <v>2351576</v>
      </c>
      <c r="D159">
        <v>2294284</v>
      </c>
      <c r="E159">
        <v>2693396</v>
      </c>
      <c r="F159">
        <v>3767865</v>
      </c>
      <c r="G159">
        <v>4418833</v>
      </c>
      <c r="H159">
        <v>5231030</v>
      </c>
      <c r="I159">
        <v>6447386</v>
      </c>
      <c r="J159">
        <v>7171156</v>
      </c>
      <c r="K159">
        <v>3999166</v>
      </c>
      <c r="L159">
        <v>4390363.0690000001</v>
      </c>
    </row>
    <row r="160" spans="1:12">
      <c r="A160" t="s">
        <v>180</v>
      </c>
      <c r="B160">
        <v>1778015</v>
      </c>
      <c r="C160">
        <v>1808925</v>
      </c>
      <c r="D160">
        <v>2097751</v>
      </c>
      <c r="E160">
        <v>2688853</v>
      </c>
      <c r="F160">
        <v>3401632</v>
      </c>
      <c r="G160">
        <v>3665813</v>
      </c>
      <c r="H160">
        <v>4522366</v>
      </c>
      <c r="I160">
        <v>5073851</v>
      </c>
      <c r="J160">
        <v>5298293</v>
      </c>
      <c r="K160">
        <v>3980445</v>
      </c>
      <c r="L160">
        <v>4371392.8090000004</v>
      </c>
    </row>
    <row r="161" spans="1:12">
      <c r="A161" t="s">
        <v>181</v>
      </c>
      <c r="B161">
        <v>2630172</v>
      </c>
      <c r="C161">
        <v>2419093</v>
      </c>
      <c r="D161">
        <v>2512794</v>
      </c>
      <c r="E161">
        <v>2954987</v>
      </c>
      <c r="F161">
        <v>4094865</v>
      </c>
      <c r="G161">
        <v>4834871</v>
      </c>
      <c r="H161">
        <v>5953384</v>
      </c>
      <c r="I161">
        <v>7669217</v>
      </c>
      <c r="J161">
        <v>7740114</v>
      </c>
      <c r="K161">
        <v>4774465</v>
      </c>
      <c r="L161">
        <v>5698101.4730000002</v>
      </c>
    </row>
    <row r="162" spans="1:12">
      <c r="A162" t="s">
        <v>182</v>
      </c>
      <c r="B162">
        <v>2531443</v>
      </c>
      <c r="C162">
        <v>2406427</v>
      </c>
      <c r="D162">
        <v>2549294</v>
      </c>
      <c r="E162">
        <v>3091632</v>
      </c>
      <c r="F162">
        <v>4785173</v>
      </c>
      <c r="G162">
        <v>5448774</v>
      </c>
      <c r="H162">
        <v>6386695</v>
      </c>
      <c r="I162">
        <v>8170403</v>
      </c>
      <c r="J162">
        <v>9743268</v>
      </c>
      <c r="K162">
        <v>4709114</v>
      </c>
      <c r="L162">
        <v>6225610.4670000002</v>
      </c>
    </row>
    <row r="163" spans="1:12">
      <c r="A163" t="s">
        <v>183</v>
      </c>
      <c r="B163">
        <v>108031</v>
      </c>
      <c r="C163">
        <v>149568</v>
      </c>
      <c r="D163">
        <v>200758</v>
      </c>
      <c r="E163">
        <v>201682</v>
      </c>
      <c r="F163">
        <v>305732</v>
      </c>
      <c r="G163">
        <v>308894</v>
      </c>
      <c r="H163">
        <v>301633</v>
      </c>
      <c r="I163">
        <v>372465</v>
      </c>
      <c r="J163">
        <v>448574</v>
      </c>
      <c r="K163">
        <v>378966</v>
      </c>
      <c r="L163">
        <v>411177.83299999998</v>
      </c>
    </row>
    <row r="164" spans="1:12">
      <c r="A164" t="s">
        <v>184</v>
      </c>
      <c r="B164">
        <v>315726</v>
      </c>
      <c r="C164">
        <v>336396</v>
      </c>
      <c r="D164">
        <v>374145</v>
      </c>
      <c r="E164">
        <v>465640</v>
      </c>
      <c r="F164">
        <v>612909</v>
      </c>
      <c r="G164">
        <v>734277</v>
      </c>
      <c r="H164">
        <v>845923</v>
      </c>
      <c r="I164">
        <v>1055086</v>
      </c>
      <c r="J164">
        <v>1167395</v>
      </c>
      <c r="K164">
        <v>661546</v>
      </c>
      <c r="L164">
        <v>848643.995</v>
      </c>
    </row>
    <row r="165" spans="1:12">
      <c r="A165" t="s">
        <v>185</v>
      </c>
      <c r="B165">
        <v>2764586</v>
      </c>
      <c r="C165">
        <v>3291595</v>
      </c>
      <c r="D165">
        <v>3497274</v>
      </c>
      <c r="E165">
        <v>3738619</v>
      </c>
      <c r="F165">
        <v>5034002</v>
      </c>
      <c r="G165">
        <v>6735436</v>
      </c>
      <c r="H165">
        <v>8392737</v>
      </c>
      <c r="I165">
        <v>10058209</v>
      </c>
      <c r="J165">
        <v>11523363</v>
      </c>
      <c r="K165">
        <v>8067353</v>
      </c>
      <c r="L165">
        <v>7497436.9419999998</v>
      </c>
    </row>
    <row r="166" spans="1:12">
      <c r="A166" t="s">
        <v>186</v>
      </c>
      <c r="B166">
        <v>1494028</v>
      </c>
      <c r="C166">
        <v>1526930</v>
      </c>
      <c r="D166">
        <v>1438664</v>
      </c>
      <c r="E166">
        <v>1424046</v>
      </c>
      <c r="F166">
        <v>1892895</v>
      </c>
      <c r="G166">
        <v>2503697</v>
      </c>
      <c r="H166">
        <v>3669594</v>
      </c>
      <c r="I166">
        <v>4052272</v>
      </c>
      <c r="J166">
        <v>4382460</v>
      </c>
      <c r="K166">
        <v>3004026</v>
      </c>
      <c r="L166">
        <v>4292404.591</v>
      </c>
    </row>
    <row r="167" spans="1:12">
      <c r="A167" t="s">
        <v>187</v>
      </c>
      <c r="B167">
        <v>3183790</v>
      </c>
      <c r="C167">
        <v>2986893</v>
      </c>
      <c r="D167">
        <v>2916010</v>
      </c>
      <c r="E167">
        <v>3233768</v>
      </c>
      <c r="F167">
        <v>4880086</v>
      </c>
      <c r="G167">
        <v>5639870</v>
      </c>
      <c r="H167">
        <v>9878574</v>
      </c>
      <c r="I167">
        <v>11273961</v>
      </c>
      <c r="J167">
        <v>11571773</v>
      </c>
      <c r="K167">
        <v>7043665</v>
      </c>
      <c r="L167">
        <v>10058708.643999999</v>
      </c>
    </row>
    <row r="168" spans="1:12">
      <c r="A168" t="s">
        <v>188</v>
      </c>
      <c r="B168">
        <v>444792</v>
      </c>
      <c r="C168">
        <v>483746</v>
      </c>
      <c r="D168">
        <v>451326</v>
      </c>
      <c r="E168">
        <v>474019</v>
      </c>
      <c r="F168">
        <v>736778</v>
      </c>
      <c r="G168">
        <v>1014359</v>
      </c>
      <c r="H168">
        <v>1337514</v>
      </c>
      <c r="I168">
        <v>1894223</v>
      </c>
      <c r="J168">
        <v>1527435</v>
      </c>
      <c r="K168">
        <v>721343</v>
      </c>
      <c r="L168">
        <v>841673.08200000005</v>
      </c>
    </row>
    <row r="169" spans="1:12">
      <c r="A169" t="s">
        <v>189</v>
      </c>
      <c r="B169">
        <v>4574578</v>
      </c>
      <c r="C169">
        <v>5026430</v>
      </c>
      <c r="D169">
        <v>5345377</v>
      </c>
      <c r="E169">
        <v>6016127</v>
      </c>
      <c r="F169">
        <v>7018816</v>
      </c>
      <c r="G169">
        <v>7754408</v>
      </c>
      <c r="H169">
        <v>9922604</v>
      </c>
      <c r="I169">
        <v>11644356</v>
      </c>
      <c r="J169">
        <v>11771949</v>
      </c>
      <c r="K169">
        <v>7749022</v>
      </c>
      <c r="L169">
        <v>9682382.7239999995</v>
      </c>
    </row>
    <row r="170" spans="1:12">
      <c r="A170" t="s">
        <v>190</v>
      </c>
      <c r="B170">
        <v>99565</v>
      </c>
      <c r="C170">
        <v>127083</v>
      </c>
      <c r="D170">
        <v>137078</v>
      </c>
      <c r="E170">
        <v>121657</v>
      </c>
      <c r="F170">
        <v>164539</v>
      </c>
      <c r="G170">
        <v>223331</v>
      </c>
      <c r="H170">
        <v>293226</v>
      </c>
      <c r="I170">
        <v>467332</v>
      </c>
      <c r="J170">
        <v>548168</v>
      </c>
      <c r="K170">
        <v>463206</v>
      </c>
      <c r="L170">
        <v>562135.65099999995</v>
      </c>
    </row>
    <row r="171" spans="1:12">
      <c r="A171" t="s">
        <v>191</v>
      </c>
      <c r="B171">
        <v>251772</v>
      </c>
      <c r="C171">
        <v>220919</v>
      </c>
      <c r="D171">
        <v>238244</v>
      </c>
      <c r="E171">
        <v>256951</v>
      </c>
      <c r="F171">
        <v>283947</v>
      </c>
      <c r="G171">
        <v>320481</v>
      </c>
      <c r="H171">
        <v>549786</v>
      </c>
      <c r="I171">
        <v>689146</v>
      </c>
      <c r="J171">
        <v>467265</v>
      </c>
      <c r="K171">
        <v>179614</v>
      </c>
      <c r="L171">
        <v>227183.375</v>
      </c>
    </row>
    <row r="172" spans="1:12">
      <c r="A172" t="s">
        <v>192</v>
      </c>
      <c r="B172">
        <v>26886</v>
      </c>
      <c r="C172">
        <v>29420</v>
      </c>
      <c r="D172">
        <v>28148</v>
      </c>
      <c r="E172">
        <v>26970</v>
      </c>
      <c r="F172">
        <v>36929</v>
      </c>
      <c r="G172">
        <v>49430</v>
      </c>
      <c r="H172">
        <v>62671</v>
      </c>
      <c r="I172">
        <v>91616</v>
      </c>
      <c r="J172">
        <v>114855</v>
      </c>
      <c r="K172">
        <v>64314</v>
      </c>
      <c r="L172">
        <v>90916.016000000003</v>
      </c>
    </row>
    <row r="173" spans="1:12">
      <c r="A173" t="s">
        <v>193</v>
      </c>
      <c r="B173">
        <v>292519</v>
      </c>
      <c r="C173">
        <v>321358</v>
      </c>
      <c r="D173">
        <v>265812</v>
      </c>
      <c r="E173">
        <v>332377</v>
      </c>
      <c r="F173">
        <v>450446</v>
      </c>
      <c r="G173">
        <v>644664</v>
      </c>
      <c r="H173">
        <v>775113</v>
      </c>
      <c r="I173">
        <v>845922</v>
      </c>
      <c r="J173">
        <v>1001063</v>
      </c>
      <c r="K173">
        <v>345363</v>
      </c>
      <c r="L173">
        <v>527405.64</v>
      </c>
    </row>
    <row r="174" spans="1:12">
      <c r="A174" t="s">
        <v>194</v>
      </c>
      <c r="B174">
        <v>2047976</v>
      </c>
      <c r="C174">
        <v>2243698</v>
      </c>
      <c r="D174">
        <v>2534964</v>
      </c>
      <c r="E174">
        <v>2874990</v>
      </c>
      <c r="F174">
        <v>3524202</v>
      </c>
      <c r="G174">
        <v>4187203</v>
      </c>
      <c r="H174">
        <v>5222866</v>
      </c>
      <c r="I174">
        <v>6528651</v>
      </c>
      <c r="J174">
        <v>7304145</v>
      </c>
      <c r="K174">
        <v>5554236</v>
      </c>
      <c r="L174">
        <v>5557184.6299999999</v>
      </c>
    </row>
    <row r="175" spans="1:12">
      <c r="A175" t="s">
        <v>195</v>
      </c>
      <c r="B175">
        <v>741894</v>
      </c>
      <c r="C175">
        <v>760379</v>
      </c>
      <c r="D175">
        <v>881109</v>
      </c>
      <c r="E175">
        <v>1001639</v>
      </c>
      <c r="F175">
        <v>1108015</v>
      </c>
      <c r="G175">
        <v>1361507</v>
      </c>
      <c r="H175">
        <v>1759854</v>
      </c>
      <c r="I175">
        <v>2099484</v>
      </c>
      <c r="J175">
        <v>2420075</v>
      </c>
      <c r="K175">
        <v>2027982</v>
      </c>
      <c r="L175">
        <v>1949149.7990000001</v>
      </c>
    </row>
    <row r="176" spans="1:12">
      <c r="A176" t="s">
        <v>196</v>
      </c>
      <c r="B176">
        <v>481657</v>
      </c>
      <c r="C176">
        <v>526638</v>
      </c>
      <c r="D176">
        <v>542369</v>
      </c>
      <c r="E176">
        <v>654826</v>
      </c>
      <c r="F176">
        <v>957551</v>
      </c>
      <c r="G176">
        <v>1098840</v>
      </c>
      <c r="H176">
        <v>1423619</v>
      </c>
      <c r="I176">
        <v>1671227</v>
      </c>
      <c r="J176">
        <v>1851295</v>
      </c>
      <c r="K176">
        <v>1249706</v>
      </c>
      <c r="L176">
        <v>1475929.388</v>
      </c>
    </row>
    <row r="177" spans="1:12">
      <c r="A177" t="s">
        <v>197</v>
      </c>
      <c r="B177">
        <v>1589745</v>
      </c>
      <c r="C177">
        <v>1647012</v>
      </c>
      <c r="D177">
        <v>1863588</v>
      </c>
      <c r="E177">
        <v>2174191</v>
      </c>
      <c r="F177">
        <v>2753476</v>
      </c>
      <c r="G177">
        <v>3160345</v>
      </c>
      <c r="H177">
        <v>3804147</v>
      </c>
      <c r="I177">
        <v>4571760</v>
      </c>
      <c r="J177">
        <v>5033065</v>
      </c>
      <c r="K177">
        <v>3686535</v>
      </c>
      <c r="L177">
        <v>4720435.3099999996</v>
      </c>
    </row>
    <row r="178" spans="1:12">
      <c r="A178" t="s">
        <v>198</v>
      </c>
      <c r="B178">
        <v>2723162</v>
      </c>
      <c r="C178">
        <v>2935770</v>
      </c>
      <c r="D178">
        <v>3237702</v>
      </c>
      <c r="E178">
        <v>3800856</v>
      </c>
      <c r="F178">
        <v>4664077</v>
      </c>
      <c r="G178">
        <v>5173088</v>
      </c>
      <c r="H178">
        <v>5940152</v>
      </c>
      <c r="I178">
        <v>6847167</v>
      </c>
      <c r="J178">
        <v>7627846</v>
      </c>
      <c r="K178">
        <v>5438055</v>
      </c>
      <c r="L178">
        <v>6218981.4060000004</v>
      </c>
    </row>
    <row r="179" spans="1:12">
      <c r="A179" t="s">
        <v>199</v>
      </c>
      <c r="B179">
        <v>579273</v>
      </c>
      <c r="C179">
        <v>664009</v>
      </c>
      <c r="D179">
        <v>732316</v>
      </c>
      <c r="E179">
        <v>822696</v>
      </c>
      <c r="F179">
        <v>990656</v>
      </c>
      <c r="G179">
        <v>933754</v>
      </c>
      <c r="H179">
        <v>974724</v>
      </c>
      <c r="I179">
        <v>976386</v>
      </c>
      <c r="J179">
        <v>963847</v>
      </c>
      <c r="K179">
        <v>838534</v>
      </c>
      <c r="L179">
        <v>920910.40099999995</v>
      </c>
    </row>
    <row r="180" spans="1:12">
      <c r="A180" t="s">
        <v>200</v>
      </c>
      <c r="B180">
        <v>617471</v>
      </c>
      <c r="C180">
        <v>685260</v>
      </c>
      <c r="D180">
        <v>766704</v>
      </c>
      <c r="E180">
        <v>890954</v>
      </c>
      <c r="F180">
        <v>1030773</v>
      </c>
      <c r="G180">
        <v>1190995</v>
      </c>
      <c r="H180">
        <v>1388896</v>
      </c>
      <c r="I180">
        <v>1554145</v>
      </c>
      <c r="J180">
        <v>1664207</v>
      </c>
      <c r="K180">
        <v>1426363</v>
      </c>
      <c r="L180">
        <v>1417814.159</v>
      </c>
    </row>
    <row r="181" spans="1:12">
      <c r="A181" t="s">
        <v>201</v>
      </c>
      <c r="B181">
        <v>6513204</v>
      </c>
      <c r="C181">
        <v>7169439</v>
      </c>
      <c r="D181">
        <v>7958785</v>
      </c>
      <c r="E181">
        <v>9373533</v>
      </c>
      <c r="F181">
        <v>11113682</v>
      </c>
      <c r="G181">
        <v>13024477</v>
      </c>
      <c r="H181">
        <v>15142416</v>
      </c>
      <c r="I181">
        <v>17585299</v>
      </c>
      <c r="J181">
        <v>19518828</v>
      </c>
      <c r="K181">
        <v>14236043</v>
      </c>
      <c r="L181">
        <v>16136293.551000001</v>
      </c>
    </row>
    <row r="182" spans="1:12">
      <c r="A182" t="s">
        <v>202</v>
      </c>
      <c r="B182">
        <v>135387</v>
      </c>
      <c r="C182">
        <v>195606</v>
      </c>
      <c r="D182">
        <v>206228</v>
      </c>
      <c r="E182">
        <v>218602</v>
      </c>
      <c r="F182">
        <v>187668</v>
      </c>
      <c r="G182">
        <v>234677</v>
      </c>
      <c r="H182">
        <v>300441</v>
      </c>
      <c r="I182">
        <v>388766</v>
      </c>
      <c r="J182">
        <v>452714</v>
      </c>
      <c r="K182">
        <v>406748</v>
      </c>
      <c r="L182">
        <v>373555.31099999999</v>
      </c>
    </row>
    <row r="183" spans="1:12">
      <c r="A183" t="s">
        <v>203</v>
      </c>
      <c r="B183">
        <v>295904</v>
      </c>
      <c r="C183">
        <v>412998</v>
      </c>
      <c r="D183">
        <v>466075</v>
      </c>
      <c r="E183">
        <v>385619</v>
      </c>
      <c r="F183">
        <v>462301</v>
      </c>
      <c r="G183">
        <v>602589</v>
      </c>
      <c r="H183">
        <v>749811</v>
      </c>
      <c r="I183">
        <v>744308</v>
      </c>
      <c r="J183">
        <v>921423</v>
      </c>
      <c r="K183">
        <v>1242238</v>
      </c>
      <c r="L183">
        <v>1102819.2830000001</v>
      </c>
    </row>
    <row r="184" spans="1:12">
      <c r="A184" t="s">
        <v>204</v>
      </c>
      <c r="B184">
        <v>8939862</v>
      </c>
      <c r="C184">
        <v>9394857</v>
      </c>
      <c r="D184">
        <v>11178503</v>
      </c>
      <c r="E184">
        <v>13343608</v>
      </c>
      <c r="F184">
        <v>17413308</v>
      </c>
      <c r="G184">
        <v>20261219</v>
      </c>
      <c r="H184">
        <v>22399356</v>
      </c>
      <c r="I184">
        <v>26555983</v>
      </c>
      <c r="J184">
        <v>26628502</v>
      </c>
      <c r="K184">
        <v>17338306</v>
      </c>
      <c r="L184">
        <v>21906233.449999999</v>
      </c>
    </row>
    <row r="185" spans="1:12">
      <c r="A185" t="s">
        <v>205</v>
      </c>
      <c r="B185">
        <v>5283749</v>
      </c>
      <c r="C185">
        <v>6244845</v>
      </c>
      <c r="D185">
        <v>5641063</v>
      </c>
      <c r="E185">
        <v>6801744</v>
      </c>
      <c r="F185">
        <v>7940575</v>
      </c>
      <c r="G185">
        <v>7873926</v>
      </c>
      <c r="H185">
        <v>9245395</v>
      </c>
      <c r="I185">
        <v>5934981</v>
      </c>
      <c r="J185">
        <v>6606893</v>
      </c>
      <c r="K185">
        <v>7964411</v>
      </c>
      <c r="L185">
        <v>8439601.9350000005</v>
      </c>
    </row>
    <row r="186" spans="1:12">
      <c r="A186" t="s">
        <v>206</v>
      </c>
      <c r="B186">
        <v>3201161</v>
      </c>
      <c r="C186">
        <v>3375465</v>
      </c>
      <c r="D186">
        <v>3639127</v>
      </c>
      <c r="E186">
        <v>4438375</v>
      </c>
      <c r="F186">
        <v>5447125</v>
      </c>
      <c r="G186">
        <v>6831247</v>
      </c>
      <c r="H186">
        <v>8057605</v>
      </c>
      <c r="I186">
        <v>9529457</v>
      </c>
      <c r="J186">
        <v>12294546</v>
      </c>
      <c r="K186">
        <v>10018334</v>
      </c>
      <c r="L186">
        <v>11635736.800000001</v>
      </c>
    </row>
    <row r="187" spans="1:12">
      <c r="A187" t="s">
        <v>207</v>
      </c>
      <c r="B187">
        <v>853071</v>
      </c>
      <c r="C187">
        <v>820301</v>
      </c>
      <c r="D187">
        <v>1041520</v>
      </c>
      <c r="E187">
        <v>1377434</v>
      </c>
      <c r="F187">
        <v>1772669</v>
      </c>
      <c r="G187">
        <v>2267189</v>
      </c>
      <c r="H187">
        <v>2707822</v>
      </c>
      <c r="I187">
        <v>3011869</v>
      </c>
      <c r="J187">
        <v>3800397</v>
      </c>
      <c r="K187">
        <v>3352298</v>
      </c>
      <c r="L187">
        <v>3615053.4440000001</v>
      </c>
    </row>
    <row r="188" spans="1:12">
      <c r="A188" t="s">
        <v>208</v>
      </c>
      <c r="B188">
        <v>1816182</v>
      </c>
      <c r="C188">
        <v>2006356</v>
      </c>
      <c r="D188">
        <v>2314598</v>
      </c>
      <c r="E188">
        <v>2545289</v>
      </c>
      <c r="F188">
        <v>3177759</v>
      </c>
      <c r="G188">
        <v>3877323</v>
      </c>
      <c r="H188">
        <v>4451005</v>
      </c>
      <c r="I188">
        <v>5236134</v>
      </c>
      <c r="J188">
        <v>6942070</v>
      </c>
      <c r="K188">
        <v>4626518</v>
      </c>
      <c r="L188">
        <v>4881664.6569999997</v>
      </c>
    </row>
    <row r="189" spans="1:12">
      <c r="A189" t="s">
        <v>209</v>
      </c>
      <c r="B189">
        <v>1229805</v>
      </c>
      <c r="C189">
        <v>1237128</v>
      </c>
      <c r="D189">
        <v>1640079</v>
      </c>
      <c r="E189">
        <v>1927584</v>
      </c>
      <c r="F189">
        <v>2619962</v>
      </c>
      <c r="G189">
        <v>2583724</v>
      </c>
      <c r="H189">
        <v>2919534</v>
      </c>
      <c r="I189">
        <v>3607144</v>
      </c>
      <c r="J189">
        <v>4574030</v>
      </c>
      <c r="K189">
        <v>3191534</v>
      </c>
      <c r="L189">
        <v>2949072.2659999998</v>
      </c>
    </row>
    <row r="190" spans="1:12">
      <c r="A190" t="s">
        <v>210</v>
      </c>
      <c r="B190">
        <v>3192324</v>
      </c>
      <c r="C190">
        <v>3457810</v>
      </c>
      <c r="D190">
        <v>3956031</v>
      </c>
      <c r="E190">
        <v>4504733</v>
      </c>
      <c r="F190">
        <v>5661848</v>
      </c>
      <c r="G190">
        <v>7151221</v>
      </c>
      <c r="H190">
        <v>8207264</v>
      </c>
      <c r="I190">
        <v>10332270</v>
      </c>
      <c r="J190">
        <v>11910531</v>
      </c>
      <c r="K190">
        <v>6865617</v>
      </c>
      <c r="L190">
        <v>8150708.5609999998</v>
      </c>
    </row>
    <row r="191" spans="1:12">
      <c r="A191" t="s">
        <v>211</v>
      </c>
      <c r="B191">
        <v>4185680</v>
      </c>
      <c r="C191">
        <v>4040703</v>
      </c>
      <c r="D191">
        <v>4367043</v>
      </c>
      <c r="E191">
        <v>5164796</v>
      </c>
      <c r="F191">
        <v>5370648</v>
      </c>
      <c r="G191">
        <v>5202587</v>
      </c>
      <c r="H191">
        <v>5614281</v>
      </c>
      <c r="I191">
        <v>6391055</v>
      </c>
      <c r="J191">
        <v>5470557</v>
      </c>
      <c r="K191">
        <v>3266178</v>
      </c>
      <c r="L191">
        <v>4363811.0609999998</v>
      </c>
    </row>
    <row r="192" spans="1:12">
      <c r="A192" t="s">
        <v>212</v>
      </c>
      <c r="B192">
        <v>1422940</v>
      </c>
      <c r="C192">
        <v>1547540</v>
      </c>
      <c r="D192">
        <v>1576150</v>
      </c>
      <c r="E192">
        <v>1675119</v>
      </c>
      <c r="F192">
        <v>1884907</v>
      </c>
      <c r="G192">
        <v>2119193</v>
      </c>
      <c r="H192">
        <v>2353870</v>
      </c>
      <c r="I192">
        <v>2357827</v>
      </c>
      <c r="J192">
        <v>2627153</v>
      </c>
      <c r="K192">
        <v>2300955</v>
      </c>
      <c r="L192">
        <v>2176705.503</v>
      </c>
    </row>
    <row r="193" spans="1:12">
      <c r="A193" t="s">
        <v>213</v>
      </c>
      <c r="B193">
        <v>4390977</v>
      </c>
      <c r="C193">
        <v>5032174</v>
      </c>
      <c r="D193">
        <v>4732686</v>
      </c>
      <c r="E193">
        <v>4640963</v>
      </c>
      <c r="F193">
        <v>5930865</v>
      </c>
      <c r="G193">
        <v>6714393</v>
      </c>
      <c r="H193">
        <v>7286534</v>
      </c>
      <c r="I193">
        <v>7396676</v>
      </c>
      <c r="J193">
        <v>7012246</v>
      </c>
      <c r="K193">
        <v>4221203</v>
      </c>
      <c r="L193">
        <v>4593452.3449999997</v>
      </c>
    </row>
    <row r="194" spans="1:12">
      <c r="A194" t="s">
        <v>214</v>
      </c>
      <c r="B194">
        <v>1008929</v>
      </c>
      <c r="C194">
        <v>1051962</v>
      </c>
      <c r="D194">
        <v>1239857</v>
      </c>
      <c r="E194">
        <v>1414704</v>
      </c>
      <c r="F194">
        <v>1726693</v>
      </c>
      <c r="G194">
        <v>1919025</v>
      </c>
      <c r="H194">
        <v>2121500</v>
      </c>
      <c r="I194">
        <v>2688628</v>
      </c>
      <c r="J194">
        <v>3030426</v>
      </c>
      <c r="K194">
        <v>2172862</v>
      </c>
      <c r="L194">
        <v>2250899.8089999999</v>
      </c>
    </row>
    <row r="195" spans="1:12">
      <c r="A195" t="s">
        <v>215</v>
      </c>
      <c r="B195">
        <v>9978145</v>
      </c>
      <c r="C195">
        <v>10271643</v>
      </c>
      <c r="D195">
        <v>10729331</v>
      </c>
      <c r="E195">
        <v>12897216</v>
      </c>
      <c r="F195">
        <v>15871309</v>
      </c>
      <c r="G195">
        <v>17204987</v>
      </c>
      <c r="H195">
        <v>20207383</v>
      </c>
      <c r="I195">
        <v>23768370</v>
      </c>
      <c r="J195">
        <v>28204008</v>
      </c>
      <c r="K195">
        <v>19587946</v>
      </c>
      <c r="L195">
        <v>22464400.675999999</v>
      </c>
    </row>
    <row r="196" spans="1:12">
      <c r="A196" t="s">
        <v>216</v>
      </c>
      <c r="B196">
        <v>2842015</v>
      </c>
      <c r="C196">
        <v>3258758</v>
      </c>
      <c r="D196">
        <v>3111914</v>
      </c>
      <c r="E196">
        <v>3453313</v>
      </c>
      <c r="F196">
        <v>4200378</v>
      </c>
      <c r="G196">
        <v>4962989</v>
      </c>
      <c r="H196">
        <v>5923703</v>
      </c>
      <c r="I196">
        <v>6689330</v>
      </c>
      <c r="J196">
        <v>7612461</v>
      </c>
      <c r="K196">
        <v>5317057</v>
      </c>
      <c r="L196">
        <v>5013224.2319999998</v>
      </c>
    </row>
    <row r="197" spans="1:12">
      <c r="A197" t="s">
        <v>217</v>
      </c>
      <c r="B197">
        <v>1083527</v>
      </c>
      <c r="C197">
        <v>1151521</v>
      </c>
      <c r="D197">
        <v>1098463</v>
      </c>
      <c r="E197">
        <v>1196129</v>
      </c>
      <c r="F197">
        <v>1472087</v>
      </c>
      <c r="G197">
        <v>1622130</v>
      </c>
      <c r="H197">
        <v>1865865</v>
      </c>
      <c r="I197">
        <v>2400645</v>
      </c>
      <c r="J197">
        <v>2513502</v>
      </c>
      <c r="K197">
        <v>1823266</v>
      </c>
      <c r="L197">
        <v>1593362.9609999999</v>
      </c>
    </row>
    <row r="198" spans="1:12">
      <c r="A198" t="s">
        <v>218</v>
      </c>
      <c r="B198">
        <v>1242421</v>
      </c>
      <c r="C198">
        <v>1340927</v>
      </c>
      <c r="D198">
        <v>1379010</v>
      </c>
      <c r="E198">
        <v>1605898</v>
      </c>
      <c r="F198">
        <v>2040808</v>
      </c>
      <c r="G198">
        <v>2266851</v>
      </c>
      <c r="H198">
        <v>2495145</v>
      </c>
      <c r="I198">
        <v>2775287</v>
      </c>
      <c r="J198">
        <v>3218136</v>
      </c>
      <c r="K198">
        <v>2002812</v>
      </c>
      <c r="L198">
        <v>2349852.0499999998</v>
      </c>
    </row>
    <row r="199" spans="1:12">
      <c r="A199" t="s">
        <v>219</v>
      </c>
      <c r="B199">
        <v>1375485</v>
      </c>
      <c r="C199">
        <v>1473022</v>
      </c>
      <c r="D199">
        <v>1472865</v>
      </c>
      <c r="E199">
        <v>1786600</v>
      </c>
      <c r="F199">
        <v>2182525</v>
      </c>
      <c r="G199">
        <v>2551776</v>
      </c>
      <c r="H199">
        <v>3197627</v>
      </c>
      <c r="I199">
        <v>3237185</v>
      </c>
      <c r="J199">
        <v>3839901</v>
      </c>
      <c r="K199">
        <v>3391777</v>
      </c>
      <c r="L199">
        <v>3139959.46</v>
      </c>
    </row>
    <row r="200" spans="1:12">
      <c r="A200" t="s">
        <v>220</v>
      </c>
      <c r="B200">
        <v>3983185</v>
      </c>
      <c r="C200">
        <v>4479037</v>
      </c>
      <c r="D200">
        <v>4847110</v>
      </c>
      <c r="E200">
        <v>5839356</v>
      </c>
      <c r="F200">
        <v>7108154</v>
      </c>
      <c r="G200">
        <v>8027619</v>
      </c>
      <c r="H200">
        <v>9686815</v>
      </c>
      <c r="I200">
        <v>11639957</v>
      </c>
      <c r="J200">
        <v>14223388</v>
      </c>
      <c r="K200">
        <v>11122569</v>
      </c>
      <c r="L200">
        <v>10411429.392999999</v>
      </c>
    </row>
    <row r="201" spans="1:12">
      <c r="A201" t="s">
        <v>221</v>
      </c>
      <c r="B201">
        <v>4663256</v>
      </c>
      <c r="C201">
        <v>4502445</v>
      </c>
      <c r="D201">
        <v>4699974</v>
      </c>
      <c r="E201">
        <v>5928616</v>
      </c>
      <c r="F201">
        <v>7494565</v>
      </c>
      <c r="G201">
        <v>7788877</v>
      </c>
      <c r="H201">
        <v>8381406</v>
      </c>
      <c r="I201">
        <v>10206519</v>
      </c>
      <c r="J201">
        <v>11482088</v>
      </c>
      <c r="K201">
        <v>8315016</v>
      </c>
      <c r="L201">
        <v>9560469.2689999994</v>
      </c>
    </row>
    <row r="202" spans="1:12">
      <c r="A202" t="s">
        <v>222</v>
      </c>
      <c r="B202">
        <v>5799676</v>
      </c>
      <c r="C202">
        <v>6462029</v>
      </c>
      <c r="D202">
        <v>7038776</v>
      </c>
      <c r="E202">
        <v>8567849</v>
      </c>
      <c r="F202">
        <v>10838770</v>
      </c>
      <c r="G202">
        <v>12000225</v>
      </c>
      <c r="H202">
        <v>13884705</v>
      </c>
      <c r="I202">
        <v>16328873</v>
      </c>
      <c r="J202">
        <v>18807383</v>
      </c>
      <c r="K202">
        <v>15556253</v>
      </c>
      <c r="L202">
        <v>17297349.965</v>
      </c>
    </row>
    <row r="203" spans="1:12">
      <c r="A203" t="s">
        <v>223</v>
      </c>
      <c r="B203">
        <v>4414035</v>
      </c>
      <c r="C203">
        <v>5000884</v>
      </c>
      <c r="D203">
        <v>5195967</v>
      </c>
      <c r="E203">
        <v>5864349</v>
      </c>
      <c r="F203">
        <v>7060033</v>
      </c>
      <c r="G203">
        <v>8540958</v>
      </c>
      <c r="H203">
        <v>10335389</v>
      </c>
      <c r="I203">
        <v>12559652</v>
      </c>
      <c r="J203">
        <v>14889441</v>
      </c>
      <c r="K203">
        <v>10469115</v>
      </c>
      <c r="L203">
        <v>10744003.265000001</v>
      </c>
    </row>
    <row r="204" spans="1:12">
      <c r="A204" t="s">
        <v>224</v>
      </c>
      <c r="B204">
        <v>4930468</v>
      </c>
      <c r="C204">
        <v>5324157</v>
      </c>
      <c r="D204">
        <v>6129428</v>
      </c>
      <c r="E204">
        <v>6898158</v>
      </c>
      <c r="F204">
        <v>8972504</v>
      </c>
      <c r="G204">
        <v>9377797</v>
      </c>
      <c r="H204">
        <v>10962085</v>
      </c>
      <c r="I204">
        <v>13064411</v>
      </c>
      <c r="J204">
        <v>14005784</v>
      </c>
      <c r="K204">
        <v>9782985</v>
      </c>
      <c r="L204">
        <v>9876542.7090000007</v>
      </c>
    </row>
    <row r="205" spans="1:12">
      <c r="A205" t="s">
        <v>225</v>
      </c>
      <c r="B205">
        <v>1776763</v>
      </c>
      <c r="C205">
        <v>1900535</v>
      </c>
      <c r="D205">
        <v>2021129</v>
      </c>
      <c r="E205">
        <v>2449692</v>
      </c>
      <c r="F205">
        <v>2994788</v>
      </c>
      <c r="G205">
        <v>3306967</v>
      </c>
      <c r="H205">
        <v>3636050</v>
      </c>
      <c r="I205">
        <v>4610720</v>
      </c>
      <c r="J205">
        <v>5479488</v>
      </c>
      <c r="K205">
        <v>3973477</v>
      </c>
      <c r="L205">
        <v>4914729.1220000004</v>
      </c>
    </row>
    <row r="206" spans="1:12">
      <c r="A206" t="s">
        <v>226</v>
      </c>
      <c r="B206">
        <v>3379304</v>
      </c>
      <c r="C206">
        <v>3416583</v>
      </c>
      <c r="D206">
        <v>3885520</v>
      </c>
      <c r="E206">
        <v>4569212</v>
      </c>
      <c r="F206">
        <v>5757729</v>
      </c>
      <c r="G206">
        <v>6557710</v>
      </c>
      <c r="H206">
        <v>7926233</v>
      </c>
      <c r="I206">
        <v>9478920</v>
      </c>
      <c r="J206">
        <v>10917663</v>
      </c>
      <c r="K206">
        <v>8739813</v>
      </c>
      <c r="L206">
        <v>9767851.5950000007</v>
      </c>
    </row>
    <row r="207" spans="1:12">
      <c r="A207" t="s">
        <v>227</v>
      </c>
      <c r="B207">
        <v>3401380</v>
      </c>
      <c r="C207">
        <v>3773833</v>
      </c>
      <c r="D207">
        <v>4239222</v>
      </c>
      <c r="E207">
        <v>5206599</v>
      </c>
      <c r="F207">
        <v>6412741</v>
      </c>
      <c r="G207">
        <v>7657834</v>
      </c>
      <c r="H207">
        <v>8848838</v>
      </c>
      <c r="I207">
        <v>10946299</v>
      </c>
      <c r="J207">
        <v>12852441</v>
      </c>
      <c r="K207">
        <v>9654916</v>
      </c>
      <c r="L207">
        <v>10521230.869999999</v>
      </c>
    </row>
    <row r="208" spans="1:12">
      <c r="A208" t="s">
        <v>228</v>
      </c>
      <c r="B208">
        <v>2589091</v>
      </c>
      <c r="C208">
        <v>2704725</v>
      </c>
      <c r="D208">
        <v>2784472</v>
      </c>
      <c r="E208">
        <v>2709101</v>
      </c>
      <c r="F208">
        <v>3121188</v>
      </c>
      <c r="G208">
        <v>3392093</v>
      </c>
      <c r="H208">
        <v>4117231</v>
      </c>
      <c r="I208">
        <v>4269635</v>
      </c>
      <c r="J208">
        <v>4573701</v>
      </c>
      <c r="K208">
        <v>3189056</v>
      </c>
      <c r="L208">
        <v>3522380.4569999999</v>
      </c>
    </row>
    <row r="209" spans="1:12">
      <c r="A209" t="s">
        <v>229</v>
      </c>
      <c r="B209">
        <v>965760</v>
      </c>
      <c r="C209">
        <v>934260</v>
      </c>
      <c r="D209">
        <v>1155810</v>
      </c>
      <c r="E209">
        <v>1293314</v>
      </c>
      <c r="F209">
        <v>1638071</v>
      </c>
      <c r="G209">
        <v>1670433</v>
      </c>
      <c r="H209">
        <v>1834098</v>
      </c>
      <c r="I209">
        <v>3690039</v>
      </c>
      <c r="J209">
        <v>3683871</v>
      </c>
      <c r="K209">
        <v>3195813</v>
      </c>
      <c r="L209">
        <v>3802312.7429999998</v>
      </c>
    </row>
    <row r="210" spans="1:12">
      <c r="A210" t="s">
        <v>230</v>
      </c>
      <c r="B210">
        <v>9583902</v>
      </c>
      <c r="C210">
        <v>9157669</v>
      </c>
      <c r="D210">
        <v>9660109</v>
      </c>
      <c r="E210">
        <v>12452865</v>
      </c>
      <c r="F210">
        <v>16819804</v>
      </c>
      <c r="G210">
        <v>17415767</v>
      </c>
      <c r="H210">
        <v>17752646</v>
      </c>
      <c r="I210">
        <v>16386029</v>
      </c>
      <c r="J210">
        <v>15093282</v>
      </c>
      <c r="K210">
        <v>11825474</v>
      </c>
      <c r="L210">
        <v>12295992.582</v>
      </c>
    </row>
    <row r="211" spans="1:12">
      <c r="A211" t="s">
        <v>231</v>
      </c>
      <c r="B211">
        <v>5715140</v>
      </c>
      <c r="C211">
        <v>5722814</v>
      </c>
      <c r="D211">
        <v>5680791</v>
      </c>
      <c r="E211">
        <v>5800036</v>
      </c>
      <c r="F211">
        <v>8450731</v>
      </c>
      <c r="G211">
        <v>9885142</v>
      </c>
      <c r="H211">
        <v>11897071</v>
      </c>
      <c r="I211">
        <v>13407909</v>
      </c>
      <c r="J211">
        <v>12947918</v>
      </c>
      <c r="K211">
        <v>10998399</v>
      </c>
      <c r="L211">
        <v>10986873.511</v>
      </c>
    </row>
    <row r="212" spans="1:12">
      <c r="A212" t="s">
        <v>232</v>
      </c>
      <c r="B212">
        <v>703094</v>
      </c>
      <c r="C212">
        <v>822596</v>
      </c>
      <c r="D212">
        <v>1011134</v>
      </c>
      <c r="E212">
        <v>1133301</v>
      </c>
      <c r="F212">
        <v>1411098</v>
      </c>
      <c r="G212">
        <v>1762009</v>
      </c>
      <c r="H212">
        <v>2577565</v>
      </c>
      <c r="I212">
        <v>2855179</v>
      </c>
      <c r="J212">
        <v>2773622</v>
      </c>
      <c r="K212">
        <v>2147078</v>
      </c>
      <c r="L212">
        <v>2196008.3450000002</v>
      </c>
    </row>
    <row r="213" spans="1:12">
      <c r="A213" t="s">
        <v>233</v>
      </c>
      <c r="B213">
        <v>524183</v>
      </c>
      <c r="C213">
        <v>619290</v>
      </c>
      <c r="D213">
        <v>787026</v>
      </c>
      <c r="E213">
        <v>941300</v>
      </c>
      <c r="F213">
        <v>884771</v>
      </c>
      <c r="G213">
        <v>825625</v>
      </c>
      <c r="H213">
        <v>776899</v>
      </c>
      <c r="I213">
        <v>885355</v>
      </c>
      <c r="J213">
        <v>879893</v>
      </c>
      <c r="K213">
        <v>557178</v>
      </c>
      <c r="L213">
        <v>707876.87899999996</v>
      </c>
    </row>
    <row r="214" spans="1:12">
      <c r="A214" t="s">
        <v>234</v>
      </c>
      <c r="B214">
        <v>810423</v>
      </c>
      <c r="C214">
        <v>1063222</v>
      </c>
      <c r="D214">
        <v>1209119</v>
      </c>
      <c r="E214">
        <v>2047749</v>
      </c>
      <c r="F214">
        <v>2748858</v>
      </c>
      <c r="G214">
        <v>2351863</v>
      </c>
      <c r="H214">
        <v>2289150</v>
      </c>
      <c r="I214">
        <v>2880441</v>
      </c>
      <c r="J214">
        <v>2628898</v>
      </c>
      <c r="K214">
        <v>2304744</v>
      </c>
      <c r="L214">
        <v>2387020.091</v>
      </c>
    </row>
    <row r="215" spans="1:12">
      <c r="A215" t="s">
        <v>235</v>
      </c>
      <c r="B215">
        <v>13892763</v>
      </c>
      <c r="C215">
        <v>15610531</v>
      </c>
      <c r="D215">
        <v>16055979</v>
      </c>
      <c r="E215">
        <v>15973534</v>
      </c>
      <c r="F215">
        <v>22400585</v>
      </c>
      <c r="G215">
        <v>25448572</v>
      </c>
      <c r="H215">
        <v>26050817</v>
      </c>
      <c r="I215">
        <v>23357585</v>
      </c>
      <c r="J215">
        <v>18146353</v>
      </c>
      <c r="K215">
        <v>13189319</v>
      </c>
      <c r="L215">
        <v>16210735.635</v>
      </c>
    </row>
    <row r="216" spans="1:12">
      <c r="A216" t="s">
        <v>236</v>
      </c>
      <c r="B216">
        <v>2699130</v>
      </c>
      <c r="C216">
        <v>2811501</v>
      </c>
      <c r="D216">
        <v>2791276</v>
      </c>
      <c r="E216">
        <v>3311132</v>
      </c>
      <c r="F216">
        <v>4049162</v>
      </c>
      <c r="G216">
        <v>4333257</v>
      </c>
      <c r="H216">
        <v>5272590</v>
      </c>
      <c r="I216">
        <v>6593221</v>
      </c>
      <c r="J216">
        <v>8336545</v>
      </c>
      <c r="K216">
        <v>6982019</v>
      </c>
      <c r="L216">
        <v>9272386.8080000002</v>
      </c>
    </row>
    <row r="217" spans="1:12">
      <c r="A217" t="s">
        <v>237</v>
      </c>
      <c r="B217">
        <v>10749977</v>
      </c>
      <c r="C217">
        <v>11229838</v>
      </c>
      <c r="D217">
        <v>11832110</v>
      </c>
      <c r="E217">
        <v>14451021</v>
      </c>
      <c r="F217">
        <v>17945028</v>
      </c>
      <c r="G217">
        <v>19733389</v>
      </c>
      <c r="H217">
        <v>23175542</v>
      </c>
      <c r="I217">
        <v>26944394</v>
      </c>
      <c r="J217">
        <v>30245992</v>
      </c>
      <c r="K217">
        <v>23039385</v>
      </c>
      <c r="L217">
        <v>27543475.583999999</v>
      </c>
    </row>
    <row r="218" spans="1:12">
      <c r="A218" t="s">
        <v>238</v>
      </c>
      <c r="B218">
        <v>3121237</v>
      </c>
      <c r="C218">
        <v>3500222</v>
      </c>
      <c r="D218">
        <v>3602108</v>
      </c>
      <c r="E218">
        <v>4278848</v>
      </c>
      <c r="F218">
        <v>4880197</v>
      </c>
      <c r="G218">
        <v>5594580</v>
      </c>
      <c r="H218">
        <v>6912510</v>
      </c>
      <c r="I218">
        <v>7909845</v>
      </c>
      <c r="J218">
        <v>8559388</v>
      </c>
      <c r="K218">
        <v>6251284</v>
      </c>
      <c r="L218">
        <v>7629074.693</v>
      </c>
    </row>
    <row r="219" spans="1:12">
      <c r="A219" t="s">
        <v>239</v>
      </c>
      <c r="B219">
        <v>2343988</v>
      </c>
      <c r="C219">
        <v>2858706</v>
      </c>
      <c r="D219">
        <v>3522368</v>
      </c>
      <c r="E219">
        <v>4251502</v>
      </c>
      <c r="F219">
        <v>4993459</v>
      </c>
      <c r="G219">
        <v>5451009</v>
      </c>
      <c r="H219">
        <v>6190859</v>
      </c>
      <c r="I219">
        <v>7367450</v>
      </c>
      <c r="J219">
        <v>8102422</v>
      </c>
      <c r="K219">
        <v>7206616</v>
      </c>
      <c r="L219">
        <v>7830730.2980000004</v>
      </c>
    </row>
    <row r="220" spans="1:12">
      <c r="A220" t="s">
        <v>240</v>
      </c>
      <c r="B220">
        <v>4582030</v>
      </c>
      <c r="C220">
        <v>4840197</v>
      </c>
      <c r="D220">
        <v>5734186</v>
      </c>
      <c r="E220">
        <v>6388625</v>
      </c>
      <c r="F220">
        <v>7951509</v>
      </c>
      <c r="G220">
        <v>8293796</v>
      </c>
      <c r="H220">
        <v>8939831</v>
      </c>
      <c r="I220">
        <v>10036600</v>
      </c>
      <c r="J220">
        <v>10484230</v>
      </c>
      <c r="K220">
        <v>8662804</v>
      </c>
      <c r="L220">
        <v>8819021.7689999994</v>
      </c>
    </row>
    <row r="221" spans="1:12">
      <c r="A221" t="s">
        <v>241</v>
      </c>
      <c r="B221">
        <v>12854164</v>
      </c>
      <c r="C221">
        <v>11428897</v>
      </c>
      <c r="D221">
        <v>11514933</v>
      </c>
      <c r="E221">
        <v>14136154</v>
      </c>
      <c r="F221">
        <v>16649803</v>
      </c>
      <c r="G221">
        <v>16372676</v>
      </c>
      <c r="H221">
        <v>17041567</v>
      </c>
      <c r="I221">
        <v>19956516</v>
      </c>
      <c r="J221">
        <v>22198757</v>
      </c>
      <c r="K221">
        <v>15118566</v>
      </c>
      <c r="L221">
        <v>21097597.006999999</v>
      </c>
    </row>
    <row r="222" spans="1:12">
      <c r="A222" t="s">
        <v>242</v>
      </c>
      <c r="B222">
        <v>9814692</v>
      </c>
      <c r="C222">
        <v>9957096</v>
      </c>
      <c r="D222">
        <v>10224941</v>
      </c>
      <c r="E222">
        <v>11767505</v>
      </c>
      <c r="F222">
        <v>14901659</v>
      </c>
      <c r="G222">
        <v>16293881</v>
      </c>
      <c r="H222">
        <v>17342047</v>
      </c>
      <c r="I222">
        <v>18604394</v>
      </c>
      <c r="J222">
        <v>19818356</v>
      </c>
      <c r="K222">
        <v>15099554</v>
      </c>
      <c r="L222">
        <v>17820261.149</v>
      </c>
    </row>
    <row r="223" spans="1:12">
      <c r="A223" t="s">
        <v>243</v>
      </c>
      <c r="B223">
        <v>60608691</v>
      </c>
      <c r="C223">
        <v>67408454</v>
      </c>
      <c r="D223">
        <v>77020315</v>
      </c>
      <c r="E223">
        <v>91510296</v>
      </c>
      <c r="F223">
        <v>99698488</v>
      </c>
      <c r="G223">
        <v>108685499</v>
      </c>
      <c r="H223">
        <v>115981546</v>
      </c>
      <c r="I223">
        <v>138802727</v>
      </c>
      <c r="J223">
        <v>140158091</v>
      </c>
      <c r="K223">
        <v>102420301</v>
      </c>
      <c r="L223">
        <v>128670927.65000001</v>
      </c>
    </row>
    <row r="224" spans="1:12">
      <c r="A224" t="s">
        <v>244</v>
      </c>
      <c r="B224">
        <v>6987026</v>
      </c>
      <c r="C224">
        <v>7473486</v>
      </c>
      <c r="D224">
        <v>7570289</v>
      </c>
      <c r="E224">
        <v>8957761</v>
      </c>
      <c r="F224">
        <v>10879366</v>
      </c>
      <c r="G224">
        <v>12613981</v>
      </c>
      <c r="H224">
        <v>13913381</v>
      </c>
      <c r="I224">
        <v>17493198</v>
      </c>
      <c r="J224">
        <v>20322036</v>
      </c>
      <c r="K224">
        <v>10382774</v>
      </c>
      <c r="L224">
        <v>12403858.210000001</v>
      </c>
    </row>
    <row r="225" spans="1:12">
      <c r="A225" t="s">
        <v>245</v>
      </c>
      <c r="B225">
        <v>3099203</v>
      </c>
      <c r="C225">
        <v>3284113</v>
      </c>
      <c r="D225">
        <v>3556140</v>
      </c>
      <c r="E225">
        <v>4754411</v>
      </c>
      <c r="F225">
        <v>6040124</v>
      </c>
      <c r="G225">
        <v>6358487</v>
      </c>
      <c r="H225">
        <v>6729360</v>
      </c>
      <c r="I225">
        <v>8199914</v>
      </c>
      <c r="J225">
        <v>10019575</v>
      </c>
      <c r="K225">
        <v>3848717</v>
      </c>
      <c r="L225">
        <v>4926116.3140000002</v>
      </c>
    </row>
    <row r="226" spans="1:12">
      <c r="A226" t="s">
        <v>246</v>
      </c>
      <c r="B226">
        <v>15949630</v>
      </c>
      <c r="C226">
        <v>17295164</v>
      </c>
      <c r="D226">
        <v>20522645</v>
      </c>
      <c r="E226">
        <v>25694467</v>
      </c>
      <c r="F226">
        <v>31708410</v>
      </c>
      <c r="G226">
        <v>34112846</v>
      </c>
      <c r="H226">
        <v>38360677</v>
      </c>
      <c r="I226">
        <v>44117406</v>
      </c>
      <c r="J226">
        <v>46894618</v>
      </c>
      <c r="K226">
        <v>33852050</v>
      </c>
      <c r="L226">
        <v>44373914.868000001</v>
      </c>
    </row>
    <row r="227" spans="1:12">
      <c r="A227" t="s">
        <v>247</v>
      </c>
      <c r="B227">
        <v>710589</v>
      </c>
      <c r="C227">
        <v>696387</v>
      </c>
      <c r="D227">
        <v>979161</v>
      </c>
      <c r="E227">
        <v>1134862</v>
      </c>
      <c r="F227">
        <v>1239451</v>
      </c>
      <c r="G227">
        <v>1568478</v>
      </c>
      <c r="H227">
        <v>1766558</v>
      </c>
      <c r="I227">
        <v>1953552</v>
      </c>
      <c r="J227">
        <v>2440788</v>
      </c>
      <c r="K227">
        <v>2059108</v>
      </c>
      <c r="L227">
        <v>2155978.2680000002</v>
      </c>
    </row>
    <row r="228" spans="1:12">
      <c r="A228" t="s">
        <v>248</v>
      </c>
      <c r="B228">
        <v>1830532</v>
      </c>
      <c r="C228">
        <v>2223187</v>
      </c>
      <c r="D228">
        <v>2479111</v>
      </c>
      <c r="E228">
        <v>2942508</v>
      </c>
      <c r="F228">
        <v>3948892</v>
      </c>
      <c r="G228">
        <v>4517604</v>
      </c>
      <c r="H228">
        <v>5558101</v>
      </c>
      <c r="I228">
        <v>7517791</v>
      </c>
      <c r="J228">
        <v>7985584</v>
      </c>
      <c r="K228">
        <v>3227908</v>
      </c>
      <c r="L228">
        <v>4045735.5219999999</v>
      </c>
    </row>
    <row r="229" spans="1:12">
      <c r="A229" t="s">
        <v>249</v>
      </c>
      <c r="B229">
        <v>1026363</v>
      </c>
      <c r="C229">
        <v>1265874</v>
      </c>
      <c r="D229">
        <v>1600870</v>
      </c>
      <c r="E229">
        <v>2976360</v>
      </c>
      <c r="F229">
        <v>3490641</v>
      </c>
      <c r="G229">
        <v>3432382</v>
      </c>
      <c r="H229">
        <v>3759604</v>
      </c>
      <c r="I229">
        <v>3538991</v>
      </c>
      <c r="J229">
        <v>4498671</v>
      </c>
      <c r="K229">
        <v>4580560</v>
      </c>
      <c r="L229">
        <v>5123778.3190000001</v>
      </c>
    </row>
    <row r="230" spans="1:12">
      <c r="A230" t="s">
        <v>250</v>
      </c>
      <c r="B230">
        <v>14775738</v>
      </c>
      <c r="C230">
        <v>17154195</v>
      </c>
      <c r="D230">
        <v>16831949</v>
      </c>
      <c r="E230">
        <v>16419450</v>
      </c>
      <c r="F230">
        <v>17904036</v>
      </c>
      <c r="G230">
        <v>19339918</v>
      </c>
      <c r="H230">
        <v>25130503</v>
      </c>
      <c r="I230">
        <v>25986112</v>
      </c>
      <c r="J230">
        <v>29749251</v>
      </c>
      <c r="K230">
        <v>32020411</v>
      </c>
      <c r="L230">
        <v>30293854.982999999</v>
      </c>
    </row>
    <row r="231" spans="1:12">
      <c r="A231" t="s">
        <v>251</v>
      </c>
      <c r="B231">
        <v>1581767</v>
      </c>
      <c r="C231">
        <v>3264414</v>
      </c>
      <c r="D231">
        <v>3597355</v>
      </c>
      <c r="E231">
        <v>2976075</v>
      </c>
      <c r="F231">
        <v>2954062</v>
      </c>
      <c r="G231">
        <v>2035424</v>
      </c>
      <c r="H231">
        <v>3725834</v>
      </c>
      <c r="I231">
        <v>4915011</v>
      </c>
      <c r="J231">
        <v>6398403</v>
      </c>
      <c r="K231">
        <v>3085547</v>
      </c>
      <c r="L231">
        <v>6600458.9910000004</v>
      </c>
    </row>
    <row r="232" spans="1:12">
      <c r="A232" t="s">
        <v>252</v>
      </c>
      <c r="B232">
        <v>112725</v>
      </c>
      <c r="C232">
        <v>164807</v>
      </c>
      <c r="D232">
        <v>161467</v>
      </c>
      <c r="E232">
        <v>201115</v>
      </c>
      <c r="F232">
        <v>230699</v>
      </c>
      <c r="G232">
        <v>308764</v>
      </c>
      <c r="H232">
        <v>389050</v>
      </c>
      <c r="I232">
        <v>584194</v>
      </c>
      <c r="J232">
        <v>665895</v>
      </c>
      <c r="K232">
        <v>401987</v>
      </c>
      <c r="L232">
        <v>434747.228</v>
      </c>
    </row>
    <row r="233" spans="1:12">
      <c r="A233" t="s">
        <v>253</v>
      </c>
      <c r="B233">
        <v>1069827</v>
      </c>
      <c r="C233">
        <v>1005080</v>
      </c>
      <c r="D233">
        <v>1183373</v>
      </c>
      <c r="E233">
        <v>1537905</v>
      </c>
      <c r="F233">
        <v>1740093</v>
      </c>
      <c r="G233">
        <v>1987892</v>
      </c>
      <c r="H233">
        <v>2330965</v>
      </c>
      <c r="I233">
        <v>2538552</v>
      </c>
      <c r="J233">
        <v>2896455</v>
      </c>
      <c r="K233">
        <v>2310142</v>
      </c>
      <c r="L233">
        <v>2412990.4169999999</v>
      </c>
    </row>
    <row r="234" spans="1:12">
      <c r="A234" t="s">
        <v>254</v>
      </c>
      <c r="B234">
        <v>1063754</v>
      </c>
      <c r="C234">
        <v>1163964</v>
      </c>
      <c r="D234">
        <v>1246087</v>
      </c>
      <c r="E234">
        <v>1405616</v>
      </c>
      <c r="F234">
        <v>1616383</v>
      </c>
      <c r="G234">
        <v>1872897</v>
      </c>
      <c r="H234">
        <v>2123858</v>
      </c>
      <c r="I234">
        <v>2582197</v>
      </c>
      <c r="J234">
        <v>2914181</v>
      </c>
      <c r="K234">
        <v>2510492</v>
      </c>
      <c r="L234">
        <v>2708365.7719999999</v>
      </c>
    </row>
    <row r="235" spans="1:12">
      <c r="A235" t="s">
        <v>255</v>
      </c>
      <c r="B235">
        <v>4737256</v>
      </c>
      <c r="C235">
        <v>5102464</v>
      </c>
      <c r="D235">
        <v>5378502</v>
      </c>
      <c r="E235">
        <v>6238988</v>
      </c>
      <c r="F235">
        <v>7279070</v>
      </c>
      <c r="G235">
        <v>8244501</v>
      </c>
      <c r="H235">
        <v>9423618</v>
      </c>
      <c r="I235">
        <v>11185158</v>
      </c>
      <c r="J235">
        <v>12501008</v>
      </c>
      <c r="K235">
        <v>10377584</v>
      </c>
      <c r="L235">
        <v>10773845.289000001</v>
      </c>
    </row>
    <row r="236" spans="1:12">
      <c r="A236" t="s">
        <v>256</v>
      </c>
      <c r="B236">
        <v>329126</v>
      </c>
      <c r="C236">
        <v>362034</v>
      </c>
      <c r="D236">
        <v>389397</v>
      </c>
      <c r="E236">
        <v>448522</v>
      </c>
      <c r="F236">
        <v>532834</v>
      </c>
      <c r="G236">
        <v>661160</v>
      </c>
      <c r="H236">
        <v>809873</v>
      </c>
      <c r="I236">
        <v>976814</v>
      </c>
      <c r="J236">
        <v>1134407</v>
      </c>
      <c r="K236">
        <v>1001796</v>
      </c>
      <c r="L236">
        <v>1062373.1510000001</v>
      </c>
    </row>
    <row r="237" spans="1:12">
      <c r="A237" t="s">
        <v>257</v>
      </c>
      <c r="B237">
        <v>1410440</v>
      </c>
      <c r="C237">
        <v>1553612</v>
      </c>
      <c r="D237">
        <v>1718444</v>
      </c>
      <c r="E237">
        <v>1982369</v>
      </c>
      <c r="F237">
        <v>2361442</v>
      </c>
      <c r="G237">
        <v>2678539</v>
      </c>
      <c r="H237">
        <v>2968844</v>
      </c>
      <c r="I237">
        <v>3505788</v>
      </c>
      <c r="J237">
        <v>4069262</v>
      </c>
      <c r="K237">
        <v>3461303</v>
      </c>
      <c r="L237">
        <v>3462415.5049999999</v>
      </c>
    </row>
    <row r="238" spans="1:12">
      <c r="A238" t="s">
        <v>258</v>
      </c>
      <c r="B238">
        <v>2158903</v>
      </c>
      <c r="C238">
        <v>2332627</v>
      </c>
      <c r="D238">
        <v>2603747</v>
      </c>
      <c r="E238">
        <v>2914452</v>
      </c>
      <c r="F238">
        <v>3262437</v>
      </c>
      <c r="G238">
        <v>3378227</v>
      </c>
      <c r="H238">
        <v>3729302</v>
      </c>
      <c r="I238">
        <v>4241245</v>
      </c>
      <c r="J238">
        <v>4598046</v>
      </c>
      <c r="K238">
        <v>3939355</v>
      </c>
      <c r="L238">
        <v>3755685.4079999998</v>
      </c>
    </row>
    <row r="239" spans="1:12">
      <c r="A239" t="s">
        <v>259</v>
      </c>
      <c r="B239">
        <v>129134</v>
      </c>
      <c r="C239">
        <v>153613</v>
      </c>
      <c r="D239">
        <v>180095</v>
      </c>
      <c r="E239">
        <v>201903</v>
      </c>
      <c r="F239">
        <v>239488</v>
      </c>
      <c r="G239">
        <v>303811</v>
      </c>
      <c r="H239">
        <v>358851</v>
      </c>
      <c r="I239">
        <v>428473</v>
      </c>
      <c r="J239">
        <v>503366</v>
      </c>
      <c r="K239">
        <v>449019</v>
      </c>
      <c r="L239">
        <v>504894.93300000002</v>
      </c>
    </row>
    <row r="240" spans="1:12">
      <c r="A240" t="s">
        <v>260</v>
      </c>
      <c r="B240">
        <v>462036</v>
      </c>
      <c r="C240">
        <v>435684</v>
      </c>
      <c r="D240">
        <v>496061</v>
      </c>
      <c r="E240">
        <v>612345</v>
      </c>
      <c r="F240">
        <v>701239</v>
      </c>
      <c r="G240">
        <v>798086</v>
      </c>
      <c r="H240">
        <v>947652</v>
      </c>
      <c r="I240">
        <v>1221705</v>
      </c>
      <c r="J240">
        <v>1522187</v>
      </c>
      <c r="K240">
        <v>1529565</v>
      </c>
      <c r="L240">
        <v>1729656.82</v>
      </c>
    </row>
    <row r="241" spans="1:12">
      <c r="A241" t="s">
        <v>261</v>
      </c>
      <c r="B241">
        <v>1846623</v>
      </c>
      <c r="C241">
        <v>2043291</v>
      </c>
      <c r="D241">
        <v>2281410</v>
      </c>
      <c r="E241">
        <v>2805574</v>
      </c>
      <c r="F241">
        <v>3343937</v>
      </c>
      <c r="G241">
        <v>3767824</v>
      </c>
      <c r="H241">
        <v>4189581</v>
      </c>
      <c r="I241">
        <v>4766993</v>
      </c>
      <c r="J241">
        <v>5324045</v>
      </c>
      <c r="K241">
        <v>5087882</v>
      </c>
      <c r="L241">
        <v>5354495.5130000003</v>
      </c>
    </row>
    <row r="242" spans="1:12">
      <c r="A242" t="s">
        <v>262</v>
      </c>
      <c r="B242">
        <v>448968</v>
      </c>
      <c r="C242">
        <v>474399</v>
      </c>
      <c r="D242">
        <v>516243</v>
      </c>
      <c r="E242">
        <v>611297</v>
      </c>
      <c r="F242">
        <v>689268</v>
      </c>
      <c r="G242">
        <v>793112</v>
      </c>
      <c r="H242">
        <v>862454</v>
      </c>
      <c r="I242">
        <v>891365</v>
      </c>
      <c r="J242">
        <v>1045137</v>
      </c>
      <c r="K242">
        <v>1038579</v>
      </c>
      <c r="L242">
        <v>1136254.7520000001</v>
      </c>
    </row>
    <row r="243" spans="1:12">
      <c r="A243" t="s">
        <v>263</v>
      </c>
      <c r="B243">
        <v>395780</v>
      </c>
      <c r="C243">
        <v>473485</v>
      </c>
      <c r="D243">
        <v>532239</v>
      </c>
      <c r="E243">
        <v>569966</v>
      </c>
      <c r="F243">
        <v>610635</v>
      </c>
      <c r="G243">
        <v>716863</v>
      </c>
      <c r="H243">
        <v>855943</v>
      </c>
      <c r="I243">
        <v>955919</v>
      </c>
      <c r="J243">
        <v>1076007</v>
      </c>
      <c r="K243">
        <v>983835</v>
      </c>
      <c r="L243">
        <v>1027240.335</v>
      </c>
    </row>
    <row r="244" spans="1:12">
      <c r="A244" t="s">
        <v>264</v>
      </c>
      <c r="B244">
        <v>1301951</v>
      </c>
      <c r="C244">
        <v>1374298</v>
      </c>
      <c r="D244">
        <v>1703058</v>
      </c>
      <c r="E244">
        <v>1862390</v>
      </c>
      <c r="F244">
        <v>2249018</v>
      </c>
      <c r="G244">
        <v>2530348</v>
      </c>
      <c r="H244">
        <v>2856430</v>
      </c>
      <c r="I244">
        <v>3271395</v>
      </c>
      <c r="J244">
        <v>3907066</v>
      </c>
      <c r="K244">
        <v>3452560</v>
      </c>
      <c r="L244">
        <v>3738684.12</v>
      </c>
    </row>
    <row r="245" spans="1:12">
      <c r="A245" t="s">
        <v>265</v>
      </c>
      <c r="B245">
        <v>1049673</v>
      </c>
      <c r="C245">
        <v>1195090</v>
      </c>
      <c r="D245">
        <v>1260308</v>
      </c>
      <c r="E245">
        <v>1360310</v>
      </c>
      <c r="F245">
        <v>1680660</v>
      </c>
      <c r="G245">
        <v>1856398</v>
      </c>
      <c r="H245">
        <v>2125262</v>
      </c>
      <c r="I245">
        <v>2617716</v>
      </c>
      <c r="J245">
        <v>2528825</v>
      </c>
      <c r="K245">
        <v>2098405</v>
      </c>
      <c r="L245">
        <v>2707776.139</v>
      </c>
    </row>
    <row r="246" spans="1:12">
      <c r="A246" t="s">
        <v>266</v>
      </c>
      <c r="B246">
        <v>2998893</v>
      </c>
      <c r="C246">
        <v>3494773</v>
      </c>
      <c r="D246">
        <v>3894097</v>
      </c>
      <c r="E246">
        <v>4529679</v>
      </c>
      <c r="F246">
        <v>5439908</v>
      </c>
      <c r="G246">
        <v>6364944</v>
      </c>
      <c r="H246">
        <v>7324683</v>
      </c>
      <c r="I246">
        <v>8600980</v>
      </c>
      <c r="J246">
        <v>9902904</v>
      </c>
      <c r="K246">
        <v>9299883</v>
      </c>
      <c r="L246">
        <v>9761097.9859999996</v>
      </c>
    </row>
    <row r="247" spans="1:12">
      <c r="A247" t="s">
        <v>267</v>
      </c>
      <c r="B247">
        <v>747306</v>
      </c>
      <c r="C247">
        <v>765141</v>
      </c>
      <c r="D247">
        <v>886140</v>
      </c>
      <c r="E247">
        <v>1021162</v>
      </c>
      <c r="F247">
        <v>1272193</v>
      </c>
      <c r="G247">
        <v>1354271</v>
      </c>
      <c r="H247">
        <v>1468248</v>
      </c>
      <c r="I247">
        <v>1607976</v>
      </c>
      <c r="J247">
        <v>1676776</v>
      </c>
      <c r="K247">
        <v>1221856</v>
      </c>
      <c r="L247">
        <v>1394589.2679999999</v>
      </c>
    </row>
    <row r="248" spans="1:12">
      <c r="A248" t="s">
        <v>268</v>
      </c>
      <c r="B248">
        <v>9735922</v>
      </c>
      <c r="C248">
        <v>10454844</v>
      </c>
      <c r="D248">
        <v>11459764</v>
      </c>
      <c r="E248">
        <v>13581745</v>
      </c>
      <c r="F248">
        <v>17215083</v>
      </c>
      <c r="G248">
        <v>19782095</v>
      </c>
      <c r="H248">
        <v>22606646</v>
      </c>
      <c r="I248">
        <v>24924838</v>
      </c>
      <c r="J248">
        <v>26659482</v>
      </c>
      <c r="K248">
        <v>21521212</v>
      </c>
      <c r="L248">
        <v>26052626.509</v>
      </c>
    </row>
    <row r="249" spans="1:12">
      <c r="A249" t="s">
        <v>269</v>
      </c>
      <c r="B249">
        <v>878543</v>
      </c>
      <c r="C249">
        <v>939801</v>
      </c>
      <c r="D249">
        <v>931877</v>
      </c>
      <c r="E249">
        <v>915858</v>
      </c>
      <c r="F249">
        <v>898219</v>
      </c>
      <c r="G249">
        <v>790685</v>
      </c>
      <c r="H249">
        <v>816913</v>
      </c>
      <c r="I249">
        <v>681557</v>
      </c>
      <c r="J249">
        <v>565390</v>
      </c>
      <c r="K249">
        <v>401474</v>
      </c>
      <c r="L249">
        <v>386600.09899999999</v>
      </c>
    </row>
    <row r="250" spans="1:12">
      <c r="A250" t="s">
        <v>270</v>
      </c>
      <c r="B250">
        <v>1730690</v>
      </c>
      <c r="C250">
        <v>1617676</v>
      </c>
      <c r="D250">
        <v>1711980</v>
      </c>
      <c r="E250">
        <v>1853514</v>
      </c>
      <c r="F250">
        <v>1991349</v>
      </c>
      <c r="G250">
        <v>1792816</v>
      </c>
      <c r="H250">
        <v>1816325</v>
      </c>
      <c r="I250">
        <v>1914812</v>
      </c>
      <c r="J250">
        <v>1748824</v>
      </c>
      <c r="K250">
        <v>1464023</v>
      </c>
      <c r="L250">
        <v>1388605.493</v>
      </c>
    </row>
    <row r="251" spans="1:12">
      <c r="A251" t="s">
        <v>271</v>
      </c>
      <c r="B251">
        <v>1289</v>
      </c>
      <c r="C251">
        <v>2191</v>
      </c>
      <c r="D251">
        <v>2409</v>
      </c>
      <c r="E251">
        <v>4327</v>
      </c>
      <c r="F251">
        <v>4986</v>
      </c>
      <c r="G251">
        <v>8375</v>
      </c>
      <c r="H251">
        <v>7638</v>
      </c>
      <c r="I251">
        <v>11659</v>
      </c>
      <c r="J251">
        <v>12961</v>
      </c>
      <c r="K251">
        <v>11710</v>
      </c>
      <c r="L251">
        <v>9512.2939999999999</v>
      </c>
    </row>
    <row r="252" spans="1:12">
      <c r="A252" t="s">
        <v>272</v>
      </c>
      <c r="B252">
        <v>1590678</v>
      </c>
      <c r="C252">
        <v>1673781</v>
      </c>
      <c r="D252">
        <v>1570832</v>
      </c>
      <c r="E252">
        <v>1686632</v>
      </c>
      <c r="F252">
        <v>2195518</v>
      </c>
      <c r="G252">
        <v>2521878</v>
      </c>
      <c r="H252">
        <v>3278246</v>
      </c>
      <c r="I252">
        <v>3927402</v>
      </c>
      <c r="J252">
        <v>3642211</v>
      </c>
      <c r="K252">
        <v>2782297</v>
      </c>
      <c r="L252">
        <v>4091040.49</v>
      </c>
    </row>
    <row r="253" spans="1:12">
      <c r="A253" t="s">
        <v>273</v>
      </c>
      <c r="B253">
        <v>659023</v>
      </c>
      <c r="C253">
        <v>677530</v>
      </c>
      <c r="D253">
        <v>756429</v>
      </c>
      <c r="E253">
        <v>854209</v>
      </c>
      <c r="F253">
        <v>1014761</v>
      </c>
      <c r="G253">
        <v>1081123</v>
      </c>
      <c r="H253">
        <v>1244886</v>
      </c>
      <c r="I253">
        <v>1276076</v>
      </c>
      <c r="J253">
        <v>1462287</v>
      </c>
      <c r="K253">
        <v>1265443</v>
      </c>
      <c r="L253">
        <v>1568006.118</v>
      </c>
    </row>
    <row r="254" spans="1:12">
      <c r="A254" t="s">
        <v>274</v>
      </c>
      <c r="B254">
        <v>175504</v>
      </c>
      <c r="C254">
        <v>166776</v>
      </c>
      <c r="D254">
        <v>225891</v>
      </c>
      <c r="E254">
        <v>252601</v>
      </c>
      <c r="F254">
        <v>336776</v>
      </c>
      <c r="G254">
        <v>365813</v>
      </c>
      <c r="H254">
        <v>378266</v>
      </c>
      <c r="I254">
        <v>457777</v>
      </c>
      <c r="J254">
        <v>524542</v>
      </c>
      <c r="K254">
        <v>508924</v>
      </c>
      <c r="L254">
        <v>505492.516</v>
      </c>
    </row>
    <row r="255" spans="1:12">
      <c r="A255" t="s">
        <v>275</v>
      </c>
      <c r="B255">
        <v>3229435</v>
      </c>
      <c r="C255">
        <v>3525280</v>
      </c>
      <c r="D255">
        <v>4078529</v>
      </c>
      <c r="E255">
        <v>4472612</v>
      </c>
      <c r="F255">
        <v>5061910</v>
      </c>
      <c r="G255">
        <v>5700791</v>
      </c>
      <c r="H255">
        <v>6003573</v>
      </c>
      <c r="I255">
        <v>6850066</v>
      </c>
      <c r="J255">
        <v>7163401</v>
      </c>
      <c r="K255">
        <v>6185604</v>
      </c>
      <c r="L255">
        <v>5941887.3059999999</v>
      </c>
    </row>
    <row r="256" spans="1:12">
      <c r="A256" t="s">
        <v>276</v>
      </c>
      <c r="B256">
        <v>5356470</v>
      </c>
      <c r="C256">
        <v>5868957</v>
      </c>
      <c r="D256">
        <v>6642718</v>
      </c>
      <c r="E256">
        <v>7803683</v>
      </c>
      <c r="F256">
        <v>9245290</v>
      </c>
      <c r="G256">
        <v>10388564</v>
      </c>
      <c r="H256">
        <v>11788198</v>
      </c>
      <c r="I256">
        <v>13756778</v>
      </c>
      <c r="J256">
        <v>15316780</v>
      </c>
      <c r="K256">
        <v>13038902</v>
      </c>
      <c r="L256">
        <v>14267288.708000001</v>
      </c>
    </row>
    <row r="257" spans="1:12">
      <c r="A257" t="s">
        <v>277</v>
      </c>
      <c r="B257">
        <v>1672771</v>
      </c>
      <c r="C257">
        <v>2024059</v>
      </c>
      <c r="D257">
        <v>2447355</v>
      </c>
      <c r="E257">
        <v>3056385</v>
      </c>
      <c r="F257">
        <v>3163557</v>
      </c>
      <c r="G257">
        <v>3423821</v>
      </c>
      <c r="H257">
        <v>4962392</v>
      </c>
      <c r="I257">
        <v>6774859</v>
      </c>
      <c r="J257">
        <v>8992776</v>
      </c>
      <c r="K257">
        <v>7497570</v>
      </c>
      <c r="L257">
        <v>6488273.8090000004</v>
      </c>
    </row>
    <row r="258" spans="1:12">
      <c r="A258" t="s">
        <v>278</v>
      </c>
      <c r="B258">
        <v>798361</v>
      </c>
      <c r="C258">
        <v>857708</v>
      </c>
      <c r="D258">
        <v>914974</v>
      </c>
      <c r="E258">
        <v>983535</v>
      </c>
      <c r="F258">
        <v>1058285</v>
      </c>
      <c r="G258">
        <v>1127476</v>
      </c>
      <c r="H258">
        <v>1229928</v>
      </c>
      <c r="I258">
        <v>1381671</v>
      </c>
      <c r="J258">
        <v>1442725</v>
      </c>
      <c r="K258">
        <v>1360557</v>
      </c>
      <c r="L258">
        <v>1653887.07</v>
      </c>
    </row>
    <row r="259" spans="1:12">
      <c r="A259" t="s">
        <v>279</v>
      </c>
      <c r="B259">
        <v>528402</v>
      </c>
      <c r="C259">
        <v>516880</v>
      </c>
      <c r="D259">
        <v>487794</v>
      </c>
      <c r="E259">
        <v>494746</v>
      </c>
      <c r="F259">
        <v>647513</v>
      </c>
      <c r="G259">
        <v>551395</v>
      </c>
      <c r="H259">
        <v>586532</v>
      </c>
      <c r="I259">
        <v>637583</v>
      </c>
      <c r="J259">
        <v>743655</v>
      </c>
      <c r="K259">
        <v>652273</v>
      </c>
      <c r="L259">
        <v>877660.53399999999</v>
      </c>
    </row>
    <row r="260" spans="1:12">
      <c r="A260" t="s">
        <v>280</v>
      </c>
      <c r="B260">
        <v>792442</v>
      </c>
      <c r="C260">
        <v>803959</v>
      </c>
      <c r="D260">
        <v>852699</v>
      </c>
      <c r="E260">
        <v>1035247</v>
      </c>
      <c r="F260">
        <v>1377105</v>
      </c>
      <c r="G260">
        <v>1496418</v>
      </c>
      <c r="H260">
        <v>1937228</v>
      </c>
      <c r="I260">
        <v>2027192</v>
      </c>
      <c r="J260">
        <v>2261473</v>
      </c>
      <c r="K260">
        <v>1535997</v>
      </c>
      <c r="L260">
        <v>1892861.7679999999</v>
      </c>
    </row>
    <row r="261" spans="1:12">
      <c r="A261" t="s">
        <v>281</v>
      </c>
      <c r="B261">
        <v>2295227</v>
      </c>
      <c r="C261">
        <v>2687267</v>
      </c>
      <c r="D261">
        <v>3703893</v>
      </c>
      <c r="E261">
        <v>4147696</v>
      </c>
      <c r="F261">
        <v>5063023</v>
      </c>
      <c r="G261">
        <v>6016098</v>
      </c>
      <c r="H261">
        <v>6458562</v>
      </c>
      <c r="I261">
        <v>7291852</v>
      </c>
      <c r="J261">
        <v>7602880</v>
      </c>
      <c r="K261">
        <v>6645272</v>
      </c>
      <c r="L261">
        <v>6614624.7439999999</v>
      </c>
    </row>
    <row r="262" spans="1:12">
      <c r="A262" t="s">
        <v>282</v>
      </c>
      <c r="B262">
        <v>1658791</v>
      </c>
      <c r="C262">
        <v>1864778</v>
      </c>
      <c r="D262">
        <v>2053363</v>
      </c>
      <c r="E262">
        <v>2377708</v>
      </c>
      <c r="F262">
        <v>2963436</v>
      </c>
      <c r="G262">
        <v>3415634</v>
      </c>
      <c r="H262">
        <v>3773544</v>
      </c>
      <c r="I262">
        <v>4186652</v>
      </c>
      <c r="J262">
        <v>4912700</v>
      </c>
      <c r="K262">
        <v>4940626</v>
      </c>
      <c r="L262">
        <v>5271052.591</v>
      </c>
    </row>
    <row r="263" spans="1:12">
      <c r="A263" t="s">
        <v>283</v>
      </c>
      <c r="B263">
        <v>675025</v>
      </c>
      <c r="C263">
        <v>691950</v>
      </c>
      <c r="D263">
        <v>727598</v>
      </c>
      <c r="E263">
        <v>682665</v>
      </c>
      <c r="F263">
        <v>679185</v>
      </c>
      <c r="G263">
        <v>848663</v>
      </c>
      <c r="H263">
        <v>1282240</v>
      </c>
      <c r="I263">
        <v>1528380</v>
      </c>
      <c r="J263">
        <v>3092570</v>
      </c>
      <c r="K263">
        <v>2986629</v>
      </c>
      <c r="L263">
        <v>7076243.3090000004</v>
      </c>
    </row>
  </sheetData>
  <pageMargins left="0.7" right="0.7" top="0.75" bottom="0.75" header="0.3" footer="0.3"/>
  <legacyDrawing r:id="rId1"/>
</worksheet>
</file>

<file path=xl/worksheets/sheet26.xml><?xml version="1.0" encoding="utf-8"?>
<worksheet xmlns="http://schemas.openxmlformats.org/spreadsheetml/2006/main" xmlns:r="http://schemas.openxmlformats.org/officeDocument/2006/relationships">
  <dimension ref="A1:Z263"/>
  <sheetViews>
    <sheetView topLeftCell="G1" workbookViewId="0">
      <selection activeCell="N2" sqref="N2"/>
    </sheetView>
  </sheetViews>
  <sheetFormatPr defaultRowHeight="12.75"/>
  <sheetData>
    <row r="1" spans="1:26">
      <c r="A1" t="s">
        <v>26</v>
      </c>
    </row>
    <row r="2" spans="1:26">
      <c r="A2" t="s">
        <v>0</v>
      </c>
      <c r="N2" s="1"/>
    </row>
    <row r="3" spans="1:26">
      <c r="O3" s="2" t="s">
        <v>288</v>
      </c>
    </row>
    <row r="4" spans="1:26">
      <c r="A4" t="s">
        <v>1</v>
      </c>
      <c r="B4" t="s">
        <v>316</v>
      </c>
      <c r="C4" t="s">
        <v>3</v>
      </c>
      <c r="D4" t="s">
        <v>4</v>
      </c>
      <c r="O4" s="3" t="s">
        <v>289</v>
      </c>
      <c r="P4" s="1" t="s">
        <v>286</v>
      </c>
    </row>
    <row r="5" spans="1:26">
      <c r="N5" s="4" t="s">
        <v>20</v>
      </c>
      <c r="O5" s="6"/>
      <c r="P5" s="5">
        <v>2000</v>
      </c>
      <c r="Q5" s="5">
        <v>2001</v>
      </c>
      <c r="R5" s="5">
        <v>2002</v>
      </c>
      <c r="S5" s="5">
        <v>2003</v>
      </c>
      <c r="T5" s="5">
        <v>2004</v>
      </c>
      <c r="U5" s="5">
        <v>2005</v>
      </c>
      <c r="V5" s="5">
        <v>2006</v>
      </c>
      <c r="W5" s="5">
        <v>2007</v>
      </c>
      <c r="X5" s="5">
        <v>2008</v>
      </c>
      <c r="Y5" s="5">
        <v>2009</v>
      </c>
      <c r="Z5" s="5">
        <v>2010</v>
      </c>
    </row>
    <row r="6" spans="1:26">
      <c r="A6" t="s">
        <v>5</v>
      </c>
      <c r="B6" t="s">
        <v>6</v>
      </c>
      <c r="C6" t="s">
        <v>7</v>
      </c>
      <c r="D6" t="s">
        <v>8</v>
      </c>
      <c r="E6" t="s">
        <v>9</v>
      </c>
      <c r="F6" t="s">
        <v>10</v>
      </c>
      <c r="G6" t="s">
        <v>11</v>
      </c>
      <c r="H6" t="s">
        <v>12</v>
      </c>
      <c r="I6" t="s">
        <v>13</v>
      </c>
      <c r="J6" t="s">
        <v>14</v>
      </c>
      <c r="K6" t="s">
        <v>15</v>
      </c>
      <c r="L6" t="s">
        <v>16</v>
      </c>
      <c r="O6" s="7"/>
    </row>
    <row r="7" spans="1:26">
      <c r="A7" t="s">
        <v>17</v>
      </c>
      <c r="O7" s="7" t="s">
        <v>21</v>
      </c>
      <c r="P7">
        <f>SUM(B9:B96)</f>
        <v>621984.25800000038</v>
      </c>
      <c r="Q7">
        <f t="shared" ref="Q7:Z7" si="0">SUM(C9:C96)</f>
        <v>757170.03299999982</v>
      </c>
      <c r="R7">
        <f t="shared" si="0"/>
        <v>812494.56900000025</v>
      </c>
      <c r="S7">
        <f t="shared" si="0"/>
        <v>983158.44000000018</v>
      </c>
      <c r="T7">
        <f t="shared" si="0"/>
        <v>1305511.4039999996</v>
      </c>
      <c r="U7">
        <f t="shared" si="0"/>
        <v>1628785.094</v>
      </c>
      <c r="V7">
        <f t="shared" si="0"/>
        <v>1825879.9209999999</v>
      </c>
      <c r="W7">
        <f t="shared" si="0"/>
        <v>1848063.595</v>
      </c>
      <c r="X7">
        <f t="shared" si="0"/>
        <v>2150551.9690000014</v>
      </c>
      <c r="Y7">
        <f t="shared" si="0"/>
        <v>2380723.6980000008</v>
      </c>
      <c r="Z7">
        <f t="shared" si="0"/>
        <v>2283910.0769999987</v>
      </c>
    </row>
    <row r="8" spans="1:26">
      <c r="A8" t="s">
        <v>28</v>
      </c>
      <c r="B8">
        <v>7876174.8629999999</v>
      </c>
      <c r="C8">
        <v>9758832</v>
      </c>
      <c r="D8">
        <v>10214267</v>
      </c>
      <c r="E8">
        <v>13297050</v>
      </c>
      <c r="F8">
        <v>16249660</v>
      </c>
      <c r="G8">
        <v>18797182</v>
      </c>
      <c r="H8">
        <v>22903080</v>
      </c>
      <c r="I8">
        <v>22390355</v>
      </c>
      <c r="J8">
        <v>25694168</v>
      </c>
      <c r="K8">
        <v>21338745</v>
      </c>
      <c r="L8">
        <v>19748439</v>
      </c>
      <c r="O8" s="7"/>
    </row>
    <row r="9" spans="1:26">
      <c r="A9" t="s">
        <v>29</v>
      </c>
      <c r="B9">
        <v>22467.553</v>
      </c>
      <c r="C9">
        <v>21639.848999999998</v>
      </c>
      <c r="D9">
        <v>17675.998</v>
      </c>
      <c r="E9">
        <v>22543.343000000001</v>
      </c>
      <c r="F9">
        <v>34578.516000000003</v>
      </c>
      <c r="G9">
        <v>28607.784</v>
      </c>
      <c r="H9">
        <v>33457.197999999997</v>
      </c>
      <c r="I9">
        <v>29724.929</v>
      </c>
      <c r="J9">
        <v>42409.775000000001</v>
      </c>
      <c r="K9">
        <v>51104.427000000003</v>
      </c>
      <c r="L9">
        <v>46735.375999999997</v>
      </c>
      <c r="O9" s="7" t="s">
        <v>22</v>
      </c>
      <c r="P9">
        <f>B105+B130+B131+B132+B136+B137+B138+B106+B150+B151+B152+B156+B157+B166+B167+B168+B169+B170+B171+B172+B173</f>
        <v>579480.90399999998</v>
      </c>
      <c r="Q9">
        <f t="shared" ref="Q9:Z9" si="1">C105+C130+C131+C132+C136+C137+C138+C106+C150+C151+C152+C156+C157+C166+C167+C168+C169+C170+C171+C172+C173</f>
        <v>689382.72899999993</v>
      </c>
      <c r="R9">
        <f t="shared" si="1"/>
        <v>648598.14100000006</v>
      </c>
      <c r="S9">
        <f t="shared" si="1"/>
        <v>769201.51900000009</v>
      </c>
      <c r="T9">
        <f t="shared" si="1"/>
        <v>967426.49899999995</v>
      </c>
      <c r="U9">
        <f t="shared" si="1"/>
        <v>1252352.372</v>
      </c>
      <c r="V9">
        <f t="shared" si="1"/>
        <v>1826639.5829999999</v>
      </c>
      <c r="W9">
        <f t="shared" si="1"/>
        <v>1651965.0459999999</v>
      </c>
      <c r="X9">
        <f t="shared" si="1"/>
        <v>1709802.879</v>
      </c>
      <c r="Y9">
        <f t="shared" si="1"/>
        <v>1379342.8230000003</v>
      </c>
      <c r="Z9">
        <f t="shared" si="1"/>
        <v>1471484.3769999999</v>
      </c>
    </row>
    <row r="10" spans="1:26">
      <c r="A10" t="s">
        <v>30</v>
      </c>
      <c r="B10">
        <v>6595.8109999999997</v>
      </c>
      <c r="C10">
        <v>7376.6959999999999</v>
      </c>
      <c r="D10">
        <v>9538.1820000000007</v>
      </c>
      <c r="E10">
        <v>11387.103999999999</v>
      </c>
      <c r="F10">
        <v>13020.865</v>
      </c>
      <c r="G10">
        <v>10838.425999999999</v>
      </c>
      <c r="H10">
        <v>17017.773000000001</v>
      </c>
      <c r="I10">
        <v>15462.39</v>
      </c>
      <c r="J10">
        <v>14742.628000000001</v>
      </c>
      <c r="K10">
        <v>13808.666999999999</v>
      </c>
      <c r="L10">
        <v>13306.16</v>
      </c>
      <c r="O10" s="7"/>
    </row>
    <row r="11" spans="1:26">
      <c r="A11" t="s">
        <v>31</v>
      </c>
      <c r="B11">
        <v>9214.8140000000003</v>
      </c>
      <c r="C11">
        <v>11555.050999999999</v>
      </c>
      <c r="D11">
        <v>8182.7150000000001</v>
      </c>
      <c r="E11">
        <v>9304.5020000000004</v>
      </c>
      <c r="F11">
        <v>9628.009</v>
      </c>
      <c r="G11">
        <v>10685.857</v>
      </c>
      <c r="H11">
        <v>10183.06</v>
      </c>
      <c r="I11">
        <v>10600.447</v>
      </c>
      <c r="J11">
        <v>13552.547</v>
      </c>
      <c r="K11">
        <v>14545.294</v>
      </c>
      <c r="L11">
        <v>9161.6020000000008</v>
      </c>
      <c r="O11" s="7" t="s">
        <v>23</v>
      </c>
      <c r="P11">
        <f>B141+B142+B143+B144+B145+B146+B147+B148+B149+B153+B154+B155+B231+B232+B233+B234+B235+B236+B237+B238+B239+B240+B241+B242+B243+B244+B257+B258</f>
        <v>719388.45799999998</v>
      </c>
      <c r="Q11">
        <f t="shared" ref="Q11:Z11" si="2">C141+C142+C143+C144+C145+C146+C147+C148+C149+C153+C154+C155+C231+C232+C233+C234+C235+C236+C237+C238+C239+C240+C241+C242+C243+C244+C257+C258</f>
        <v>936622.54599999974</v>
      </c>
      <c r="R11">
        <f t="shared" si="2"/>
        <v>945983.90599999973</v>
      </c>
      <c r="S11">
        <f t="shared" si="2"/>
        <v>1245886.0930000003</v>
      </c>
      <c r="T11">
        <f t="shared" si="2"/>
        <v>1551730.1420000005</v>
      </c>
      <c r="U11">
        <f t="shared" si="2"/>
        <v>1869304.9070000001</v>
      </c>
      <c r="V11">
        <f t="shared" si="2"/>
        <v>1904168.409</v>
      </c>
      <c r="W11">
        <f t="shared" si="2"/>
        <v>2066662.8310000007</v>
      </c>
      <c r="X11">
        <f t="shared" si="2"/>
        <v>1916036.003</v>
      </c>
      <c r="Y11">
        <f t="shared" si="2"/>
        <v>1829275.1130000001</v>
      </c>
      <c r="Z11">
        <f t="shared" si="2"/>
        <v>1407064.92</v>
      </c>
    </row>
    <row r="12" spans="1:26">
      <c r="A12" t="s">
        <v>32</v>
      </c>
      <c r="B12">
        <v>5068.0309999999999</v>
      </c>
      <c r="C12">
        <v>7431.1909999999998</v>
      </c>
      <c r="D12">
        <v>5123.9409999999998</v>
      </c>
      <c r="E12">
        <v>7656.4319999999998</v>
      </c>
      <c r="F12">
        <v>3921.096</v>
      </c>
      <c r="G12">
        <v>4324.5320000000002</v>
      </c>
      <c r="H12">
        <v>4258.6480000000001</v>
      </c>
      <c r="I12">
        <v>4546.9889999999996</v>
      </c>
      <c r="J12">
        <v>4430.1760000000004</v>
      </c>
      <c r="K12">
        <v>4624.6859999999997</v>
      </c>
      <c r="L12">
        <v>3479.3960000000002</v>
      </c>
      <c r="O12" s="8"/>
    </row>
    <row r="13" spans="1:26">
      <c r="A13" t="s">
        <v>33</v>
      </c>
      <c r="B13">
        <v>9069.3590000000004</v>
      </c>
      <c r="C13">
        <v>11001.012000000001</v>
      </c>
      <c r="D13">
        <v>9001.6119999999992</v>
      </c>
      <c r="E13">
        <v>9745.8310000000001</v>
      </c>
      <c r="F13">
        <v>8016.5619999999999</v>
      </c>
      <c r="G13">
        <v>8239.5139999999992</v>
      </c>
      <c r="H13">
        <v>10538.285</v>
      </c>
      <c r="I13">
        <v>8440.5010000000002</v>
      </c>
      <c r="J13">
        <v>10336.272000000001</v>
      </c>
      <c r="K13">
        <v>13369.187</v>
      </c>
      <c r="L13">
        <v>12311.574000000001</v>
      </c>
      <c r="O13" s="7" t="s">
        <v>24</v>
      </c>
      <c r="P13">
        <f>B97+B98+B99+B100+B101+B102+B103+B104+B110+B111+B115+B116+B117+B118+B119+B120+B121+B122+B123+B124+B125+B126+B127+B128+B129+B182+B183+B184+B185+B186+B187+B188+B189+B190+B191+B192+B193+B194+B195+B196+B197+B198+B199+B200+B201+B202+B203+B204+B205+B206+B207+B208+B209+B210+B211+B215+B216+B217+B218+B219+B220+B221+B222+B230+B245+B246+B247+B248+B249+B250+B251+B252+B254+B256</f>
        <v>2430754.5550000002</v>
      </c>
      <c r="Q13">
        <f t="shared" ref="Q13:Z13" si="3">C97+C98+C99+C100+C101+C102+C103+C104+C110+C111+C115+C116+C117+C118+C119+C120+C121+C122+C123+C124+C125+C126+C127+C128+C129+C182+C183+C184+C185+C186+C187+C188+C189+C190+C191+C192+C193+C194+C195+C196+C197+C198+C199+C200+C201+C202+C203+C204+C205+C206+C207+C208+C209+C210+C211+C215+C216+C217+C218+C219+C220+C221+C222+C230+C245+C246+C247+C248+C249+C250+C251+C252+C254+C256</f>
        <v>3301855.7230000002</v>
      </c>
      <c r="R13">
        <f t="shared" si="3"/>
        <v>3506959.0359999994</v>
      </c>
      <c r="S13">
        <f t="shared" si="3"/>
        <v>4412156.1409999998</v>
      </c>
      <c r="T13">
        <f t="shared" si="3"/>
        <v>4933788.3449999997</v>
      </c>
      <c r="U13">
        <f t="shared" si="3"/>
        <v>6401086.3370000012</v>
      </c>
      <c r="V13">
        <f t="shared" si="3"/>
        <v>8188775.1980000008</v>
      </c>
      <c r="W13">
        <f t="shared" si="3"/>
        <v>6632421.3779999996</v>
      </c>
      <c r="X13">
        <f t="shared" si="3"/>
        <v>7337399.9729999984</v>
      </c>
      <c r="Y13">
        <f t="shared" si="3"/>
        <v>7164668.4810000015</v>
      </c>
      <c r="Z13">
        <f t="shared" si="3"/>
        <v>6261645.7779999999</v>
      </c>
    </row>
    <row r="14" spans="1:26">
      <c r="A14" t="s">
        <v>34</v>
      </c>
      <c r="B14">
        <v>69977.933000000005</v>
      </c>
      <c r="C14">
        <v>92770.983999999997</v>
      </c>
      <c r="D14">
        <v>97458.94</v>
      </c>
      <c r="E14">
        <v>113286.323</v>
      </c>
      <c r="F14">
        <v>131031.92</v>
      </c>
      <c r="G14">
        <v>127782.62699999999</v>
      </c>
      <c r="H14">
        <v>134022.497</v>
      </c>
      <c r="I14">
        <v>146878.58600000001</v>
      </c>
      <c r="J14">
        <v>162018.576</v>
      </c>
      <c r="K14">
        <v>157310.22099999999</v>
      </c>
      <c r="L14">
        <v>156529.883</v>
      </c>
      <c r="O14" s="8"/>
    </row>
    <row r="15" spans="1:26">
      <c r="A15" t="s">
        <v>35</v>
      </c>
      <c r="B15">
        <v>5291.0429999999997</v>
      </c>
      <c r="C15">
        <v>7198.2610000000004</v>
      </c>
      <c r="D15">
        <v>5816.3429999999998</v>
      </c>
      <c r="E15">
        <v>6675.0739999999996</v>
      </c>
      <c r="F15">
        <v>8474.3279999999995</v>
      </c>
      <c r="G15">
        <v>9905.4419999999991</v>
      </c>
      <c r="H15">
        <v>8470.6669999999995</v>
      </c>
      <c r="I15">
        <v>6435.9880000000003</v>
      </c>
      <c r="J15">
        <v>6809.6760000000004</v>
      </c>
      <c r="K15">
        <v>10618.144</v>
      </c>
      <c r="L15">
        <v>16886.966</v>
      </c>
      <c r="O15" s="7" t="s">
        <v>25</v>
      </c>
      <c r="P15">
        <f>B107+B108+B109+B112+B113+B114+B133+B134+B135+B139+B140+B158+B159+B160+B161+B162+B163+B164+B165+B174+B175+B176+B177+B178+B179+B180+B181+B212+B213+B214+B223+B224+B225+B226+B227+B228+B229+B253+B255+B259+B260+B261+B262</f>
        <v>3059116.4359999988</v>
      </c>
      <c r="Q15">
        <f t="shared" ref="Q15:Z15" si="4">C107+C108+C109+C112+C113+C114+C133+C134+C135+C139+C140+C158+C159+C160+C161+C162+C163+C164+C165+C174+C175+C176+C177+C178+C179+C180+C181+C212+C213+C214+C223+C224+C225+C226+C227+C228+C229+C253+C255+C259+C260+C261+C262</f>
        <v>3813499.9070000001</v>
      </c>
      <c r="R15">
        <f t="shared" si="4"/>
        <v>3924141.6230000001</v>
      </c>
      <c r="S15">
        <f t="shared" si="4"/>
        <v>5032962.3909999998</v>
      </c>
      <c r="T15">
        <f t="shared" si="4"/>
        <v>6481507.2110000001</v>
      </c>
      <c r="U15">
        <f t="shared" si="4"/>
        <v>7114303.0739999991</v>
      </c>
      <c r="V15">
        <f t="shared" si="4"/>
        <v>8537219.1010000017</v>
      </c>
      <c r="W15">
        <f t="shared" si="4"/>
        <v>9323653.0890000034</v>
      </c>
      <c r="X15">
        <f t="shared" si="4"/>
        <v>11741363.857000003</v>
      </c>
      <c r="Y15">
        <f t="shared" si="4"/>
        <v>7723280.5299999993</v>
      </c>
      <c r="Z15">
        <f t="shared" si="4"/>
        <v>7653770.1150000002</v>
      </c>
    </row>
    <row r="16" spans="1:26">
      <c r="A16" t="s">
        <v>36</v>
      </c>
      <c r="B16">
        <v>11687.755999999999</v>
      </c>
      <c r="C16">
        <v>44431.788999999997</v>
      </c>
      <c r="D16">
        <v>53641.019</v>
      </c>
      <c r="E16">
        <v>64035.987999999998</v>
      </c>
      <c r="F16">
        <v>120855.645</v>
      </c>
      <c r="G16">
        <v>148009.40100000001</v>
      </c>
      <c r="H16">
        <v>208667.891</v>
      </c>
      <c r="I16">
        <v>217878.655</v>
      </c>
      <c r="J16">
        <v>293832.2</v>
      </c>
      <c r="K16">
        <v>304302.94300000003</v>
      </c>
      <c r="L16">
        <v>262859.408</v>
      </c>
    </row>
    <row r="17" spans="1:26">
      <c r="A17" t="s">
        <v>37</v>
      </c>
      <c r="B17">
        <v>815.08600000000001</v>
      </c>
      <c r="C17">
        <v>1127.308</v>
      </c>
      <c r="D17">
        <v>307.31400000000002</v>
      </c>
      <c r="E17">
        <v>135.97499999999999</v>
      </c>
      <c r="F17">
        <v>196.321</v>
      </c>
      <c r="G17">
        <v>156.48500000000001</v>
      </c>
      <c r="H17">
        <v>113.152</v>
      </c>
      <c r="I17">
        <v>328.81200000000001</v>
      </c>
      <c r="J17">
        <v>374.92399999999998</v>
      </c>
      <c r="K17">
        <v>521.52499999999998</v>
      </c>
      <c r="L17">
        <v>1005.885</v>
      </c>
      <c r="N17" s="1" t="s">
        <v>290</v>
      </c>
      <c r="P17">
        <f>SUM(P7:P15)+B263</f>
        <v>7484299.6229999997</v>
      </c>
      <c r="Q17">
        <f t="shared" ref="Q17:Z17" si="5">SUM(Q7:Q15)+C263</f>
        <v>9527606.8229999989</v>
      </c>
      <c r="R17">
        <f t="shared" si="5"/>
        <v>9944757.8839999996</v>
      </c>
      <c r="S17">
        <f t="shared" si="5"/>
        <v>12698985.619999999</v>
      </c>
      <c r="T17">
        <f t="shared" si="5"/>
        <v>15559345.01</v>
      </c>
      <c r="U17">
        <f t="shared" si="5"/>
        <v>18292697.524</v>
      </c>
      <c r="V17">
        <f t="shared" si="5"/>
        <v>22308974.932000004</v>
      </c>
      <c r="W17">
        <f t="shared" si="5"/>
        <v>21555335.480000004</v>
      </c>
      <c r="X17">
        <f t="shared" si="5"/>
        <v>24901013.563000001</v>
      </c>
      <c r="Y17">
        <f t="shared" si="5"/>
        <v>20515953.615000002</v>
      </c>
      <c r="Z17">
        <f t="shared" si="5"/>
        <v>19125230.249999996</v>
      </c>
    </row>
    <row r="18" spans="1:26">
      <c r="A18" t="s">
        <v>38</v>
      </c>
      <c r="B18">
        <v>4484.7330000000002</v>
      </c>
      <c r="C18">
        <v>6541.0330000000004</v>
      </c>
      <c r="D18">
        <v>5039.3620000000001</v>
      </c>
      <c r="E18">
        <v>8281.9840000000004</v>
      </c>
      <c r="F18">
        <v>8776.6569999999992</v>
      </c>
      <c r="G18">
        <v>7788.6679999999997</v>
      </c>
      <c r="H18">
        <v>7263.1130000000003</v>
      </c>
      <c r="I18">
        <v>5366.4589999999998</v>
      </c>
      <c r="J18">
        <v>9755.223</v>
      </c>
      <c r="K18">
        <v>12013.557000000001</v>
      </c>
      <c r="L18">
        <v>11266.08</v>
      </c>
      <c r="P18">
        <f>B8</f>
        <v>7876174.8629999999</v>
      </c>
      <c r="Q18">
        <f t="shared" ref="Q18:Z18" si="6">C8</f>
        <v>9758832</v>
      </c>
      <c r="R18">
        <f t="shared" si="6"/>
        <v>10214267</v>
      </c>
      <c r="S18">
        <f t="shared" si="6"/>
        <v>13297050</v>
      </c>
      <c r="T18">
        <f t="shared" si="6"/>
        <v>16249660</v>
      </c>
      <c r="U18">
        <f t="shared" si="6"/>
        <v>18797182</v>
      </c>
      <c r="V18">
        <f t="shared" si="6"/>
        <v>22903080</v>
      </c>
      <c r="W18">
        <f t="shared" si="6"/>
        <v>22390355</v>
      </c>
      <c r="X18">
        <f t="shared" si="6"/>
        <v>25694168</v>
      </c>
      <c r="Y18">
        <f t="shared" si="6"/>
        <v>21338745</v>
      </c>
      <c r="Z18">
        <f t="shared" si="6"/>
        <v>19748439</v>
      </c>
    </row>
    <row r="19" spans="1:26">
      <c r="A19" t="s">
        <v>39</v>
      </c>
      <c r="B19">
        <v>333.77800000000002</v>
      </c>
      <c r="C19">
        <v>379.73</v>
      </c>
      <c r="D19">
        <v>344.625</v>
      </c>
      <c r="E19">
        <v>243.15700000000001</v>
      </c>
      <c r="F19">
        <v>195.29400000000001</v>
      </c>
      <c r="G19">
        <v>252.602</v>
      </c>
      <c r="H19">
        <v>302.59500000000003</v>
      </c>
      <c r="I19">
        <v>607.1</v>
      </c>
      <c r="J19">
        <v>421.56799999999998</v>
      </c>
      <c r="K19">
        <v>912.56500000000005</v>
      </c>
      <c r="L19">
        <v>808.91499999999996</v>
      </c>
      <c r="P19" s="9">
        <f>P17-P18</f>
        <v>-391875.24000000022</v>
      </c>
      <c r="Q19" s="9">
        <f t="shared" ref="Q19:Z19" si="7">Q17-Q18</f>
        <v>-231225.17700000107</v>
      </c>
      <c r="R19" s="9">
        <f t="shared" si="7"/>
        <v>-269509.11600000039</v>
      </c>
      <c r="S19" s="9">
        <f t="shared" si="7"/>
        <v>-598064.38000000082</v>
      </c>
      <c r="T19" s="9">
        <f t="shared" si="7"/>
        <v>-690314.99000000022</v>
      </c>
      <c r="U19" s="9">
        <f t="shared" si="7"/>
        <v>-504484.47599999979</v>
      </c>
      <c r="V19" s="9">
        <f t="shared" si="7"/>
        <v>-594105.06799999624</v>
      </c>
      <c r="W19" s="9">
        <f t="shared" si="7"/>
        <v>-835019.51999999583</v>
      </c>
      <c r="X19" s="9">
        <f t="shared" si="7"/>
        <v>-793154.43699999899</v>
      </c>
      <c r="Y19" s="9">
        <f t="shared" si="7"/>
        <v>-822791.38499999791</v>
      </c>
      <c r="Z19" s="9">
        <f t="shared" si="7"/>
        <v>-623208.75000000373</v>
      </c>
    </row>
    <row r="20" spans="1:26">
      <c r="A20" t="s">
        <v>40</v>
      </c>
      <c r="B20">
        <v>1952.5630000000001</v>
      </c>
      <c r="C20">
        <v>4264.3850000000002</v>
      </c>
      <c r="D20">
        <v>3351.2359999999999</v>
      </c>
      <c r="E20">
        <v>2856.096</v>
      </c>
      <c r="F20">
        <v>2855.627</v>
      </c>
      <c r="G20">
        <v>4570.7370000000001</v>
      </c>
      <c r="H20">
        <v>4772.951</v>
      </c>
      <c r="I20">
        <v>6304.4</v>
      </c>
      <c r="J20">
        <v>6134.2349999999997</v>
      </c>
      <c r="K20">
        <v>5691.7780000000002</v>
      </c>
      <c r="L20">
        <v>5048.277</v>
      </c>
    </row>
    <row r="21" spans="1:26">
      <c r="A21" t="s">
        <v>41</v>
      </c>
      <c r="B21">
        <v>9903.3709999999992</v>
      </c>
      <c r="C21">
        <v>9493.7569999999996</v>
      </c>
      <c r="D21">
        <v>6779.665</v>
      </c>
      <c r="E21">
        <v>7527.2039999999997</v>
      </c>
      <c r="F21">
        <v>9253.0910000000003</v>
      </c>
      <c r="G21">
        <v>10180.884</v>
      </c>
      <c r="H21">
        <v>9164.5159999999996</v>
      </c>
      <c r="I21">
        <v>9750.848</v>
      </c>
      <c r="J21">
        <v>3974.3409999999999</v>
      </c>
      <c r="K21">
        <v>5534.4530000000004</v>
      </c>
      <c r="L21">
        <v>3963.681</v>
      </c>
    </row>
    <row r="22" spans="1:26">
      <c r="A22" t="s">
        <v>42</v>
      </c>
      <c r="B22">
        <v>1421.1880000000001</v>
      </c>
      <c r="C22">
        <v>2717.48</v>
      </c>
      <c r="D22">
        <v>2136.288</v>
      </c>
      <c r="E22">
        <v>2898.6030000000001</v>
      </c>
      <c r="F22">
        <v>5292.4260000000004</v>
      </c>
      <c r="G22">
        <v>5978.3220000000001</v>
      </c>
      <c r="H22">
        <v>10289.228999999999</v>
      </c>
      <c r="I22">
        <v>8451.7819999999992</v>
      </c>
      <c r="J22">
        <v>9003.5</v>
      </c>
      <c r="K22">
        <v>15497.334999999999</v>
      </c>
      <c r="L22">
        <v>13988.57</v>
      </c>
    </row>
    <row r="23" spans="1:26">
      <c r="A23" t="s">
        <v>43</v>
      </c>
      <c r="B23">
        <v>58.658999999999999</v>
      </c>
      <c r="C23">
        <v>84.769000000000005</v>
      </c>
      <c r="D23">
        <v>63.972999999999999</v>
      </c>
      <c r="E23">
        <v>84.126000000000005</v>
      </c>
      <c r="F23">
        <v>306.36799999999999</v>
      </c>
      <c r="G23">
        <v>78.850999999999999</v>
      </c>
      <c r="H23">
        <v>95.281000000000006</v>
      </c>
      <c r="I23">
        <v>128.27500000000001</v>
      </c>
      <c r="J23">
        <v>152.899</v>
      </c>
      <c r="K23">
        <v>442.83600000000001</v>
      </c>
      <c r="L23">
        <v>379.84699999999998</v>
      </c>
    </row>
    <row r="24" spans="1:26">
      <c r="A24" t="s">
        <v>44</v>
      </c>
      <c r="B24">
        <v>2554.7440000000001</v>
      </c>
      <c r="C24">
        <v>2287.6619999999998</v>
      </c>
      <c r="D24">
        <v>1776.0150000000001</v>
      </c>
      <c r="E24">
        <v>4132.5780000000004</v>
      </c>
      <c r="F24">
        <v>3223.7640000000001</v>
      </c>
      <c r="G24">
        <v>4985.4530000000004</v>
      </c>
      <c r="H24">
        <v>5269.6869999999999</v>
      </c>
      <c r="I24">
        <v>7862.68</v>
      </c>
      <c r="J24">
        <v>5602.6750000000002</v>
      </c>
      <c r="K24">
        <v>5456.9809999999998</v>
      </c>
      <c r="L24">
        <v>4578.9960000000001</v>
      </c>
    </row>
    <row r="25" spans="1:26">
      <c r="A25" t="s">
        <v>45</v>
      </c>
      <c r="B25">
        <v>1190.828</v>
      </c>
      <c r="C25">
        <v>1416.7719999999999</v>
      </c>
      <c r="D25">
        <v>730.93600000000004</v>
      </c>
      <c r="E25">
        <v>826.745</v>
      </c>
      <c r="F25">
        <v>794.89200000000005</v>
      </c>
      <c r="G25">
        <v>1431.481</v>
      </c>
      <c r="H25">
        <v>2119.5349999999999</v>
      </c>
      <c r="I25">
        <v>2045.662</v>
      </c>
      <c r="J25">
        <v>1755.029</v>
      </c>
      <c r="K25">
        <v>1753.444</v>
      </c>
      <c r="L25">
        <v>2350.567</v>
      </c>
    </row>
    <row r="26" spans="1:26">
      <c r="A26" t="s">
        <v>46</v>
      </c>
      <c r="B26">
        <v>450.03100000000001</v>
      </c>
      <c r="C26">
        <v>700.25</v>
      </c>
      <c r="D26">
        <v>540.76199999999994</v>
      </c>
      <c r="E26">
        <v>1216.7639999999999</v>
      </c>
      <c r="F26">
        <v>2256.77</v>
      </c>
      <c r="G26">
        <v>2276.0079999999998</v>
      </c>
      <c r="H26">
        <v>2048.5250000000001</v>
      </c>
      <c r="I26">
        <v>2401.6559999999999</v>
      </c>
      <c r="J26">
        <v>3275.1819999999998</v>
      </c>
      <c r="K26">
        <v>4282.067</v>
      </c>
      <c r="L26">
        <v>3291.0610000000001</v>
      </c>
    </row>
    <row r="27" spans="1:26">
      <c r="A27" t="s">
        <v>47</v>
      </c>
      <c r="B27">
        <v>7513.116</v>
      </c>
      <c r="C27">
        <v>8548.8179999999993</v>
      </c>
      <c r="D27">
        <v>8511.6389999999992</v>
      </c>
      <c r="E27">
        <v>12258.98</v>
      </c>
      <c r="F27">
        <v>10992.258</v>
      </c>
      <c r="G27">
        <v>12050.734</v>
      </c>
      <c r="H27">
        <v>11996.861000000001</v>
      </c>
      <c r="I27">
        <v>12248.083000000001</v>
      </c>
      <c r="J27">
        <v>24581.659</v>
      </c>
      <c r="K27">
        <v>23442.784</v>
      </c>
      <c r="L27">
        <v>19833.777999999998</v>
      </c>
    </row>
    <row r="28" spans="1:26">
      <c r="A28" t="s">
        <v>48</v>
      </c>
      <c r="B28">
        <v>461.83300000000003</v>
      </c>
      <c r="C28">
        <v>561.97400000000005</v>
      </c>
      <c r="D28">
        <v>1206.43</v>
      </c>
      <c r="E28">
        <v>99.272999999999996</v>
      </c>
      <c r="F28">
        <v>96.287000000000006</v>
      </c>
      <c r="G28">
        <v>116.46599999999999</v>
      </c>
      <c r="H28">
        <v>125.601</v>
      </c>
      <c r="I28">
        <v>163.661</v>
      </c>
      <c r="J28">
        <v>135.011</v>
      </c>
      <c r="K28">
        <v>188.33199999999999</v>
      </c>
      <c r="L28">
        <v>145.61799999999999</v>
      </c>
    </row>
    <row r="29" spans="1:26">
      <c r="A29" t="s">
        <v>49</v>
      </c>
      <c r="B29">
        <v>9652.8690000000006</v>
      </c>
      <c r="C29">
        <v>14368.499</v>
      </c>
      <c r="D29">
        <v>13375.014999999999</v>
      </c>
      <c r="E29">
        <v>15626.463</v>
      </c>
      <c r="F29">
        <v>24646.683000000001</v>
      </c>
      <c r="G29">
        <v>44636.302000000003</v>
      </c>
      <c r="H29">
        <v>57329.220999999998</v>
      </c>
      <c r="I29">
        <v>61655.271999999997</v>
      </c>
      <c r="J29">
        <v>79531.308999999994</v>
      </c>
      <c r="K29">
        <v>86841.729000000007</v>
      </c>
      <c r="L29">
        <v>73165.236000000004</v>
      </c>
    </row>
    <row r="30" spans="1:26">
      <c r="A30" t="s">
        <v>50</v>
      </c>
      <c r="B30">
        <v>4873.17</v>
      </c>
      <c r="C30">
        <v>6323.0919999999996</v>
      </c>
      <c r="D30">
        <v>5911.0929999999998</v>
      </c>
      <c r="E30">
        <v>5810.5370000000003</v>
      </c>
      <c r="F30">
        <v>8021.1270000000004</v>
      </c>
      <c r="G30">
        <v>10206.313</v>
      </c>
      <c r="H30">
        <v>12978.308999999999</v>
      </c>
      <c r="I30">
        <v>14097.864</v>
      </c>
      <c r="J30">
        <v>15499.475</v>
      </c>
      <c r="K30">
        <v>21962.422999999999</v>
      </c>
      <c r="L30">
        <v>13987.763999999999</v>
      </c>
    </row>
    <row r="31" spans="1:26">
      <c r="A31" t="s">
        <v>51</v>
      </c>
      <c r="B31">
        <v>3136.308</v>
      </c>
      <c r="C31">
        <v>4542.9080000000004</v>
      </c>
      <c r="D31">
        <v>5094.4939999999997</v>
      </c>
      <c r="E31">
        <v>5153.16</v>
      </c>
      <c r="F31">
        <v>4487.2370000000001</v>
      </c>
      <c r="G31">
        <v>5368.7209999999995</v>
      </c>
      <c r="H31">
        <v>6831.1390000000001</v>
      </c>
      <c r="I31">
        <v>7490.6540000000014</v>
      </c>
      <c r="J31">
        <v>8882.4950000000008</v>
      </c>
      <c r="K31">
        <v>12529.691999999999</v>
      </c>
      <c r="L31">
        <v>9805.1589999999997</v>
      </c>
    </row>
    <row r="32" spans="1:26">
      <c r="A32" t="s">
        <v>52</v>
      </c>
      <c r="B32">
        <v>21833.221000000001</v>
      </c>
      <c r="C32">
        <v>20398.062000000002</v>
      </c>
      <c r="D32">
        <v>25810.217000000001</v>
      </c>
      <c r="E32">
        <v>45094.345999999998</v>
      </c>
      <c r="F32">
        <v>40480.618999999999</v>
      </c>
      <c r="G32">
        <v>61925.455999999998</v>
      </c>
      <c r="H32">
        <v>62699.423999999999</v>
      </c>
      <c r="I32">
        <v>73014.520999999993</v>
      </c>
      <c r="J32">
        <v>102267.624</v>
      </c>
      <c r="K32">
        <v>140967.56400000001</v>
      </c>
      <c r="L32">
        <v>149063.103</v>
      </c>
    </row>
    <row r="33" spans="1:12">
      <c r="A33" t="s">
        <v>53</v>
      </c>
      <c r="B33">
        <v>20070.155999999999</v>
      </c>
      <c r="C33">
        <v>30587.947</v>
      </c>
      <c r="D33">
        <v>39967.968999999997</v>
      </c>
      <c r="E33">
        <v>52668.834000000003</v>
      </c>
      <c r="F33">
        <v>60268.612000000001</v>
      </c>
      <c r="G33">
        <v>80327.710000000006</v>
      </c>
      <c r="H33">
        <v>82094.006999999998</v>
      </c>
      <c r="I33">
        <v>67037.775999999998</v>
      </c>
      <c r="J33">
        <v>74192.38</v>
      </c>
      <c r="K33">
        <v>78441.744000000006</v>
      </c>
      <c r="L33">
        <v>87197.017000000007</v>
      </c>
    </row>
    <row r="34" spans="1:12">
      <c r="A34" t="s">
        <v>54</v>
      </c>
      <c r="B34">
        <v>1877.1869999999999</v>
      </c>
      <c r="C34">
        <v>357.30900000000003</v>
      </c>
      <c r="D34">
        <v>829.50900000000001</v>
      </c>
      <c r="E34">
        <v>646.31899999999996</v>
      </c>
      <c r="F34">
        <v>617.97500000000002</v>
      </c>
      <c r="G34">
        <v>390.28199999999998</v>
      </c>
      <c r="H34">
        <v>994.33399999999995</v>
      </c>
      <c r="I34">
        <v>355.899</v>
      </c>
      <c r="J34">
        <v>542.32000000000005</v>
      </c>
      <c r="K34">
        <v>497.61700000000002</v>
      </c>
      <c r="L34">
        <v>724.35699999999997</v>
      </c>
    </row>
    <row r="35" spans="1:12">
      <c r="A35" t="s">
        <v>55</v>
      </c>
      <c r="B35">
        <v>432.37299999999999</v>
      </c>
      <c r="C35">
        <v>638.84799999999996</v>
      </c>
      <c r="D35">
        <v>784.83299999999997</v>
      </c>
      <c r="E35">
        <v>1232.258</v>
      </c>
      <c r="F35">
        <v>2042.634</v>
      </c>
      <c r="G35">
        <v>1178.125</v>
      </c>
      <c r="H35">
        <v>987.05600000000004</v>
      </c>
      <c r="I35">
        <v>696.50800000000004</v>
      </c>
      <c r="J35">
        <v>6413.3459999999995</v>
      </c>
      <c r="K35">
        <v>17410.266</v>
      </c>
      <c r="L35">
        <v>15171.717000000001</v>
      </c>
    </row>
    <row r="36" spans="1:12">
      <c r="A36" t="s">
        <v>56</v>
      </c>
      <c r="B36">
        <v>1662.2719999999999</v>
      </c>
      <c r="C36">
        <v>1906.396</v>
      </c>
      <c r="D36">
        <v>1719.144</v>
      </c>
      <c r="E36">
        <v>1639.838</v>
      </c>
      <c r="F36">
        <v>2745.4290000000001</v>
      </c>
      <c r="G36">
        <v>4369.8180000000002</v>
      </c>
      <c r="H36">
        <v>2262.3319999999999</v>
      </c>
      <c r="I36">
        <v>2752.6680000000001</v>
      </c>
      <c r="J36">
        <v>2575.4560000000001</v>
      </c>
      <c r="K36">
        <v>3746.299</v>
      </c>
      <c r="L36">
        <v>2797.076</v>
      </c>
    </row>
    <row r="37" spans="1:12">
      <c r="A37" t="s">
        <v>57</v>
      </c>
      <c r="B37">
        <v>17971.580000000002</v>
      </c>
      <c r="C37">
        <v>13880.433000000001</v>
      </c>
      <c r="D37">
        <v>12461.134</v>
      </c>
      <c r="E37">
        <v>20729.852999999999</v>
      </c>
      <c r="F37">
        <v>20729.728999999999</v>
      </c>
      <c r="G37">
        <v>27826.088</v>
      </c>
      <c r="H37">
        <v>27241.374</v>
      </c>
      <c r="I37">
        <v>30455.024000000001</v>
      </c>
      <c r="J37">
        <v>36813.233999999997</v>
      </c>
      <c r="K37">
        <v>41139.538999999997</v>
      </c>
      <c r="L37">
        <v>33404.603000000003</v>
      </c>
    </row>
    <row r="38" spans="1:12">
      <c r="A38" t="s">
        <v>58</v>
      </c>
      <c r="B38">
        <v>55.491999999999997</v>
      </c>
      <c r="C38">
        <v>24.751999999999999</v>
      </c>
      <c r="D38">
        <v>42.353999999999999</v>
      </c>
      <c r="E38">
        <v>77.972999999999999</v>
      </c>
      <c r="F38">
        <v>1745.3689999999999</v>
      </c>
      <c r="G38">
        <v>372.697</v>
      </c>
      <c r="H38">
        <v>88.608000000000004</v>
      </c>
      <c r="I38">
        <v>226.96799999999999</v>
      </c>
      <c r="J38">
        <v>4479.2510000000002</v>
      </c>
      <c r="K38">
        <v>9255.0239999999994</v>
      </c>
      <c r="L38">
        <v>8661.2049999999999</v>
      </c>
    </row>
    <row r="39" spans="1:12">
      <c r="A39" t="s">
        <v>59</v>
      </c>
      <c r="B39">
        <v>4014.23</v>
      </c>
      <c r="C39">
        <v>8173.8130000000001</v>
      </c>
      <c r="D39">
        <v>8022.7539999999999</v>
      </c>
      <c r="E39">
        <v>10030.566999999999</v>
      </c>
      <c r="F39">
        <v>10344.714</v>
      </c>
      <c r="G39">
        <v>14539.282999999999</v>
      </c>
      <c r="H39">
        <v>19096.174999999999</v>
      </c>
      <c r="I39">
        <v>20906.883999999998</v>
      </c>
      <c r="J39">
        <v>26143.93</v>
      </c>
      <c r="K39">
        <v>32652.120999999999</v>
      </c>
      <c r="L39">
        <v>41503.646000000001</v>
      </c>
    </row>
    <row r="40" spans="1:12">
      <c r="A40" t="s">
        <v>60</v>
      </c>
      <c r="B40">
        <v>422.726</v>
      </c>
      <c r="C40">
        <v>2654.9569999999999</v>
      </c>
      <c r="D40">
        <v>901.39400000000001</v>
      </c>
      <c r="E40">
        <v>1133.838</v>
      </c>
      <c r="F40">
        <v>752.649</v>
      </c>
      <c r="G40">
        <v>623.43299999999999</v>
      </c>
      <c r="H40">
        <v>610.21500000000003</v>
      </c>
      <c r="I40">
        <v>407.75700000000001</v>
      </c>
      <c r="J40">
        <v>427.01400000000001</v>
      </c>
      <c r="K40">
        <v>673.673</v>
      </c>
      <c r="L40">
        <v>5300.2420000000002</v>
      </c>
    </row>
    <row r="41" spans="1:12">
      <c r="A41" t="s">
        <v>61</v>
      </c>
      <c r="B41">
        <v>154.21899999999999</v>
      </c>
      <c r="C41">
        <v>202.25200000000001</v>
      </c>
      <c r="D41">
        <v>153.44</v>
      </c>
      <c r="E41">
        <v>291.43599999999998</v>
      </c>
      <c r="F41">
        <v>194.756</v>
      </c>
      <c r="G41">
        <v>217.12200000000001</v>
      </c>
      <c r="H41">
        <v>288.85500000000002</v>
      </c>
      <c r="I41">
        <v>1140.932</v>
      </c>
      <c r="J41">
        <v>5522.7610000000004</v>
      </c>
      <c r="K41">
        <v>6438.8649999999998</v>
      </c>
      <c r="L41">
        <v>1220.3030000000001</v>
      </c>
    </row>
    <row r="42" spans="1:12">
      <c r="A42" t="s">
        <v>62</v>
      </c>
      <c r="B42">
        <v>3542.9630000000002</v>
      </c>
      <c r="C42">
        <v>4589.0119999999997</v>
      </c>
      <c r="D42">
        <v>4292.1139999999996</v>
      </c>
      <c r="E42">
        <v>6555.8639999999996</v>
      </c>
      <c r="F42">
        <v>8670.85</v>
      </c>
      <c r="G42">
        <v>9327.2479999999996</v>
      </c>
      <c r="H42">
        <v>8746.5480000000007</v>
      </c>
      <c r="I42">
        <v>10445.772999999999</v>
      </c>
      <c r="J42">
        <v>17529.991999999998</v>
      </c>
      <c r="K42">
        <v>16847.762999999999</v>
      </c>
      <c r="L42">
        <v>14085.339</v>
      </c>
    </row>
    <row r="43" spans="1:12">
      <c r="A43" t="s">
        <v>63</v>
      </c>
      <c r="B43">
        <v>319.48599999999999</v>
      </c>
      <c r="C43">
        <v>563.01199999999994</v>
      </c>
      <c r="D43">
        <v>486.95600000000002</v>
      </c>
      <c r="E43">
        <v>529.81500000000005</v>
      </c>
      <c r="F43">
        <v>535.18100000000004</v>
      </c>
      <c r="G43">
        <v>662.62599999999998</v>
      </c>
      <c r="H43">
        <v>865.69</v>
      </c>
      <c r="I43">
        <v>860.81299999999999</v>
      </c>
      <c r="J43">
        <v>1438.6220000000001</v>
      </c>
      <c r="K43">
        <v>1160.403</v>
      </c>
      <c r="L43">
        <v>907.72</v>
      </c>
    </row>
    <row r="44" spans="1:12">
      <c r="A44" t="s">
        <v>64</v>
      </c>
      <c r="B44">
        <v>22558.491999999998</v>
      </c>
      <c r="C44">
        <v>30464.292000000001</v>
      </c>
      <c r="D44">
        <v>33402.016000000003</v>
      </c>
      <c r="E44">
        <v>41427.578999999998</v>
      </c>
      <c r="F44">
        <v>51086.197</v>
      </c>
      <c r="G44">
        <v>59459.097000000002</v>
      </c>
      <c r="H44">
        <v>66653.722999999998</v>
      </c>
      <c r="I44">
        <v>60455.322</v>
      </c>
      <c r="J44">
        <v>68232.831000000006</v>
      </c>
      <c r="K44">
        <v>88958.788</v>
      </c>
      <c r="L44">
        <v>72018.091</v>
      </c>
    </row>
    <row r="45" spans="1:12">
      <c r="A45" t="s">
        <v>65</v>
      </c>
      <c r="B45">
        <v>21797.677</v>
      </c>
      <c r="C45">
        <v>31978.806</v>
      </c>
      <c r="D45">
        <v>40542.021000000001</v>
      </c>
      <c r="E45">
        <v>59903.472999999998</v>
      </c>
      <c r="F45">
        <v>54072.45</v>
      </c>
      <c r="G45">
        <v>65139.281999999999</v>
      </c>
      <c r="H45">
        <v>56475.038999999997</v>
      </c>
      <c r="I45">
        <v>52188.040999999997</v>
      </c>
      <c r="J45">
        <v>56337.442999999999</v>
      </c>
      <c r="K45">
        <v>58017.589</v>
      </c>
      <c r="L45">
        <v>25543.449000000001</v>
      </c>
    </row>
    <row r="46" spans="1:12">
      <c r="A46" t="s">
        <v>66</v>
      </c>
      <c r="B46">
        <v>27978.171999999999</v>
      </c>
      <c r="C46">
        <v>29562.173999999999</v>
      </c>
      <c r="D46">
        <v>32118.466</v>
      </c>
      <c r="E46">
        <v>33065.317999999999</v>
      </c>
      <c r="F46">
        <v>36914.345999999998</v>
      </c>
      <c r="G46">
        <v>42994.779000000002</v>
      </c>
      <c r="H46">
        <v>49908.127</v>
      </c>
      <c r="I46">
        <v>59256.239000000001</v>
      </c>
      <c r="J46">
        <v>70110.798999999999</v>
      </c>
      <c r="K46">
        <v>69327.354000000007</v>
      </c>
      <c r="L46">
        <v>61060.695</v>
      </c>
    </row>
    <row r="47" spans="1:12">
      <c r="A47" t="s">
        <v>67</v>
      </c>
      <c r="B47">
        <v>886.096</v>
      </c>
      <c r="C47">
        <v>273.041</v>
      </c>
      <c r="D47">
        <v>706.048</v>
      </c>
      <c r="E47">
        <v>1867.6849999999999</v>
      </c>
      <c r="F47">
        <v>3049.7979999999998</v>
      </c>
      <c r="G47">
        <v>5553.0990000000002</v>
      </c>
      <c r="H47">
        <v>4002.4119999999998</v>
      </c>
      <c r="I47">
        <v>2728.7370000000001</v>
      </c>
      <c r="J47">
        <v>5732.2640000000001</v>
      </c>
      <c r="K47">
        <v>7096.9040000000014</v>
      </c>
      <c r="L47">
        <v>8499.3209999999999</v>
      </c>
    </row>
    <row r="48" spans="1:12">
      <c r="A48" t="s">
        <v>68</v>
      </c>
      <c r="B48">
        <v>154818.59</v>
      </c>
      <c r="C48">
        <v>156239.13500000001</v>
      </c>
      <c r="D48">
        <v>130353.655</v>
      </c>
      <c r="E48">
        <v>129466.886</v>
      </c>
      <c r="F48">
        <v>189992.24</v>
      </c>
      <c r="G48">
        <v>277889.15899999999</v>
      </c>
      <c r="H48">
        <v>242940.80100000001</v>
      </c>
      <c r="I48">
        <v>217813.78700000001</v>
      </c>
      <c r="J48">
        <v>226275.56299999999</v>
      </c>
      <c r="K48">
        <v>329751.85700000002</v>
      </c>
      <c r="L48">
        <v>223257.28400000001</v>
      </c>
    </row>
    <row r="49" spans="1:12">
      <c r="A49" t="s">
        <v>69</v>
      </c>
      <c r="B49">
        <v>1053.5630000000001</v>
      </c>
      <c r="C49">
        <v>2512.489</v>
      </c>
      <c r="D49">
        <v>1318.1289999999999</v>
      </c>
      <c r="E49">
        <v>1875.655</v>
      </c>
      <c r="F49">
        <v>1602.308</v>
      </c>
      <c r="G49">
        <v>1709.326</v>
      </c>
      <c r="H49">
        <v>2081.7649999999999</v>
      </c>
      <c r="I49">
        <v>1797.46</v>
      </c>
      <c r="J49">
        <v>1263.8610000000001</v>
      </c>
      <c r="K49">
        <v>665.83799999999997</v>
      </c>
      <c r="L49">
        <v>1519.67</v>
      </c>
    </row>
    <row r="50" spans="1:12">
      <c r="A50" t="s">
        <v>70</v>
      </c>
      <c r="B50">
        <v>353.45499999999998</v>
      </c>
      <c r="C50">
        <v>0.129</v>
      </c>
      <c r="D50" t="s">
        <v>18</v>
      </c>
      <c r="E50">
        <v>44.698999999999998</v>
      </c>
      <c r="F50">
        <v>37.009</v>
      </c>
      <c r="G50">
        <v>322.81799999999998</v>
      </c>
      <c r="H50">
        <v>255.011</v>
      </c>
      <c r="I50">
        <v>53.944000000000003</v>
      </c>
      <c r="J50">
        <v>2.044</v>
      </c>
      <c r="K50">
        <v>590.57399999999996</v>
      </c>
      <c r="L50" t="s">
        <v>18</v>
      </c>
    </row>
    <row r="51" spans="1:12">
      <c r="A51" t="s">
        <v>71</v>
      </c>
      <c r="B51">
        <v>3493.279</v>
      </c>
      <c r="C51">
        <v>4730.2969999999996</v>
      </c>
      <c r="D51">
        <v>4930.93</v>
      </c>
      <c r="E51">
        <v>3848.442</v>
      </c>
      <c r="F51">
        <v>5731.0569999999998</v>
      </c>
      <c r="G51">
        <v>7926.3559999999998</v>
      </c>
      <c r="H51">
        <v>7385.1570000000002</v>
      </c>
      <c r="I51">
        <v>11329.12</v>
      </c>
      <c r="J51">
        <v>7769.3810000000003</v>
      </c>
      <c r="K51">
        <v>14308.56</v>
      </c>
      <c r="L51">
        <v>12455.462</v>
      </c>
    </row>
    <row r="52" spans="1:12">
      <c r="A52" t="s">
        <v>72</v>
      </c>
      <c r="B52">
        <v>234.82300000000001</v>
      </c>
      <c r="C52">
        <v>324.52499999999998</v>
      </c>
      <c r="D52">
        <v>12.566000000000001</v>
      </c>
      <c r="E52">
        <v>27.221</v>
      </c>
      <c r="F52">
        <v>32.906999999999996</v>
      </c>
      <c r="G52">
        <v>54.863</v>
      </c>
      <c r="H52">
        <v>14.973000000000001</v>
      </c>
      <c r="I52">
        <v>73.650000000000006</v>
      </c>
      <c r="J52">
        <v>42.234000000000002</v>
      </c>
      <c r="K52">
        <v>54.811999999999998</v>
      </c>
      <c r="L52">
        <v>44.911999999999999</v>
      </c>
    </row>
    <row r="53" spans="1:12">
      <c r="A53" t="s">
        <v>73</v>
      </c>
      <c r="B53">
        <v>327.96300000000002</v>
      </c>
      <c r="C53">
        <v>659.06399999999996</v>
      </c>
      <c r="D53">
        <v>1318.104</v>
      </c>
      <c r="E53">
        <v>1761.973</v>
      </c>
      <c r="F53">
        <v>2860.7550000000001</v>
      </c>
      <c r="G53">
        <v>1392.63</v>
      </c>
      <c r="H53">
        <v>1515.5170000000001</v>
      </c>
      <c r="I53">
        <v>1568.2719999999999</v>
      </c>
      <c r="J53">
        <v>16820.121999999999</v>
      </c>
      <c r="K53">
        <v>94482.713000000003</v>
      </c>
      <c r="L53">
        <v>199969.54399999999</v>
      </c>
    </row>
    <row r="54" spans="1:12">
      <c r="A54" t="s">
        <v>74</v>
      </c>
      <c r="B54">
        <v>1287.2650000000001</v>
      </c>
      <c r="C54">
        <v>909.75400000000002</v>
      </c>
      <c r="D54">
        <v>1410.877</v>
      </c>
      <c r="E54">
        <v>3466.5430000000001</v>
      </c>
      <c r="F54">
        <v>4668.3710000000001</v>
      </c>
      <c r="G54">
        <v>2632.384</v>
      </c>
      <c r="H54">
        <v>2753.163</v>
      </c>
      <c r="I54">
        <v>2330.7849999999999</v>
      </c>
      <c r="J54">
        <v>4105</v>
      </c>
      <c r="K54">
        <v>25283.916000000001</v>
      </c>
      <c r="L54">
        <v>56882.250999999997</v>
      </c>
    </row>
    <row r="55" spans="1:12">
      <c r="A55" t="s">
        <v>75</v>
      </c>
      <c r="B55">
        <v>188.06800000000001</v>
      </c>
      <c r="C55">
        <v>400.98</v>
      </c>
      <c r="D55">
        <v>439.25700000000001</v>
      </c>
      <c r="E55">
        <v>1073.8340000000001</v>
      </c>
      <c r="F55">
        <v>1023.816</v>
      </c>
      <c r="G55">
        <v>961.70799999999997</v>
      </c>
      <c r="H55">
        <v>1479.242</v>
      </c>
      <c r="I55">
        <v>1219.2470000000001</v>
      </c>
      <c r="J55">
        <v>411.13299999999998</v>
      </c>
      <c r="K55">
        <v>1912.885</v>
      </c>
      <c r="L55">
        <v>2888.866</v>
      </c>
    </row>
    <row r="56" spans="1:12">
      <c r="A56" t="s">
        <v>76</v>
      </c>
      <c r="B56">
        <v>2757.9940000000001</v>
      </c>
      <c r="C56">
        <v>3616.2530000000002</v>
      </c>
      <c r="D56">
        <v>3516.9859999999999</v>
      </c>
      <c r="E56">
        <v>6361.433</v>
      </c>
      <c r="F56">
        <v>6476.58</v>
      </c>
      <c r="G56">
        <v>9870.7060000000001</v>
      </c>
      <c r="H56">
        <v>14464.375</v>
      </c>
      <c r="I56">
        <v>25798.458999999999</v>
      </c>
      <c r="J56">
        <v>21780.6</v>
      </c>
      <c r="K56">
        <v>20547.605</v>
      </c>
      <c r="L56">
        <v>19835.429</v>
      </c>
    </row>
    <row r="57" spans="1:12">
      <c r="A57" t="s">
        <v>77</v>
      </c>
      <c r="B57">
        <v>12215.305</v>
      </c>
      <c r="C57">
        <v>12384.880999999999</v>
      </c>
      <c r="D57">
        <v>10813.624</v>
      </c>
      <c r="E57">
        <v>16746.012999999999</v>
      </c>
      <c r="F57">
        <v>20344.866999999998</v>
      </c>
      <c r="G57">
        <v>24456.175999999999</v>
      </c>
      <c r="H57">
        <v>32873.319000000003</v>
      </c>
      <c r="I57">
        <v>38912.177000000003</v>
      </c>
      <c r="J57">
        <v>43247.008000000002</v>
      </c>
      <c r="K57">
        <v>39588.163999999997</v>
      </c>
      <c r="L57">
        <v>42722.023999999998</v>
      </c>
    </row>
    <row r="58" spans="1:12">
      <c r="A58" t="s">
        <v>78</v>
      </c>
      <c r="B58">
        <v>23762.58</v>
      </c>
      <c r="C58">
        <v>25840.391</v>
      </c>
      <c r="D58">
        <v>33606.284</v>
      </c>
      <c r="E58">
        <v>54729.538999999997</v>
      </c>
      <c r="F58">
        <v>58151.366999999998</v>
      </c>
      <c r="G58">
        <v>59589.521999999997</v>
      </c>
      <c r="H58">
        <v>67348.596000000005</v>
      </c>
      <c r="I58">
        <v>73884.398000000001</v>
      </c>
      <c r="J58">
        <v>50830.856</v>
      </c>
      <c r="K58">
        <v>65632.104999999996</v>
      </c>
      <c r="L58">
        <v>46499.292999999998</v>
      </c>
    </row>
    <row r="59" spans="1:12">
      <c r="A59" t="s">
        <v>79</v>
      </c>
      <c r="B59">
        <v>5859.8040000000001</v>
      </c>
      <c r="C59">
        <v>3737.4560000000001</v>
      </c>
      <c r="D59">
        <v>4888.0190000000002</v>
      </c>
      <c r="E59">
        <v>5678.1570000000002</v>
      </c>
      <c r="F59">
        <v>5510.8630000000003</v>
      </c>
      <c r="G59">
        <v>6815.6480000000001</v>
      </c>
      <c r="H59">
        <v>8453.5049999999992</v>
      </c>
      <c r="I59">
        <v>12818.656999999999</v>
      </c>
      <c r="J59">
        <v>15766.855</v>
      </c>
      <c r="K59">
        <v>11643.088</v>
      </c>
      <c r="L59">
        <v>17380.948</v>
      </c>
    </row>
    <row r="60" spans="1:12">
      <c r="A60" t="s">
        <v>80</v>
      </c>
      <c r="B60">
        <v>0.89800000000000002</v>
      </c>
      <c r="C60">
        <v>74.347999999999999</v>
      </c>
      <c r="D60">
        <v>3.831</v>
      </c>
      <c r="E60" t="s">
        <v>18</v>
      </c>
      <c r="F60">
        <v>4.024</v>
      </c>
      <c r="G60">
        <v>0.28699999999999998</v>
      </c>
      <c r="H60" t="s">
        <v>18</v>
      </c>
      <c r="I60">
        <v>0.48699999999999999</v>
      </c>
      <c r="J60">
        <v>2.036</v>
      </c>
      <c r="K60" t="s">
        <v>18</v>
      </c>
      <c r="L60">
        <v>6.2729999999999997</v>
      </c>
    </row>
    <row r="61" spans="1:12">
      <c r="A61" t="s">
        <v>81</v>
      </c>
      <c r="B61">
        <v>19.122</v>
      </c>
      <c r="C61">
        <v>2.7509999999999999</v>
      </c>
      <c r="D61">
        <v>0.57699999999999996</v>
      </c>
      <c r="E61">
        <v>46.5</v>
      </c>
      <c r="F61">
        <v>396.02800000000002</v>
      </c>
      <c r="G61">
        <v>10.557</v>
      </c>
      <c r="H61">
        <v>8.5640000000000001</v>
      </c>
      <c r="I61">
        <v>369.03699999999998</v>
      </c>
      <c r="J61">
        <v>18.75</v>
      </c>
      <c r="K61">
        <v>2.3940000000000001</v>
      </c>
      <c r="L61">
        <v>6.6669999999999998</v>
      </c>
    </row>
    <row r="62" spans="1:12">
      <c r="A62" t="s">
        <v>82</v>
      </c>
      <c r="B62">
        <v>5.1999999999999998E-2</v>
      </c>
      <c r="C62">
        <v>14.49</v>
      </c>
      <c r="D62">
        <v>75.052999999999997</v>
      </c>
      <c r="E62">
        <v>57.195999999999998</v>
      </c>
      <c r="F62">
        <v>6.4450000000000003</v>
      </c>
      <c r="G62">
        <v>11.497</v>
      </c>
      <c r="H62">
        <v>28.277000000000001</v>
      </c>
      <c r="I62">
        <v>38.768000000000001</v>
      </c>
      <c r="J62">
        <v>47.884</v>
      </c>
      <c r="K62">
        <v>54.713999999999999</v>
      </c>
      <c r="L62">
        <v>57.460999999999999</v>
      </c>
    </row>
    <row r="63" spans="1:12">
      <c r="A63" t="s">
        <v>83</v>
      </c>
      <c r="B63">
        <v>234.547</v>
      </c>
      <c r="C63">
        <v>264.11599999999999</v>
      </c>
      <c r="D63">
        <v>666.93600000000004</v>
      </c>
      <c r="E63">
        <v>1262.6010000000001</v>
      </c>
      <c r="F63">
        <v>1173.298</v>
      </c>
      <c r="G63">
        <v>175.42400000000001</v>
      </c>
      <c r="H63">
        <v>7240.7420000000002</v>
      </c>
      <c r="I63">
        <v>10962.085999999999</v>
      </c>
      <c r="J63">
        <v>12421.683000000001</v>
      </c>
      <c r="K63">
        <v>18976.602999999999</v>
      </c>
      <c r="L63">
        <v>13376.736000000001</v>
      </c>
    </row>
    <row r="64" spans="1:12">
      <c r="A64" t="s">
        <v>84</v>
      </c>
      <c r="B64">
        <v>437.39499999999998</v>
      </c>
      <c r="C64">
        <v>313.59500000000003</v>
      </c>
      <c r="D64">
        <v>78.376000000000005</v>
      </c>
      <c r="E64">
        <v>2760.5650000000001</v>
      </c>
      <c r="F64">
        <v>1227.384</v>
      </c>
      <c r="G64">
        <v>401.93900000000002</v>
      </c>
      <c r="H64">
        <v>253.465</v>
      </c>
      <c r="I64">
        <v>403.94099999999997</v>
      </c>
      <c r="J64">
        <v>307.72300000000001</v>
      </c>
      <c r="K64">
        <v>1026.8430000000001</v>
      </c>
      <c r="L64">
        <v>615.66300000000001</v>
      </c>
    </row>
    <row r="65" spans="1:12">
      <c r="A65" t="s">
        <v>85</v>
      </c>
      <c r="B65">
        <v>2887.6309999999999</v>
      </c>
      <c r="C65">
        <v>1903.7339999999999</v>
      </c>
      <c r="D65">
        <v>743.74</v>
      </c>
      <c r="E65">
        <v>559.86599999999999</v>
      </c>
      <c r="F65">
        <v>1068.1579999999999</v>
      </c>
      <c r="G65">
        <v>987.05100000000004</v>
      </c>
      <c r="H65">
        <v>70.603999999999999</v>
      </c>
      <c r="I65">
        <v>102.928</v>
      </c>
      <c r="J65">
        <v>131.262</v>
      </c>
      <c r="K65">
        <v>2.415</v>
      </c>
      <c r="L65">
        <v>112.129</v>
      </c>
    </row>
    <row r="66" spans="1:12">
      <c r="A66" t="s">
        <v>86</v>
      </c>
      <c r="B66">
        <v>288.66800000000001</v>
      </c>
      <c r="C66">
        <v>528.43299999999999</v>
      </c>
      <c r="D66">
        <v>473.33199999999999</v>
      </c>
      <c r="E66">
        <v>622.178</v>
      </c>
      <c r="F66">
        <v>455.54899999999998</v>
      </c>
      <c r="G66">
        <v>462.738</v>
      </c>
      <c r="H66">
        <v>699.95100000000002</v>
      </c>
      <c r="I66">
        <v>715.05</v>
      </c>
      <c r="J66">
        <v>779.87599999999998</v>
      </c>
      <c r="K66">
        <v>900.16700000000003</v>
      </c>
      <c r="L66">
        <v>1072.634</v>
      </c>
    </row>
    <row r="67" spans="1:12">
      <c r="A67" t="s">
        <v>87</v>
      </c>
      <c r="B67">
        <v>4.4480000000000004</v>
      </c>
      <c r="C67">
        <v>6.5940000000000003</v>
      </c>
      <c r="D67">
        <v>128.81</v>
      </c>
      <c r="E67">
        <v>11.587</v>
      </c>
      <c r="F67">
        <v>314.68900000000002</v>
      </c>
      <c r="G67">
        <v>301.71199999999999</v>
      </c>
      <c r="H67">
        <v>782.61900000000003</v>
      </c>
      <c r="I67">
        <v>545.27700000000004</v>
      </c>
      <c r="J67">
        <v>95.245000000000005</v>
      </c>
      <c r="K67">
        <v>144.04400000000001</v>
      </c>
      <c r="L67">
        <v>114.747</v>
      </c>
    </row>
    <row r="68" spans="1:12">
      <c r="A68" t="s">
        <v>88</v>
      </c>
      <c r="B68">
        <v>4808.26</v>
      </c>
      <c r="C68">
        <v>4625.37</v>
      </c>
      <c r="D68">
        <v>4253.835</v>
      </c>
      <c r="E68">
        <v>4657.7610000000004</v>
      </c>
      <c r="F68">
        <v>5094.9110000000001</v>
      </c>
      <c r="G68">
        <v>6753.2030000000004</v>
      </c>
      <c r="H68">
        <v>9146.1630000000005</v>
      </c>
      <c r="I68">
        <v>11042.651</v>
      </c>
      <c r="J68">
        <v>9676.2219999999998</v>
      </c>
      <c r="K68">
        <v>9750.9860000000008</v>
      </c>
      <c r="L68">
        <v>6705.17</v>
      </c>
    </row>
    <row r="69" spans="1:12">
      <c r="A69" t="s">
        <v>89</v>
      </c>
      <c r="B69">
        <v>155.63399999999999</v>
      </c>
      <c r="C69">
        <v>205.71199999999999</v>
      </c>
      <c r="D69">
        <v>159.23599999999999</v>
      </c>
      <c r="E69">
        <v>520.14700000000005</v>
      </c>
      <c r="F69">
        <v>549.93399999999997</v>
      </c>
      <c r="G69">
        <v>907.74599999999998</v>
      </c>
      <c r="H69">
        <v>1353.83</v>
      </c>
      <c r="I69">
        <v>1436.702</v>
      </c>
      <c r="J69">
        <v>2369.6239999999998</v>
      </c>
      <c r="K69">
        <v>994.47500000000002</v>
      </c>
      <c r="L69">
        <v>1671.0039999999999</v>
      </c>
    </row>
    <row r="70" spans="1:12">
      <c r="A70" t="s">
        <v>90</v>
      </c>
      <c r="B70">
        <v>337.77800000000002</v>
      </c>
      <c r="C70">
        <v>51.466999999999999</v>
      </c>
      <c r="D70">
        <v>101.913</v>
      </c>
      <c r="E70">
        <v>767.73199999999997</v>
      </c>
      <c r="F70">
        <v>211.17099999999999</v>
      </c>
      <c r="G70">
        <v>975.90800000000002</v>
      </c>
      <c r="H70">
        <v>847.33900000000006</v>
      </c>
      <c r="I70">
        <v>1151.3150000000001</v>
      </c>
      <c r="J70">
        <v>1770.296</v>
      </c>
      <c r="K70">
        <v>619.31600000000003</v>
      </c>
      <c r="L70">
        <v>1774.9390000000001</v>
      </c>
    </row>
    <row r="71" spans="1:12">
      <c r="A71" t="s">
        <v>91</v>
      </c>
      <c r="B71">
        <v>11067.487999999999</v>
      </c>
      <c r="C71">
        <v>13104.777</v>
      </c>
      <c r="D71">
        <v>14456.053</v>
      </c>
      <c r="E71">
        <v>16180.316999999999</v>
      </c>
      <c r="F71">
        <v>22975.805</v>
      </c>
      <c r="G71">
        <v>21742.506000000001</v>
      </c>
      <c r="H71">
        <v>22099.88</v>
      </c>
      <c r="I71">
        <v>26595.358</v>
      </c>
      <c r="J71">
        <v>26965.006000000001</v>
      </c>
      <c r="K71">
        <v>34633.735000000001</v>
      </c>
      <c r="L71">
        <v>28276.597000000002</v>
      </c>
    </row>
    <row r="72" spans="1:12">
      <c r="A72" t="s">
        <v>92</v>
      </c>
      <c r="B72">
        <v>43.764000000000003</v>
      </c>
      <c r="C72">
        <v>5114.4880000000003</v>
      </c>
      <c r="D72">
        <v>195.61099999999999</v>
      </c>
      <c r="E72">
        <v>487.61500000000001</v>
      </c>
      <c r="F72">
        <v>333.26600000000002</v>
      </c>
      <c r="G72">
        <v>270.697</v>
      </c>
      <c r="H72">
        <v>264.82299999999998</v>
      </c>
      <c r="I72">
        <v>1680.6030000000001</v>
      </c>
      <c r="J72">
        <v>1731.1890000000001</v>
      </c>
      <c r="K72">
        <v>18464.644</v>
      </c>
      <c r="L72">
        <v>6119.3620000000001</v>
      </c>
    </row>
    <row r="73" spans="1:12">
      <c r="A73" t="s">
        <v>93</v>
      </c>
      <c r="B73">
        <v>14245.179</v>
      </c>
      <c r="C73">
        <v>17515.829000000002</v>
      </c>
      <c r="D73">
        <v>28013.112000000001</v>
      </c>
      <c r="E73">
        <v>50348.68</v>
      </c>
      <c r="F73">
        <v>103690.992</v>
      </c>
      <c r="G73">
        <v>95211.452000000005</v>
      </c>
      <c r="H73">
        <v>106369.173</v>
      </c>
      <c r="I73">
        <v>126695.906</v>
      </c>
      <c r="J73">
        <v>164958.321</v>
      </c>
      <c r="K73">
        <v>47183.313000000002</v>
      </c>
      <c r="L73">
        <v>49938.709000000003</v>
      </c>
    </row>
    <row r="74" spans="1:12">
      <c r="A74" t="s">
        <v>94</v>
      </c>
      <c r="B74">
        <v>12.321999999999999</v>
      </c>
      <c r="C74">
        <v>1.355</v>
      </c>
      <c r="D74">
        <v>3.9529999999999998</v>
      </c>
      <c r="E74">
        <v>2.7989999999999999</v>
      </c>
      <c r="F74" t="s">
        <v>18</v>
      </c>
      <c r="G74">
        <v>26.321000000000002</v>
      </c>
      <c r="H74">
        <v>0.61699999999999999</v>
      </c>
      <c r="I74">
        <v>26.007999999999999</v>
      </c>
      <c r="J74">
        <v>243.97499999999999</v>
      </c>
      <c r="K74">
        <v>1.9E-2</v>
      </c>
      <c r="L74">
        <v>156.333</v>
      </c>
    </row>
    <row r="75" spans="1:12">
      <c r="A75" t="s">
        <v>95</v>
      </c>
      <c r="B75" t="s">
        <v>18</v>
      </c>
      <c r="C75">
        <v>241.816</v>
      </c>
      <c r="D75">
        <v>598.25599999999997</v>
      </c>
      <c r="E75">
        <v>175.05199999999999</v>
      </c>
      <c r="F75">
        <v>82.031000000000006</v>
      </c>
      <c r="G75" t="s">
        <v>18</v>
      </c>
      <c r="H75">
        <v>18.303999999999998</v>
      </c>
      <c r="I75">
        <v>249.422</v>
      </c>
      <c r="J75" t="s">
        <v>18</v>
      </c>
      <c r="K75">
        <v>23.091000000000001</v>
      </c>
      <c r="L75" t="s">
        <v>18</v>
      </c>
    </row>
    <row r="76" spans="1:12">
      <c r="A76" t="s">
        <v>96</v>
      </c>
      <c r="B76">
        <v>414.77300000000002</v>
      </c>
      <c r="C76">
        <v>647.41</v>
      </c>
      <c r="D76">
        <v>943.8</v>
      </c>
      <c r="E76">
        <v>987.43100000000004</v>
      </c>
      <c r="F76">
        <v>1974.1030000000001</v>
      </c>
      <c r="G76">
        <v>2404.3470000000002</v>
      </c>
      <c r="H76">
        <v>2538.8649999999998</v>
      </c>
      <c r="I76">
        <v>3369.2640000000001</v>
      </c>
      <c r="J76">
        <v>4793.2439999999997</v>
      </c>
      <c r="K76">
        <v>4724.4530000000004</v>
      </c>
      <c r="L76">
        <v>5513.3</v>
      </c>
    </row>
    <row r="77" spans="1:12">
      <c r="A77" t="s">
        <v>97</v>
      </c>
      <c r="B77" t="s">
        <v>18</v>
      </c>
      <c r="C77" t="s">
        <v>18</v>
      </c>
      <c r="D77" t="s">
        <v>18</v>
      </c>
      <c r="E77" t="s">
        <v>18</v>
      </c>
      <c r="F77" t="s">
        <v>18</v>
      </c>
      <c r="G77" t="s">
        <v>18</v>
      </c>
      <c r="H77" t="s">
        <v>18</v>
      </c>
      <c r="I77" t="s">
        <v>18</v>
      </c>
      <c r="J77" t="s">
        <v>18</v>
      </c>
      <c r="K77" t="s">
        <v>18</v>
      </c>
      <c r="L77" t="s">
        <v>18</v>
      </c>
    </row>
    <row r="78" spans="1:12">
      <c r="A78" t="s">
        <v>98</v>
      </c>
      <c r="B78">
        <v>1546.097</v>
      </c>
      <c r="C78">
        <v>6263.9070000000002</v>
      </c>
      <c r="D78">
        <v>5805.5569999999998</v>
      </c>
      <c r="E78">
        <v>4189.9260000000004</v>
      </c>
      <c r="F78">
        <v>5607.26</v>
      </c>
      <c r="G78">
        <v>23600.079000000002</v>
      </c>
      <c r="H78">
        <v>19893.120999999999</v>
      </c>
      <c r="I78">
        <v>14967.502</v>
      </c>
      <c r="J78">
        <v>17007.05</v>
      </c>
      <c r="K78">
        <v>3023.4029999999998</v>
      </c>
      <c r="L78">
        <v>4111.2569999999996</v>
      </c>
    </row>
    <row r="79" spans="1:12">
      <c r="A79" t="s">
        <v>99</v>
      </c>
      <c r="B79">
        <v>13034.89</v>
      </c>
      <c r="C79">
        <v>15922.165999999999</v>
      </c>
      <c r="D79">
        <v>28690.778999999999</v>
      </c>
      <c r="E79">
        <v>26525.097000000002</v>
      </c>
      <c r="F79">
        <v>41481.718000000001</v>
      </c>
      <c r="G79">
        <v>65697.997000000003</v>
      </c>
      <c r="H79">
        <v>94238.04</v>
      </c>
      <c r="I79">
        <v>109318.12</v>
      </c>
      <c r="J79">
        <v>77063.654999999999</v>
      </c>
      <c r="K79">
        <v>42614.222999999998</v>
      </c>
      <c r="L79">
        <v>65191.707000000002</v>
      </c>
    </row>
    <row r="80" spans="1:12">
      <c r="A80" t="s">
        <v>100</v>
      </c>
      <c r="B80">
        <v>66.081000000000003</v>
      </c>
      <c r="C80">
        <v>731.95500000000004</v>
      </c>
      <c r="D80">
        <v>3191.2049999999999</v>
      </c>
      <c r="E80">
        <v>4285.5690000000004</v>
      </c>
      <c r="F80">
        <v>30116.901000000002</v>
      </c>
      <c r="G80">
        <v>8426.9809999999998</v>
      </c>
      <c r="H80">
        <v>2123.4499999999998</v>
      </c>
      <c r="I80">
        <v>1675.538</v>
      </c>
      <c r="J80">
        <v>1111.2149999999999</v>
      </c>
      <c r="K80">
        <v>1955.749</v>
      </c>
      <c r="L80">
        <v>2572.7869999999998</v>
      </c>
    </row>
    <row r="81" spans="1:12">
      <c r="A81" t="s">
        <v>101</v>
      </c>
      <c r="B81">
        <v>701.32399999999996</v>
      </c>
      <c r="C81">
        <v>121.09099999999999</v>
      </c>
      <c r="D81">
        <v>206.37299999999999</v>
      </c>
      <c r="E81">
        <v>423.315</v>
      </c>
      <c r="F81">
        <v>1054.9880000000001</v>
      </c>
      <c r="G81">
        <v>397.82799999999997</v>
      </c>
      <c r="H81">
        <v>841.32</v>
      </c>
      <c r="I81">
        <v>1042.942</v>
      </c>
      <c r="J81">
        <v>1290.625</v>
      </c>
      <c r="K81">
        <v>2128.0479999999998</v>
      </c>
      <c r="L81">
        <v>1914.165</v>
      </c>
    </row>
    <row r="82" spans="1:12">
      <c r="A82" t="s">
        <v>102</v>
      </c>
      <c r="B82">
        <v>1818.5170000000001</v>
      </c>
      <c r="C82">
        <v>1951.913</v>
      </c>
      <c r="D82">
        <v>2881.0619999999999</v>
      </c>
      <c r="E82">
        <v>3859.9859999999999</v>
      </c>
      <c r="F82">
        <v>4927.8050000000003</v>
      </c>
      <c r="G82">
        <v>4065.0419999999999</v>
      </c>
      <c r="H82">
        <v>4893.41</v>
      </c>
      <c r="I82">
        <v>5053.7700000000004</v>
      </c>
      <c r="J82">
        <v>8449.7990000000009</v>
      </c>
      <c r="K82">
        <v>7719.25</v>
      </c>
      <c r="L82">
        <v>6203.84</v>
      </c>
    </row>
    <row r="83" spans="1:12">
      <c r="A83" t="s">
        <v>103</v>
      </c>
      <c r="B83">
        <v>2504.732</v>
      </c>
      <c r="C83">
        <v>4507.634</v>
      </c>
      <c r="D83">
        <v>3447.3890000000001</v>
      </c>
      <c r="E83">
        <v>114.91</v>
      </c>
      <c r="F83">
        <v>874.52599999999995</v>
      </c>
      <c r="G83">
        <v>1847.5260000000001</v>
      </c>
      <c r="H83">
        <v>5597.4759999999997</v>
      </c>
      <c r="I83">
        <v>2341.84</v>
      </c>
      <c r="J83">
        <v>2589.1930000000002</v>
      </c>
      <c r="K83">
        <v>6074.2849999999999</v>
      </c>
      <c r="L83">
        <v>16204.876</v>
      </c>
    </row>
    <row r="84" spans="1:12">
      <c r="A84" t="s">
        <v>104</v>
      </c>
      <c r="B84">
        <v>185.405</v>
      </c>
      <c r="C84">
        <v>509.39400000000001</v>
      </c>
      <c r="D84">
        <v>202.69200000000001</v>
      </c>
      <c r="E84">
        <v>27.222999999999999</v>
      </c>
      <c r="F84">
        <v>198.48</v>
      </c>
      <c r="G84">
        <v>650.97400000000005</v>
      </c>
      <c r="H84">
        <v>287.09199999999998</v>
      </c>
      <c r="I84">
        <v>694.48900000000003</v>
      </c>
      <c r="J84">
        <v>406.053</v>
      </c>
      <c r="K84">
        <v>302.52100000000002</v>
      </c>
      <c r="L84">
        <v>44.381999999999998</v>
      </c>
    </row>
    <row r="85" spans="1:12">
      <c r="A85" t="s">
        <v>105</v>
      </c>
      <c r="B85">
        <v>34.523000000000003</v>
      </c>
      <c r="C85" t="s">
        <v>18</v>
      </c>
      <c r="D85">
        <v>116.48</v>
      </c>
      <c r="E85">
        <v>547.00400000000002</v>
      </c>
      <c r="F85">
        <v>190.934</v>
      </c>
      <c r="G85">
        <v>7.8949999999999996</v>
      </c>
      <c r="H85">
        <v>531.149</v>
      </c>
      <c r="I85">
        <v>798.47199999999998</v>
      </c>
      <c r="J85">
        <v>7855.3370000000004</v>
      </c>
      <c r="K85">
        <v>126.43899999999999</v>
      </c>
      <c r="L85">
        <v>42611.114000000001</v>
      </c>
    </row>
    <row r="86" spans="1:12">
      <c r="A86" t="s">
        <v>106</v>
      </c>
      <c r="B86">
        <v>8.3409999999999993</v>
      </c>
      <c r="C86">
        <v>1.3240000000000001</v>
      </c>
      <c r="D86">
        <v>6.3289999999999997</v>
      </c>
      <c r="E86">
        <v>8.15</v>
      </c>
      <c r="F86">
        <v>6.1289999999999996</v>
      </c>
      <c r="G86">
        <v>0.24399999999999999</v>
      </c>
      <c r="H86">
        <v>5.7789999999999999</v>
      </c>
      <c r="I86">
        <v>3.423</v>
      </c>
      <c r="J86">
        <v>4.915</v>
      </c>
      <c r="K86">
        <v>18.018000000000001</v>
      </c>
      <c r="L86">
        <v>5.6050000000000004</v>
      </c>
    </row>
    <row r="87" spans="1:12">
      <c r="A87" t="s">
        <v>107</v>
      </c>
      <c r="B87">
        <v>19019.848000000002</v>
      </c>
      <c r="C87">
        <v>13628.838</v>
      </c>
      <c r="D87">
        <v>11643.769</v>
      </c>
      <c r="E87">
        <v>6300.2560000000003</v>
      </c>
      <c r="F87">
        <v>12076.504000000001</v>
      </c>
      <c r="G87">
        <v>14749.668</v>
      </c>
      <c r="H87">
        <v>37240.86</v>
      </c>
      <c r="I87">
        <v>23186.448</v>
      </c>
      <c r="J87">
        <v>18410.092000000001</v>
      </c>
      <c r="K87">
        <v>12294.184999999999</v>
      </c>
      <c r="L87">
        <v>10165.591</v>
      </c>
    </row>
    <row r="88" spans="1:12">
      <c r="A88" t="s">
        <v>108</v>
      </c>
      <c r="B88">
        <v>3234.5070000000001</v>
      </c>
      <c r="C88">
        <v>1148.95</v>
      </c>
      <c r="D88">
        <v>1354.425</v>
      </c>
      <c r="E88">
        <v>1768.7550000000001</v>
      </c>
      <c r="F88">
        <v>962.23199999999997</v>
      </c>
      <c r="G88">
        <v>1726.941</v>
      </c>
      <c r="H88">
        <v>1341.4290000000001</v>
      </c>
      <c r="I88">
        <v>2920.915</v>
      </c>
      <c r="J88">
        <v>3639.346</v>
      </c>
      <c r="K88">
        <v>7419.6120000000001</v>
      </c>
      <c r="L88">
        <v>4251.116</v>
      </c>
    </row>
    <row r="89" spans="1:12">
      <c r="A89" t="s">
        <v>109</v>
      </c>
      <c r="B89">
        <v>3176.1419999999998</v>
      </c>
      <c r="C89">
        <v>1871.431</v>
      </c>
      <c r="D89">
        <v>1085.1869999999999</v>
      </c>
      <c r="E89">
        <v>1848.0809999999999</v>
      </c>
      <c r="F89">
        <v>2393.2539999999999</v>
      </c>
      <c r="G89">
        <v>5019.5159999999996</v>
      </c>
      <c r="H89">
        <v>6255.5839999999998</v>
      </c>
      <c r="I89">
        <v>5983.0020000000004</v>
      </c>
      <c r="J89">
        <v>8638.2420000000002</v>
      </c>
      <c r="K89">
        <v>6479.7340000000004</v>
      </c>
      <c r="L89">
        <v>5415.94</v>
      </c>
    </row>
    <row r="90" spans="1:12">
      <c r="A90" t="s">
        <v>110</v>
      </c>
      <c r="B90" t="s">
        <v>18</v>
      </c>
      <c r="C90">
        <v>1.4950000000000001</v>
      </c>
      <c r="D90">
        <v>0.185</v>
      </c>
      <c r="E90">
        <v>3.6659999999999999</v>
      </c>
      <c r="F90">
        <v>1.849</v>
      </c>
      <c r="G90">
        <v>1.167</v>
      </c>
      <c r="H90">
        <v>145.84</v>
      </c>
      <c r="I90">
        <v>1847.8679999999999</v>
      </c>
      <c r="J90">
        <v>2487.098</v>
      </c>
      <c r="K90">
        <v>2419.2849999999999</v>
      </c>
      <c r="L90">
        <v>1722.4369999999999</v>
      </c>
    </row>
    <row r="91" spans="1:12">
      <c r="A91" t="s">
        <v>111</v>
      </c>
      <c r="B91">
        <v>197.79</v>
      </c>
      <c r="C91">
        <v>1.1759999999999999</v>
      </c>
      <c r="D91">
        <v>8.2710000000000008</v>
      </c>
      <c r="E91">
        <v>1782.9749999999999</v>
      </c>
      <c r="F91">
        <v>2039.1379999999999</v>
      </c>
      <c r="G91">
        <v>2411.1579999999999</v>
      </c>
      <c r="H91">
        <v>5284.5730000000003</v>
      </c>
      <c r="I91">
        <v>6822.3670000000002</v>
      </c>
      <c r="J91">
        <v>11829.51</v>
      </c>
      <c r="K91">
        <v>23.228999999999999</v>
      </c>
      <c r="L91">
        <v>229.77699999999999</v>
      </c>
    </row>
    <row r="92" spans="1:12">
      <c r="A92" t="s">
        <v>112</v>
      </c>
      <c r="B92">
        <v>5.9</v>
      </c>
      <c r="C92">
        <v>9500.69</v>
      </c>
      <c r="D92">
        <v>44556.78</v>
      </c>
      <c r="E92">
        <v>36089.74</v>
      </c>
      <c r="F92">
        <v>59822.286</v>
      </c>
      <c r="G92">
        <v>139526.83499999999</v>
      </c>
      <c r="H92">
        <v>169496.48300000001</v>
      </c>
      <c r="I92">
        <v>134284.03200000001</v>
      </c>
      <c r="J92">
        <v>175852.60500000001</v>
      </c>
      <c r="K92">
        <v>202810.073</v>
      </c>
      <c r="L92">
        <v>168546.17199999999</v>
      </c>
    </row>
    <row r="93" spans="1:12">
      <c r="A93" t="s">
        <v>113</v>
      </c>
      <c r="B93">
        <v>1029.0060000000001</v>
      </c>
      <c r="C93">
        <v>1478.461</v>
      </c>
      <c r="D93">
        <v>1246.097</v>
      </c>
      <c r="E93">
        <v>882.58600000000001</v>
      </c>
      <c r="F93">
        <v>1217.799</v>
      </c>
      <c r="G93">
        <v>1036.8119999999999</v>
      </c>
      <c r="H93">
        <v>660.72</v>
      </c>
      <c r="I93">
        <v>562.08199999999999</v>
      </c>
      <c r="J93">
        <v>607.88099999999997</v>
      </c>
      <c r="K93">
        <v>1066.7539999999999</v>
      </c>
      <c r="L93">
        <v>492.459</v>
      </c>
    </row>
    <row r="94" spans="1:12">
      <c r="A94" t="s">
        <v>114</v>
      </c>
      <c r="B94">
        <v>192.89500000000001</v>
      </c>
      <c r="C94">
        <v>212.63800000000001</v>
      </c>
      <c r="D94">
        <v>218.72</v>
      </c>
      <c r="E94">
        <v>287.06299999999999</v>
      </c>
      <c r="F94">
        <v>263.55599999999998</v>
      </c>
      <c r="G94">
        <v>204.19499999999999</v>
      </c>
      <c r="H94">
        <v>1328.2860000000001</v>
      </c>
      <c r="I94">
        <v>341.928</v>
      </c>
      <c r="J94">
        <v>710.10299999999995</v>
      </c>
      <c r="K94">
        <v>765.17200000000003</v>
      </c>
      <c r="L94">
        <v>1403.174</v>
      </c>
    </row>
    <row r="95" spans="1:12">
      <c r="A95" t="s">
        <v>115</v>
      </c>
      <c r="B95">
        <v>49.470999999999997</v>
      </c>
      <c r="C95">
        <v>49.645000000000003</v>
      </c>
      <c r="D95">
        <v>131.02799999999999</v>
      </c>
      <c r="E95">
        <v>472.35</v>
      </c>
      <c r="F95">
        <v>728.54499999999996</v>
      </c>
      <c r="G95">
        <v>1629.002</v>
      </c>
      <c r="H95">
        <v>925.65599999999995</v>
      </c>
      <c r="I95">
        <v>712.78700000000003</v>
      </c>
      <c r="J95">
        <v>699.21900000000005</v>
      </c>
      <c r="K95">
        <v>1440.2729999999999</v>
      </c>
      <c r="L95">
        <v>1325.4670000000001</v>
      </c>
    </row>
    <row r="96" spans="1:12">
      <c r="A96" t="s">
        <v>116</v>
      </c>
      <c r="B96">
        <v>117.22199999999999</v>
      </c>
      <c r="C96">
        <v>277.31</v>
      </c>
      <c r="D96">
        <v>349.42</v>
      </c>
      <c r="E96">
        <v>532.12800000000004</v>
      </c>
      <c r="F96">
        <v>384.52100000000002</v>
      </c>
      <c r="G96">
        <v>142.798</v>
      </c>
      <c r="H96">
        <v>1171.3599999999999</v>
      </c>
      <c r="I96">
        <v>719.75599999999997</v>
      </c>
      <c r="J96">
        <v>1302.396</v>
      </c>
      <c r="K96">
        <v>693.53300000000002</v>
      </c>
      <c r="L96">
        <v>477.12099999999998</v>
      </c>
    </row>
    <row r="97" spans="1:12">
      <c r="A97" t="s">
        <v>117</v>
      </c>
      <c r="B97">
        <v>309.762</v>
      </c>
      <c r="C97">
        <v>591.84299999999996</v>
      </c>
      <c r="D97">
        <v>719.95</v>
      </c>
      <c r="E97">
        <v>1412.1389999999999</v>
      </c>
      <c r="F97">
        <v>75.698999999999998</v>
      </c>
      <c r="G97">
        <v>189.88399999999999</v>
      </c>
      <c r="H97">
        <v>352.077</v>
      </c>
      <c r="I97">
        <v>4114.683</v>
      </c>
      <c r="J97">
        <v>500.56799999999998</v>
      </c>
      <c r="K97">
        <v>918.47199999999998</v>
      </c>
      <c r="L97">
        <v>638.13800000000003</v>
      </c>
    </row>
    <row r="98" spans="1:12">
      <c r="A98" t="s">
        <v>118</v>
      </c>
      <c r="B98">
        <v>4302.3249999999998</v>
      </c>
      <c r="C98">
        <v>5658.9070000000002</v>
      </c>
      <c r="D98">
        <v>4535.3010000000004</v>
      </c>
      <c r="E98">
        <v>8522.2250000000004</v>
      </c>
      <c r="F98">
        <v>11693.644</v>
      </c>
      <c r="G98">
        <v>17246.008999999998</v>
      </c>
      <c r="H98">
        <v>21656.824000000001</v>
      </c>
      <c r="I98">
        <v>15211.035</v>
      </c>
      <c r="J98">
        <v>17666.831999999999</v>
      </c>
      <c r="K98">
        <v>6876.6450000000004</v>
      </c>
      <c r="L98">
        <v>10493.482</v>
      </c>
    </row>
    <row r="99" spans="1:12">
      <c r="A99" t="s">
        <v>119</v>
      </c>
      <c r="B99">
        <v>960.20699999999999</v>
      </c>
      <c r="C99">
        <v>839.14800000000002</v>
      </c>
      <c r="D99">
        <v>2630.4520000000002</v>
      </c>
      <c r="E99">
        <v>5622.3280000000004</v>
      </c>
      <c r="F99">
        <v>5047.777</v>
      </c>
      <c r="G99">
        <v>1276.1289999999999</v>
      </c>
      <c r="H99">
        <v>3712.42</v>
      </c>
      <c r="I99">
        <v>420.72300000000001</v>
      </c>
      <c r="J99">
        <v>1293.1969999999999</v>
      </c>
      <c r="K99">
        <v>1917.2249999999999</v>
      </c>
      <c r="L99">
        <v>3297.3150000000001</v>
      </c>
    </row>
    <row r="100" spans="1:12">
      <c r="A100" t="s">
        <v>120</v>
      </c>
      <c r="B100">
        <v>1153.4110000000001</v>
      </c>
      <c r="C100">
        <v>1884.806</v>
      </c>
      <c r="D100">
        <v>2150.223</v>
      </c>
      <c r="E100">
        <v>1046.097</v>
      </c>
      <c r="F100">
        <v>2470.328</v>
      </c>
      <c r="G100">
        <v>4459.5680000000002</v>
      </c>
      <c r="H100">
        <v>2346.268</v>
      </c>
      <c r="I100">
        <v>1783.059</v>
      </c>
      <c r="J100">
        <v>3751.9879999999998</v>
      </c>
      <c r="K100">
        <v>4173.9530000000004</v>
      </c>
      <c r="L100">
        <v>3655.03</v>
      </c>
    </row>
    <row r="101" spans="1:12">
      <c r="A101" t="s">
        <v>121</v>
      </c>
      <c r="B101">
        <v>19931.052</v>
      </c>
      <c r="C101">
        <v>22947.530999999999</v>
      </c>
      <c r="D101">
        <v>35526.105000000003</v>
      </c>
      <c r="E101">
        <v>34054.614999999998</v>
      </c>
      <c r="F101">
        <v>28764.507000000001</v>
      </c>
      <c r="G101">
        <v>90797.476999999999</v>
      </c>
      <c r="H101">
        <v>47468.28</v>
      </c>
      <c r="I101">
        <v>34242.069000000003</v>
      </c>
      <c r="J101">
        <v>27248.977999999999</v>
      </c>
      <c r="K101">
        <v>26021.398000000001</v>
      </c>
      <c r="L101">
        <v>16088.856</v>
      </c>
    </row>
    <row r="102" spans="1:12">
      <c r="A102" t="s">
        <v>122</v>
      </c>
      <c r="B102">
        <v>3619.6610000000001</v>
      </c>
      <c r="C102">
        <v>2705.7080000000001</v>
      </c>
      <c r="D102">
        <v>3781.085</v>
      </c>
      <c r="E102">
        <v>4152.9430000000002</v>
      </c>
      <c r="F102">
        <v>4698.0559999999996</v>
      </c>
      <c r="G102">
        <v>6210.2950000000001</v>
      </c>
      <c r="H102">
        <v>11348.367</v>
      </c>
      <c r="I102">
        <v>6288.6970000000001</v>
      </c>
      <c r="J102">
        <v>6466.7259999999997</v>
      </c>
      <c r="K102">
        <v>3439.0369999999998</v>
      </c>
      <c r="L102">
        <v>3177.5140000000001</v>
      </c>
    </row>
    <row r="103" spans="1:12">
      <c r="A103" t="s">
        <v>123</v>
      </c>
      <c r="B103">
        <v>1570.307</v>
      </c>
      <c r="C103">
        <v>5802.3239999999996</v>
      </c>
      <c r="D103">
        <v>6088.74</v>
      </c>
      <c r="E103">
        <v>4110.491</v>
      </c>
      <c r="F103">
        <v>7032.9530000000004</v>
      </c>
      <c r="G103">
        <v>7211.6090000000004</v>
      </c>
      <c r="H103">
        <v>21944.031999999999</v>
      </c>
      <c r="I103">
        <v>31022.359</v>
      </c>
      <c r="J103">
        <v>17035.807000000001</v>
      </c>
      <c r="K103">
        <v>10924.655000000001</v>
      </c>
      <c r="L103">
        <v>12046.154</v>
      </c>
    </row>
    <row r="104" spans="1:12">
      <c r="A104" t="s">
        <v>124</v>
      </c>
      <c r="B104">
        <v>2945.8420000000001</v>
      </c>
      <c r="C104">
        <v>2681.48</v>
      </c>
      <c r="D104">
        <v>5025.4960000000001</v>
      </c>
      <c r="E104">
        <v>4399.7510000000002</v>
      </c>
      <c r="F104">
        <v>8744.5619999999999</v>
      </c>
      <c r="G104">
        <v>10565.891</v>
      </c>
      <c r="H104">
        <v>6906.652</v>
      </c>
      <c r="I104">
        <v>6119.7039999999997</v>
      </c>
      <c r="J104">
        <v>9714.0740000000005</v>
      </c>
      <c r="K104">
        <v>4915.8850000000002</v>
      </c>
      <c r="L104">
        <v>7853.4120000000003</v>
      </c>
    </row>
    <row r="105" spans="1:12">
      <c r="A105" t="s">
        <v>125</v>
      </c>
      <c r="B105">
        <v>2123.712</v>
      </c>
      <c r="C105">
        <v>5815.3130000000001</v>
      </c>
      <c r="D105">
        <v>4142.5730000000003</v>
      </c>
      <c r="E105">
        <v>7274.3639999999996</v>
      </c>
      <c r="F105">
        <v>5270.26</v>
      </c>
      <c r="G105">
        <v>11443.960999999999</v>
      </c>
      <c r="H105">
        <v>13698.462</v>
      </c>
      <c r="I105">
        <v>18513.804</v>
      </c>
      <c r="J105">
        <v>16862.812000000002</v>
      </c>
      <c r="K105">
        <v>13102.612999999999</v>
      </c>
      <c r="L105">
        <v>19378.938999999998</v>
      </c>
    </row>
    <row r="106" spans="1:12">
      <c r="A106" t="s">
        <v>126</v>
      </c>
      <c r="B106">
        <v>0.88</v>
      </c>
      <c r="C106">
        <v>16.966000000000001</v>
      </c>
      <c r="D106">
        <v>0.307</v>
      </c>
      <c r="E106">
        <v>48.624000000000002</v>
      </c>
      <c r="F106">
        <v>117.44499999999999</v>
      </c>
      <c r="G106">
        <v>143.97200000000001</v>
      </c>
      <c r="H106">
        <v>250.3</v>
      </c>
      <c r="I106">
        <v>341.93299999999999</v>
      </c>
      <c r="J106">
        <v>640.54600000000005</v>
      </c>
      <c r="K106">
        <v>366.15199999999999</v>
      </c>
      <c r="L106">
        <v>717.90700000000004</v>
      </c>
    </row>
    <row r="107" spans="1:12">
      <c r="A107" t="s">
        <v>127</v>
      </c>
      <c r="B107">
        <v>2251.9360000000001</v>
      </c>
      <c r="C107">
        <v>1629.1289999999999</v>
      </c>
      <c r="D107">
        <v>1594.759</v>
      </c>
      <c r="E107">
        <v>2241.0149999999999</v>
      </c>
      <c r="F107">
        <v>2696.5010000000002</v>
      </c>
      <c r="G107">
        <v>3100.5529999999999</v>
      </c>
      <c r="H107">
        <v>2129.0630000000001</v>
      </c>
      <c r="I107">
        <v>1174.434</v>
      </c>
      <c r="J107">
        <v>1269.7629999999999</v>
      </c>
      <c r="K107">
        <v>2280.81</v>
      </c>
      <c r="L107">
        <v>2350.2930000000001</v>
      </c>
    </row>
    <row r="108" spans="1:12">
      <c r="A108" t="s">
        <v>128</v>
      </c>
      <c r="B108">
        <v>202.28700000000001</v>
      </c>
      <c r="C108">
        <v>701.87900000000002</v>
      </c>
      <c r="D108">
        <v>450.54399999999998</v>
      </c>
      <c r="E108">
        <v>1397.88</v>
      </c>
      <c r="F108">
        <v>667.76300000000003</v>
      </c>
      <c r="G108">
        <v>165.42500000000001</v>
      </c>
      <c r="H108">
        <v>775.67899999999997</v>
      </c>
      <c r="I108">
        <v>516.65700000000004</v>
      </c>
      <c r="J108">
        <v>128.93299999999999</v>
      </c>
      <c r="K108">
        <v>77.641999999999996</v>
      </c>
      <c r="L108">
        <v>82.497</v>
      </c>
    </row>
    <row r="109" spans="1:12">
      <c r="A109" t="s">
        <v>129</v>
      </c>
      <c r="B109">
        <v>27299.782999999999</v>
      </c>
      <c r="C109">
        <v>38948.659</v>
      </c>
      <c r="D109">
        <v>29221.115000000002</v>
      </c>
      <c r="E109">
        <v>30121.813999999998</v>
      </c>
      <c r="F109">
        <v>40121.525999999998</v>
      </c>
      <c r="G109">
        <v>44882.358999999997</v>
      </c>
      <c r="H109">
        <v>46755.612999999998</v>
      </c>
      <c r="I109">
        <v>48465.53</v>
      </c>
      <c r="J109">
        <v>56225.771999999997</v>
      </c>
      <c r="K109">
        <v>67978.161999999997</v>
      </c>
      <c r="L109">
        <v>60601.955999999998</v>
      </c>
    </row>
    <row r="110" spans="1:12">
      <c r="A110" t="s">
        <v>130</v>
      </c>
      <c r="B110">
        <v>7637.1949999999997</v>
      </c>
      <c r="C110">
        <v>15441.879000000001</v>
      </c>
      <c r="D110">
        <v>48543.974999999999</v>
      </c>
      <c r="E110">
        <v>98604.676000000007</v>
      </c>
      <c r="F110">
        <v>151607.93100000001</v>
      </c>
      <c r="G110">
        <v>302440.97100000002</v>
      </c>
      <c r="H110">
        <v>280717.58399999997</v>
      </c>
      <c r="I110">
        <v>161584.93799999999</v>
      </c>
      <c r="J110">
        <v>93416.881999999998</v>
      </c>
      <c r="K110">
        <v>140937.31899999999</v>
      </c>
      <c r="L110">
        <v>91394.077999999994</v>
      </c>
    </row>
    <row r="111" spans="1:12">
      <c r="A111" t="s">
        <v>131</v>
      </c>
      <c r="B111">
        <v>117348.568</v>
      </c>
      <c r="C111">
        <v>241671.53099999999</v>
      </c>
      <c r="D111">
        <v>482019.70199999999</v>
      </c>
      <c r="E111">
        <v>248097.53899999999</v>
      </c>
      <c r="F111">
        <v>248393.274</v>
      </c>
      <c r="G111">
        <v>176642.98</v>
      </c>
      <c r="H111">
        <v>215895.04199999999</v>
      </c>
      <c r="I111">
        <v>175111.671</v>
      </c>
      <c r="J111">
        <v>309756.14899999998</v>
      </c>
      <c r="K111">
        <v>319628.05200000003</v>
      </c>
      <c r="L111">
        <v>200765.02299999999</v>
      </c>
    </row>
    <row r="112" spans="1:12">
      <c r="A112" t="s">
        <v>132</v>
      </c>
      <c r="B112">
        <v>536.86699999999996</v>
      </c>
      <c r="C112">
        <v>1113.203</v>
      </c>
      <c r="D112">
        <v>484.54300000000001</v>
      </c>
      <c r="E112">
        <v>470.56700000000001</v>
      </c>
      <c r="F112">
        <v>1072.422</v>
      </c>
      <c r="G112">
        <v>2553.806</v>
      </c>
      <c r="H112">
        <v>2178.37</v>
      </c>
      <c r="I112">
        <v>3388.0050000000001</v>
      </c>
      <c r="J112">
        <v>2339.0320000000002</v>
      </c>
      <c r="K112">
        <v>1168.181</v>
      </c>
      <c r="L112">
        <v>557.20299999999997</v>
      </c>
    </row>
    <row r="113" spans="1:12">
      <c r="A113" t="s">
        <v>133</v>
      </c>
      <c r="B113">
        <v>26334.874</v>
      </c>
      <c r="C113">
        <v>14504.534</v>
      </c>
      <c r="D113">
        <v>19656.097000000002</v>
      </c>
      <c r="E113">
        <v>72373.712</v>
      </c>
      <c r="F113">
        <v>87243.251000000004</v>
      </c>
      <c r="G113">
        <v>113274.6</v>
      </c>
      <c r="H113">
        <v>148515.55100000001</v>
      </c>
      <c r="I113">
        <v>128792.893</v>
      </c>
      <c r="J113">
        <v>116759.3</v>
      </c>
      <c r="K113">
        <v>91722.312000000005</v>
      </c>
      <c r="L113">
        <v>82244.929000000004</v>
      </c>
    </row>
    <row r="114" spans="1:12">
      <c r="A114" t="s">
        <v>134</v>
      </c>
      <c r="B114">
        <v>49892.639999999999</v>
      </c>
      <c r="C114">
        <v>84809.335999999996</v>
      </c>
      <c r="D114">
        <v>121047.908</v>
      </c>
      <c r="E114">
        <v>148112.13500000001</v>
      </c>
      <c r="F114">
        <v>134133.40700000001</v>
      </c>
      <c r="G114">
        <v>155509.79399999999</v>
      </c>
      <c r="H114">
        <v>143037.09599999999</v>
      </c>
      <c r="I114">
        <v>137163.84899999999</v>
      </c>
      <c r="J114">
        <v>193107.56200000001</v>
      </c>
      <c r="K114">
        <v>191668.66899999999</v>
      </c>
      <c r="L114">
        <v>159472.72700000001</v>
      </c>
    </row>
    <row r="115" spans="1:12">
      <c r="A115" t="s">
        <v>135</v>
      </c>
      <c r="B115">
        <v>3780.4</v>
      </c>
      <c r="C115">
        <v>3160.364</v>
      </c>
      <c r="D115">
        <v>3351.2249999999999</v>
      </c>
      <c r="E115">
        <v>7708.6289999999999</v>
      </c>
      <c r="F115">
        <v>8109.3289999999997</v>
      </c>
      <c r="G115">
        <v>10108.25</v>
      </c>
      <c r="H115">
        <v>9839.7659999999996</v>
      </c>
      <c r="I115">
        <v>8341.2690000000002</v>
      </c>
      <c r="J115">
        <v>21159.248</v>
      </c>
      <c r="K115">
        <v>15632.017</v>
      </c>
      <c r="L115">
        <v>19107.131000000001</v>
      </c>
    </row>
    <row r="116" spans="1:12">
      <c r="A116" t="s">
        <v>136</v>
      </c>
      <c r="B116">
        <v>1155.588</v>
      </c>
      <c r="C116">
        <v>2913.058</v>
      </c>
      <c r="D116">
        <v>1628.77</v>
      </c>
      <c r="E116">
        <v>1858.6759999999999</v>
      </c>
      <c r="F116">
        <v>3742.4380000000001</v>
      </c>
      <c r="G116">
        <v>5242.0129999999999</v>
      </c>
      <c r="H116">
        <v>6056.924</v>
      </c>
      <c r="I116">
        <v>7536.1610000000001</v>
      </c>
      <c r="J116">
        <v>8677.9130000000005</v>
      </c>
      <c r="K116">
        <v>9237.259</v>
      </c>
      <c r="L116">
        <v>11672.418</v>
      </c>
    </row>
    <row r="117" spans="1:12">
      <c r="A117" t="s">
        <v>137</v>
      </c>
      <c r="B117">
        <v>1542.83</v>
      </c>
      <c r="C117">
        <v>1922.09</v>
      </c>
      <c r="D117">
        <v>2275.9940000000001</v>
      </c>
      <c r="E117">
        <v>2453.1480000000001</v>
      </c>
      <c r="F117">
        <v>2229.4450000000002</v>
      </c>
      <c r="G117">
        <v>3433.442</v>
      </c>
      <c r="H117">
        <v>5390.7780000000002</v>
      </c>
      <c r="I117">
        <v>10850.093000000001</v>
      </c>
      <c r="J117">
        <v>9381.83</v>
      </c>
      <c r="K117">
        <v>3099.674</v>
      </c>
      <c r="L117">
        <v>540.87400000000002</v>
      </c>
    </row>
    <row r="118" spans="1:12">
      <c r="A118" t="s">
        <v>138</v>
      </c>
      <c r="B118">
        <v>482.90499999999997</v>
      </c>
      <c r="C118">
        <v>138.78800000000001</v>
      </c>
      <c r="D118">
        <v>157.92500000000001</v>
      </c>
      <c r="E118">
        <v>75.744</v>
      </c>
      <c r="F118">
        <v>278.41399999999999</v>
      </c>
      <c r="G118">
        <v>2346.904</v>
      </c>
      <c r="H118">
        <v>2406.6320000000001</v>
      </c>
      <c r="I118">
        <v>1381.6959999999999</v>
      </c>
      <c r="J118">
        <v>3120.3359999999998</v>
      </c>
      <c r="K118">
        <v>20732.152999999998</v>
      </c>
      <c r="L118">
        <v>27297.045999999998</v>
      </c>
    </row>
    <row r="119" spans="1:12">
      <c r="A119" t="s">
        <v>139</v>
      </c>
      <c r="B119">
        <v>71100.606</v>
      </c>
      <c r="C119">
        <v>67842.635999999999</v>
      </c>
      <c r="D119">
        <v>107455.22900000001</v>
      </c>
      <c r="E119">
        <v>112601.639</v>
      </c>
      <c r="F119">
        <v>120479.349</v>
      </c>
      <c r="G119">
        <v>104227.84</v>
      </c>
      <c r="H119">
        <v>119593.374</v>
      </c>
      <c r="I119">
        <v>136131.573</v>
      </c>
      <c r="J119">
        <v>164737.00200000001</v>
      </c>
      <c r="K119">
        <v>153628.981</v>
      </c>
      <c r="L119">
        <v>190314.52499999999</v>
      </c>
    </row>
    <row r="120" spans="1:12">
      <c r="A120" t="s">
        <v>140</v>
      </c>
      <c r="B120">
        <v>4063.3980000000001</v>
      </c>
      <c r="C120">
        <v>3754.569</v>
      </c>
      <c r="D120">
        <v>3662.94</v>
      </c>
      <c r="E120">
        <v>6342.5410000000002</v>
      </c>
      <c r="F120">
        <v>7528.1710000000003</v>
      </c>
      <c r="G120">
        <v>12025.275</v>
      </c>
      <c r="H120">
        <v>15907.142</v>
      </c>
      <c r="I120">
        <v>11225.746999999999</v>
      </c>
      <c r="J120">
        <v>18148.225999999999</v>
      </c>
      <c r="K120">
        <v>13128.95</v>
      </c>
      <c r="L120">
        <v>20805.96</v>
      </c>
    </row>
    <row r="121" spans="1:12">
      <c r="A121" t="s">
        <v>141</v>
      </c>
      <c r="B121">
        <v>1940.37</v>
      </c>
      <c r="C121">
        <v>2002.68</v>
      </c>
      <c r="D121">
        <v>1574.2840000000001</v>
      </c>
      <c r="E121">
        <v>1605.8209999999999</v>
      </c>
      <c r="F121">
        <v>1945.94</v>
      </c>
      <c r="G121">
        <v>3983.2040000000002</v>
      </c>
      <c r="H121">
        <v>3746.0639999999999</v>
      </c>
      <c r="I121">
        <v>5133.1710000000003</v>
      </c>
      <c r="J121">
        <v>22678.113000000001</v>
      </c>
      <c r="K121">
        <v>12742.561</v>
      </c>
      <c r="L121">
        <v>16001.376</v>
      </c>
    </row>
    <row r="122" spans="1:12">
      <c r="A122" t="s">
        <v>142</v>
      </c>
      <c r="B122">
        <v>10459.127</v>
      </c>
      <c r="C122">
        <v>14371.602000000001</v>
      </c>
      <c r="D122">
        <v>12109.76</v>
      </c>
      <c r="E122">
        <v>17358.187999999998</v>
      </c>
      <c r="F122">
        <v>19088.188999999998</v>
      </c>
      <c r="G122">
        <v>24776.897000000001</v>
      </c>
      <c r="H122">
        <v>29466.743999999999</v>
      </c>
      <c r="I122">
        <v>27858.136999999999</v>
      </c>
      <c r="J122">
        <v>33276.269999999997</v>
      </c>
      <c r="K122">
        <v>25447.330999999998</v>
      </c>
      <c r="L122">
        <v>22767.445</v>
      </c>
    </row>
    <row r="123" spans="1:12">
      <c r="A123" t="s">
        <v>143</v>
      </c>
      <c r="B123">
        <v>222858.149</v>
      </c>
      <c r="C123">
        <v>266390.34000000003</v>
      </c>
      <c r="D123">
        <v>261923.003</v>
      </c>
      <c r="E123">
        <v>331165.46399999998</v>
      </c>
      <c r="F123">
        <v>362414.679</v>
      </c>
      <c r="G123">
        <v>387461.23100000003</v>
      </c>
      <c r="H123">
        <v>417012.799</v>
      </c>
      <c r="I123">
        <v>401513.848</v>
      </c>
      <c r="J123">
        <v>503312.55300000001</v>
      </c>
      <c r="K123">
        <v>528021.00100000005</v>
      </c>
      <c r="L123">
        <v>568347.79200000002</v>
      </c>
    </row>
    <row r="124" spans="1:12">
      <c r="A124" t="s">
        <v>144</v>
      </c>
      <c r="B124">
        <v>215.69499999999999</v>
      </c>
      <c r="C124">
        <v>1803.8340000000001</v>
      </c>
      <c r="D124">
        <v>3629.6889999999999</v>
      </c>
      <c r="E124">
        <v>1593.5</v>
      </c>
      <c r="F124">
        <v>1919.8309999999999</v>
      </c>
      <c r="G124">
        <v>655.95299999999997</v>
      </c>
      <c r="H124">
        <v>1351.549</v>
      </c>
      <c r="I124">
        <v>2334.8389999999999</v>
      </c>
      <c r="J124">
        <v>1913.0820000000001</v>
      </c>
      <c r="K124">
        <v>2736.6419999999998</v>
      </c>
      <c r="L124">
        <v>1830.818</v>
      </c>
    </row>
    <row r="125" spans="1:12">
      <c r="A125" t="s">
        <v>145</v>
      </c>
      <c r="B125">
        <v>12399.825999999999</v>
      </c>
      <c r="C125">
        <v>16967.116999999998</v>
      </c>
      <c r="D125">
        <v>12976.125</v>
      </c>
      <c r="E125">
        <v>29594.002</v>
      </c>
      <c r="F125">
        <v>22036.431</v>
      </c>
      <c r="G125">
        <v>27944.482</v>
      </c>
      <c r="H125">
        <v>30137.374</v>
      </c>
      <c r="I125">
        <v>16340.598</v>
      </c>
      <c r="J125">
        <v>20062.424999999999</v>
      </c>
      <c r="K125">
        <v>26360.937000000002</v>
      </c>
      <c r="L125">
        <v>18822.683000000001</v>
      </c>
    </row>
    <row r="126" spans="1:12">
      <c r="A126" t="s">
        <v>146</v>
      </c>
      <c r="B126">
        <v>769.46199999999999</v>
      </c>
      <c r="C126">
        <v>993.04600000000005</v>
      </c>
      <c r="D126">
        <v>972.10500000000002</v>
      </c>
      <c r="E126">
        <v>878.03899999999999</v>
      </c>
      <c r="F126">
        <v>2272.5909999999999</v>
      </c>
      <c r="G126">
        <v>1595.79</v>
      </c>
      <c r="H126">
        <v>1799.183</v>
      </c>
      <c r="I126">
        <v>3761.64</v>
      </c>
      <c r="J126">
        <v>2507.0140000000001</v>
      </c>
      <c r="K126">
        <v>2238.346</v>
      </c>
      <c r="L126">
        <v>3160.212</v>
      </c>
    </row>
    <row r="127" spans="1:12">
      <c r="A127" t="s">
        <v>147</v>
      </c>
      <c r="B127">
        <v>862.01</v>
      </c>
      <c r="C127">
        <v>1044.4739999999999</v>
      </c>
      <c r="D127">
        <v>1271.883</v>
      </c>
      <c r="E127">
        <v>1971.1079999999999</v>
      </c>
      <c r="F127">
        <v>2090.4690000000001</v>
      </c>
      <c r="G127">
        <v>1794.1130000000001</v>
      </c>
      <c r="H127">
        <v>2492.4169999999999</v>
      </c>
      <c r="I127">
        <v>2195.4029999999998</v>
      </c>
      <c r="J127">
        <v>2916.741</v>
      </c>
      <c r="K127">
        <v>2685.4470000000001</v>
      </c>
      <c r="L127">
        <v>1311.002</v>
      </c>
    </row>
    <row r="128" spans="1:12">
      <c r="A128" t="s">
        <v>148</v>
      </c>
      <c r="B128">
        <v>606.21900000000005</v>
      </c>
      <c r="C128">
        <v>4958.433</v>
      </c>
      <c r="D128">
        <v>2001.6010000000001</v>
      </c>
      <c r="E128">
        <v>881.49099999999999</v>
      </c>
      <c r="F128">
        <v>817.97199999999998</v>
      </c>
      <c r="G128">
        <v>864.94899999999996</v>
      </c>
      <c r="H128">
        <v>7690.4709999999995</v>
      </c>
      <c r="I128">
        <v>6089.1369999999997</v>
      </c>
      <c r="J128">
        <v>2333.9499999999998</v>
      </c>
      <c r="K128">
        <v>2081.8339999999998</v>
      </c>
      <c r="L128">
        <v>2711.2719999999999</v>
      </c>
    </row>
    <row r="129" spans="1:12">
      <c r="A129" t="s">
        <v>149</v>
      </c>
      <c r="B129">
        <v>49915.432999999997</v>
      </c>
      <c r="C129">
        <v>50014.73</v>
      </c>
      <c r="D129">
        <v>53989.161999999997</v>
      </c>
      <c r="E129">
        <v>60171.66</v>
      </c>
      <c r="F129">
        <v>56411.309000000001</v>
      </c>
      <c r="G129">
        <v>77075.91</v>
      </c>
      <c r="H129">
        <v>99957.691000000006</v>
      </c>
      <c r="I129">
        <v>92237.012000000002</v>
      </c>
      <c r="J129">
        <v>121847.382</v>
      </c>
      <c r="K129">
        <v>136608.07</v>
      </c>
      <c r="L129">
        <v>119855.999</v>
      </c>
    </row>
    <row r="130" spans="1:12">
      <c r="A130" t="s">
        <v>150</v>
      </c>
      <c r="B130">
        <v>27.463000000000001</v>
      </c>
      <c r="C130">
        <v>236.16900000000001</v>
      </c>
      <c r="D130">
        <v>246.15899999999999</v>
      </c>
      <c r="E130">
        <v>99.498999999999995</v>
      </c>
      <c r="F130">
        <v>208.875</v>
      </c>
      <c r="G130">
        <v>901.81600000000003</v>
      </c>
      <c r="H130">
        <v>847.69600000000003</v>
      </c>
      <c r="I130">
        <v>135.749</v>
      </c>
      <c r="J130">
        <v>178.107</v>
      </c>
      <c r="K130">
        <v>40.601999999999997</v>
      </c>
      <c r="L130">
        <v>76.911000000000001</v>
      </c>
    </row>
    <row r="131" spans="1:12">
      <c r="A131" t="s">
        <v>151</v>
      </c>
      <c r="B131">
        <v>65.518000000000001</v>
      </c>
      <c r="C131">
        <v>66.171999999999997</v>
      </c>
      <c r="D131">
        <v>31.446999999999999</v>
      </c>
      <c r="E131">
        <v>60.076999999999998</v>
      </c>
      <c r="F131">
        <v>166.90600000000001</v>
      </c>
      <c r="G131">
        <v>228.44200000000001</v>
      </c>
      <c r="H131">
        <v>95.679000000000002</v>
      </c>
      <c r="I131">
        <v>96.718999999999994</v>
      </c>
      <c r="J131">
        <v>513.08000000000004</v>
      </c>
      <c r="K131">
        <v>154.184</v>
      </c>
      <c r="L131">
        <v>69.027000000000001</v>
      </c>
    </row>
    <row r="132" spans="1:12">
      <c r="A132" t="s">
        <v>152</v>
      </c>
      <c r="B132">
        <v>0.61199999999999999</v>
      </c>
      <c r="C132">
        <v>2.2109999999999999</v>
      </c>
      <c r="D132">
        <v>56.911000000000001</v>
      </c>
      <c r="E132">
        <v>1.6659999999999999</v>
      </c>
      <c r="F132">
        <v>169.501</v>
      </c>
      <c r="G132">
        <v>148.339</v>
      </c>
      <c r="H132">
        <v>366.06799999999998</v>
      </c>
      <c r="I132">
        <v>236.614</v>
      </c>
      <c r="J132">
        <v>78.436000000000007</v>
      </c>
      <c r="K132">
        <v>34.087000000000003</v>
      </c>
      <c r="L132">
        <v>25.565999999999999</v>
      </c>
    </row>
    <row r="133" spans="1:12">
      <c r="A133" t="s">
        <v>153</v>
      </c>
      <c r="B133">
        <v>17116.562999999998</v>
      </c>
      <c r="C133">
        <v>30343.091</v>
      </c>
      <c r="D133">
        <v>29302.489000000001</v>
      </c>
      <c r="E133">
        <v>37615.798000000003</v>
      </c>
      <c r="F133">
        <v>38725.909</v>
      </c>
      <c r="G133">
        <v>44830.184000000001</v>
      </c>
      <c r="H133">
        <v>60663.906000000003</v>
      </c>
      <c r="I133">
        <v>72692.115000000005</v>
      </c>
      <c r="J133">
        <v>57018.472000000002</v>
      </c>
      <c r="K133">
        <v>49494.324000000001</v>
      </c>
      <c r="L133">
        <v>38537.491000000002</v>
      </c>
    </row>
    <row r="134" spans="1:12">
      <c r="A134" t="s">
        <v>154</v>
      </c>
      <c r="B134">
        <v>211084.84599999999</v>
      </c>
      <c r="C134">
        <v>240337.89499999999</v>
      </c>
      <c r="D134">
        <v>275574.64</v>
      </c>
      <c r="E134">
        <v>440932.85499999998</v>
      </c>
      <c r="F134">
        <v>472431.53200000001</v>
      </c>
      <c r="G134">
        <v>617944.65800000005</v>
      </c>
      <c r="H134">
        <v>697799.99899999995</v>
      </c>
      <c r="I134">
        <v>703263.58600000001</v>
      </c>
      <c r="J134">
        <v>805971.59100000001</v>
      </c>
      <c r="K134">
        <v>586154.86800000002</v>
      </c>
      <c r="L134">
        <v>791758.91099999996</v>
      </c>
    </row>
    <row r="135" spans="1:12">
      <c r="A135" t="s">
        <v>155</v>
      </c>
      <c r="B135">
        <v>12907.722</v>
      </c>
      <c r="C135">
        <v>10308.694</v>
      </c>
      <c r="D135">
        <v>9927.0910000000003</v>
      </c>
      <c r="E135">
        <v>12192.02</v>
      </c>
      <c r="F135">
        <v>13442.536</v>
      </c>
      <c r="G135">
        <v>15637.235000000001</v>
      </c>
      <c r="H135">
        <v>16591.496999999999</v>
      </c>
      <c r="I135">
        <v>19039.241000000002</v>
      </c>
      <c r="J135">
        <v>17113.767</v>
      </c>
      <c r="K135">
        <v>17652.121999999999</v>
      </c>
      <c r="L135">
        <v>17146.935000000001</v>
      </c>
    </row>
    <row r="136" spans="1:12">
      <c r="A136" t="s">
        <v>156</v>
      </c>
      <c r="B136">
        <v>64.123999999999995</v>
      </c>
      <c r="C136">
        <v>30.803999999999998</v>
      </c>
      <c r="D136">
        <v>15.574999999999999</v>
      </c>
      <c r="E136">
        <v>17.728000000000002</v>
      </c>
      <c r="F136">
        <v>37.726999999999997</v>
      </c>
      <c r="G136">
        <v>8.9380000000000006</v>
      </c>
      <c r="H136">
        <v>61.957000000000001</v>
      </c>
      <c r="I136">
        <v>104.373</v>
      </c>
      <c r="J136">
        <v>165.797</v>
      </c>
      <c r="K136">
        <v>108.684</v>
      </c>
      <c r="L136">
        <v>36.441000000000003</v>
      </c>
    </row>
    <row r="137" spans="1:12">
      <c r="A137" t="s">
        <v>157</v>
      </c>
      <c r="B137">
        <v>87322.046000000002</v>
      </c>
      <c r="C137">
        <v>98193.221000000005</v>
      </c>
      <c r="D137">
        <v>108426.595</v>
      </c>
      <c r="E137">
        <v>126184.461</v>
      </c>
      <c r="F137">
        <v>137852.503</v>
      </c>
      <c r="G137">
        <v>165305.851</v>
      </c>
      <c r="H137">
        <v>218692.48699999999</v>
      </c>
      <c r="I137">
        <v>208710.05900000001</v>
      </c>
      <c r="J137">
        <v>217095.20300000001</v>
      </c>
      <c r="K137">
        <v>239115.416</v>
      </c>
      <c r="L137">
        <v>221738.788</v>
      </c>
    </row>
    <row r="138" spans="1:12">
      <c r="A138" t="s">
        <v>158</v>
      </c>
      <c r="B138">
        <v>8198.5709999999999</v>
      </c>
      <c r="C138">
        <v>7941.0039999999999</v>
      </c>
      <c r="D138">
        <v>11025.987999999999</v>
      </c>
      <c r="E138">
        <v>22498.114000000001</v>
      </c>
      <c r="F138">
        <v>47529.769</v>
      </c>
      <c r="G138">
        <v>55003.58</v>
      </c>
      <c r="H138">
        <v>37073.485999999997</v>
      </c>
      <c r="I138">
        <v>36684.491999999998</v>
      </c>
      <c r="J138">
        <v>34955.031000000003</v>
      </c>
      <c r="K138">
        <v>32922.936999999998</v>
      </c>
      <c r="L138">
        <v>30937.602999999999</v>
      </c>
    </row>
    <row r="139" spans="1:12">
      <c r="A139" t="s">
        <v>159</v>
      </c>
      <c r="B139">
        <v>140116.397</v>
      </c>
      <c r="C139">
        <v>192655.106</v>
      </c>
      <c r="D139">
        <v>205554.76199999999</v>
      </c>
      <c r="E139">
        <v>278870.81800000003</v>
      </c>
      <c r="F139">
        <v>424615.54</v>
      </c>
      <c r="G139">
        <v>551623.78899999999</v>
      </c>
      <c r="H139">
        <v>547245.10400000005</v>
      </c>
      <c r="I139">
        <v>557178.11300000001</v>
      </c>
      <c r="J139">
        <v>606998.85900000005</v>
      </c>
      <c r="K139">
        <v>634068.79099999997</v>
      </c>
      <c r="L139">
        <v>521659.136</v>
      </c>
    </row>
    <row r="140" spans="1:12">
      <c r="A140" t="s">
        <v>160</v>
      </c>
      <c r="B140">
        <v>12260.757</v>
      </c>
      <c r="C140">
        <v>18735.978999999999</v>
      </c>
      <c r="D140">
        <v>14887.448</v>
      </c>
      <c r="E140">
        <v>18035.129000000001</v>
      </c>
      <c r="F140">
        <v>31363.957999999999</v>
      </c>
      <c r="G140">
        <v>30380.489000000001</v>
      </c>
      <c r="H140">
        <v>33935.127999999997</v>
      </c>
      <c r="I140">
        <v>31899.003000000001</v>
      </c>
      <c r="J140">
        <v>30135.715</v>
      </c>
      <c r="K140">
        <v>32732.303</v>
      </c>
      <c r="L140">
        <v>25252.424999999999</v>
      </c>
    </row>
    <row r="141" spans="1:12">
      <c r="A141" t="s">
        <v>161</v>
      </c>
      <c r="B141">
        <v>12013.183000000001</v>
      </c>
      <c r="C141">
        <v>21626.904999999999</v>
      </c>
      <c r="D141">
        <v>22566.326000000001</v>
      </c>
      <c r="E141">
        <v>27950.312000000002</v>
      </c>
      <c r="F141">
        <v>19821.993999999999</v>
      </c>
      <c r="G141">
        <v>18407.147000000001</v>
      </c>
      <c r="H141">
        <v>32343.659</v>
      </c>
      <c r="I141">
        <v>49738.745000000003</v>
      </c>
      <c r="J141">
        <v>52495.875</v>
      </c>
      <c r="K141">
        <v>84438.603000000003</v>
      </c>
      <c r="L141">
        <v>50284.972999999998</v>
      </c>
    </row>
    <row r="142" spans="1:12">
      <c r="A142" t="s">
        <v>162</v>
      </c>
      <c r="B142">
        <v>265.91000000000003</v>
      </c>
      <c r="C142">
        <v>701.92700000000002</v>
      </c>
      <c r="D142">
        <v>1782.604</v>
      </c>
      <c r="E142">
        <v>2132.58</v>
      </c>
      <c r="F142">
        <v>4453.393</v>
      </c>
      <c r="G142">
        <v>1828.8440000000001</v>
      </c>
      <c r="H142">
        <v>1144.856</v>
      </c>
      <c r="I142">
        <v>1164.8040000000001</v>
      </c>
      <c r="J142">
        <v>576.69299999999998</v>
      </c>
      <c r="K142">
        <v>740.2</v>
      </c>
      <c r="L142">
        <v>406.12200000000001</v>
      </c>
    </row>
    <row r="143" spans="1:12">
      <c r="A143" t="s">
        <v>163</v>
      </c>
      <c r="B143">
        <v>1917.586</v>
      </c>
      <c r="C143">
        <v>1674.3150000000001</v>
      </c>
      <c r="D143">
        <v>1852.931</v>
      </c>
      <c r="E143">
        <v>2632.4059999999999</v>
      </c>
      <c r="F143">
        <v>2553.4940000000001</v>
      </c>
      <c r="G143">
        <v>3340.6030000000001</v>
      </c>
      <c r="H143">
        <v>2676.4490000000001</v>
      </c>
      <c r="I143">
        <v>2283.14</v>
      </c>
      <c r="J143">
        <v>7456.3720000000003</v>
      </c>
      <c r="K143">
        <v>23076.05</v>
      </c>
      <c r="L143">
        <v>5462.2169999999996</v>
      </c>
    </row>
    <row r="144" spans="1:12">
      <c r="A144" t="s">
        <v>164</v>
      </c>
      <c r="B144">
        <v>243.33199999999999</v>
      </c>
      <c r="C144">
        <v>239.934</v>
      </c>
      <c r="D144">
        <v>802.35799999999995</v>
      </c>
      <c r="E144">
        <v>1157.0820000000001</v>
      </c>
      <c r="F144">
        <v>1088.116</v>
      </c>
      <c r="G144">
        <v>919.10900000000004</v>
      </c>
      <c r="H144">
        <v>846.64400000000001</v>
      </c>
      <c r="I144">
        <v>786.45600000000002</v>
      </c>
      <c r="J144">
        <v>1351.6780000000001</v>
      </c>
      <c r="K144">
        <v>1791.4670000000001</v>
      </c>
      <c r="L144">
        <v>906.51800000000003</v>
      </c>
    </row>
    <row r="145" spans="1:12">
      <c r="A145" t="s">
        <v>165</v>
      </c>
      <c r="B145">
        <v>761.80499999999995</v>
      </c>
      <c r="C145">
        <v>1007.665</v>
      </c>
      <c r="D145">
        <v>1324.954</v>
      </c>
      <c r="E145">
        <v>1182.0609999999999</v>
      </c>
      <c r="F145">
        <v>798.97699999999998</v>
      </c>
      <c r="G145">
        <v>202.62700000000001</v>
      </c>
      <c r="H145">
        <v>119.09699999999999</v>
      </c>
      <c r="I145">
        <v>250.596</v>
      </c>
      <c r="J145">
        <v>139.50800000000001</v>
      </c>
      <c r="K145">
        <v>838.18200000000002</v>
      </c>
      <c r="L145">
        <v>736.73800000000006</v>
      </c>
    </row>
    <row r="146" spans="1:12">
      <c r="A146" t="s">
        <v>166</v>
      </c>
      <c r="B146">
        <v>2348.1010000000001</v>
      </c>
      <c r="C146">
        <v>655.31500000000005</v>
      </c>
      <c r="D146">
        <v>701.28</v>
      </c>
      <c r="E146">
        <v>214.55</v>
      </c>
      <c r="F146">
        <v>168.76900000000001</v>
      </c>
      <c r="G146">
        <v>234.81100000000001</v>
      </c>
      <c r="H146">
        <v>268.18700000000001</v>
      </c>
      <c r="I146">
        <v>651.25400000000002</v>
      </c>
      <c r="J146">
        <v>556.83699999999999</v>
      </c>
      <c r="K146">
        <v>756.26599999999996</v>
      </c>
      <c r="L146">
        <v>645.04</v>
      </c>
    </row>
    <row r="147" spans="1:12">
      <c r="A147" t="s">
        <v>167</v>
      </c>
      <c r="B147">
        <v>290167.31900000002</v>
      </c>
      <c r="C147">
        <v>359948.755</v>
      </c>
      <c r="D147">
        <v>386258.87699999998</v>
      </c>
      <c r="E147">
        <v>528844.76</v>
      </c>
      <c r="F147">
        <v>588369.70900000003</v>
      </c>
      <c r="G147">
        <v>778089.75899999996</v>
      </c>
      <c r="H147">
        <v>865406.56499999994</v>
      </c>
      <c r="I147">
        <v>757159.59400000004</v>
      </c>
      <c r="J147">
        <v>840301.94200000004</v>
      </c>
      <c r="K147">
        <v>830869.89899999998</v>
      </c>
      <c r="L147">
        <v>563240.027</v>
      </c>
    </row>
    <row r="148" spans="1:12">
      <c r="A148" t="s">
        <v>168</v>
      </c>
      <c r="B148">
        <v>11942.625</v>
      </c>
      <c r="C148">
        <v>11096.915000000001</v>
      </c>
      <c r="D148">
        <v>8911.8490000000002</v>
      </c>
      <c r="E148">
        <v>12653.286</v>
      </c>
      <c r="F148">
        <v>13681.592000000001</v>
      </c>
      <c r="G148">
        <v>18134.010999999999</v>
      </c>
      <c r="H148">
        <v>19088.018</v>
      </c>
      <c r="I148">
        <v>19956.955000000002</v>
      </c>
      <c r="J148">
        <v>23164.210999999999</v>
      </c>
      <c r="K148">
        <v>22817.972000000002</v>
      </c>
      <c r="L148">
        <v>20001.845000000001</v>
      </c>
    </row>
    <row r="149" spans="1:12">
      <c r="A149" t="s">
        <v>169</v>
      </c>
      <c r="B149">
        <v>2687.0279999999998</v>
      </c>
      <c r="C149">
        <v>3435.4070000000002</v>
      </c>
      <c r="D149">
        <v>1783.5319999999999</v>
      </c>
      <c r="E149">
        <v>2089.7759999999998</v>
      </c>
      <c r="F149">
        <v>4869.8059999999996</v>
      </c>
      <c r="G149">
        <v>5246.9830000000002</v>
      </c>
      <c r="H149">
        <v>3234.529</v>
      </c>
      <c r="I149">
        <v>2582.6579999999999</v>
      </c>
      <c r="J149">
        <v>2453.1210000000001</v>
      </c>
      <c r="K149">
        <v>3598.337</v>
      </c>
      <c r="L149">
        <v>6972.5349999999999</v>
      </c>
    </row>
    <row r="150" spans="1:12">
      <c r="A150" t="s">
        <v>170</v>
      </c>
      <c r="B150">
        <v>32681.149000000001</v>
      </c>
      <c r="C150">
        <v>27991.858</v>
      </c>
      <c r="D150">
        <v>27509.195</v>
      </c>
      <c r="E150">
        <v>23865.445</v>
      </c>
      <c r="F150">
        <v>28473.741000000002</v>
      </c>
      <c r="G150">
        <v>34922.165999999997</v>
      </c>
      <c r="H150">
        <v>48498.266000000003</v>
      </c>
      <c r="I150">
        <v>64610.86</v>
      </c>
      <c r="J150">
        <v>81896.002999999997</v>
      </c>
      <c r="K150">
        <v>77375.735000000001</v>
      </c>
      <c r="L150">
        <v>76165.649000000005</v>
      </c>
    </row>
    <row r="151" spans="1:12">
      <c r="A151" t="s">
        <v>171</v>
      </c>
      <c r="B151">
        <v>3103.319</v>
      </c>
      <c r="C151">
        <v>6157.7809999999999</v>
      </c>
      <c r="D151">
        <v>2808.683</v>
      </c>
      <c r="E151">
        <v>5914.7139999999999</v>
      </c>
      <c r="F151">
        <v>3999.837</v>
      </c>
      <c r="G151">
        <v>3095.0630000000001</v>
      </c>
      <c r="H151">
        <v>3491.913</v>
      </c>
      <c r="I151">
        <v>4529.0230000000001</v>
      </c>
      <c r="J151">
        <v>11964.455</v>
      </c>
      <c r="K151">
        <v>9611.9830000000002</v>
      </c>
      <c r="L151">
        <v>10433.133</v>
      </c>
    </row>
    <row r="152" spans="1:12">
      <c r="A152" t="s">
        <v>172</v>
      </c>
      <c r="B152">
        <v>56093.747000000003</v>
      </c>
      <c r="C152">
        <v>64088.324999999997</v>
      </c>
      <c r="D152">
        <v>57196.252999999997</v>
      </c>
      <c r="E152">
        <v>62457.093999999997</v>
      </c>
      <c r="F152">
        <v>76500.536999999997</v>
      </c>
      <c r="G152">
        <v>88461.104999999996</v>
      </c>
      <c r="H152">
        <v>112832.433</v>
      </c>
      <c r="I152">
        <v>92860.638000000006</v>
      </c>
      <c r="J152">
        <v>103458.09299999999</v>
      </c>
      <c r="K152">
        <v>70825.634000000005</v>
      </c>
      <c r="L152">
        <v>54153.731</v>
      </c>
    </row>
    <row r="153" spans="1:12">
      <c r="A153" t="s">
        <v>173</v>
      </c>
      <c r="B153">
        <v>175756.41</v>
      </c>
      <c r="C153">
        <v>229124.10200000001</v>
      </c>
      <c r="D153">
        <v>227021.58799999999</v>
      </c>
      <c r="E153">
        <v>277487.59100000001</v>
      </c>
      <c r="F153">
        <v>345126.06199999998</v>
      </c>
      <c r="G153">
        <v>411213.37199999997</v>
      </c>
      <c r="H153">
        <v>444983.087</v>
      </c>
      <c r="I153">
        <v>444846.848</v>
      </c>
      <c r="J153">
        <v>455899.141</v>
      </c>
      <c r="K153">
        <v>417096.94699999999</v>
      </c>
      <c r="L153">
        <v>335576.10399999999</v>
      </c>
    </row>
    <row r="154" spans="1:12">
      <c r="A154" t="s">
        <v>174</v>
      </c>
      <c r="B154">
        <v>1983.491</v>
      </c>
      <c r="C154">
        <v>3836.0390000000002</v>
      </c>
      <c r="D154">
        <v>3542.6770000000001</v>
      </c>
      <c r="E154">
        <v>3654.5590000000002</v>
      </c>
      <c r="F154">
        <v>5683.01</v>
      </c>
      <c r="G154">
        <v>7121.7730000000001</v>
      </c>
      <c r="H154">
        <v>6039.7640000000001</v>
      </c>
      <c r="I154">
        <v>4025.8440000000001</v>
      </c>
      <c r="J154">
        <v>5765.6890000000003</v>
      </c>
      <c r="K154">
        <v>4593.335</v>
      </c>
      <c r="L154">
        <v>4512.9589999999998</v>
      </c>
    </row>
    <row r="155" spans="1:12">
      <c r="A155" t="s">
        <v>175</v>
      </c>
      <c r="B155">
        <v>20083.144</v>
      </c>
      <c r="C155">
        <v>30208.080000000002</v>
      </c>
      <c r="D155">
        <v>34486.525999999998</v>
      </c>
      <c r="E155">
        <v>39740.502</v>
      </c>
      <c r="F155">
        <v>45616.474000000002</v>
      </c>
      <c r="G155">
        <v>42882.042999999998</v>
      </c>
      <c r="H155">
        <v>39940.453999999998</v>
      </c>
      <c r="I155">
        <v>18615.293000000001</v>
      </c>
      <c r="J155">
        <v>26076.12</v>
      </c>
      <c r="K155">
        <v>26534.965</v>
      </c>
      <c r="L155">
        <v>23635.967000000001</v>
      </c>
    </row>
    <row r="156" spans="1:12">
      <c r="A156" t="s">
        <v>176</v>
      </c>
      <c r="B156">
        <v>1825.1210000000001</v>
      </c>
      <c r="C156">
        <v>3226.1190000000001</v>
      </c>
      <c r="D156">
        <v>4533.8519999999999</v>
      </c>
      <c r="E156">
        <v>8995.2649999999994</v>
      </c>
      <c r="F156">
        <v>1189.4880000000001</v>
      </c>
      <c r="G156">
        <v>861.49400000000003</v>
      </c>
      <c r="H156">
        <v>410.36399999999998</v>
      </c>
      <c r="I156">
        <v>569.96400000000006</v>
      </c>
      <c r="J156">
        <v>157.90899999999999</v>
      </c>
      <c r="K156">
        <v>29.03</v>
      </c>
      <c r="L156">
        <v>61.195</v>
      </c>
    </row>
    <row r="157" spans="1:12">
      <c r="A157" t="s">
        <v>177</v>
      </c>
      <c r="B157">
        <v>20613.68</v>
      </c>
      <c r="C157">
        <v>28876.098999999998</v>
      </c>
      <c r="D157">
        <v>28603.512999999999</v>
      </c>
      <c r="E157">
        <v>38524.338000000003</v>
      </c>
      <c r="F157">
        <v>68600.043000000005</v>
      </c>
      <c r="G157">
        <v>120379.48299999999</v>
      </c>
      <c r="H157">
        <v>107462.82399999999</v>
      </c>
      <c r="I157">
        <v>95341.328999999998</v>
      </c>
      <c r="J157">
        <v>178306.769</v>
      </c>
      <c r="K157">
        <v>67377.452999999994</v>
      </c>
      <c r="L157">
        <v>109560.333</v>
      </c>
    </row>
    <row r="158" spans="1:12">
      <c r="A158" t="s">
        <v>178</v>
      </c>
      <c r="B158">
        <v>104423.166</v>
      </c>
      <c r="C158">
        <v>146096.63500000001</v>
      </c>
      <c r="D158">
        <v>152319.79500000001</v>
      </c>
      <c r="E158">
        <v>212133.25099999999</v>
      </c>
      <c r="F158">
        <v>259411.48199999999</v>
      </c>
      <c r="G158">
        <v>65363.648000000001</v>
      </c>
      <c r="H158">
        <v>92899.937999999995</v>
      </c>
      <c r="I158">
        <v>56999.714</v>
      </c>
      <c r="J158">
        <v>68438.463000000003</v>
      </c>
      <c r="K158">
        <v>34352.951000000001</v>
      </c>
      <c r="L158">
        <v>26676.02</v>
      </c>
    </row>
    <row r="159" spans="1:12">
      <c r="A159" t="s">
        <v>179</v>
      </c>
      <c r="B159">
        <v>150803.13</v>
      </c>
      <c r="C159">
        <v>118086.47900000001</v>
      </c>
      <c r="D159">
        <v>122112.694</v>
      </c>
      <c r="E159">
        <v>117935.121</v>
      </c>
      <c r="F159">
        <v>178292.43900000001</v>
      </c>
      <c r="G159">
        <v>169788.43400000001</v>
      </c>
      <c r="H159">
        <v>140390.28700000001</v>
      </c>
      <c r="I159">
        <v>199719.17</v>
      </c>
      <c r="J159">
        <v>288118.73800000001</v>
      </c>
      <c r="K159">
        <v>179458.261</v>
      </c>
      <c r="L159">
        <v>327306.73200000002</v>
      </c>
    </row>
    <row r="160" spans="1:12">
      <c r="A160" t="s">
        <v>180</v>
      </c>
      <c r="B160">
        <v>418746.85700000002</v>
      </c>
      <c r="C160">
        <v>467223.516</v>
      </c>
      <c r="D160">
        <v>438286.53700000001</v>
      </c>
      <c r="E160">
        <v>564850.70700000005</v>
      </c>
      <c r="F160">
        <v>752362.81400000001</v>
      </c>
      <c r="G160">
        <v>747803.37399999995</v>
      </c>
      <c r="H160">
        <v>975482.42500000005</v>
      </c>
      <c r="I160">
        <v>903279.08600000001</v>
      </c>
      <c r="J160">
        <v>962994.06</v>
      </c>
      <c r="K160">
        <v>767280.74600000004</v>
      </c>
      <c r="L160">
        <v>917377.03399999999</v>
      </c>
    </row>
    <row r="161" spans="1:12">
      <c r="A161" t="s">
        <v>181</v>
      </c>
      <c r="B161">
        <v>3989.0970000000002</v>
      </c>
      <c r="C161">
        <v>6439.5240000000003</v>
      </c>
      <c r="D161">
        <v>6923.2110000000002</v>
      </c>
      <c r="E161">
        <v>8726.1830000000009</v>
      </c>
      <c r="F161">
        <v>80994.820999999996</v>
      </c>
      <c r="G161">
        <v>152132.76500000001</v>
      </c>
      <c r="H161">
        <v>206078.698</v>
      </c>
      <c r="I161">
        <v>454909.11099999998</v>
      </c>
      <c r="J161">
        <v>376867.88</v>
      </c>
      <c r="K161">
        <v>58906.207999999999</v>
      </c>
      <c r="L161">
        <v>87482.116999999998</v>
      </c>
    </row>
    <row r="162" spans="1:12">
      <c r="A162" t="s">
        <v>182</v>
      </c>
      <c r="B162">
        <v>1006063.9449999999</v>
      </c>
      <c r="C162">
        <v>1182530.149</v>
      </c>
      <c r="D162">
        <v>1130793.1580000001</v>
      </c>
      <c r="E162">
        <v>1293396.1159999999</v>
      </c>
      <c r="F162">
        <v>1910999.75</v>
      </c>
      <c r="G162">
        <v>2091581.31</v>
      </c>
      <c r="H162">
        <v>2955678.8089999999</v>
      </c>
      <c r="I162">
        <v>3261261.554</v>
      </c>
      <c r="J162">
        <v>4356290.1859999998</v>
      </c>
      <c r="K162">
        <v>2531546.2379999999</v>
      </c>
      <c r="L162">
        <v>2663233.64</v>
      </c>
    </row>
    <row r="163" spans="1:12">
      <c r="A163" t="s">
        <v>183</v>
      </c>
      <c r="B163">
        <v>47801.43</v>
      </c>
      <c r="C163">
        <v>62027.957999999999</v>
      </c>
      <c r="D163">
        <v>59780.192999999999</v>
      </c>
      <c r="E163">
        <v>70230.150999999998</v>
      </c>
      <c r="F163">
        <v>74189.437000000005</v>
      </c>
      <c r="G163">
        <v>106206.66899999999</v>
      </c>
      <c r="H163">
        <v>120472.349</v>
      </c>
      <c r="I163">
        <v>133578.34599999999</v>
      </c>
      <c r="J163">
        <v>188683.261</v>
      </c>
      <c r="K163">
        <v>152555.916</v>
      </c>
      <c r="L163">
        <v>100164.448</v>
      </c>
    </row>
    <row r="164" spans="1:12">
      <c r="A164" t="s">
        <v>184</v>
      </c>
      <c r="B164">
        <v>56021.665999999997</v>
      </c>
      <c r="C164">
        <v>74201.316000000006</v>
      </c>
      <c r="D164">
        <v>79419.709000000003</v>
      </c>
      <c r="E164">
        <v>93514.228000000003</v>
      </c>
      <c r="F164">
        <v>122340.622</v>
      </c>
      <c r="G164">
        <v>145131.79500000001</v>
      </c>
      <c r="H164">
        <v>197413.70800000001</v>
      </c>
      <c r="I164">
        <v>209551.20499999999</v>
      </c>
      <c r="J164">
        <v>318801.86800000002</v>
      </c>
      <c r="K164">
        <v>207906.11499999999</v>
      </c>
      <c r="L164">
        <v>189056.36</v>
      </c>
    </row>
    <row r="165" spans="1:12">
      <c r="A165" t="s">
        <v>185</v>
      </c>
      <c r="B165">
        <v>41568.51</v>
      </c>
      <c r="C165">
        <v>41935.247000000003</v>
      </c>
      <c r="D165">
        <v>20763.079000000002</v>
      </c>
      <c r="E165">
        <v>16768.819</v>
      </c>
      <c r="F165">
        <v>20810.888999999999</v>
      </c>
      <c r="G165">
        <v>20534.849999999999</v>
      </c>
      <c r="H165">
        <v>26770.315999999999</v>
      </c>
      <c r="I165">
        <v>31309.807000000001</v>
      </c>
      <c r="J165">
        <v>44525.127</v>
      </c>
      <c r="K165">
        <v>29657.87</v>
      </c>
      <c r="L165">
        <v>22183.593000000001</v>
      </c>
    </row>
    <row r="166" spans="1:12">
      <c r="A166" t="s">
        <v>186</v>
      </c>
      <c r="B166">
        <v>1152.1210000000001</v>
      </c>
      <c r="C166">
        <v>679.94399999999996</v>
      </c>
      <c r="D166">
        <v>3673.5250000000001</v>
      </c>
      <c r="E166">
        <v>4898.1270000000004</v>
      </c>
      <c r="F166">
        <v>3505.3530000000001</v>
      </c>
      <c r="G166">
        <v>4635.1710000000003</v>
      </c>
      <c r="H166">
        <v>182735.53400000001</v>
      </c>
      <c r="I166">
        <v>1514.443</v>
      </c>
      <c r="J166">
        <v>2830.3429999999998</v>
      </c>
      <c r="K166">
        <v>56786.137999999999</v>
      </c>
      <c r="L166">
        <v>8337.7749999999996</v>
      </c>
    </row>
    <row r="167" spans="1:12">
      <c r="A167" t="s">
        <v>187</v>
      </c>
      <c r="B167">
        <v>90441.934999999998</v>
      </c>
      <c r="C167">
        <v>84609.312999999995</v>
      </c>
      <c r="D167">
        <v>58763.495999999999</v>
      </c>
      <c r="E167">
        <v>71733.819000000003</v>
      </c>
      <c r="F167">
        <v>93315.33</v>
      </c>
      <c r="G167">
        <v>111464.057</v>
      </c>
      <c r="H167">
        <v>173832.45199999999</v>
      </c>
      <c r="I167">
        <v>191921.785</v>
      </c>
      <c r="J167">
        <v>194609.52299999999</v>
      </c>
      <c r="K167">
        <v>161339.26999999999</v>
      </c>
      <c r="L167">
        <v>166499.37</v>
      </c>
    </row>
    <row r="168" spans="1:12">
      <c r="A168" t="s">
        <v>188</v>
      </c>
      <c r="B168">
        <v>6010.3339999999998</v>
      </c>
      <c r="C168">
        <v>9201.607</v>
      </c>
      <c r="D168">
        <v>8674.125</v>
      </c>
      <c r="E168">
        <v>13942.519</v>
      </c>
      <c r="F168">
        <v>38010.720999999998</v>
      </c>
      <c r="G168">
        <v>8004.915</v>
      </c>
      <c r="H168">
        <v>5895.2129999999997</v>
      </c>
      <c r="I168">
        <v>19446.29</v>
      </c>
      <c r="J168">
        <v>8675.7939999999999</v>
      </c>
      <c r="K168">
        <v>7477.5450000000001</v>
      </c>
      <c r="L168">
        <v>8037.9930000000004</v>
      </c>
    </row>
    <row r="169" spans="1:12">
      <c r="A169" t="s">
        <v>189</v>
      </c>
      <c r="B169">
        <v>238205.09400000001</v>
      </c>
      <c r="C169">
        <v>319079.99400000001</v>
      </c>
      <c r="D169">
        <v>306057.89600000001</v>
      </c>
      <c r="E169">
        <v>352047.38799999998</v>
      </c>
      <c r="F169">
        <v>428759.52799999999</v>
      </c>
      <c r="G169">
        <v>586875.76399999997</v>
      </c>
      <c r="H169">
        <v>847090.83799999999</v>
      </c>
      <c r="I169">
        <v>838535.402</v>
      </c>
      <c r="J169">
        <v>799804.80099999998</v>
      </c>
      <c r="K169">
        <v>601426.17000000004</v>
      </c>
      <c r="L169">
        <v>664722.95400000003</v>
      </c>
    </row>
    <row r="170" spans="1:12">
      <c r="A170" t="s">
        <v>190</v>
      </c>
      <c r="B170">
        <v>326.447</v>
      </c>
      <c r="C170">
        <v>951.51099999999997</v>
      </c>
      <c r="D170">
        <v>1918.4369999999999</v>
      </c>
      <c r="E170">
        <v>911.721</v>
      </c>
      <c r="F170">
        <v>480.83800000000002</v>
      </c>
      <c r="G170">
        <v>344.39</v>
      </c>
      <c r="H170">
        <v>1273.7139999999999</v>
      </c>
      <c r="I170">
        <v>1861.47</v>
      </c>
      <c r="J170">
        <v>1458.461</v>
      </c>
      <c r="K170">
        <v>1504.9849999999999</v>
      </c>
      <c r="L170">
        <v>40214.258999999998</v>
      </c>
    </row>
    <row r="171" spans="1:12">
      <c r="A171" t="s">
        <v>191</v>
      </c>
      <c r="B171">
        <v>10477.825999999999</v>
      </c>
      <c r="C171">
        <v>8971.9590000000007</v>
      </c>
      <c r="D171">
        <v>10541.813</v>
      </c>
      <c r="E171">
        <v>9419.2549999999992</v>
      </c>
      <c r="F171">
        <v>10579.047</v>
      </c>
      <c r="G171">
        <v>24222.399000000001</v>
      </c>
      <c r="H171">
        <v>47552.495000000003</v>
      </c>
      <c r="I171">
        <v>56877.106</v>
      </c>
      <c r="J171">
        <v>30045.612000000001</v>
      </c>
      <c r="K171">
        <v>23341.85</v>
      </c>
      <c r="L171">
        <v>30482.284</v>
      </c>
    </row>
    <row r="172" spans="1:12">
      <c r="A172" t="s">
        <v>192</v>
      </c>
      <c r="B172">
        <v>70.863</v>
      </c>
      <c r="C172">
        <v>218.661</v>
      </c>
      <c r="D172">
        <v>103.79</v>
      </c>
      <c r="E172">
        <v>471.31400000000002</v>
      </c>
      <c r="F172">
        <v>256.28100000000001</v>
      </c>
      <c r="G172">
        <v>431.02800000000002</v>
      </c>
      <c r="H172">
        <v>896.36099999999999</v>
      </c>
      <c r="I172">
        <v>22.414000000000001</v>
      </c>
      <c r="J172">
        <v>92.924000000000007</v>
      </c>
      <c r="K172">
        <v>22.376000000000001</v>
      </c>
      <c r="L172">
        <v>540.68399999999997</v>
      </c>
    </row>
    <row r="173" spans="1:12">
      <c r="A173" t="s">
        <v>193</v>
      </c>
      <c r="B173">
        <v>20676.342000000001</v>
      </c>
      <c r="C173">
        <v>23027.698</v>
      </c>
      <c r="D173">
        <v>14268.008</v>
      </c>
      <c r="E173">
        <v>19835.987000000001</v>
      </c>
      <c r="F173">
        <v>22402.769</v>
      </c>
      <c r="G173">
        <v>35470.438000000002</v>
      </c>
      <c r="H173">
        <v>23581.041000000001</v>
      </c>
      <c r="I173">
        <v>19050.579000000002</v>
      </c>
      <c r="J173">
        <v>26013.18</v>
      </c>
      <c r="K173">
        <v>16379.978999999999</v>
      </c>
      <c r="L173">
        <v>29293.834999999999</v>
      </c>
    </row>
    <row r="174" spans="1:12">
      <c r="A174" t="s">
        <v>194</v>
      </c>
      <c r="B174">
        <v>34860.195</v>
      </c>
      <c r="C174">
        <v>49427.987000000001</v>
      </c>
      <c r="D174">
        <v>62799.182000000001</v>
      </c>
      <c r="E174">
        <v>76683.183000000005</v>
      </c>
      <c r="F174">
        <v>93986.563999999998</v>
      </c>
      <c r="G174">
        <v>96220.595000000001</v>
      </c>
      <c r="H174">
        <v>133944.72399999999</v>
      </c>
      <c r="I174">
        <v>149738.11600000001</v>
      </c>
      <c r="J174">
        <v>198898.853</v>
      </c>
      <c r="K174">
        <v>155654.867</v>
      </c>
      <c r="L174">
        <v>142555.69699999999</v>
      </c>
    </row>
    <row r="175" spans="1:12">
      <c r="A175" t="s">
        <v>195</v>
      </c>
      <c r="B175">
        <v>2278.2330000000002</v>
      </c>
      <c r="C175">
        <v>2953.933</v>
      </c>
      <c r="D175">
        <v>4565.076</v>
      </c>
      <c r="E175">
        <v>5575.8469999999998</v>
      </c>
      <c r="F175">
        <v>7079.982</v>
      </c>
      <c r="G175">
        <v>9134.7260000000006</v>
      </c>
      <c r="H175">
        <v>10625.183999999999</v>
      </c>
      <c r="I175">
        <v>12455.61</v>
      </c>
      <c r="J175">
        <v>14644.674999999999</v>
      </c>
      <c r="K175">
        <v>18289.935000000001</v>
      </c>
      <c r="L175">
        <v>11634.813</v>
      </c>
    </row>
    <row r="176" spans="1:12">
      <c r="A176" t="s">
        <v>196</v>
      </c>
      <c r="B176">
        <v>51930.805</v>
      </c>
      <c r="C176">
        <v>59333.561000000002</v>
      </c>
      <c r="D176">
        <v>60510.209000000003</v>
      </c>
      <c r="E176">
        <v>86865.282999999996</v>
      </c>
      <c r="F176">
        <v>102962.97</v>
      </c>
      <c r="G176">
        <v>128697.295</v>
      </c>
      <c r="H176">
        <v>133134.28400000001</v>
      </c>
      <c r="I176">
        <v>154024.12100000001</v>
      </c>
      <c r="J176">
        <v>203873.065</v>
      </c>
      <c r="K176">
        <v>181743.478</v>
      </c>
      <c r="L176">
        <v>126831.611</v>
      </c>
    </row>
    <row r="177" spans="1:12">
      <c r="A177" t="s">
        <v>197</v>
      </c>
      <c r="B177">
        <v>10129.657999999999</v>
      </c>
      <c r="C177">
        <v>9826.2839999999997</v>
      </c>
      <c r="D177">
        <v>10132.151</v>
      </c>
      <c r="E177">
        <v>10298.733</v>
      </c>
      <c r="F177">
        <v>13658.964</v>
      </c>
      <c r="G177">
        <v>10322.040000000001</v>
      </c>
      <c r="H177">
        <v>14163.308000000001</v>
      </c>
      <c r="I177">
        <v>16204.377</v>
      </c>
      <c r="J177">
        <v>136829.639</v>
      </c>
      <c r="K177">
        <v>15928.255999999999</v>
      </c>
      <c r="L177">
        <v>15831.145</v>
      </c>
    </row>
    <row r="178" spans="1:12">
      <c r="A178" t="s">
        <v>198</v>
      </c>
      <c r="B178">
        <v>63892.05</v>
      </c>
      <c r="C178">
        <v>60217.178</v>
      </c>
      <c r="D178">
        <v>58988.487000000001</v>
      </c>
      <c r="E178">
        <v>77351.808999999994</v>
      </c>
      <c r="F178">
        <v>97475.952999999994</v>
      </c>
      <c r="G178">
        <v>117978.36</v>
      </c>
      <c r="H178">
        <v>126186.022</v>
      </c>
      <c r="I178">
        <v>123605.45699999999</v>
      </c>
      <c r="J178">
        <v>135671.321</v>
      </c>
      <c r="K178">
        <v>111449.675</v>
      </c>
      <c r="L178">
        <v>124281.421</v>
      </c>
    </row>
    <row r="179" spans="1:12">
      <c r="A179" t="s">
        <v>199</v>
      </c>
      <c r="B179">
        <v>2130.27</v>
      </c>
      <c r="C179">
        <v>1788.27</v>
      </c>
      <c r="D179">
        <v>2160.1379999999999</v>
      </c>
      <c r="E179">
        <v>1620.7860000000001</v>
      </c>
      <c r="F179">
        <v>2407.1990000000001</v>
      </c>
      <c r="G179">
        <v>4878.3609999999999</v>
      </c>
      <c r="H179">
        <v>4671.4780000000001</v>
      </c>
      <c r="I179">
        <v>2540.4430000000002</v>
      </c>
      <c r="J179">
        <v>2753.6320000000001</v>
      </c>
      <c r="K179">
        <v>3506.7959999999998</v>
      </c>
      <c r="L179">
        <v>2865.1039999999998</v>
      </c>
    </row>
    <row r="180" spans="1:12">
      <c r="A180" t="s">
        <v>200</v>
      </c>
      <c r="B180">
        <v>7025.5110000000004</v>
      </c>
      <c r="C180">
        <v>6590.8630000000003</v>
      </c>
      <c r="D180">
        <v>9015.7990000000009</v>
      </c>
      <c r="E180">
        <v>12104.921</v>
      </c>
      <c r="F180">
        <v>14787.15</v>
      </c>
      <c r="G180">
        <v>18753.952000000001</v>
      </c>
      <c r="H180">
        <v>24583.171999999999</v>
      </c>
      <c r="I180">
        <v>24968.34</v>
      </c>
      <c r="J180">
        <v>25079.142</v>
      </c>
      <c r="K180">
        <v>25486.179</v>
      </c>
      <c r="L180">
        <v>15660.778</v>
      </c>
    </row>
    <row r="181" spans="1:12">
      <c r="A181" t="s">
        <v>201</v>
      </c>
      <c r="B181">
        <v>38950.133000000002</v>
      </c>
      <c r="C181">
        <v>59844.207999999999</v>
      </c>
      <c r="D181">
        <v>50762.364000000001</v>
      </c>
      <c r="E181">
        <v>55040.404999999999</v>
      </c>
      <c r="F181">
        <v>72789.623999999996</v>
      </c>
      <c r="G181">
        <v>78536.129000000001</v>
      </c>
      <c r="H181">
        <v>72852.603000000003</v>
      </c>
      <c r="I181">
        <v>84576.294999999998</v>
      </c>
      <c r="J181">
        <v>94062.510999999999</v>
      </c>
      <c r="K181">
        <v>84663.131999999998</v>
      </c>
      <c r="L181">
        <v>65441.771999999997</v>
      </c>
    </row>
    <row r="182" spans="1:12">
      <c r="A182" t="s">
        <v>202</v>
      </c>
      <c r="B182">
        <v>608.875</v>
      </c>
      <c r="C182">
        <v>463.298</v>
      </c>
      <c r="D182">
        <v>561.86900000000003</v>
      </c>
      <c r="E182">
        <v>910.88099999999997</v>
      </c>
      <c r="F182">
        <v>981.35199999999998</v>
      </c>
      <c r="G182">
        <v>890.55</v>
      </c>
      <c r="H182">
        <v>885.24300000000005</v>
      </c>
      <c r="I182">
        <v>1461.229</v>
      </c>
      <c r="J182">
        <v>1834.211</v>
      </c>
      <c r="K182">
        <v>6692.9979999999996</v>
      </c>
      <c r="L182">
        <v>6405.42</v>
      </c>
    </row>
    <row r="183" spans="1:12">
      <c r="A183" t="s">
        <v>203</v>
      </c>
      <c r="B183">
        <v>188.458</v>
      </c>
      <c r="C183">
        <v>649.72199999999998</v>
      </c>
      <c r="D183">
        <v>277.25900000000001</v>
      </c>
      <c r="E183">
        <v>245.09899999999999</v>
      </c>
      <c r="F183">
        <v>166.06899999999999</v>
      </c>
      <c r="G183">
        <v>9.1880000000000006</v>
      </c>
      <c r="H183">
        <v>400.08300000000003</v>
      </c>
      <c r="I183">
        <v>62.64</v>
      </c>
      <c r="J183">
        <v>141.53299999999999</v>
      </c>
      <c r="K183">
        <v>844.80100000000004</v>
      </c>
      <c r="L183">
        <v>1231.3699999999999</v>
      </c>
    </row>
    <row r="184" spans="1:12">
      <c r="A184" t="s">
        <v>204</v>
      </c>
      <c r="B184">
        <v>10569.645</v>
      </c>
      <c r="C184">
        <v>15219.081</v>
      </c>
      <c r="D184">
        <v>8256.5689999999995</v>
      </c>
      <c r="E184">
        <v>8985.5020000000004</v>
      </c>
      <c r="F184">
        <v>16409.699000000001</v>
      </c>
      <c r="G184">
        <v>18297.145</v>
      </c>
      <c r="H184">
        <v>12328.312</v>
      </c>
      <c r="I184">
        <v>20084.509999999998</v>
      </c>
      <c r="J184">
        <v>31442.686000000002</v>
      </c>
      <c r="K184">
        <v>25040.151999999998</v>
      </c>
      <c r="L184">
        <v>20514.338</v>
      </c>
    </row>
    <row r="185" spans="1:12">
      <c r="A185" t="s">
        <v>205</v>
      </c>
      <c r="B185">
        <v>16874.056</v>
      </c>
      <c r="C185">
        <v>5684.067</v>
      </c>
      <c r="D185">
        <v>9441.2909999999993</v>
      </c>
      <c r="E185">
        <v>40811.563999999998</v>
      </c>
      <c r="F185">
        <v>42298.561000000002</v>
      </c>
      <c r="G185">
        <v>86339.601999999999</v>
      </c>
      <c r="H185">
        <v>278667.11200000002</v>
      </c>
      <c r="I185">
        <v>141728.40900000001</v>
      </c>
      <c r="J185">
        <v>126003.599</v>
      </c>
      <c r="K185">
        <v>173630.897</v>
      </c>
      <c r="L185">
        <v>154953.18400000001</v>
      </c>
    </row>
    <row r="186" spans="1:12">
      <c r="A186" t="s">
        <v>206</v>
      </c>
      <c r="B186">
        <v>15798.227999999999</v>
      </c>
      <c r="C186">
        <v>23113.451000000001</v>
      </c>
      <c r="D186">
        <v>17203.403999999999</v>
      </c>
      <c r="E186">
        <v>24140.694</v>
      </c>
      <c r="F186">
        <v>16729.990000000002</v>
      </c>
      <c r="G186">
        <v>21392.901999999998</v>
      </c>
      <c r="H186">
        <v>28984.379000000001</v>
      </c>
      <c r="I186">
        <v>25740.625</v>
      </c>
      <c r="J186">
        <v>33015.72</v>
      </c>
      <c r="K186">
        <v>39396.042999999998</v>
      </c>
      <c r="L186">
        <v>37763.521000000001</v>
      </c>
    </row>
    <row r="187" spans="1:12">
      <c r="A187" t="s">
        <v>207</v>
      </c>
      <c r="B187">
        <v>1840.5440000000001</v>
      </c>
      <c r="C187">
        <v>2596.808</v>
      </c>
      <c r="D187">
        <v>3154.0349999999999</v>
      </c>
      <c r="E187">
        <v>3296.1190000000001</v>
      </c>
      <c r="F187">
        <v>5857.3389999999999</v>
      </c>
      <c r="G187">
        <v>7723.8140000000003</v>
      </c>
      <c r="H187">
        <v>6487.3829999999998</v>
      </c>
      <c r="I187">
        <v>9097.9989999999998</v>
      </c>
      <c r="J187">
        <v>13938.25</v>
      </c>
      <c r="K187">
        <v>13186.822</v>
      </c>
      <c r="L187">
        <v>8215.6509999999998</v>
      </c>
    </row>
    <row r="188" spans="1:12">
      <c r="A188" t="s">
        <v>208</v>
      </c>
      <c r="B188">
        <v>2974.7049999999999</v>
      </c>
      <c r="C188">
        <v>3673.6529999999998</v>
      </c>
      <c r="D188">
        <v>4418.7820000000002</v>
      </c>
      <c r="E188">
        <v>8240.8169999999991</v>
      </c>
      <c r="F188">
        <v>10129.356</v>
      </c>
      <c r="G188">
        <v>9457.8340000000007</v>
      </c>
      <c r="H188">
        <v>14834.687</v>
      </c>
      <c r="I188">
        <v>11091.307000000001</v>
      </c>
      <c r="J188">
        <v>12518.103999999999</v>
      </c>
      <c r="K188">
        <v>17804.271000000001</v>
      </c>
      <c r="L188">
        <v>11096.744000000001</v>
      </c>
    </row>
    <row r="189" spans="1:12">
      <c r="A189" t="s">
        <v>209</v>
      </c>
      <c r="B189">
        <v>1036.597</v>
      </c>
      <c r="C189">
        <v>2817.38</v>
      </c>
      <c r="D189">
        <v>4967.4170000000004</v>
      </c>
      <c r="E189">
        <v>2569.3220000000001</v>
      </c>
      <c r="F189">
        <v>3073.9259999999999</v>
      </c>
      <c r="G189">
        <v>3333.835</v>
      </c>
      <c r="H189">
        <v>6314.1719999999996</v>
      </c>
      <c r="I189">
        <v>4958.6080000000002</v>
      </c>
      <c r="J189">
        <v>9401.1959999999999</v>
      </c>
      <c r="K189">
        <v>12902.106</v>
      </c>
      <c r="L189">
        <v>5240.6710000000003</v>
      </c>
    </row>
    <row r="190" spans="1:12">
      <c r="A190" t="s">
        <v>210</v>
      </c>
      <c r="B190">
        <v>12430.764999999999</v>
      </c>
      <c r="C190">
        <v>27012.671999999999</v>
      </c>
      <c r="D190">
        <v>18892.671999999999</v>
      </c>
      <c r="E190">
        <v>23530.653999999999</v>
      </c>
      <c r="F190">
        <v>30635.609</v>
      </c>
      <c r="G190">
        <v>32009.631000000001</v>
      </c>
      <c r="H190">
        <v>46389.434999999998</v>
      </c>
      <c r="I190">
        <v>49730.614999999998</v>
      </c>
      <c r="J190">
        <v>48428.642999999996</v>
      </c>
      <c r="K190">
        <v>54286.41</v>
      </c>
      <c r="L190">
        <v>46070.39</v>
      </c>
    </row>
    <row r="191" spans="1:12">
      <c r="A191" t="s">
        <v>211</v>
      </c>
      <c r="B191">
        <v>2116.4389999999999</v>
      </c>
      <c r="C191">
        <v>2336.6570000000002</v>
      </c>
      <c r="D191">
        <v>4563.6329999999998</v>
      </c>
      <c r="E191">
        <v>8260.5990000000002</v>
      </c>
      <c r="F191">
        <v>5911.6080000000002</v>
      </c>
      <c r="G191">
        <v>7826.0590000000002</v>
      </c>
      <c r="H191">
        <v>9177.5</v>
      </c>
      <c r="I191">
        <v>7911.98</v>
      </c>
      <c r="J191">
        <v>8274.5509999999995</v>
      </c>
      <c r="K191">
        <v>5954.1040000000003</v>
      </c>
      <c r="L191">
        <v>3921.7959999999998</v>
      </c>
    </row>
    <row r="192" spans="1:12">
      <c r="A192" t="s">
        <v>212</v>
      </c>
      <c r="B192">
        <v>642.56399999999996</v>
      </c>
      <c r="C192">
        <v>1383.191</v>
      </c>
      <c r="D192">
        <v>1877.723</v>
      </c>
      <c r="E192">
        <v>2191.7460000000001</v>
      </c>
      <c r="F192">
        <v>3239.5990000000002</v>
      </c>
      <c r="G192">
        <v>1115.9449999999999</v>
      </c>
      <c r="H192">
        <v>698.721</v>
      </c>
      <c r="I192">
        <v>1158.3399999999999</v>
      </c>
      <c r="J192">
        <v>2002.404</v>
      </c>
      <c r="K192">
        <v>1141.7180000000001</v>
      </c>
      <c r="L192">
        <v>4168.6719999999996</v>
      </c>
    </row>
    <row r="193" spans="1:12">
      <c r="A193" t="s">
        <v>213</v>
      </c>
      <c r="B193">
        <v>1299.2380000000001</v>
      </c>
      <c r="C193">
        <v>2498.3719999999998</v>
      </c>
      <c r="D193">
        <v>5558.4849999999997</v>
      </c>
      <c r="E193">
        <v>5604.3980000000001</v>
      </c>
      <c r="F193">
        <v>3644.8690000000001</v>
      </c>
      <c r="G193">
        <v>3134.7460000000001</v>
      </c>
      <c r="H193">
        <v>5015.03</v>
      </c>
      <c r="I193">
        <v>5629.9970000000003</v>
      </c>
      <c r="J193">
        <v>4913.0249999999996</v>
      </c>
      <c r="K193">
        <v>6937.1679999999997</v>
      </c>
      <c r="L193">
        <v>10846.85</v>
      </c>
    </row>
    <row r="194" spans="1:12">
      <c r="A194" t="s">
        <v>214</v>
      </c>
      <c r="B194">
        <v>1819.8679999999999</v>
      </c>
      <c r="C194">
        <v>2473.1089999999999</v>
      </c>
      <c r="D194">
        <v>1721.078</v>
      </c>
      <c r="E194">
        <v>3129.498</v>
      </c>
      <c r="F194">
        <v>4732.63</v>
      </c>
      <c r="G194">
        <v>4547.37</v>
      </c>
      <c r="H194">
        <v>6069.7259999999997</v>
      </c>
      <c r="I194">
        <v>6202.4589999999998</v>
      </c>
      <c r="J194">
        <v>13825.157999999999</v>
      </c>
      <c r="K194">
        <v>17303.081999999999</v>
      </c>
      <c r="L194">
        <v>13876.791999999999</v>
      </c>
    </row>
    <row r="195" spans="1:12">
      <c r="A195" t="s">
        <v>215</v>
      </c>
      <c r="B195">
        <v>116803.053</v>
      </c>
      <c r="C195">
        <v>126791.21</v>
      </c>
      <c r="D195">
        <v>126403.38499999999</v>
      </c>
      <c r="E195">
        <v>183932.859</v>
      </c>
      <c r="F195">
        <v>197614.18799999999</v>
      </c>
      <c r="G195">
        <v>228278.20300000001</v>
      </c>
      <c r="H195">
        <v>206436.274</v>
      </c>
      <c r="I195">
        <v>266321.34700000001</v>
      </c>
      <c r="J195">
        <v>365065.18900000001</v>
      </c>
      <c r="K195">
        <v>302122.96299999999</v>
      </c>
      <c r="L195">
        <v>310253.728</v>
      </c>
    </row>
    <row r="196" spans="1:12">
      <c r="A196" t="s">
        <v>216</v>
      </c>
      <c r="B196">
        <v>2733.3409999999999</v>
      </c>
      <c r="C196">
        <v>5896.0469999999996</v>
      </c>
      <c r="D196">
        <v>6238.7650000000003</v>
      </c>
      <c r="E196">
        <v>4022.7559999999999</v>
      </c>
      <c r="F196">
        <v>3763.93</v>
      </c>
      <c r="G196">
        <v>4650.5230000000001</v>
      </c>
      <c r="H196">
        <v>5930.8220000000001</v>
      </c>
      <c r="I196">
        <v>5626.6639999999998</v>
      </c>
      <c r="J196">
        <v>8800.2340000000004</v>
      </c>
      <c r="K196">
        <v>5281.2290000000003</v>
      </c>
      <c r="L196">
        <v>3792.04</v>
      </c>
    </row>
    <row r="197" spans="1:12">
      <c r="A197" t="s">
        <v>217</v>
      </c>
      <c r="B197">
        <v>2016.383</v>
      </c>
      <c r="C197">
        <v>2752.86</v>
      </c>
      <c r="D197">
        <v>1364.991</v>
      </c>
      <c r="E197">
        <v>2328.498</v>
      </c>
      <c r="F197">
        <v>1996.7570000000001</v>
      </c>
      <c r="G197">
        <v>2832.0639999999999</v>
      </c>
      <c r="H197">
        <v>4596.49</v>
      </c>
      <c r="I197">
        <v>3853.538</v>
      </c>
      <c r="J197">
        <v>5644.0219999999999</v>
      </c>
      <c r="K197">
        <v>10243.61</v>
      </c>
      <c r="L197">
        <v>985.29300000000001</v>
      </c>
    </row>
    <row r="198" spans="1:12">
      <c r="A198" t="s">
        <v>218</v>
      </c>
      <c r="B198">
        <v>10995.492</v>
      </c>
      <c r="C198">
        <v>12079.714</v>
      </c>
      <c r="D198">
        <v>12271.282999999999</v>
      </c>
      <c r="E198">
        <v>19968.991999999998</v>
      </c>
      <c r="F198">
        <v>15206.512000000001</v>
      </c>
      <c r="G198">
        <v>26388.819</v>
      </c>
      <c r="H198">
        <v>23567.674999999999</v>
      </c>
      <c r="I198">
        <v>21511.141</v>
      </c>
      <c r="J198">
        <v>20593.655999999999</v>
      </c>
      <c r="K198">
        <v>10747.326999999999</v>
      </c>
      <c r="L198">
        <v>4411.4520000000002</v>
      </c>
    </row>
    <row r="199" spans="1:12">
      <c r="A199" t="s">
        <v>219</v>
      </c>
      <c r="B199">
        <v>29500.975999999999</v>
      </c>
      <c r="C199">
        <v>37212.5</v>
      </c>
      <c r="D199">
        <v>22426.993999999999</v>
      </c>
      <c r="E199">
        <v>33022.938000000002</v>
      </c>
      <c r="F199">
        <v>31031.288</v>
      </c>
      <c r="G199">
        <v>24847.708999999999</v>
      </c>
      <c r="H199">
        <v>31787.422999999999</v>
      </c>
      <c r="I199">
        <v>31583.971000000001</v>
      </c>
      <c r="J199">
        <v>29910.027999999998</v>
      </c>
      <c r="K199">
        <v>23385.084999999999</v>
      </c>
      <c r="L199">
        <v>16149.05</v>
      </c>
    </row>
    <row r="200" spans="1:12">
      <c r="A200" t="s">
        <v>220</v>
      </c>
      <c r="B200">
        <v>47953.55</v>
      </c>
      <c r="C200">
        <v>68241.978000000003</v>
      </c>
      <c r="D200">
        <v>70524.876999999993</v>
      </c>
      <c r="E200">
        <v>110392.77099999999</v>
      </c>
      <c r="F200">
        <v>130325.446</v>
      </c>
      <c r="G200">
        <v>161723.533</v>
      </c>
      <c r="H200">
        <v>171655.61799999999</v>
      </c>
      <c r="I200">
        <v>204271.63200000001</v>
      </c>
      <c r="J200">
        <v>206298.41699999999</v>
      </c>
      <c r="K200">
        <v>234392.152</v>
      </c>
      <c r="L200">
        <v>241135.204</v>
      </c>
    </row>
    <row r="201" spans="1:12">
      <c r="A201" t="s">
        <v>221</v>
      </c>
      <c r="B201">
        <v>2628.4989999999998</v>
      </c>
      <c r="C201">
        <v>4895.6469999999999</v>
      </c>
      <c r="D201">
        <v>4277.91</v>
      </c>
      <c r="E201">
        <v>26148.924999999999</v>
      </c>
      <c r="F201">
        <v>34876.777000000002</v>
      </c>
      <c r="G201">
        <v>46228.095000000001</v>
      </c>
      <c r="H201">
        <v>50025.190999999999</v>
      </c>
      <c r="I201">
        <v>69246.069000000003</v>
      </c>
      <c r="J201">
        <v>82601.364000000001</v>
      </c>
      <c r="K201">
        <v>85282.6</v>
      </c>
      <c r="L201">
        <v>79314.827000000005</v>
      </c>
    </row>
    <row r="202" spans="1:12">
      <c r="A202" t="s">
        <v>222</v>
      </c>
      <c r="B202">
        <v>7074.3620000000001</v>
      </c>
      <c r="C202">
        <v>11738.569</v>
      </c>
      <c r="D202">
        <v>11309.989</v>
      </c>
      <c r="E202">
        <v>11614.217000000001</v>
      </c>
      <c r="F202">
        <v>12001.24</v>
      </c>
      <c r="G202">
        <v>19207.705999999998</v>
      </c>
      <c r="H202">
        <v>14558.994000000001</v>
      </c>
      <c r="I202">
        <v>21152.069</v>
      </c>
      <c r="J202">
        <v>21541.83</v>
      </c>
      <c r="K202">
        <v>21906.046999999999</v>
      </c>
      <c r="L202">
        <v>30766.55</v>
      </c>
    </row>
    <row r="203" spans="1:12">
      <c r="A203" t="s">
        <v>223</v>
      </c>
      <c r="B203">
        <v>16857.593000000001</v>
      </c>
      <c r="C203">
        <v>19048.391</v>
      </c>
      <c r="D203">
        <v>33113.180999999997</v>
      </c>
      <c r="E203">
        <v>34407.012000000002</v>
      </c>
      <c r="F203">
        <v>30279.853999999999</v>
      </c>
      <c r="G203">
        <v>46829.226999999999</v>
      </c>
      <c r="H203">
        <v>58945.341999999997</v>
      </c>
      <c r="I203">
        <v>68466.346999999994</v>
      </c>
      <c r="J203">
        <v>76874.898000000001</v>
      </c>
      <c r="K203">
        <v>61652.419000000002</v>
      </c>
      <c r="L203">
        <v>70040.697</v>
      </c>
    </row>
    <row r="204" spans="1:12">
      <c r="A204" t="s">
        <v>224</v>
      </c>
      <c r="B204">
        <v>17271.499</v>
      </c>
      <c r="C204">
        <v>22132.092000000001</v>
      </c>
      <c r="D204">
        <v>31042.460999999999</v>
      </c>
      <c r="E204">
        <v>35440.103999999999</v>
      </c>
      <c r="F204">
        <v>39373.254999999997</v>
      </c>
      <c r="G204">
        <v>45317.955000000002</v>
      </c>
      <c r="H204">
        <v>52338.091</v>
      </c>
      <c r="I204">
        <v>54740.661999999997</v>
      </c>
      <c r="J204">
        <v>63442.733</v>
      </c>
      <c r="K204">
        <v>60202.9</v>
      </c>
      <c r="L204">
        <v>57543.413999999997</v>
      </c>
    </row>
    <row r="205" spans="1:12">
      <c r="A205" t="s">
        <v>225</v>
      </c>
      <c r="B205">
        <v>796.16600000000005</v>
      </c>
      <c r="C205">
        <v>2011.6849999999999</v>
      </c>
      <c r="D205">
        <v>1469.934</v>
      </c>
      <c r="E205">
        <v>37587.822999999997</v>
      </c>
      <c r="F205">
        <v>53742.334000000003</v>
      </c>
      <c r="G205">
        <v>5011.1419999999998</v>
      </c>
      <c r="H205">
        <v>4272.0339999999997</v>
      </c>
      <c r="I205">
        <v>5554.43</v>
      </c>
      <c r="J205">
        <v>8997.8279999999995</v>
      </c>
      <c r="K205">
        <v>4109.1090000000004</v>
      </c>
      <c r="L205">
        <v>3381.1959999999999</v>
      </c>
    </row>
    <row r="206" spans="1:12">
      <c r="A206" t="s">
        <v>226</v>
      </c>
      <c r="B206">
        <v>116900.432</v>
      </c>
      <c r="C206">
        <v>133362.56400000001</v>
      </c>
      <c r="D206">
        <v>161045.454</v>
      </c>
      <c r="E206">
        <v>147234.783</v>
      </c>
      <c r="F206">
        <v>151212.29</v>
      </c>
      <c r="G206">
        <v>175995.174</v>
      </c>
      <c r="H206">
        <v>195262.60699999999</v>
      </c>
      <c r="I206">
        <v>196887.50399999999</v>
      </c>
      <c r="J206">
        <v>236429.946</v>
      </c>
      <c r="K206">
        <v>196640.33900000001</v>
      </c>
      <c r="L206">
        <v>204184.89499999999</v>
      </c>
    </row>
    <row r="207" spans="1:12">
      <c r="A207" t="s">
        <v>227</v>
      </c>
      <c r="B207">
        <v>7365.4840000000004</v>
      </c>
      <c r="C207">
        <v>10586.08</v>
      </c>
      <c r="D207">
        <v>9773.0480000000007</v>
      </c>
      <c r="E207">
        <v>12632.635</v>
      </c>
      <c r="F207">
        <v>10649.57</v>
      </c>
      <c r="G207">
        <v>15511.319</v>
      </c>
      <c r="H207">
        <v>12275.397999999999</v>
      </c>
      <c r="I207">
        <v>13569.11</v>
      </c>
      <c r="J207">
        <v>19149.050999999999</v>
      </c>
      <c r="K207">
        <v>14549.055</v>
      </c>
      <c r="L207">
        <v>12594.097</v>
      </c>
    </row>
    <row r="208" spans="1:12">
      <c r="A208" t="s">
        <v>228</v>
      </c>
      <c r="B208">
        <v>140147.43</v>
      </c>
      <c r="C208">
        <v>156804.90900000001</v>
      </c>
      <c r="D208">
        <v>149585.89000000001</v>
      </c>
      <c r="E208">
        <v>214151.61799999999</v>
      </c>
      <c r="F208">
        <v>222857.51300000001</v>
      </c>
      <c r="G208">
        <v>247062.617</v>
      </c>
      <c r="H208">
        <v>280468.46000000002</v>
      </c>
      <c r="I208">
        <v>267554.56099999999</v>
      </c>
      <c r="J208">
        <v>189572.79399999999</v>
      </c>
      <c r="K208">
        <v>139750.745</v>
      </c>
      <c r="L208">
        <v>179397.19500000001</v>
      </c>
    </row>
    <row r="209" spans="1:12">
      <c r="A209" t="s">
        <v>229</v>
      </c>
      <c r="B209">
        <v>1120.1120000000001</v>
      </c>
      <c r="C209">
        <v>4411.2719999999999</v>
      </c>
      <c r="D209">
        <v>3127.3919999999998</v>
      </c>
      <c r="E209">
        <v>3404.3319999999999</v>
      </c>
      <c r="F209">
        <v>2837.9209999999998</v>
      </c>
      <c r="G209">
        <v>2939.1309999999999</v>
      </c>
      <c r="H209">
        <v>3291.2220000000002</v>
      </c>
      <c r="I209">
        <v>9653.9390000000003</v>
      </c>
      <c r="J209">
        <v>5465.509</v>
      </c>
      <c r="K209">
        <v>7559.2740000000003</v>
      </c>
      <c r="L209">
        <v>10642.224</v>
      </c>
    </row>
    <row r="210" spans="1:12">
      <c r="A210" t="s">
        <v>230</v>
      </c>
      <c r="B210">
        <v>92411.945000000007</v>
      </c>
      <c r="C210">
        <v>346097.59499999997</v>
      </c>
      <c r="D210">
        <v>314204.59499999997</v>
      </c>
      <c r="E210">
        <v>852727.45400000003</v>
      </c>
      <c r="F210">
        <v>991574.07700000005</v>
      </c>
      <c r="G210">
        <v>1421162.923</v>
      </c>
      <c r="H210">
        <v>1738538.973</v>
      </c>
      <c r="I210">
        <v>1806063.017</v>
      </c>
      <c r="J210">
        <v>2021595.6259999999</v>
      </c>
      <c r="K210">
        <v>1411799.094</v>
      </c>
      <c r="L210">
        <v>286118.54499999998</v>
      </c>
    </row>
    <row r="211" spans="1:12">
      <c r="A211" t="s">
        <v>231</v>
      </c>
      <c r="B211">
        <v>54250.87</v>
      </c>
      <c r="C211">
        <v>37595.267</v>
      </c>
      <c r="D211">
        <v>94207.66</v>
      </c>
      <c r="E211">
        <v>188315.815</v>
      </c>
      <c r="F211">
        <v>177538.114</v>
      </c>
      <c r="G211">
        <v>316356.82400000002</v>
      </c>
      <c r="H211">
        <v>280503.95600000001</v>
      </c>
      <c r="I211">
        <v>199200.17499999999</v>
      </c>
      <c r="J211">
        <v>89632.099000000002</v>
      </c>
      <c r="K211">
        <v>75930.678</v>
      </c>
      <c r="L211">
        <v>33319.271000000001</v>
      </c>
    </row>
    <row r="212" spans="1:12">
      <c r="A212" t="s">
        <v>232</v>
      </c>
      <c r="B212">
        <v>10198.739</v>
      </c>
      <c r="C212">
        <v>12235.045</v>
      </c>
      <c r="D212">
        <v>22182.12</v>
      </c>
      <c r="E212">
        <v>18539.433000000001</v>
      </c>
      <c r="F212">
        <v>29964.246999999999</v>
      </c>
      <c r="G212">
        <v>51611.023000000001</v>
      </c>
      <c r="H212">
        <v>76789.237999999998</v>
      </c>
      <c r="I212">
        <v>97898.61</v>
      </c>
      <c r="J212">
        <v>94936.807000000001</v>
      </c>
      <c r="K212">
        <v>51519.502999999997</v>
      </c>
      <c r="L212">
        <v>30224.762999999999</v>
      </c>
    </row>
    <row r="213" spans="1:12">
      <c r="A213" t="s">
        <v>233</v>
      </c>
      <c r="B213">
        <v>6331.1210000000001</v>
      </c>
      <c r="C213">
        <v>5351.7129999999997</v>
      </c>
      <c r="D213">
        <v>5401.817</v>
      </c>
      <c r="E213">
        <v>3455.864</v>
      </c>
      <c r="F213">
        <v>9406.134</v>
      </c>
      <c r="G213">
        <v>15586.999</v>
      </c>
      <c r="H213">
        <v>19640.244999999999</v>
      </c>
      <c r="I213">
        <v>8832.49</v>
      </c>
      <c r="J213">
        <v>8812.0220000000008</v>
      </c>
      <c r="K213">
        <v>14091.4</v>
      </c>
      <c r="L213">
        <v>3533.5509999999999</v>
      </c>
    </row>
    <row r="214" spans="1:12">
      <c r="A214" t="s">
        <v>234</v>
      </c>
      <c r="B214">
        <v>12744.620999999999</v>
      </c>
      <c r="C214">
        <v>18615.23</v>
      </c>
      <c r="D214">
        <v>37757.175999999999</v>
      </c>
      <c r="E214">
        <v>49917.921000000002</v>
      </c>
      <c r="F214">
        <v>77295.740000000005</v>
      </c>
      <c r="G214">
        <v>103025.867</v>
      </c>
      <c r="H214">
        <v>62868.724999999999</v>
      </c>
      <c r="I214">
        <v>68594.979000000007</v>
      </c>
      <c r="J214">
        <v>31888.963</v>
      </c>
      <c r="K214">
        <v>19461.740000000002</v>
      </c>
      <c r="L214">
        <v>18913.715</v>
      </c>
    </row>
    <row r="215" spans="1:12">
      <c r="A215" t="s">
        <v>235</v>
      </c>
      <c r="B215">
        <v>311031.09000000003</v>
      </c>
      <c r="C215">
        <v>520088.49</v>
      </c>
      <c r="D215">
        <v>379561.93099999998</v>
      </c>
      <c r="E215">
        <v>255181.80100000001</v>
      </c>
      <c r="F215">
        <v>455880.63699999999</v>
      </c>
      <c r="G215">
        <v>607200.58100000001</v>
      </c>
      <c r="H215">
        <v>1496959.4439999999</v>
      </c>
      <c r="I215">
        <v>256947.046</v>
      </c>
      <c r="J215">
        <v>227056.51300000001</v>
      </c>
      <c r="K215">
        <v>355370.13099999999</v>
      </c>
      <c r="L215">
        <v>882601.82</v>
      </c>
    </row>
    <row r="216" spans="1:12">
      <c r="A216" t="s">
        <v>236</v>
      </c>
      <c r="B216">
        <v>10733.316000000001</v>
      </c>
      <c r="C216">
        <v>9793.4920000000002</v>
      </c>
      <c r="D216">
        <v>9319.2739999999994</v>
      </c>
      <c r="E216">
        <v>12266.69</v>
      </c>
      <c r="F216">
        <v>12355.258</v>
      </c>
      <c r="G216">
        <v>16137.582</v>
      </c>
      <c r="H216">
        <v>17625.848999999998</v>
      </c>
      <c r="I216">
        <v>18744.847000000002</v>
      </c>
      <c r="J216">
        <v>28879.393</v>
      </c>
      <c r="K216">
        <v>35030.574000000001</v>
      </c>
      <c r="L216">
        <v>31413.752</v>
      </c>
    </row>
    <row r="217" spans="1:12">
      <c r="A217" t="s">
        <v>237</v>
      </c>
      <c r="B217">
        <v>195697.038</v>
      </c>
      <c r="C217">
        <v>235821.12700000001</v>
      </c>
      <c r="D217">
        <v>219178.85500000001</v>
      </c>
      <c r="E217">
        <v>239838.16</v>
      </c>
      <c r="F217">
        <v>251725.94099999999</v>
      </c>
      <c r="G217">
        <v>343158.28399999999</v>
      </c>
      <c r="H217">
        <v>395314.58600000001</v>
      </c>
      <c r="I217">
        <v>439823.07400000002</v>
      </c>
      <c r="J217">
        <v>430954.59499999997</v>
      </c>
      <c r="K217">
        <v>267415.136</v>
      </c>
      <c r="L217">
        <v>306217.41899999999</v>
      </c>
    </row>
    <row r="218" spans="1:12">
      <c r="A218" t="s">
        <v>238</v>
      </c>
      <c r="B218">
        <v>7149.1360000000004</v>
      </c>
      <c r="C218">
        <v>8712.2520000000004</v>
      </c>
      <c r="D218">
        <v>8192.9009999999998</v>
      </c>
      <c r="E218">
        <v>10604.151</v>
      </c>
      <c r="F218">
        <v>13145.921</v>
      </c>
      <c r="G218">
        <v>20898.306</v>
      </c>
      <c r="H218">
        <v>19151.245999999999</v>
      </c>
      <c r="I218">
        <v>18027.855</v>
      </c>
      <c r="J218">
        <v>16959.431</v>
      </c>
      <c r="K218">
        <v>18316.523000000001</v>
      </c>
      <c r="L218">
        <v>18268.968000000001</v>
      </c>
    </row>
    <row r="219" spans="1:12">
      <c r="A219" t="s">
        <v>239</v>
      </c>
      <c r="B219">
        <v>1957.4749999999999</v>
      </c>
      <c r="C219">
        <v>1225.511</v>
      </c>
      <c r="D219">
        <v>2783.5509999999999</v>
      </c>
      <c r="E219">
        <v>4534.5469999999996</v>
      </c>
      <c r="F219">
        <v>1938.691</v>
      </c>
      <c r="G219">
        <v>8578.4439999999995</v>
      </c>
      <c r="H219">
        <v>8028.8379999999997</v>
      </c>
      <c r="I219">
        <v>4316.2860000000001</v>
      </c>
      <c r="J219">
        <v>24655.954000000002</v>
      </c>
      <c r="K219">
        <v>28286.478999999999</v>
      </c>
      <c r="L219">
        <v>29972.555</v>
      </c>
    </row>
    <row r="220" spans="1:12">
      <c r="A220" t="s">
        <v>240</v>
      </c>
      <c r="B220">
        <v>30080.537</v>
      </c>
      <c r="C220">
        <v>21240.683000000001</v>
      </c>
      <c r="D220">
        <v>12021.611000000001</v>
      </c>
      <c r="E220">
        <v>13534.782999999999</v>
      </c>
      <c r="F220">
        <v>17410.866999999998</v>
      </c>
      <c r="G220">
        <v>28161.614000000001</v>
      </c>
      <c r="H220">
        <v>28167.717000000001</v>
      </c>
      <c r="I220">
        <v>33185.222999999998</v>
      </c>
      <c r="J220">
        <v>42238.999000000003</v>
      </c>
      <c r="K220">
        <v>51469.561999999998</v>
      </c>
      <c r="L220">
        <v>38351.375</v>
      </c>
    </row>
    <row r="221" spans="1:12">
      <c r="A221" t="s">
        <v>241</v>
      </c>
      <c r="B221">
        <v>167305.60200000001</v>
      </c>
      <c r="C221">
        <v>101908.277</v>
      </c>
      <c r="D221">
        <v>52307.851000000002</v>
      </c>
      <c r="E221">
        <v>44269.512000000002</v>
      </c>
      <c r="F221">
        <v>38135.697</v>
      </c>
      <c r="G221">
        <v>62611.474000000002</v>
      </c>
      <c r="H221">
        <v>65813.252999999997</v>
      </c>
      <c r="I221">
        <v>71360.164999999994</v>
      </c>
      <c r="J221">
        <v>97711.188999999998</v>
      </c>
      <c r="K221">
        <v>159057.89199999999</v>
      </c>
      <c r="L221">
        <v>155020.58600000001</v>
      </c>
    </row>
    <row r="222" spans="1:12">
      <c r="A222" t="s">
        <v>242</v>
      </c>
      <c r="B222">
        <v>37340.495999999999</v>
      </c>
      <c r="C222">
        <v>57616.95</v>
      </c>
      <c r="D222">
        <v>62527.548000000003</v>
      </c>
      <c r="E222">
        <v>81885.842000000004</v>
      </c>
      <c r="F222">
        <v>103100.942</v>
      </c>
      <c r="G222">
        <v>113020.216</v>
      </c>
      <c r="H222">
        <v>118074.602</v>
      </c>
      <c r="I222">
        <v>119860.533</v>
      </c>
      <c r="J222">
        <v>184711.71</v>
      </c>
      <c r="K222">
        <v>201320.361</v>
      </c>
      <c r="L222">
        <v>142997.89000000001</v>
      </c>
    </row>
    <row r="223" spans="1:12">
      <c r="A223" t="s">
        <v>243</v>
      </c>
      <c r="B223">
        <v>180681.44500000001</v>
      </c>
      <c r="C223">
        <v>233679.01800000001</v>
      </c>
      <c r="D223">
        <v>283399.37900000002</v>
      </c>
      <c r="E223">
        <v>395580.68599999999</v>
      </c>
      <c r="F223">
        <v>403343.78899999999</v>
      </c>
      <c r="G223">
        <v>384177.31800000003</v>
      </c>
      <c r="H223">
        <v>488867.45199999999</v>
      </c>
      <c r="I223">
        <v>594300.96600000001</v>
      </c>
      <c r="J223">
        <v>984146.272</v>
      </c>
      <c r="K223">
        <v>525313.60800000001</v>
      </c>
      <c r="L223">
        <v>430836.97499999998</v>
      </c>
    </row>
    <row r="224" spans="1:12">
      <c r="A224" t="s">
        <v>244</v>
      </c>
      <c r="B224">
        <v>14221.754999999999</v>
      </c>
      <c r="C224">
        <v>35547.404999999999</v>
      </c>
      <c r="D224">
        <v>36220.788999999997</v>
      </c>
      <c r="E224">
        <v>54281.027000000002</v>
      </c>
      <c r="F224">
        <v>53780.188999999998</v>
      </c>
      <c r="G224">
        <v>34005.86</v>
      </c>
      <c r="H224">
        <v>51489.695</v>
      </c>
      <c r="I224">
        <v>83156.614000000001</v>
      </c>
      <c r="J224">
        <v>203734.97099999999</v>
      </c>
      <c r="K224">
        <v>74578.270999999993</v>
      </c>
      <c r="L224">
        <v>45210.245000000003</v>
      </c>
    </row>
    <row r="225" spans="1:12">
      <c r="A225" t="s">
        <v>245</v>
      </c>
      <c r="B225">
        <v>14787.647999999999</v>
      </c>
      <c r="C225">
        <v>22381.199000000001</v>
      </c>
      <c r="D225">
        <v>24610.032999999999</v>
      </c>
      <c r="E225">
        <v>29309.106</v>
      </c>
      <c r="F225">
        <v>38182.099000000002</v>
      </c>
      <c r="G225">
        <v>62066.826000000001</v>
      </c>
      <c r="H225">
        <v>82136.944000000003</v>
      </c>
      <c r="I225">
        <v>88387.081999999995</v>
      </c>
      <c r="J225">
        <v>104908.501</v>
      </c>
      <c r="K225">
        <v>68949.933000000005</v>
      </c>
      <c r="L225">
        <v>58629.32</v>
      </c>
    </row>
    <row r="226" spans="1:12">
      <c r="A226" t="s">
        <v>246</v>
      </c>
      <c r="B226">
        <v>26430.242999999999</v>
      </c>
      <c r="C226">
        <v>49449.978999999999</v>
      </c>
      <c r="D226">
        <v>59184.372000000003</v>
      </c>
      <c r="E226">
        <v>78505.600999999995</v>
      </c>
      <c r="F226">
        <v>125360.598</v>
      </c>
      <c r="G226">
        <v>207907.636</v>
      </c>
      <c r="H226">
        <v>236356.22899999999</v>
      </c>
      <c r="I226">
        <v>242508.929</v>
      </c>
      <c r="J226">
        <v>331149.05300000001</v>
      </c>
      <c r="K226">
        <v>170484.37100000001</v>
      </c>
      <c r="L226">
        <v>211971.255</v>
      </c>
    </row>
    <row r="227" spans="1:12">
      <c r="A227" t="s">
        <v>247</v>
      </c>
      <c r="B227">
        <v>4022.24</v>
      </c>
      <c r="C227">
        <v>2697.5819999999999</v>
      </c>
      <c r="D227">
        <v>3629.5419999999999</v>
      </c>
      <c r="E227">
        <v>7959.8140000000003</v>
      </c>
      <c r="F227">
        <v>16396.486000000001</v>
      </c>
      <c r="G227">
        <v>17616.53</v>
      </c>
      <c r="H227">
        <v>19583.884999999998</v>
      </c>
      <c r="I227">
        <v>19273.16</v>
      </c>
      <c r="J227">
        <v>24035.835999999999</v>
      </c>
      <c r="K227">
        <v>31198.225999999999</v>
      </c>
      <c r="L227">
        <v>23286.286</v>
      </c>
    </row>
    <row r="228" spans="1:12">
      <c r="A228" t="s">
        <v>248</v>
      </c>
      <c r="B228">
        <v>14673.368</v>
      </c>
      <c r="C228">
        <v>17498.599999999999</v>
      </c>
      <c r="D228">
        <v>19641.457999999999</v>
      </c>
      <c r="E228">
        <v>34012.307000000001</v>
      </c>
      <c r="F228">
        <v>63638.866999999998</v>
      </c>
      <c r="G228">
        <v>83305.164999999994</v>
      </c>
      <c r="H228">
        <v>121613.31600000001</v>
      </c>
      <c r="I228">
        <v>185338.85200000001</v>
      </c>
      <c r="J228">
        <v>241064.4</v>
      </c>
      <c r="K228">
        <v>180463.67800000001</v>
      </c>
      <c r="L228">
        <v>120191.67999999999</v>
      </c>
    </row>
    <row r="229" spans="1:12">
      <c r="A229" t="s">
        <v>249</v>
      </c>
      <c r="B229">
        <v>1580.0239999999999</v>
      </c>
      <c r="C229">
        <v>4519.1530000000002</v>
      </c>
      <c r="D229">
        <v>5257.3450000000003</v>
      </c>
      <c r="E229">
        <v>6472.9059999999999</v>
      </c>
      <c r="F229">
        <v>7599.4539999999997</v>
      </c>
      <c r="G229">
        <v>23933.644</v>
      </c>
      <c r="H229">
        <v>20175.382000000001</v>
      </c>
      <c r="I229">
        <v>7524.4459999999999</v>
      </c>
      <c r="J229">
        <v>23775.912</v>
      </c>
      <c r="K229">
        <v>14011.091</v>
      </c>
      <c r="L229">
        <v>9952.0949999999993</v>
      </c>
    </row>
    <row r="230" spans="1:12">
      <c r="A230" t="s">
        <v>250</v>
      </c>
      <c r="B230">
        <v>32585.966</v>
      </c>
      <c r="C230">
        <v>52152.963000000003</v>
      </c>
      <c r="D230">
        <v>35881.748</v>
      </c>
      <c r="E230">
        <v>88324.159</v>
      </c>
      <c r="F230">
        <v>55166.894999999997</v>
      </c>
      <c r="G230">
        <v>121801.761</v>
      </c>
      <c r="H230">
        <v>173837.89300000001</v>
      </c>
      <c r="I230">
        <v>121666.549</v>
      </c>
      <c r="J230">
        <v>85736.010999999999</v>
      </c>
      <c r="K230">
        <v>219491.514</v>
      </c>
      <c r="L230">
        <v>146763.80900000001</v>
      </c>
    </row>
    <row r="231" spans="1:12">
      <c r="A231" t="s">
        <v>251</v>
      </c>
      <c r="B231">
        <v>15777.552</v>
      </c>
      <c r="C231">
        <v>28483.280999999999</v>
      </c>
      <c r="D231">
        <v>13490.323</v>
      </c>
      <c r="E231">
        <v>44020.425999999999</v>
      </c>
      <c r="F231">
        <v>192838.09400000001</v>
      </c>
      <c r="G231">
        <v>176069.065</v>
      </c>
      <c r="H231">
        <v>31286.916000000001</v>
      </c>
      <c r="I231">
        <v>333576.141</v>
      </c>
      <c r="J231">
        <v>44902.052000000003</v>
      </c>
      <c r="K231">
        <v>10481.382</v>
      </c>
      <c r="L231">
        <v>27104.231</v>
      </c>
    </row>
    <row r="232" spans="1:12">
      <c r="A232" t="s">
        <v>252</v>
      </c>
      <c r="B232">
        <v>61787.107000000004</v>
      </c>
      <c r="C232">
        <v>64126.091</v>
      </c>
      <c r="D232">
        <v>42833.542999999998</v>
      </c>
      <c r="E232">
        <v>50340.934000000001</v>
      </c>
      <c r="F232">
        <v>57368.593000000001</v>
      </c>
      <c r="G232">
        <v>71881.216</v>
      </c>
      <c r="H232">
        <v>85931.535999999993</v>
      </c>
      <c r="I232">
        <v>90605.835000000006</v>
      </c>
      <c r="J232">
        <v>111511</v>
      </c>
      <c r="K232">
        <v>61492.004999999997</v>
      </c>
      <c r="L232">
        <v>32588.507000000001</v>
      </c>
    </row>
    <row r="233" spans="1:12">
      <c r="A233" t="s">
        <v>253</v>
      </c>
      <c r="B233">
        <v>2505.6990000000001</v>
      </c>
      <c r="C233">
        <v>3593.7689999999998</v>
      </c>
      <c r="D233">
        <v>3292.991</v>
      </c>
      <c r="E233">
        <v>4822.0550000000003</v>
      </c>
      <c r="F233">
        <v>4673.192</v>
      </c>
      <c r="G233">
        <v>4457.9250000000002</v>
      </c>
      <c r="H233">
        <v>5123.4780000000001</v>
      </c>
      <c r="I233">
        <v>2634.5659999999998</v>
      </c>
      <c r="J233">
        <v>3570.393</v>
      </c>
      <c r="K233">
        <v>4282.9170000000004</v>
      </c>
      <c r="L233">
        <v>2937.373</v>
      </c>
    </row>
    <row r="234" spans="1:12">
      <c r="A234" t="s">
        <v>254</v>
      </c>
      <c r="B234">
        <v>2797.2280000000001</v>
      </c>
      <c r="C234">
        <v>6740.9189999999999</v>
      </c>
      <c r="D234">
        <v>9110.3739999999998</v>
      </c>
      <c r="E234">
        <v>9440.5220000000008</v>
      </c>
      <c r="F234">
        <v>12987.36</v>
      </c>
      <c r="G234">
        <v>12619.445</v>
      </c>
      <c r="H234">
        <v>11287.339</v>
      </c>
      <c r="I234">
        <v>8019.4660000000003</v>
      </c>
      <c r="J234">
        <v>6447.3819999999996</v>
      </c>
      <c r="K234">
        <v>5544.8329999999996</v>
      </c>
      <c r="L234">
        <v>4761.0829999999996</v>
      </c>
    </row>
    <row r="235" spans="1:12">
      <c r="A235" t="s">
        <v>255</v>
      </c>
      <c r="B235">
        <v>16116.406999999999</v>
      </c>
      <c r="C235">
        <v>22657.431</v>
      </c>
      <c r="D235">
        <v>12729.188</v>
      </c>
      <c r="E235">
        <v>14788.884</v>
      </c>
      <c r="F235">
        <v>21347.522000000001</v>
      </c>
      <c r="G235">
        <v>21633.082999999999</v>
      </c>
      <c r="H235">
        <v>25485.136999999999</v>
      </c>
      <c r="I235">
        <v>45986.512000000002</v>
      </c>
      <c r="J235">
        <v>47486.029000000002</v>
      </c>
      <c r="K235">
        <v>39393.417000000001</v>
      </c>
      <c r="L235">
        <v>39122.292000000001</v>
      </c>
    </row>
    <row r="236" spans="1:12">
      <c r="A236" t="s">
        <v>256</v>
      </c>
      <c r="B236">
        <v>2813.1320000000001</v>
      </c>
      <c r="C236">
        <v>3000.8359999999998</v>
      </c>
      <c r="D236">
        <v>2956.857</v>
      </c>
      <c r="E236">
        <v>5153.098</v>
      </c>
      <c r="F236">
        <v>5859.3130000000001</v>
      </c>
      <c r="G236">
        <v>8672.0990000000002</v>
      </c>
      <c r="H236">
        <v>11825.032999999999</v>
      </c>
      <c r="I236">
        <v>9239.4410000000007</v>
      </c>
      <c r="J236">
        <v>5869.9570000000003</v>
      </c>
      <c r="K236">
        <v>7566.7349999999997</v>
      </c>
      <c r="L236">
        <v>5292.8739999999998</v>
      </c>
    </row>
    <row r="237" spans="1:12">
      <c r="A237" t="s">
        <v>257</v>
      </c>
      <c r="B237">
        <v>2857.96</v>
      </c>
      <c r="C237">
        <v>4025.0819999999999</v>
      </c>
      <c r="D237">
        <v>6151.0940000000001</v>
      </c>
      <c r="E237">
        <v>7784.317</v>
      </c>
      <c r="F237">
        <v>10497.228999999999</v>
      </c>
      <c r="G237">
        <v>23150.870999999999</v>
      </c>
      <c r="H237">
        <v>24331.428</v>
      </c>
      <c r="I237">
        <v>18161.09</v>
      </c>
      <c r="J237">
        <v>15695.922</v>
      </c>
      <c r="K237">
        <v>11958.179</v>
      </c>
      <c r="L237">
        <v>10427.233</v>
      </c>
    </row>
    <row r="238" spans="1:12">
      <c r="A238" t="s">
        <v>258</v>
      </c>
      <c r="B238">
        <v>6206.0950000000003</v>
      </c>
      <c r="C238">
        <v>5577.0919999999996</v>
      </c>
      <c r="D238">
        <v>9612.18</v>
      </c>
      <c r="E238">
        <v>13297.288</v>
      </c>
      <c r="F238">
        <v>11240.995999999999</v>
      </c>
      <c r="G238">
        <v>20078.84</v>
      </c>
      <c r="H238">
        <v>24465.102999999999</v>
      </c>
      <c r="I238">
        <v>16889.597000000002</v>
      </c>
      <c r="J238">
        <v>13536.834000000001</v>
      </c>
      <c r="K238">
        <v>11068.911</v>
      </c>
      <c r="L238">
        <v>8771.9419999999991</v>
      </c>
    </row>
    <row r="239" spans="1:12">
      <c r="A239" t="s">
        <v>259</v>
      </c>
      <c r="B239">
        <v>713.11900000000003</v>
      </c>
      <c r="C239">
        <v>1313.23</v>
      </c>
      <c r="D239">
        <v>1939.9390000000001</v>
      </c>
      <c r="E239">
        <v>3603.1990000000001</v>
      </c>
      <c r="F239">
        <v>2828.413</v>
      </c>
      <c r="G239">
        <v>2246.2919999999999</v>
      </c>
      <c r="H239">
        <v>4340.692</v>
      </c>
      <c r="I239">
        <v>4585.7870000000003</v>
      </c>
      <c r="J239">
        <v>3977.8620000000001</v>
      </c>
      <c r="K239">
        <v>4758.567</v>
      </c>
      <c r="L239">
        <v>5629.5789999999997</v>
      </c>
    </row>
    <row r="240" spans="1:12">
      <c r="A240" t="s">
        <v>260</v>
      </c>
      <c r="B240">
        <v>1504.8209999999999</v>
      </c>
      <c r="C240">
        <v>2404.0430000000001</v>
      </c>
      <c r="D240">
        <v>3197.239</v>
      </c>
      <c r="E240">
        <v>4439.7709999999997</v>
      </c>
      <c r="F240">
        <v>3965.1550000000002</v>
      </c>
      <c r="G240">
        <v>3370.7869999999998</v>
      </c>
      <c r="H240">
        <v>4972.2430000000004</v>
      </c>
      <c r="I240">
        <v>5587.8950000000004</v>
      </c>
      <c r="J240">
        <v>6962.0140000000001</v>
      </c>
      <c r="K240">
        <v>5091.1080000000002</v>
      </c>
      <c r="L240">
        <v>2697.1930000000002</v>
      </c>
    </row>
    <row r="241" spans="1:12">
      <c r="A241" t="s">
        <v>261</v>
      </c>
      <c r="B241">
        <v>47250.474000000002</v>
      </c>
      <c r="C241">
        <v>64287.044000000002</v>
      </c>
      <c r="D241">
        <v>70975.323999999993</v>
      </c>
      <c r="E241">
        <v>115020.01</v>
      </c>
      <c r="F241">
        <v>126558.29399999999</v>
      </c>
      <c r="G241">
        <v>151095.234</v>
      </c>
      <c r="H241">
        <v>162770.62100000001</v>
      </c>
      <c r="I241">
        <v>147069.44399999999</v>
      </c>
      <c r="J241">
        <v>156483.359</v>
      </c>
      <c r="K241">
        <v>131206.95699999999</v>
      </c>
      <c r="L241">
        <v>117710.152</v>
      </c>
    </row>
    <row r="242" spans="1:12">
      <c r="A242" t="s">
        <v>262</v>
      </c>
      <c r="B242">
        <v>914.69899999999996</v>
      </c>
      <c r="C242">
        <v>798.23699999999997</v>
      </c>
      <c r="D242">
        <v>1490.9449999999999</v>
      </c>
      <c r="E242">
        <v>1377.9380000000001</v>
      </c>
      <c r="F242">
        <v>4368.2960000000003</v>
      </c>
      <c r="G242">
        <v>7452.3370000000004</v>
      </c>
      <c r="H242">
        <v>9010.1110000000008</v>
      </c>
      <c r="I242">
        <v>3816.3539999999998</v>
      </c>
      <c r="J242">
        <v>4122.5600000000004</v>
      </c>
      <c r="K242">
        <v>6090.6109999999999</v>
      </c>
      <c r="L242">
        <v>3922.5639999999999</v>
      </c>
    </row>
    <row r="243" spans="1:12">
      <c r="A243" t="s">
        <v>263</v>
      </c>
      <c r="B243">
        <v>1035.3399999999999</v>
      </c>
      <c r="C243">
        <v>1442.2049999999999</v>
      </c>
      <c r="D243">
        <v>2209.7719999999999</v>
      </c>
      <c r="E243">
        <v>3052.8939999999998</v>
      </c>
      <c r="F243">
        <v>3640.558</v>
      </c>
      <c r="G243">
        <v>5595.7690000000002</v>
      </c>
      <c r="H243">
        <v>6329.9390000000003</v>
      </c>
      <c r="I243">
        <v>5861.29</v>
      </c>
      <c r="J243">
        <v>5960.4179999999997</v>
      </c>
      <c r="K243">
        <v>5101.1750000000002</v>
      </c>
      <c r="L243">
        <v>3955.5630000000001</v>
      </c>
    </row>
    <row r="244" spans="1:12">
      <c r="A244" t="s">
        <v>264</v>
      </c>
      <c r="B244">
        <v>5790.5990000000002</v>
      </c>
      <c r="C244">
        <v>13839.668</v>
      </c>
      <c r="D244">
        <v>22490.042000000001</v>
      </c>
      <c r="E244">
        <v>27486.06</v>
      </c>
      <c r="F244">
        <v>32881.919000000002</v>
      </c>
      <c r="G244">
        <v>43744.067000000003</v>
      </c>
      <c r="H244">
        <v>55228.152000000002</v>
      </c>
      <c r="I244">
        <v>33306.974999999999</v>
      </c>
      <c r="J244">
        <v>25335.579000000002</v>
      </c>
      <c r="K244">
        <v>69222.960000000006</v>
      </c>
      <c r="L244">
        <v>99353.145000000004</v>
      </c>
    </row>
    <row r="245" spans="1:12">
      <c r="A245" t="s">
        <v>265</v>
      </c>
      <c r="B245">
        <v>431.666</v>
      </c>
      <c r="C245">
        <v>643.18299999999999</v>
      </c>
      <c r="D245">
        <v>843.36500000000001</v>
      </c>
      <c r="E245">
        <v>783.39700000000005</v>
      </c>
      <c r="F245">
        <v>1593.3240000000001</v>
      </c>
      <c r="G245">
        <v>563.94799999999998</v>
      </c>
      <c r="H245">
        <v>1929.9280000000001</v>
      </c>
      <c r="I245">
        <v>848.64499999999998</v>
      </c>
      <c r="J245">
        <v>2010.779</v>
      </c>
      <c r="K245">
        <v>3670.9740000000002</v>
      </c>
      <c r="L245">
        <v>2073.7629999999999</v>
      </c>
    </row>
    <row r="246" spans="1:12">
      <c r="A246" t="s">
        <v>266</v>
      </c>
      <c r="B246">
        <v>15860.922</v>
      </c>
      <c r="C246">
        <v>26905.67</v>
      </c>
      <c r="D246">
        <v>20000.473999999998</v>
      </c>
      <c r="E246">
        <v>34920.947999999997</v>
      </c>
      <c r="F246">
        <v>22830.861000000001</v>
      </c>
      <c r="G246">
        <v>35089.413</v>
      </c>
      <c r="H246">
        <v>32615.228999999999</v>
      </c>
      <c r="I246">
        <v>28987.127</v>
      </c>
      <c r="J246">
        <v>33147.169000000002</v>
      </c>
      <c r="K246">
        <v>248633.50700000001</v>
      </c>
      <c r="L246">
        <v>314271.83799999999</v>
      </c>
    </row>
    <row r="247" spans="1:12">
      <c r="A247" t="s">
        <v>267</v>
      </c>
      <c r="B247">
        <v>1842.8779999999999</v>
      </c>
      <c r="C247">
        <v>1951.0250000000001</v>
      </c>
      <c r="D247">
        <v>1901.569</v>
      </c>
      <c r="E247">
        <v>1739.3219999999999</v>
      </c>
      <c r="F247">
        <v>1844.221</v>
      </c>
      <c r="G247">
        <v>1846.664</v>
      </c>
      <c r="H247">
        <v>1739.7070000000001</v>
      </c>
      <c r="I247">
        <v>1084.0889999999999</v>
      </c>
      <c r="J247">
        <v>1147.086</v>
      </c>
      <c r="K247">
        <v>2151.9940000000001</v>
      </c>
      <c r="L247">
        <v>1672.9690000000001</v>
      </c>
    </row>
    <row r="248" spans="1:12">
      <c r="A248" t="s">
        <v>268</v>
      </c>
      <c r="B248">
        <v>74489.831999999995</v>
      </c>
      <c r="C248">
        <v>86987.259000000005</v>
      </c>
      <c r="D248">
        <v>96563.024999999994</v>
      </c>
      <c r="E248">
        <v>125560.20600000001</v>
      </c>
      <c r="F248">
        <v>162356.01500000001</v>
      </c>
      <c r="G248">
        <v>169889.07500000001</v>
      </c>
      <c r="H248">
        <v>179585.68599999999</v>
      </c>
      <c r="I248">
        <v>163695.03200000001</v>
      </c>
      <c r="J248">
        <v>162620.00899999999</v>
      </c>
      <c r="K248">
        <v>182602.29699999999</v>
      </c>
      <c r="L248">
        <v>203984.68799999999</v>
      </c>
    </row>
    <row r="249" spans="1:12">
      <c r="A249" t="s">
        <v>269</v>
      </c>
      <c r="B249">
        <v>7721.4589999999998</v>
      </c>
      <c r="C249">
        <v>3260.1759999999999</v>
      </c>
      <c r="D249">
        <v>3021.8989999999999</v>
      </c>
      <c r="E249">
        <v>6052.4</v>
      </c>
      <c r="F249">
        <v>3125.6489999999999</v>
      </c>
      <c r="G249">
        <v>4470.6170000000002</v>
      </c>
      <c r="H249">
        <v>3403.9879999999998</v>
      </c>
      <c r="I249">
        <v>4901.33</v>
      </c>
      <c r="J249">
        <v>2819.9009999999998</v>
      </c>
      <c r="K249">
        <v>2582.9609999999998</v>
      </c>
      <c r="L249">
        <v>1311.954</v>
      </c>
    </row>
    <row r="250" spans="1:12">
      <c r="A250" t="s">
        <v>270</v>
      </c>
      <c r="B250">
        <v>9917.634</v>
      </c>
      <c r="C250">
        <v>12458.352000000001</v>
      </c>
      <c r="D250">
        <v>9244.8430000000008</v>
      </c>
      <c r="E250">
        <v>15353.232</v>
      </c>
      <c r="F250">
        <v>16858.023000000001</v>
      </c>
      <c r="G250">
        <v>15398.797</v>
      </c>
      <c r="H250">
        <v>17345.281999999999</v>
      </c>
      <c r="I250">
        <v>11668.976000000001</v>
      </c>
      <c r="J250">
        <v>10467.165999999999</v>
      </c>
      <c r="K250">
        <v>10436.325000000001</v>
      </c>
      <c r="L250">
        <v>5992.45</v>
      </c>
    </row>
    <row r="251" spans="1:12">
      <c r="A251" t="s">
        <v>271</v>
      </c>
      <c r="B251">
        <v>16.38</v>
      </c>
      <c r="C251">
        <v>176.54400000000001</v>
      </c>
      <c r="D251">
        <v>9.7279999999999998</v>
      </c>
      <c r="E251">
        <v>27.95</v>
      </c>
      <c r="F251">
        <v>8.4770000000000003</v>
      </c>
      <c r="G251">
        <v>58.165999999999997</v>
      </c>
      <c r="H251">
        <v>25.681999999999999</v>
      </c>
      <c r="I251">
        <v>9.1319999999999997</v>
      </c>
      <c r="J251">
        <v>47.363999999999997</v>
      </c>
      <c r="K251">
        <v>77.965999999999994</v>
      </c>
      <c r="L251">
        <v>19.72</v>
      </c>
    </row>
    <row r="252" spans="1:12">
      <c r="A252" t="s">
        <v>272</v>
      </c>
      <c r="B252">
        <v>3184.8980000000001</v>
      </c>
      <c r="C252">
        <v>6098.9679999999998</v>
      </c>
      <c r="D252">
        <v>6128.5569999999998</v>
      </c>
      <c r="E252">
        <v>5906.2529999999997</v>
      </c>
      <c r="F252">
        <v>6166.3310000000001</v>
      </c>
      <c r="G252">
        <v>10129.459000000001</v>
      </c>
      <c r="H252">
        <v>16203.895</v>
      </c>
      <c r="I252">
        <v>16501.548999999999</v>
      </c>
      <c r="J252">
        <v>18355.174999999999</v>
      </c>
      <c r="K252">
        <v>19373.129000000001</v>
      </c>
      <c r="L252">
        <v>16092.893</v>
      </c>
    </row>
    <row r="253" spans="1:12">
      <c r="A253" t="s">
        <v>273</v>
      </c>
      <c r="B253">
        <v>1799.028</v>
      </c>
      <c r="C253">
        <v>3968.6390000000001</v>
      </c>
      <c r="D253">
        <v>6192.0020000000004</v>
      </c>
      <c r="E253">
        <v>6321.0739999999996</v>
      </c>
      <c r="F253">
        <v>9471.9130000000005</v>
      </c>
      <c r="G253">
        <v>8797.5110000000004</v>
      </c>
      <c r="H253">
        <v>8483.1820000000007</v>
      </c>
      <c r="I253">
        <v>8005.3329999999996</v>
      </c>
      <c r="J253">
        <v>13230.531000000001</v>
      </c>
      <c r="K253">
        <v>8554.8799999999992</v>
      </c>
      <c r="L253">
        <v>7381.2269999999999</v>
      </c>
    </row>
    <row r="254" spans="1:12">
      <c r="A254" t="s">
        <v>274</v>
      </c>
      <c r="B254">
        <v>1900.8140000000001</v>
      </c>
      <c r="C254">
        <v>6242.299</v>
      </c>
      <c r="D254">
        <v>586.15300000000002</v>
      </c>
      <c r="E254">
        <v>649.01099999999997</v>
      </c>
      <c r="F254">
        <v>2808.8359999999998</v>
      </c>
      <c r="G254">
        <v>1423.2280000000001</v>
      </c>
      <c r="H254">
        <v>29012.123</v>
      </c>
      <c r="I254">
        <v>2766.0549999999998</v>
      </c>
      <c r="J254">
        <v>10264.055</v>
      </c>
      <c r="K254">
        <v>12080.078</v>
      </c>
      <c r="L254">
        <v>19722.887999999999</v>
      </c>
    </row>
    <row r="255" spans="1:12">
      <c r="A255" t="s">
        <v>275</v>
      </c>
      <c r="B255">
        <v>23940.81</v>
      </c>
      <c r="C255">
        <v>36774.887999999999</v>
      </c>
      <c r="D255">
        <v>41992.309000000001</v>
      </c>
      <c r="E255">
        <v>55066.383999999998</v>
      </c>
      <c r="F255">
        <v>55054.237999999998</v>
      </c>
      <c r="G255">
        <v>67864.012000000002</v>
      </c>
      <c r="H255">
        <v>81019.282000000007</v>
      </c>
      <c r="I255">
        <v>72527.668000000005</v>
      </c>
      <c r="J255">
        <v>73858.081999999995</v>
      </c>
      <c r="K255">
        <v>66084.902000000002</v>
      </c>
      <c r="L255">
        <v>45550.455000000002</v>
      </c>
    </row>
    <row r="256" spans="1:12">
      <c r="A256" t="s">
        <v>276</v>
      </c>
      <c r="B256">
        <v>244549.899</v>
      </c>
      <c r="C256">
        <v>318489.74300000002</v>
      </c>
      <c r="D256">
        <v>393601.40299999999</v>
      </c>
      <c r="E256">
        <v>435190.89799999999</v>
      </c>
      <c r="F256">
        <v>436750.79800000001</v>
      </c>
      <c r="G256">
        <v>573650.05700000003</v>
      </c>
      <c r="H256">
        <v>668037.44299999997</v>
      </c>
      <c r="I256">
        <v>619083.70900000003</v>
      </c>
      <c r="J256">
        <v>777339.88399999996</v>
      </c>
      <c r="K256">
        <v>832492.03599999996</v>
      </c>
      <c r="L256">
        <v>702603.80900000001</v>
      </c>
    </row>
    <row r="257" spans="1:12">
      <c r="A257" t="s">
        <v>277</v>
      </c>
      <c r="B257">
        <v>24516.106</v>
      </c>
      <c r="C257">
        <v>40222.116000000002</v>
      </c>
      <c r="D257">
        <v>43511.807000000001</v>
      </c>
      <c r="E257">
        <v>37118.938000000002</v>
      </c>
      <c r="F257">
        <v>22425.422999999999</v>
      </c>
      <c r="G257">
        <v>24957.626</v>
      </c>
      <c r="H257">
        <v>21694.335999999999</v>
      </c>
      <c r="I257">
        <v>34432.807000000001</v>
      </c>
      <c r="J257">
        <v>42557.881999999998</v>
      </c>
      <c r="K257">
        <v>34044.366999999998</v>
      </c>
      <c r="L257">
        <v>28034.694</v>
      </c>
    </row>
    <row r="258" spans="1:12">
      <c r="A258" t="s">
        <v>278</v>
      </c>
      <c r="B258">
        <v>6632.1859999999997</v>
      </c>
      <c r="C258">
        <v>10556.143</v>
      </c>
      <c r="D258">
        <v>8956.7860000000001</v>
      </c>
      <c r="E258">
        <v>4400.2939999999999</v>
      </c>
      <c r="F258">
        <v>6018.3890000000001</v>
      </c>
      <c r="G258">
        <v>4659.1689999999999</v>
      </c>
      <c r="H258">
        <v>3995.0360000000001</v>
      </c>
      <c r="I258">
        <v>4827.4440000000004</v>
      </c>
      <c r="J258">
        <v>5379.5730000000003</v>
      </c>
      <c r="K258">
        <v>4818.7659999999996</v>
      </c>
      <c r="L258">
        <v>2375.4499999999998</v>
      </c>
    </row>
    <row r="259" spans="1:12">
      <c r="A259" t="s">
        <v>279</v>
      </c>
      <c r="B259">
        <v>757.10199999999998</v>
      </c>
      <c r="C259">
        <v>2670.7020000000002</v>
      </c>
      <c r="D259">
        <v>1979.097</v>
      </c>
      <c r="E259">
        <v>3189.3</v>
      </c>
      <c r="F259">
        <v>7424.3059999999996</v>
      </c>
      <c r="G259">
        <v>2189.7600000000002</v>
      </c>
      <c r="H259">
        <v>2132.2460000000001</v>
      </c>
      <c r="I259">
        <v>3141.366</v>
      </c>
      <c r="J259">
        <v>10290.674000000001</v>
      </c>
      <c r="K259">
        <v>2965.1759999999999</v>
      </c>
      <c r="L259">
        <v>9538.5310000000009</v>
      </c>
    </row>
    <row r="260" spans="1:12">
      <c r="A260" t="s">
        <v>280</v>
      </c>
      <c r="B260">
        <v>3631.181</v>
      </c>
      <c r="C260">
        <v>3816.8220000000001</v>
      </c>
      <c r="D260">
        <v>3671.069</v>
      </c>
      <c r="E260">
        <v>5988.5519999999997</v>
      </c>
      <c r="F260">
        <v>5164.4769999999999</v>
      </c>
      <c r="G260">
        <v>6606.6660000000002</v>
      </c>
      <c r="H260">
        <v>11003.155000000001</v>
      </c>
      <c r="I260">
        <v>10279.138000000001</v>
      </c>
      <c r="J260">
        <v>12771.525</v>
      </c>
      <c r="K260">
        <v>17457.163</v>
      </c>
      <c r="L260">
        <v>16322.891</v>
      </c>
    </row>
    <row r="261" spans="1:12">
      <c r="A261" t="s">
        <v>281</v>
      </c>
      <c r="B261">
        <v>194860.054</v>
      </c>
      <c r="C261">
        <v>369860.86800000002</v>
      </c>
      <c r="D261">
        <v>384233.66600000003</v>
      </c>
      <c r="E261">
        <v>517261.72499999998</v>
      </c>
      <c r="F261">
        <v>509230.32199999999</v>
      </c>
      <c r="G261">
        <v>480811.38500000001</v>
      </c>
      <c r="H261">
        <v>297427.82900000003</v>
      </c>
      <c r="I261">
        <v>288740.76199999999</v>
      </c>
      <c r="J261">
        <v>245589.226</v>
      </c>
      <c r="K261">
        <v>191041.50700000001</v>
      </c>
      <c r="L261">
        <v>44680.887000000002</v>
      </c>
    </row>
    <row r="262" spans="1:12">
      <c r="A262" t="s">
        <v>282</v>
      </c>
      <c r="B262">
        <v>7837.7290000000003</v>
      </c>
      <c r="C262">
        <v>11822.450999999999</v>
      </c>
      <c r="D262">
        <v>11756.271000000001</v>
      </c>
      <c r="E262">
        <v>21641.404999999999</v>
      </c>
      <c r="F262">
        <v>19129.347000000002</v>
      </c>
      <c r="G262">
        <v>21829.677</v>
      </c>
      <c r="H262">
        <v>22657.985000000001</v>
      </c>
      <c r="I262">
        <v>22848.516</v>
      </c>
      <c r="J262">
        <v>33569.894999999997</v>
      </c>
      <c r="K262">
        <v>53720.273999999998</v>
      </c>
      <c r="L262">
        <v>39299.451000000001</v>
      </c>
    </row>
    <row r="263" spans="1:12">
      <c r="A263" t="s">
        <v>283</v>
      </c>
      <c r="B263">
        <v>73575.012000000002</v>
      </c>
      <c r="C263">
        <v>29075.884999999998</v>
      </c>
      <c r="D263">
        <v>106580.609</v>
      </c>
      <c r="E263">
        <v>255621.03599999999</v>
      </c>
      <c r="F263">
        <v>319381.40899999999</v>
      </c>
      <c r="G263">
        <v>26865.74</v>
      </c>
      <c r="H263">
        <v>26292.720000000001</v>
      </c>
      <c r="I263">
        <v>32569.541000000001</v>
      </c>
      <c r="J263">
        <v>45858.881999999998</v>
      </c>
      <c r="K263">
        <v>38662.97</v>
      </c>
      <c r="L263">
        <v>47354.983</v>
      </c>
    </row>
  </sheetData>
  <pageMargins left="0.7" right="0.7" top="0.75" bottom="0.75" header="0.3" footer="0.3"/>
  <legacyDrawing r:id="rId1"/>
</worksheet>
</file>

<file path=xl/worksheets/sheet27.xml><?xml version="1.0" encoding="utf-8"?>
<worksheet xmlns="http://schemas.openxmlformats.org/spreadsheetml/2006/main" xmlns:r="http://schemas.openxmlformats.org/officeDocument/2006/relationships">
  <dimension ref="A1:Z263"/>
  <sheetViews>
    <sheetView topLeftCell="G1" workbookViewId="0">
      <selection activeCell="N2" sqref="N2"/>
    </sheetView>
  </sheetViews>
  <sheetFormatPr defaultRowHeight="12.75"/>
  <sheetData>
    <row r="1" spans="1:26">
      <c r="A1" t="s">
        <v>26</v>
      </c>
    </row>
    <row r="2" spans="1:26">
      <c r="A2" t="s">
        <v>0</v>
      </c>
      <c r="N2" s="1"/>
    </row>
    <row r="3" spans="1:26">
      <c r="O3" s="2" t="s">
        <v>288</v>
      </c>
    </row>
    <row r="4" spans="1:26">
      <c r="A4" t="s">
        <v>1</v>
      </c>
      <c r="B4" t="s">
        <v>317</v>
      </c>
      <c r="C4" t="s">
        <v>3</v>
      </c>
      <c r="D4" t="s">
        <v>4</v>
      </c>
      <c r="O4" s="3" t="s">
        <v>289</v>
      </c>
      <c r="P4" s="1" t="s">
        <v>286</v>
      </c>
    </row>
    <row r="5" spans="1:26">
      <c r="N5" s="4" t="s">
        <v>20</v>
      </c>
      <c r="O5" s="6"/>
      <c r="P5" s="5">
        <v>2000</v>
      </c>
      <c r="Q5" s="5">
        <v>2001</v>
      </c>
      <c r="R5" s="5">
        <v>2002</v>
      </c>
      <c r="S5" s="5">
        <v>2003</v>
      </c>
      <c r="T5" s="5">
        <v>2004</v>
      </c>
      <c r="U5" s="5">
        <v>2005</v>
      </c>
      <c r="V5" s="5">
        <v>2006</v>
      </c>
      <c r="W5" s="5">
        <v>2007</v>
      </c>
      <c r="X5" s="5">
        <v>2008</v>
      </c>
      <c r="Y5" s="5">
        <v>2009</v>
      </c>
      <c r="Z5" s="5">
        <v>2010</v>
      </c>
    </row>
    <row r="6" spans="1:26">
      <c r="A6" t="s">
        <v>5</v>
      </c>
      <c r="B6" t="s">
        <v>6</v>
      </c>
      <c r="C6" t="s">
        <v>7</v>
      </c>
      <c r="D6" t="s">
        <v>8</v>
      </c>
      <c r="E6" t="s">
        <v>9</v>
      </c>
      <c r="F6" t="s">
        <v>10</v>
      </c>
      <c r="G6" t="s">
        <v>11</v>
      </c>
      <c r="H6" t="s">
        <v>12</v>
      </c>
      <c r="I6" t="s">
        <v>13</v>
      </c>
      <c r="J6" t="s">
        <v>14</v>
      </c>
      <c r="K6" t="s">
        <v>15</v>
      </c>
      <c r="L6" t="s">
        <v>16</v>
      </c>
      <c r="O6" s="7"/>
    </row>
    <row r="7" spans="1:26">
      <c r="A7" t="s">
        <v>17</v>
      </c>
      <c r="O7" s="7" t="s">
        <v>21</v>
      </c>
      <c r="P7">
        <f>SUM(B9:B96)</f>
        <v>57527075.635000005</v>
      </c>
      <c r="Q7">
        <f t="shared" ref="Q7:Z7" si="0">SUM(C9:C96)</f>
        <v>56950903.271000005</v>
      </c>
      <c r="R7">
        <f t="shared" si="0"/>
        <v>61895700.008000024</v>
      </c>
      <c r="S7">
        <f t="shared" si="0"/>
        <v>72041205.621000007</v>
      </c>
      <c r="T7">
        <f t="shared" si="0"/>
        <v>96914537.580000028</v>
      </c>
      <c r="U7">
        <f t="shared" si="0"/>
        <v>120249826.108</v>
      </c>
      <c r="V7">
        <f t="shared" si="0"/>
        <v>137090887.89499998</v>
      </c>
      <c r="W7">
        <f t="shared" si="0"/>
        <v>165374794.81999996</v>
      </c>
      <c r="X7">
        <f t="shared" si="0"/>
        <v>211447950.41500005</v>
      </c>
      <c r="Y7">
        <f t="shared" si="0"/>
        <v>160338406.35099989</v>
      </c>
      <c r="Z7">
        <f t="shared" si="0"/>
        <v>188706587.24299997</v>
      </c>
    </row>
    <row r="8" spans="1:26">
      <c r="A8" t="s">
        <v>28</v>
      </c>
      <c r="B8">
        <v>213424403.53299999</v>
      </c>
      <c r="C8">
        <v>216157868.852</v>
      </c>
      <c r="D8">
        <v>219820522.373</v>
      </c>
      <c r="E8">
        <v>264796481.55399999</v>
      </c>
      <c r="F8">
        <v>357417103</v>
      </c>
      <c r="G8">
        <v>406372449</v>
      </c>
      <c r="H8">
        <v>463629452</v>
      </c>
      <c r="I8">
        <v>550754892</v>
      </c>
      <c r="J8">
        <v>637917915</v>
      </c>
      <c r="K8">
        <v>497890975</v>
      </c>
      <c r="L8">
        <v>574251149</v>
      </c>
      <c r="O8" s="7"/>
    </row>
    <row r="9" spans="1:26">
      <c r="A9" t="s">
        <v>29</v>
      </c>
      <c r="B9">
        <v>632128.51199999999</v>
      </c>
      <c r="C9">
        <v>778409.13399999996</v>
      </c>
      <c r="D9">
        <v>754698.55599999998</v>
      </c>
      <c r="E9">
        <v>855285.65899999999</v>
      </c>
      <c r="F9">
        <v>1269875.18</v>
      </c>
      <c r="G9">
        <v>1507666.91</v>
      </c>
      <c r="H9">
        <v>1829951.1839999999</v>
      </c>
      <c r="I9">
        <v>1902619.858</v>
      </c>
      <c r="J9">
        <v>2418783.335</v>
      </c>
      <c r="K9">
        <v>2565118.2379999999</v>
      </c>
      <c r="L9">
        <v>2668063.2230000002</v>
      </c>
      <c r="O9" s="7" t="s">
        <v>22</v>
      </c>
      <c r="P9">
        <f>B105+B130+B131+B132+B136+B137+B138+B106+B150+B151+B152+B156+B157+B166+B167+B168+B169+B170+B171+B172+B173</f>
        <v>4659155.62</v>
      </c>
      <c r="Q9">
        <f t="shared" ref="Q9:Z9" si="1">C105+C130+C131+C132+C136+C137+C138+C106+C150+C151+C152+C156+C157+C166+C167+C168+C169+C170+C171+C172+C173</f>
        <v>4602629.95</v>
      </c>
      <c r="R9">
        <f t="shared" si="1"/>
        <v>4491507.1899999995</v>
      </c>
      <c r="S9">
        <f t="shared" si="1"/>
        <v>5531117.0549999988</v>
      </c>
      <c r="T9">
        <f t="shared" si="1"/>
        <v>7691330.8689999999</v>
      </c>
      <c r="U9">
        <f t="shared" si="1"/>
        <v>8886492.5329999998</v>
      </c>
      <c r="V9">
        <f t="shared" si="1"/>
        <v>12964452.996999998</v>
      </c>
      <c r="W9">
        <f t="shared" si="1"/>
        <v>15577762.767000003</v>
      </c>
      <c r="X9">
        <f t="shared" si="1"/>
        <v>15018522.775</v>
      </c>
      <c r="Y9">
        <f t="shared" si="1"/>
        <v>9971021.541000003</v>
      </c>
      <c r="Z9">
        <f t="shared" si="1"/>
        <v>13157700.570999999</v>
      </c>
    </row>
    <row r="10" spans="1:26">
      <c r="A10" t="s">
        <v>30</v>
      </c>
      <c r="B10">
        <v>1231768.0279999999</v>
      </c>
      <c r="C10">
        <v>851583.53899999999</v>
      </c>
      <c r="D10">
        <v>1194133.0120000001</v>
      </c>
      <c r="E10">
        <v>1479615.902</v>
      </c>
      <c r="F10">
        <v>2008028.2879999999</v>
      </c>
      <c r="G10">
        <v>2264923.608</v>
      </c>
      <c r="H10">
        <v>2551644.8369999998</v>
      </c>
      <c r="I10">
        <v>2908177.95</v>
      </c>
      <c r="J10">
        <v>3270347.5010000002</v>
      </c>
      <c r="K10">
        <v>3087873.2749999999</v>
      </c>
      <c r="L10">
        <v>3063547.2760000001</v>
      </c>
      <c r="O10" s="7"/>
    </row>
    <row r="11" spans="1:26">
      <c r="A11" t="s">
        <v>31</v>
      </c>
      <c r="B11">
        <v>2508501.4819999998</v>
      </c>
      <c r="C11">
        <v>2641243.7769999998</v>
      </c>
      <c r="D11">
        <v>2417336.449</v>
      </c>
      <c r="E11">
        <v>2552008.733</v>
      </c>
      <c r="F11">
        <v>3417510.753</v>
      </c>
      <c r="G11">
        <v>3761868.375</v>
      </c>
      <c r="H11">
        <v>3978906.611</v>
      </c>
      <c r="I11">
        <v>4838901.534</v>
      </c>
      <c r="J11">
        <v>5532649.352</v>
      </c>
      <c r="K11">
        <v>5045285.1349999998</v>
      </c>
      <c r="L11">
        <v>5089349.3940000003</v>
      </c>
      <c r="O11" s="7" t="s">
        <v>23</v>
      </c>
      <c r="P11">
        <f>B141+B142+B143+B144+B145+B146+B147+B148+B149+B153+B154+B155+B231+B232+B233+B234+B235+B236+B237+B238+B239+B240+B241+B242+B243+B244+B257+B258</f>
        <v>10651680.440999998</v>
      </c>
      <c r="Q11">
        <f t="shared" ref="Q11:Z11" si="2">C141+C142+C143+C144+C145+C146+C147+C148+C149+C153+C154+C155+C231+C232+C233+C234+C235+C236+C237+C238+C239+C240+C241+C242+C243+C244+C257+C258</f>
        <v>11489092.540000001</v>
      </c>
      <c r="R11">
        <f t="shared" si="2"/>
        <v>11359449.335000003</v>
      </c>
      <c r="S11">
        <f t="shared" si="2"/>
        <v>14452098.190000001</v>
      </c>
      <c r="T11">
        <f t="shared" si="2"/>
        <v>18271324.112</v>
      </c>
      <c r="U11">
        <f t="shared" si="2"/>
        <v>19026067.648999993</v>
      </c>
      <c r="V11">
        <f t="shared" si="2"/>
        <v>20527495.717999998</v>
      </c>
      <c r="W11">
        <f t="shared" si="2"/>
        <v>24513556.986999996</v>
      </c>
      <c r="X11">
        <f t="shared" si="2"/>
        <v>27562769.554999992</v>
      </c>
      <c r="Y11">
        <f t="shared" si="2"/>
        <v>24761589.169</v>
      </c>
      <c r="Z11">
        <f t="shared" si="2"/>
        <v>26546920.286000002</v>
      </c>
    </row>
    <row r="12" spans="1:26">
      <c r="A12" t="s">
        <v>32</v>
      </c>
      <c r="B12">
        <v>385461.74300000002</v>
      </c>
      <c r="C12">
        <v>390874.125</v>
      </c>
      <c r="D12">
        <v>411654.34</v>
      </c>
      <c r="E12">
        <v>555067.99100000004</v>
      </c>
      <c r="F12">
        <v>660865.29</v>
      </c>
      <c r="G12">
        <v>604299.80200000003</v>
      </c>
      <c r="H12">
        <v>618260.94099999999</v>
      </c>
      <c r="I12">
        <v>793048.96</v>
      </c>
      <c r="J12">
        <v>876101.63199999998</v>
      </c>
      <c r="K12">
        <v>712415.17700000003</v>
      </c>
      <c r="L12">
        <v>668963.74899999995</v>
      </c>
      <c r="O12" s="8"/>
    </row>
    <row r="13" spans="1:26">
      <c r="A13" t="s">
        <v>33</v>
      </c>
      <c r="B13">
        <v>356909.58799999999</v>
      </c>
      <c r="C13">
        <v>407449.14299999998</v>
      </c>
      <c r="D13">
        <v>422201.60100000002</v>
      </c>
      <c r="E13">
        <v>487191.36300000001</v>
      </c>
      <c r="F13">
        <v>602351.38100000005</v>
      </c>
      <c r="G13">
        <v>649177.27500000002</v>
      </c>
      <c r="H13">
        <v>673376.54599999997</v>
      </c>
      <c r="I13">
        <v>806379.39099999995</v>
      </c>
      <c r="J13">
        <v>1056950.0970000001</v>
      </c>
      <c r="K13">
        <v>900744.58799999999</v>
      </c>
      <c r="L13">
        <v>894483.22600000002</v>
      </c>
      <c r="O13" s="7" t="s">
        <v>24</v>
      </c>
      <c r="P13">
        <f>B97+B98+B99+B100+B101+B102+B103+B104+B110+B111+B115+B116+B117+B118+B119+B120+B121+B122+B123+B124+B125+B126+B127+B128+B129+B182+B183+B184+B185+B186+B187+B188+B189+B190+B191+B192+B193+B194+B195+B196+B197+B198+B199+B200+B201+B202+B203+B204+B205+B206+B207+B208+B209+B210+B211+B215+B216+B217+B218+B219+B220+B221+B222+B230+B245+B246+B247+B248+B249+B250+B251+B252+B254+B256</f>
        <v>80951537.930999979</v>
      </c>
      <c r="Q13">
        <f t="shared" ref="Q13:Z13" si="3">C97+C98+C99+C100+C101+C102+C103+C104+C110+C111+C115+C116+C117+C118+C119+C120+C121+C122+C123+C124+C125+C126+C127+C128+C129+C182+C183+C184+C185+C186+C187+C188+C189+C190+C191+C192+C193+C194+C195+C196+C197+C198+C199+C200+C201+C202+C203+C204+C205+C206+C207+C208+C209+C210+C211+C215+C216+C217+C218+C219+C220+C221+C222+C230+C245+C246+C247+C248+C249+C250+C251+C252+C254+C256</f>
        <v>84980671.355000034</v>
      </c>
      <c r="R13">
        <f t="shared" si="3"/>
        <v>84477411.207000017</v>
      </c>
      <c r="S13">
        <f t="shared" si="3"/>
        <v>104877311.31599997</v>
      </c>
      <c r="T13">
        <f t="shared" si="3"/>
        <v>146415487.51800004</v>
      </c>
      <c r="U13">
        <f t="shared" si="3"/>
        <v>164498049.991</v>
      </c>
      <c r="V13">
        <f t="shared" si="3"/>
        <v>183973649.97999996</v>
      </c>
      <c r="W13">
        <f t="shared" si="3"/>
        <v>214621526.7139999</v>
      </c>
      <c r="X13">
        <f t="shared" si="3"/>
        <v>222596335.51800001</v>
      </c>
      <c r="Y13">
        <f t="shared" si="3"/>
        <v>181021725.23799992</v>
      </c>
      <c r="Z13">
        <f t="shared" si="3"/>
        <v>213528706.90600005</v>
      </c>
    </row>
    <row r="14" spans="1:26">
      <c r="A14" t="s">
        <v>34</v>
      </c>
      <c r="B14">
        <v>1421394.6240000001</v>
      </c>
      <c r="C14">
        <v>1447018.0870000001</v>
      </c>
      <c r="D14">
        <v>1422424.483</v>
      </c>
      <c r="E14">
        <v>1836516.7620000001</v>
      </c>
      <c r="F14">
        <v>2233404.1340000001</v>
      </c>
      <c r="G14">
        <v>2154424.25</v>
      </c>
      <c r="H14">
        <v>2306912.1469999999</v>
      </c>
      <c r="I14">
        <v>3040020.0210000002</v>
      </c>
      <c r="J14">
        <v>3371965.5260000001</v>
      </c>
      <c r="K14">
        <v>2790311.673</v>
      </c>
      <c r="L14">
        <v>3373434.2540000002</v>
      </c>
      <c r="O14" s="8"/>
    </row>
    <row r="15" spans="1:26">
      <c r="A15" t="s">
        <v>35</v>
      </c>
      <c r="B15">
        <v>391582.56599999999</v>
      </c>
      <c r="C15">
        <v>446327.989</v>
      </c>
      <c r="D15">
        <v>438386.99800000002</v>
      </c>
      <c r="E15">
        <v>632781.43200000003</v>
      </c>
      <c r="F15">
        <v>754090.95299999998</v>
      </c>
      <c r="G15">
        <v>662606.25300000003</v>
      </c>
      <c r="H15">
        <v>674409.72900000005</v>
      </c>
      <c r="I15">
        <v>799867.54599999997</v>
      </c>
      <c r="J15">
        <v>873669.99399999995</v>
      </c>
      <c r="K15">
        <v>740271.72699999996</v>
      </c>
      <c r="L15">
        <v>1033487.667</v>
      </c>
      <c r="O15" s="7" t="s">
        <v>25</v>
      </c>
      <c r="P15">
        <f>B107+B108+B109+B112+B113+B114+B133+B134+B135+B139+B140+B158+B159+B160+B161+B162+B163+B164+B165+B174+B175+B176+B177+B178+B179+B180+B181+B212+B213+B214+B223+B224+B225+B226+B227+B228+B229+B253+B255+B259+B260+B261+B262</f>
        <v>28445915.254000001</v>
      </c>
      <c r="Q15">
        <f t="shared" ref="Q15:Z15" si="4">C107+C108+C109+C112+C113+C114+C133+C134+C135+C139+C140+C158+C159+C160+C161+C162+C163+C164+C165+C174+C175+C176+C177+C178+C179+C180+C181+C212+C213+C214+C223+C224+C225+C226+C227+C228+C229+C253+C255+C259+C260+C261+C262</f>
        <v>29411817.608999997</v>
      </c>
      <c r="R15">
        <f t="shared" si="4"/>
        <v>30718549.475000009</v>
      </c>
      <c r="S15">
        <f t="shared" si="4"/>
        <v>38020430.194999993</v>
      </c>
      <c r="T15">
        <f t="shared" si="4"/>
        <v>51967163.78799998</v>
      </c>
      <c r="U15">
        <f t="shared" si="4"/>
        <v>56160875.322999984</v>
      </c>
      <c r="V15">
        <f t="shared" si="4"/>
        <v>64127513.695</v>
      </c>
      <c r="W15">
        <f t="shared" si="4"/>
        <v>76072128.67899999</v>
      </c>
      <c r="X15">
        <f t="shared" si="4"/>
        <v>83580391.621000007</v>
      </c>
      <c r="Y15">
        <f t="shared" si="4"/>
        <v>60497556.971999988</v>
      </c>
      <c r="Z15">
        <f t="shared" si="4"/>
        <v>69761241.845000014</v>
      </c>
    </row>
    <row r="16" spans="1:26">
      <c r="A16" t="s">
        <v>36</v>
      </c>
      <c r="B16">
        <v>1494394.8319999999</v>
      </c>
      <c r="C16">
        <v>1753757.0319999999</v>
      </c>
      <c r="D16">
        <v>1798992.52</v>
      </c>
      <c r="E16">
        <v>2029368.1240000001</v>
      </c>
      <c r="F16">
        <v>2600475.585</v>
      </c>
      <c r="G16">
        <v>2599310.483</v>
      </c>
      <c r="H16">
        <v>2981310.8969999999</v>
      </c>
      <c r="I16">
        <v>3591707.949</v>
      </c>
      <c r="J16">
        <v>4420439.2659999998</v>
      </c>
      <c r="K16">
        <v>3501422.5159999998</v>
      </c>
      <c r="L16">
        <v>3970784.0040000002</v>
      </c>
    </row>
    <row r="17" spans="1:26">
      <c r="A17" t="s">
        <v>37</v>
      </c>
      <c r="B17">
        <v>430436.755</v>
      </c>
      <c r="C17">
        <v>435918.15700000001</v>
      </c>
      <c r="D17">
        <v>458072.98599999998</v>
      </c>
      <c r="E17">
        <v>481333.59399999998</v>
      </c>
      <c r="F17">
        <v>629990.62600000005</v>
      </c>
      <c r="G17">
        <v>690813.48300000001</v>
      </c>
      <c r="H17">
        <v>802412.45900000003</v>
      </c>
      <c r="I17">
        <v>993181.59100000001</v>
      </c>
      <c r="J17">
        <v>1249915.875</v>
      </c>
      <c r="K17">
        <v>1442234.121</v>
      </c>
      <c r="L17">
        <v>1492582.4809999999</v>
      </c>
      <c r="N17" s="1" t="s">
        <v>290</v>
      </c>
      <c r="P17">
        <f>SUM(P7:P15)+B263</f>
        <v>182332396.82099998</v>
      </c>
      <c r="Q17">
        <f t="shared" ref="Q17:Z17" si="5">SUM(Q7:Q15)+C263</f>
        <v>187681660.65200004</v>
      </c>
      <c r="R17">
        <f t="shared" si="5"/>
        <v>193056501.42000005</v>
      </c>
      <c r="S17">
        <f t="shared" si="5"/>
        <v>235040890.29999998</v>
      </c>
      <c r="T17">
        <f t="shared" si="5"/>
        <v>321407582.61000001</v>
      </c>
      <c r="U17">
        <f t="shared" si="5"/>
        <v>368952421.89499998</v>
      </c>
      <c r="V17">
        <f t="shared" si="5"/>
        <v>418983085.34799993</v>
      </c>
      <c r="W17">
        <f t="shared" si="5"/>
        <v>496515466.67399991</v>
      </c>
      <c r="X17">
        <f t="shared" si="5"/>
        <v>561268571.35900009</v>
      </c>
      <c r="Y17">
        <f t="shared" si="5"/>
        <v>436960248.90399981</v>
      </c>
      <c r="Z17">
        <f t="shared" si="5"/>
        <v>512969879.33300006</v>
      </c>
    </row>
    <row r="18" spans="1:26">
      <c r="A18" t="s">
        <v>38</v>
      </c>
      <c r="B18">
        <v>810073.98800000001</v>
      </c>
      <c r="C18">
        <v>937336.34</v>
      </c>
      <c r="D18">
        <v>913662.01399999997</v>
      </c>
      <c r="E18">
        <v>1116576.8600000001</v>
      </c>
      <c r="F18">
        <v>1440109.111</v>
      </c>
      <c r="G18">
        <v>1623224.6470000001</v>
      </c>
      <c r="H18">
        <v>1680906.2790000001</v>
      </c>
      <c r="I18">
        <v>2013649.99</v>
      </c>
      <c r="J18">
        <v>2052570.5430000001</v>
      </c>
      <c r="K18">
        <v>1762579.558</v>
      </c>
      <c r="L18">
        <v>1861120.3770000001</v>
      </c>
      <c r="P18">
        <f>B8</f>
        <v>213424403.53299999</v>
      </c>
      <c r="Q18">
        <f t="shared" ref="Q18:Z18" si="6">C8</f>
        <v>216157868.852</v>
      </c>
      <c r="R18">
        <f t="shared" si="6"/>
        <v>219820522.373</v>
      </c>
      <c r="S18">
        <f t="shared" si="6"/>
        <v>264796481.55399999</v>
      </c>
      <c r="T18">
        <f t="shared" si="6"/>
        <v>357417103</v>
      </c>
      <c r="U18">
        <f t="shared" si="6"/>
        <v>406372449</v>
      </c>
      <c r="V18">
        <f t="shared" si="6"/>
        <v>463629452</v>
      </c>
      <c r="W18">
        <f t="shared" si="6"/>
        <v>550754892</v>
      </c>
      <c r="X18">
        <f t="shared" si="6"/>
        <v>637917915</v>
      </c>
      <c r="Y18">
        <f t="shared" si="6"/>
        <v>497890975</v>
      </c>
      <c r="Z18">
        <f t="shared" si="6"/>
        <v>574251149</v>
      </c>
    </row>
    <row r="19" spans="1:26">
      <c r="A19" t="s">
        <v>39</v>
      </c>
      <c r="B19">
        <v>90382.150999999998</v>
      </c>
      <c r="C19">
        <v>86735.141000000003</v>
      </c>
      <c r="D19">
        <v>78730.937000000005</v>
      </c>
      <c r="E19">
        <v>94778.053</v>
      </c>
      <c r="F19">
        <v>124504.31299999999</v>
      </c>
      <c r="G19">
        <v>136531.905</v>
      </c>
      <c r="H19">
        <v>162389.61600000001</v>
      </c>
      <c r="I19">
        <v>191184.51</v>
      </c>
      <c r="J19">
        <v>195603.21400000001</v>
      </c>
      <c r="K19">
        <v>173366.89199999999</v>
      </c>
      <c r="L19">
        <v>185927.4</v>
      </c>
      <c r="P19" s="9">
        <f>P17-P18</f>
        <v>-31092006.712000012</v>
      </c>
      <c r="Q19" s="9">
        <f t="shared" ref="Q19:Z19" si="7">Q17-Q18</f>
        <v>-28476208.199999958</v>
      </c>
      <c r="R19" s="9">
        <f t="shared" si="7"/>
        <v>-26764020.952999949</v>
      </c>
      <c r="S19" s="9">
        <f t="shared" si="7"/>
        <v>-29755591.254000008</v>
      </c>
      <c r="T19" s="9">
        <f t="shared" si="7"/>
        <v>-36009520.389999986</v>
      </c>
      <c r="U19" s="9">
        <f t="shared" si="7"/>
        <v>-37420027.105000019</v>
      </c>
      <c r="V19" s="9">
        <f t="shared" si="7"/>
        <v>-44646366.65200007</v>
      </c>
      <c r="W19" s="9">
        <f t="shared" si="7"/>
        <v>-54239425.326000094</v>
      </c>
      <c r="X19" s="9">
        <f t="shared" si="7"/>
        <v>-76649343.640999913</v>
      </c>
      <c r="Y19" s="9">
        <f t="shared" si="7"/>
        <v>-60930726.096000195</v>
      </c>
      <c r="Z19" s="9">
        <f t="shared" si="7"/>
        <v>-61281269.666999936</v>
      </c>
    </row>
    <row r="20" spans="1:26">
      <c r="A20" t="s">
        <v>40</v>
      </c>
      <c r="B20">
        <v>279044.01500000001</v>
      </c>
      <c r="C20">
        <v>308441.12300000002</v>
      </c>
      <c r="D20">
        <v>306612.739</v>
      </c>
      <c r="E20">
        <v>387919.97600000002</v>
      </c>
      <c r="F20">
        <v>507828.04100000003</v>
      </c>
      <c r="G20">
        <v>528800.47900000005</v>
      </c>
      <c r="H20">
        <v>581362.95600000001</v>
      </c>
      <c r="I20">
        <v>660982.772</v>
      </c>
      <c r="J20">
        <v>671787.19900000002</v>
      </c>
      <c r="K20">
        <v>654973.85800000001</v>
      </c>
      <c r="L20">
        <v>715308.19799999997</v>
      </c>
    </row>
    <row r="21" spans="1:26">
      <c r="A21" t="s">
        <v>41</v>
      </c>
      <c r="B21">
        <v>291079.66200000001</v>
      </c>
      <c r="C21">
        <v>299194.16700000002</v>
      </c>
      <c r="D21">
        <v>317299.02799999999</v>
      </c>
      <c r="E21">
        <v>354155.68</v>
      </c>
      <c r="F21">
        <v>414488.23</v>
      </c>
      <c r="G21">
        <v>429258.609</v>
      </c>
      <c r="H21">
        <v>495799.10600000003</v>
      </c>
      <c r="I21">
        <v>531335.728</v>
      </c>
      <c r="J21">
        <v>574981.78700000001</v>
      </c>
      <c r="K21">
        <v>645523.16500000004</v>
      </c>
      <c r="L21">
        <v>656448.20700000005</v>
      </c>
    </row>
    <row r="22" spans="1:26">
      <c r="A22" t="s">
        <v>42</v>
      </c>
      <c r="B22">
        <v>68584.267000000007</v>
      </c>
      <c r="C22">
        <v>60744.73</v>
      </c>
      <c r="D22">
        <v>71963.009000000005</v>
      </c>
      <c r="E22">
        <v>58780.334999999999</v>
      </c>
      <c r="F22">
        <v>67101.81</v>
      </c>
      <c r="G22">
        <v>118319.287</v>
      </c>
      <c r="H22">
        <v>122478.99800000001</v>
      </c>
      <c r="I22">
        <v>222152.40100000001</v>
      </c>
      <c r="J22">
        <v>467561.05800000002</v>
      </c>
      <c r="K22">
        <v>356152.76</v>
      </c>
      <c r="L22">
        <v>310356.39399999997</v>
      </c>
    </row>
    <row r="23" spans="1:26">
      <c r="A23" t="s">
        <v>43</v>
      </c>
      <c r="B23">
        <v>62749.855000000003</v>
      </c>
      <c r="C23">
        <v>88011.952999999994</v>
      </c>
      <c r="D23">
        <v>86263.887000000002</v>
      </c>
      <c r="E23">
        <v>82775.058000000005</v>
      </c>
      <c r="F23">
        <v>84310.426999999996</v>
      </c>
      <c r="G23">
        <v>105694.727</v>
      </c>
      <c r="H23">
        <v>112809.41800000001</v>
      </c>
      <c r="I23">
        <v>144597.951</v>
      </c>
      <c r="J23">
        <v>240959.50899999999</v>
      </c>
      <c r="K23">
        <v>209148.22500000001</v>
      </c>
      <c r="L23">
        <v>165386.889</v>
      </c>
    </row>
    <row r="24" spans="1:26">
      <c r="A24" t="s">
        <v>44</v>
      </c>
      <c r="B24">
        <v>75201.028000000006</v>
      </c>
      <c r="C24">
        <v>74295.418999999994</v>
      </c>
      <c r="D24">
        <v>53667.065999999999</v>
      </c>
      <c r="E24">
        <v>66213.703999999998</v>
      </c>
      <c r="F24">
        <v>70357.467999999993</v>
      </c>
      <c r="G24">
        <v>81058.289999999994</v>
      </c>
      <c r="H24">
        <v>75307.53</v>
      </c>
      <c r="I24">
        <v>109040.595</v>
      </c>
      <c r="J24">
        <v>148333.014</v>
      </c>
      <c r="K24">
        <v>53927.682999999997</v>
      </c>
      <c r="L24">
        <v>97953.225000000006</v>
      </c>
    </row>
    <row r="25" spans="1:26">
      <c r="A25" t="s">
        <v>45</v>
      </c>
      <c r="B25">
        <v>37809.919000000002</v>
      </c>
      <c r="C25">
        <v>51579.569000000003</v>
      </c>
      <c r="D25">
        <v>40025.667000000001</v>
      </c>
      <c r="E25">
        <v>62271.463000000003</v>
      </c>
      <c r="F25">
        <v>108120.387</v>
      </c>
      <c r="G25">
        <v>153469.823</v>
      </c>
      <c r="H25">
        <v>123503.216</v>
      </c>
      <c r="I25">
        <v>141138.071</v>
      </c>
      <c r="J25">
        <v>187908.29199999999</v>
      </c>
      <c r="K25">
        <v>141392.83100000001</v>
      </c>
      <c r="L25">
        <v>254333.02900000001</v>
      </c>
    </row>
    <row r="26" spans="1:26">
      <c r="A26" t="s">
        <v>46</v>
      </c>
      <c r="B26">
        <v>16018.02</v>
      </c>
      <c r="C26">
        <v>14751.621999999999</v>
      </c>
      <c r="D26">
        <v>16342.034</v>
      </c>
      <c r="E26">
        <v>27768.951000000001</v>
      </c>
      <c r="F26">
        <v>27010.735000000001</v>
      </c>
      <c r="G26">
        <v>31552.539000000001</v>
      </c>
      <c r="H26">
        <v>32238.65</v>
      </c>
      <c r="I26">
        <v>75453.736000000004</v>
      </c>
      <c r="J26">
        <v>102311.842</v>
      </c>
      <c r="K26">
        <v>65180.271999999997</v>
      </c>
      <c r="L26">
        <v>44218.584999999999</v>
      </c>
    </row>
    <row r="27" spans="1:26">
      <c r="A27" t="s">
        <v>47</v>
      </c>
      <c r="B27">
        <v>96099.172000000006</v>
      </c>
      <c r="C27">
        <v>94821.956000000006</v>
      </c>
      <c r="D27">
        <v>82667.479000000007</v>
      </c>
      <c r="E27">
        <v>93749.587</v>
      </c>
      <c r="F27">
        <v>111275.249</v>
      </c>
      <c r="G27">
        <v>74918.573999999993</v>
      </c>
      <c r="H27">
        <v>98252.906000000003</v>
      </c>
      <c r="I27">
        <v>88988.606</v>
      </c>
      <c r="J27">
        <v>141051.122</v>
      </c>
      <c r="K27">
        <v>92216.373000000007</v>
      </c>
      <c r="L27">
        <v>75877.418000000005</v>
      </c>
    </row>
    <row r="28" spans="1:26">
      <c r="A28" t="s">
        <v>48</v>
      </c>
      <c r="B28">
        <v>11741.194</v>
      </c>
      <c r="C28">
        <v>12110.937</v>
      </c>
      <c r="D28">
        <v>14329.887000000001</v>
      </c>
      <c r="E28">
        <v>19009.760999999999</v>
      </c>
      <c r="F28">
        <v>25741.645</v>
      </c>
      <c r="G28">
        <v>21213.468000000001</v>
      </c>
      <c r="H28">
        <v>22884.091</v>
      </c>
      <c r="I28">
        <v>27665.538</v>
      </c>
      <c r="J28">
        <v>36865.750999999997</v>
      </c>
      <c r="K28">
        <v>41351.194000000003</v>
      </c>
      <c r="L28">
        <v>33255.506000000001</v>
      </c>
    </row>
    <row r="29" spans="1:26">
      <c r="A29" t="s">
        <v>49</v>
      </c>
      <c r="B29">
        <v>708061.13899999997</v>
      </c>
      <c r="C29">
        <v>774712.18900000001</v>
      </c>
      <c r="D29">
        <v>856524.17700000003</v>
      </c>
      <c r="E29">
        <v>1026920.794</v>
      </c>
      <c r="F29">
        <v>1287076.6310000001</v>
      </c>
      <c r="G29">
        <v>1290473.112</v>
      </c>
      <c r="H29">
        <v>1491790.432</v>
      </c>
      <c r="I29">
        <v>1756849.1680000001</v>
      </c>
      <c r="J29">
        <v>2004919.997</v>
      </c>
      <c r="K29">
        <v>1893507.915</v>
      </c>
      <c r="L29">
        <v>1895922.3870000001</v>
      </c>
    </row>
    <row r="30" spans="1:26">
      <c r="A30" t="s">
        <v>50</v>
      </c>
      <c r="B30">
        <v>2857661.4139999999</v>
      </c>
      <c r="C30">
        <v>3025858.196</v>
      </c>
      <c r="D30">
        <v>3374743.9040000001</v>
      </c>
      <c r="E30">
        <v>4254948.6239999998</v>
      </c>
      <c r="F30">
        <v>4896009.3830000004</v>
      </c>
      <c r="G30">
        <v>5189449.6660000002</v>
      </c>
      <c r="H30">
        <v>6180338.2439999999</v>
      </c>
      <c r="I30">
        <v>7247910.2580000004</v>
      </c>
      <c r="J30">
        <v>7768970.0149999997</v>
      </c>
      <c r="K30">
        <v>7018664.9419999998</v>
      </c>
      <c r="L30">
        <v>8263834.8449999997</v>
      </c>
    </row>
    <row r="31" spans="1:26">
      <c r="A31" t="s">
        <v>51</v>
      </c>
      <c r="B31">
        <v>1165804.514</v>
      </c>
      <c r="C31">
        <v>1245839.453</v>
      </c>
      <c r="D31">
        <v>1369682.973</v>
      </c>
      <c r="E31">
        <v>1574202.801</v>
      </c>
      <c r="F31">
        <v>1967398.585</v>
      </c>
      <c r="G31">
        <v>1941281.9979999999</v>
      </c>
      <c r="H31">
        <v>2159278.0789999999</v>
      </c>
      <c r="I31">
        <v>2719615.9360000002</v>
      </c>
      <c r="J31">
        <v>2874486.1809999999</v>
      </c>
      <c r="K31">
        <v>2824224.9040000001</v>
      </c>
      <c r="L31">
        <v>2812301.074</v>
      </c>
    </row>
    <row r="32" spans="1:26">
      <c r="A32" t="s">
        <v>52</v>
      </c>
      <c r="B32">
        <v>862556.01699999999</v>
      </c>
      <c r="C32">
        <v>925026.31400000001</v>
      </c>
      <c r="D32">
        <v>973508.78500000003</v>
      </c>
      <c r="E32">
        <v>1401170.409</v>
      </c>
      <c r="F32">
        <v>1909861.5519999999</v>
      </c>
      <c r="G32">
        <v>2194347.0290000001</v>
      </c>
      <c r="H32">
        <v>2490742.2650000001</v>
      </c>
      <c r="I32">
        <v>3033883.6869999999</v>
      </c>
      <c r="J32">
        <v>3609151.798</v>
      </c>
      <c r="K32">
        <v>3203358.4890000001</v>
      </c>
      <c r="L32">
        <v>3540952.6869999999</v>
      </c>
    </row>
    <row r="33" spans="1:12">
      <c r="A33" t="s">
        <v>53</v>
      </c>
      <c r="B33">
        <v>222851.258</v>
      </c>
      <c r="C33">
        <v>244396.82</v>
      </c>
      <c r="D33">
        <v>256511.50899999999</v>
      </c>
      <c r="E33">
        <v>338111.14600000001</v>
      </c>
      <c r="F33">
        <v>443728.73800000001</v>
      </c>
      <c r="G33">
        <v>504271.67599999998</v>
      </c>
      <c r="H33">
        <v>576441.14</v>
      </c>
      <c r="I33">
        <v>781346.67200000002</v>
      </c>
      <c r="J33">
        <v>906841.52599999995</v>
      </c>
      <c r="K33">
        <v>880166.71699999995</v>
      </c>
      <c r="L33">
        <v>860174.28700000001</v>
      </c>
    </row>
    <row r="34" spans="1:12">
      <c r="A34" t="s">
        <v>54</v>
      </c>
      <c r="B34">
        <v>530120.50600000005</v>
      </c>
      <c r="C34">
        <v>504569.20400000003</v>
      </c>
      <c r="D34">
        <v>578545.01</v>
      </c>
      <c r="E34">
        <v>659494.63500000001</v>
      </c>
      <c r="F34">
        <v>726948.13199999998</v>
      </c>
      <c r="G34">
        <v>854890.85900000005</v>
      </c>
      <c r="H34">
        <v>1102435.5160000001</v>
      </c>
      <c r="I34">
        <v>1391028.0660000001</v>
      </c>
      <c r="J34">
        <v>1466031.9850000001</v>
      </c>
      <c r="K34">
        <v>1281927.08</v>
      </c>
      <c r="L34">
        <v>1337758.273</v>
      </c>
    </row>
    <row r="35" spans="1:12">
      <c r="A35" t="s">
        <v>55</v>
      </c>
      <c r="B35">
        <v>274248.39299999998</v>
      </c>
      <c r="C35">
        <v>407608.92</v>
      </c>
      <c r="D35">
        <v>408364.92700000003</v>
      </c>
      <c r="E35">
        <v>477637.20299999998</v>
      </c>
      <c r="F35">
        <v>611727.87600000005</v>
      </c>
      <c r="G35">
        <v>667966.85699999996</v>
      </c>
      <c r="H35">
        <v>771632.93500000006</v>
      </c>
      <c r="I35">
        <v>911535.76199999999</v>
      </c>
      <c r="J35">
        <v>883286.92099999997</v>
      </c>
      <c r="K35">
        <v>799778.19799999997</v>
      </c>
      <c r="L35">
        <v>827369.179</v>
      </c>
    </row>
    <row r="36" spans="1:12">
      <c r="A36" t="s">
        <v>56</v>
      </c>
      <c r="B36">
        <v>216958.66099999999</v>
      </c>
      <c r="C36">
        <v>223930.71900000001</v>
      </c>
      <c r="D36">
        <v>251776.742</v>
      </c>
      <c r="E36">
        <v>331359.15500000003</v>
      </c>
      <c r="F36">
        <v>439724.89</v>
      </c>
      <c r="G36">
        <v>438937.05</v>
      </c>
      <c r="H36">
        <v>443131.31300000002</v>
      </c>
      <c r="I36">
        <v>536750.09100000001</v>
      </c>
      <c r="J36">
        <v>558358.46799999999</v>
      </c>
      <c r="K36">
        <v>553483.84499999997</v>
      </c>
      <c r="L36">
        <v>588234.81299999997</v>
      </c>
    </row>
    <row r="37" spans="1:12">
      <c r="A37" t="s">
        <v>57</v>
      </c>
      <c r="B37">
        <v>167334.31</v>
      </c>
      <c r="C37">
        <v>136632.399</v>
      </c>
      <c r="D37">
        <v>155255.622</v>
      </c>
      <c r="E37">
        <v>190766.70600000001</v>
      </c>
      <c r="F37">
        <v>255800.109</v>
      </c>
      <c r="G37">
        <v>380536.13</v>
      </c>
      <c r="H37">
        <v>444965.859</v>
      </c>
      <c r="I37">
        <v>520802.25199999998</v>
      </c>
      <c r="J37">
        <v>565454.11800000002</v>
      </c>
      <c r="K37">
        <v>551747.45400000003</v>
      </c>
      <c r="L37">
        <v>580697.15500000003</v>
      </c>
    </row>
    <row r="38" spans="1:12">
      <c r="A38" t="s">
        <v>58</v>
      </c>
      <c r="B38">
        <v>770454.74</v>
      </c>
      <c r="C38">
        <v>884532.38699999999</v>
      </c>
      <c r="D38">
        <v>1116675.2350000001</v>
      </c>
      <c r="E38">
        <v>1482511.868</v>
      </c>
      <c r="F38">
        <v>1767581.5060000001</v>
      </c>
      <c r="G38">
        <v>1937218.635</v>
      </c>
      <c r="H38">
        <v>1912870.1029999999</v>
      </c>
      <c r="I38">
        <v>2393353.5929999999</v>
      </c>
      <c r="J38">
        <v>3000441.648</v>
      </c>
      <c r="K38">
        <v>2988728.43</v>
      </c>
      <c r="L38">
        <v>3811142.2390000001</v>
      </c>
    </row>
    <row r="39" spans="1:12">
      <c r="A39" t="s">
        <v>59</v>
      </c>
      <c r="B39">
        <v>611287.27</v>
      </c>
      <c r="C39">
        <v>646725.69999999995</v>
      </c>
      <c r="D39">
        <v>709828.67200000002</v>
      </c>
      <c r="E39">
        <v>847709.06700000004</v>
      </c>
      <c r="F39">
        <v>953240.15599999996</v>
      </c>
      <c r="G39">
        <v>1117841.6880000001</v>
      </c>
      <c r="H39">
        <v>1223786.5390000001</v>
      </c>
      <c r="I39">
        <v>1496986.6680000001</v>
      </c>
      <c r="J39">
        <v>1637075.027</v>
      </c>
      <c r="K39">
        <v>1530288.9180000001</v>
      </c>
      <c r="L39">
        <v>1485148.031</v>
      </c>
    </row>
    <row r="40" spans="1:12">
      <c r="A40" t="s">
        <v>60</v>
      </c>
      <c r="B40">
        <v>23247.087</v>
      </c>
      <c r="C40">
        <v>30418.260999999999</v>
      </c>
      <c r="D40">
        <v>38713.002999999997</v>
      </c>
      <c r="E40">
        <v>41911.440000000002</v>
      </c>
      <c r="F40">
        <v>59011.754999999997</v>
      </c>
      <c r="G40">
        <v>71010.183000000005</v>
      </c>
      <c r="H40">
        <v>86336.478000000003</v>
      </c>
      <c r="I40">
        <v>93511.847999999998</v>
      </c>
      <c r="J40">
        <v>162398.17300000001</v>
      </c>
      <c r="K40">
        <v>187460.234</v>
      </c>
      <c r="L40">
        <v>218443.97</v>
      </c>
    </row>
    <row r="41" spans="1:12">
      <c r="A41" t="s">
        <v>61</v>
      </c>
      <c r="B41">
        <v>104722.648</v>
      </c>
      <c r="C41">
        <v>89113.49</v>
      </c>
      <c r="D41">
        <v>80459.701000000001</v>
      </c>
      <c r="E41">
        <v>91040.97</v>
      </c>
      <c r="F41">
        <v>115506.79700000001</v>
      </c>
      <c r="G41">
        <v>128300.54700000001</v>
      </c>
      <c r="H41">
        <v>152747.32800000001</v>
      </c>
      <c r="I41">
        <v>205388.658</v>
      </c>
      <c r="J41">
        <v>229338.08600000001</v>
      </c>
      <c r="K41">
        <v>224601.09</v>
      </c>
      <c r="L41">
        <v>244085.61600000001</v>
      </c>
    </row>
    <row r="42" spans="1:12">
      <c r="A42" t="s">
        <v>62</v>
      </c>
      <c r="B42">
        <v>1758369.2420000001</v>
      </c>
      <c r="C42">
        <v>1931437.72</v>
      </c>
      <c r="D42">
        <v>2050729.442</v>
      </c>
      <c r="E42">
        <v>2331774.4550000001</v>
      </c>
      <c r="F42">
        <v>3180468.6359999999</v>
      </c>
      <c r="G42">
        <v>3432505.3280000002</v>
      </c>
      <c r="H42">
        <v>3673323.3730000001</v>
      </c>
      <c r="I42">
        <v>4372538.4079999998</v>
      </c>
      <c r="J42">
        <v>5758361.4989999998</v>
      </c>
      <c r="K42">
        <v>5125986.2589999996</v>
      </c>
      <c r="L42">
        <v>5716418.3099999996</v>
      </c>
    </row>
    <row r="43" spans="1:12">
      <c r="A43" t="s">
        <v>63</v>
      </c>
      <c r="B43">
        <v>149901.291</v>
      </c>
      <c r="C43">
        <v>156086.92199999999</v>
      </c>
      <c r="D43">
        <v>177662.99799999999</v>
      </c>
      <c r="E43">
        <v>245290.87400000001</v>
      </c>
      <c r="F43">
        <v>338019.37400000001</v>
      </c>
      <c r="G43">
        <v>368874.48</v>
      </c>
      <c r="H43">
        <v>439014.745</v>
      </c>
      <c r="I43">
        <v>492679.09700000001</v>
      </c>
      <c r="J43">
        <v>670500.28399999999</v>
      </c>
      <c r="K43">
        <v>707350.99300000002</v>
      </c>
      <c r="L43">
        <v>680530.9</v>
      </c>
    </row>
    <row r="44" spans="1:12">
      <c r="A44" t="s">
        <v>64</v>
      </c>
      <c r="B44">
        <v>1441392.0149999999</v>
      </c>
      <c r="C44">
        <v>1585119.8529999999</v>
      </c>
      <c r="D44">
        <v>1787899.0249999999</v>
      </c>
      <c r="E44">
        <v>2220387.7230000002</v>
      </c>
      <c r="F44">
        <v>3026027.4739999999</v>
      </c>
      <c r="G44">
        <v>3255130.51</v>
      </c>
      <c r="H44">
        <v>3482598.4870000002</v>
      </c>
      <c r="I44">
        <v>4140671.67</v>
      </c>
      <c r="J44">
        <v>4923298.2240000004</v>
      </c>
      <c r="K44">
        <v>4845574.8540000003</v>
      </c>
      <c r="L44">
        <v>5118889.9079999998</v>
      </c>
    </row>
    <row r="45" spans="1:12">
      <c r="A45" t="s">
        <v>65</v>
      </c>
      <c r="B45">
        <v>332110.32799999998</v>
      </c>
      <c r="C45">
        <v>402088.13099999999</v>
      </c>
      <c r="D45">
        <v>445231.73499999999</v>
      </c>
      <c r="E45">
        <v>571159.16799999995</v>
      </c>
      <c r="F45">
        <v>722805.99800000002</v>
      </c>
      <c r="G45">
        <v>781020.86100000003</v>
      </c>
      <c r="H45">
        <v>1036800.127</v>
      </c>
      <c r="I45">
        <v>1516680.2180000001</v>
      </c>
      <c r="J45">
        <v>1469908.3770000001</v>
      </c>
      <c r="K45">
        <v>1353827.746</v>
      </c>
      <c r="L45">
        <v>1399762.4720000001</v>
      </c>
    </row>
    <row r="46" spans="1:12">
      <c r="A46" t="s">
        <v>66</v>
      </c>
      <c r="B46">
        <v>1517893.4839999999</v>
      </c>
      <c r="C46">
        <v>1663526.8529999999</v>
      </c>
      <c r="D46">
        <v>1910127.9080000001</v>
      </c>
      <c r="E46">
        <v>2049960.85</v>
      </c>
      <c r="F46">
        <v>2444960.2719999999</v>
      </c>
      <c r="G46">
        <v>2582710.9750000001</v>
      </c>
      <c r="H46">
        <v>2952168.3760000002</v>
      </c>
      <c r="I46">
        <v>3182714.9219999998</v>
      </c>
      <c r="J46">
        <v>3435594.148</v>
      </c>
      <c r="K46">
        <v>3093571.0260000001</v>
      </c>
      <c r="L46">
        <v>3105249.4739999999</v>
      </c>
    </row>
    <row r="47" spans="1:12">
      <c r="A47" t="s">
        <v>67</v>
      </c>
      <c r="B47">
        <v>152537.573</v>
      </c>
      <c r="C47">
        <v>129030.65</v>
      </c>
      <c r="D47">
        <v>84008.153000000006</v>
      </c>
      <c r="E47">
        <v>81536.262000000002</v>
      </c>
      <c r="F47">
        <v>87909.4</v>
      </c>
      <c r="G47">
        <v>77584.857999999993</v>
      </c>
      <c r="H47">
        <v>74278.634000000005</v>
      </c>
      <c r="I47">
        <v>88249.123000000007</v>
      </c>
      <c r="J47">
        <v>127729.822</v>
      </c>
      <c r="K47">
        <v>174430.45499999999</v>
      </c>
      <c r="L47">
        <v>142214.95300000001</v>
      </c>
    </row>
    <row r="48" spans="1:12">
      <c r="A48" t="s">
        <v>68</v>
      </c>
      <c r="B48">
        <v>2710209.4109999998</v>
      </c>
      <c r="C48">
        <v>2921394.9569999999</v>
      </c>
      <c r="D48">
        <v>3510568.8220000002</v>
      </c>
      <c r="E48">
        <v>3923644.872</v>
      </c>
      <c r="F48">
        <v>4692671.0779999997</v>
      </c>
      <c r="G48">
        <v>4817576.4050000003</v>
      </c>
      <c r="H48">
        <v>4855924.4029999999</v>
      </c>
      <c r="I48">
        <v>5459595.8080000002</v>
      </c>
      <c r="J48">
        <v>5384546.0190000003</v>
      </c>
      <c r="K48">
        <v>5550428.9730000002</v>
      </c>
      <c r="L48">
        <v>5768919.9199999999</v>
      </c>
    </row>
    <row r="49" spans="1:12">
      <c r="A49" t="s">
        <v>69</v>
      </c>
      <c r="B49">
        <v>197038.43100000001</v>
      </c>
      <c r="C49">
        <v>209668.43100000001</v>
      </c>
      <c r="D49">
        <v>190050.413</v>
      </c>
      <c r="E49">
        <v>181497.49600000001</v>
      </c>
      <c r="F49">
        <v>202973.041</v>
      </c>
      <c r="G49">
        <v>209782.497</v>
      </c>
      <c r="H49">
        <v>245894.663</v>
      </c>
      <c r="I49">
        <v>252635.283</v>
      </c>
      <c r="J49">
        <v>241354.60399999999</v>
      </c>
      <c r="K49">
        <v>195618.19099999999</v>
      </c>
      <c r="L49">
        <v>273729.70299999998</v>
      </c>
    </row>
    <row r="50" spans="1:12">
      <c r="A50" t="s">
        <v>70</v>
      </c>
      <c r="B50">
        <v>53558.591999999997</v>
      </c>
      <c r="C50">
        <v>64876.546999999999</v>
      </c>
      <c r="D50">
        <v>69449.339000000007</v>
      </c>
      <c r="E50">
        <v>92656.006999999998</v>
      </c>
      <c r="F50">
        <v>96230.792000000001</v>
      </c>
      <c r="G50">
        <v>124885.742</v>
      </c>
      <c r="H50">
        <v>134003.277</v>
      </c>
      <c r="I50">
        <v>134459.70800000001</v>
      </c>
      <c r="J50">
        <v>145171.10399999999</v>
      </c>
      <c r="K50">
        <v>125642.80499999999</v>
      </c>
      <c r="L50">
        <v>114692.511</v>
      </c>
    </row>
    <row r="51" spans="1:12">
      <c r="A51" t="s">
        <v>71</v>
      </c>
      <c r="B51">
        <v>319845.68900000001</v>
      </c>
      <c r="C51">
        <v>299867.821</v>
      </c>
      <c r="D51">
        <v>350189.66200000001</v>
      </c>
      <c r="E51">
        <v>311498.59000000003</v>
      </c>
      <c r="F51">
        <v>528813.38300000003</v>
      </c>
      <c r="G51">
        <v>395037.84399999998</v>
      </c>
      <c r="H51">
        <v>418247.11900000001</v>
      </c>
      <c r="I51">
        <v>532434.68500000006</v>
      </c>
      <c r="J51">
        <v>719152.24</v>
      </c>
      <c r="K51">
        <v>783077.57200000004</v>
      </c>
      <c r="L51">
        <v>862788.03599999996</v>
      </c>
    </row>
    <row r="52" spans="1:12">
      <c r="A52" t="s">
        <v>72</v>
      </c>
      <c r="B52">
        <v>28331.473000000002</v>
      </c>
      <c r="C52">
        <v>33117.195</v>
      </c>
      <c r="D52">
        <v>42602.951000000001</v>
      </c>
      <c r="E52">
        <v>53294.256999999998</v>
      </c>
      <c r="F52">
        <v>84541.596000000005</v>
      </c>
      <c r="G52">
        <v>90633.543000000005</v>
      </c>
      <c r="H52">
        <v>102519.026</v>
      </c>
      <c r="I52">
        <v>161080.258</v>
      </c>
      <c r="J52">
        <v>299828.43900000001</v>
      </c>
      <c r="K52">
        <v>205758.20499999999</v>
      </c>
      <c r="L52">
        <v>217155.56200000001</v>
      </c>
    </row>
    <row r="53" spans="1:12">
      <c r="A53" t="s">
        <v>73</v>
      </c>
      <c r="B53">
        <v>8178.2430000000004</v>
      </c>
      <c r="C53">
        <v>7583.3779999999997</v>
      </c>
      <c r="D53">
        <v>8847.2170000000006</v>
      </c>
      <c r="E53">
        <v>15409.841</v>
      </c>
      <c r="F53">
        <v>16079.781999999999</v>
      </c>
      <c r="G53">
        <v>14289.152</v>
      </c>
      <c r="H53">
        <v>31104.466</v>
      </c>
      <c r="I53">
        <v>39388.758999999998</v>
      </c>
      <c r="J53">
        <v>26504.844000000001</v>
      </c>
      <c r="K53">
        <v>16028.457</v>
      </c>
      <c r="L53">
        <v>323785.86700000003</v>
      </c>
    </row>
    <row r="54" spans="1:12">
      <c r="A54" t="s">
        <v>74</v>
      </c>
      <c r="B54">
        <v>225808.49299999999</v>
      </c>
      <c r="C54">
        <v>342705.17099999997</v>
      </c>
      <c r="D54">
        <v>332363.17300000001</v>
      </c>
      <c r="E54">
        <v>376541.75699999998</v>
      </c>
      <c r="F54">
        <v>643847.53899999999</v>
      </c>
      <c r="G54">
        <v>647605.84199999995</v>
      </c>
      <c r="H54">
        <v>759961.95600000001</v>
      </c>
      <c r="I54">
        <v>859481.16700000002</v>
      </c>
      <c r="J54">
        <v>842657.28200000001</v>
      </c>
      <c r="K54">
        <v>585746.76500000001</v>
      </c>
      <c r="L54">
        <v>719685.451</v>
      </c>
    </row>
    <row r="55" spans="1:12">
      <c r="A55" t="s">
        <v>75</v>
      </c>
      <c r="B55">
        <v>3471.5909999999999</v>
      </c>
      <c r="C55">
        <v>4166.8900000000003</v>
      </c>
      <c r="D55">
        <v>5862.482</v>
      </c>
      <c r="E55">
        <v>9708.2009999999991</v>
      </c>
      <c r="F55">
        <v>14520.925999999999</v>
      </c>
      <c r="G55">
        <v>28156.699000000001</v>
      </c>
      <c r="H55">
        <v>28129.46</v>
      </c>
      <c r="I55">
        <v>42454.413</v>
      </c>
      <c r="J55">
        <v>40491.618000000002</v>
      </c>
      <c r="K55">
        <v>35999.769999999997</v>
      </c>
      <c r="L55">
        <v>31909.107</v>
      </c>
    </row>
    <row r="56" spans="1:12">
      <c r="A56" t="s">
        <v>76</v>
      </c>
      <c r="B56">
        <v>19386.481</v>
      </c>
      <c r="C56">
        <v>22515.46</v>
      </c>
      <c r="D56">
        <v>27623.363000000001</v>
      </c>
      <c r="E56">
        <v>31775.918000000001</v>
      </c>
      <c r="F56">
        <v>41929.669000000002</v>
      </c>
      <c r="G56">
        <v>48203.069000000003</v>
      </c>
      <c r="H56">
        <v>59285.355000000003</v>
      </c>
      <c r="I56">
        <v>75850.163</v>
      </c>
      <c r="J56">
        <v>95027.024999999994</v>
      </c>
      <c r="K56">
        <v>76492.747000000003</v>
      </c>
      <c r="L56">
        <v>98113.88</v>
      </c>
    </row>
    <row r="57" spans="1:12">
      <c r="A57" t="s">
        <v>77</v>
      </c>
      <c r="B57">
        <v>22141.221000000001</v>
      </c>
      <c r="C57">
        <v>29679.726999999999</v>
      </c>
      <c r="D57">
        <v>26750.378000000001</v>
      </c>
      <c r="E57">
        <v>38222.338000000003</v>
      </c>
      <c r="F57">
        <v>45821.108</v>
      </c>
      <c r="G57">
        <v>42263.521999999997</v>
      </c>
      <c r="H57">
        <v>52653.874000000003</v>
      </c>
      <c r="I57">
        <v>78517.467000000004</v>
      </c>
      <c r="J57">
        <v>67317.577000000005</v>
      </c>
      <c r="K57">
        <v>49394.148000000001</v>
      </c>
      <c r="L57">
        <v>64439.703000000001</v>
      </c>
    </row>
    <row r="58" spans="1:12">
      <c r="A58" t="s">
        <v>78</v>
      </c>
      <c r="B58">
        <v>185117.35500000001</v>
      </c>
      <c r="C58">
        <v>168500.155</v>
      </c>
      <c r="D58">
        <v>166189.71799999999</v>
      </c>
      <c r="E58">
        <v>207979.568</v>
      </c>
      <c r="F58">
        <v>261922.041</v>
      </c>
      <c r="G58">
        <v>299990.22200000001</v>
      </c>
      <c r="H58">
        <v>374678.005</v>
      </c>
      <c r="I58">
        <v>427510.45799999998</v>
      </c>
      <c r="J58">
        <v>385295.96500000003</v>
      </c>
      <c r="K58">
        <v>282529.21100000001</v>
      </c>
      <c r="L58">
        <v>285385.05900000001</v>
      </c>
    </row>
    <row r="59" spans="1:12">
      <c r="A59" t="s">
        <v>79</v>
      </c>
      <c r="B59">
        <v>422423.52600000001</v>
      </c>
      <c r="C59">
        <v>342729.51</v>
      </c>
      <c r="D59">
        <v>335157.228</v>
      </c>
      <c r="E59">
        <v>484607.94199999998</v>
      </c>
      <c r="F59">
        <v>692994.25699999998</v>
      </c>
      <c r="G59">
        <v>766140.63899999997</v>
      </c>
      <c r="H59">
        <v>875818.50699999998</v>
      </c>
      <c r="I59">
        <v>1080966.4909999999</v>
      </c>
      <c r="J59">
        <v>1408314.1710000001</v>
      </c>
      <c r="K59">
        <v>1005948.2169999999</v>
      </c>
      <c r="L59">
        <v>1479535.3149999999</v>
      </c>
    </row>
    <row r="60" spans="1:12">
      <c r="A60" t="s">
        <v>80</v>
      </c>
      <c r="B60">
        <v>296.62</v>
      </c>
      <c r="C60">
        <v>50.404000000000003</v>
      </c>
      <c r="D60">
        <v>519.774</v>
      </c>
      <c r="E60">
        <v>254.89099999999999</v>
      </c>
      <c r="F60">
        <v>90.597999999999999</v>
      </c>
      <c r="G60">
        <v>88.099000000000004</v>
      </c>
      <c r="H60">
        <v>128.85599999999999</v>
      </c>
      <c r="I60">
        <v>1003.3390000000001</v>
      </c>
      <c r="J60">
        <v>612.83299999999997</v>
      </c>
      <c r="K60">
        <v>142.697</v>
      </c>
      <c r="L60">
        <v>58.098999999999997</v>
      </c>
    </row>
    <row r="61" spans="1:12">
      <c r="A61" t="s">
        <v>81</v>
      </c>
      <c r="B61">
        <v>12810.001</v>
      </c>
      <c r="C61">
        <v>9138.8019999999997</v>
      </c>
      <c r="D61">
        <v>5334.1009999999997</v>
      </c>
      <c r="E61">
        <v>5890.4570000000003</v>
      </c>
      <c r="F61">
        <v>5224.0590000000002</v>
      </c>
      <c r="G61">
        <v>4165.8639999999996</v>
      </c>
      <c r="H61">
        <v>4730.1660000000002</v>
      </c>
      <c r="I61">
        <v>3540.239</v>
      </c>
      <c r="J61">
        <v>5640.4040000000014</v>
      </c>
      <c r="K61">
        <v>9780.8080000000009</v>
      </c>
      <c r="L61">
        <v>9919.6080000000002</v>
      </c>
    </row>
    <row r="62" spans="1:12">
      <c r="A62" t="s">
        <v>82</v>
      </c>
      <c r="B62">
        <v>17386.651999999998</v>
      </c>
      <c r="C62">
        <v>16108.9</v>
      </c>
      <c r="D62">
        <v>19462.981</v>
      </c>
      <c r="E62">
        <v>22294.469000000001</v>
      </c>
      <c r="F62">
        <v>24023.850999999999</v>
      </c>
      <c r="G62">
        <v>21492.386999999999</v>
      </c>
      <c r="H62">
        <v>23743.257000000001</v>
      </c>
      <c r="I62">
        <v>16705.304</v>
      </c>
      <c r="J62">
        <v>29509.812000000002</v>
      </c>
      <c r="K62">
        <v>17113.508999999998</v>
      </c>
      <c r="L62">
        <v>21582.542000000001</v>
      </c>
    </row>
    <row r="63" spans="1:12">
      <c r="A63" t="s">
        <v>83</v>
      </c>
      <c r="B63">
        <v>19823.916000000001</v>
      </c>
      <c r="C63">
        <v>21158.985000000001</v>
      </c>
      <c r="D63">
        <v>19098.031999999999</v>
      </c>
      <c r="E63">
        <v>37625.847000000002</v>
      </c>
      <c r="F63">
        <v>45317.978000000003</v>
      </c>
      <c r="G63">
        <v>45900.885000000002</v>
      </c>
      <c r="H63">
        <v>52597.873</v>
      </c>
      <c r="I63">
        <v>77628.3</v>
      </c>
      <c r="J63">
        <v>96057.942999999999</v>
      </c>
      <c r="K63">
        <v>70517.793000000005</v>
      </c>
      <c r="L63">
        <v>94755.035999999993</v>
      </c>
    </row>
    <row r="64" spans="1:12">
      <c r="A64" t="s">
        <v>84</v>
      </c>
      <c r="B64">
        <v>16271.929</v>
      </c>
      <c r="C64">
        <v>19796.681</v>
      </c>
      <c r="D64">
        <v>31005.638999999999</v>
      </c>
      <c r="E64">
        <v>39471.605000000003</v>
      </c>
      <c r="F64">
        <v>42663.175999999999</v>
      </c>
      <c r="G64">
        <v>38251.591</v>
      </c>
      <c r="H64">
        <v>19885.808000000001</v>
      </c>
      <c r="I64">
        <v>26555.850999999999</v>
      </c>
      <c r="J64">
        <v>30651.966</v>
      </c>
      <c r="K64">
        <v>19176.441999999999</v>
      </c>
      <c r="L64">
        <v>18106.45</v>
      </c>
    </row>
    <row r="65" spans="1:12">
      <c r="A65" t="s">
        <v>85</v>
      </c>
      <c r="B65">
        <v>17381.370999999999</v>
      </c>
      <c r="C65">
        <v>14124.009</v>
      </c>
      <c r="D65">
        <v>14570.761</v>
      </c>
      <c r="E65">
        <v>16044.823</v>
      </c>
      <c r="F65">
        <v>16773.620999999999</v>
      </c>
      <c r="G65">
        <v>17129.463</v>
      </c>
      <c r="H65">
        <v>12453.026</v>
      </c>
      <c r="I65">
        <v>16367.541999999999</v>
      </c>
      <c r="J65">
        <v>13978.048000000001</v>
      </c>
      <c r="K65">
        <v>10509.596</v>
      </c>
      <c r="L65">
        <v>12985.736999999999</v>
      </c>
    </row>
    <row r="66" spans="1:12">
      <c r="A66" t="s">
        <v>86</v>
      </c>
      <c r="B66">
        <v>85873.274999999994</v>
      </c>
      <c r="C66">
        <v>96826.975999999995</v>
      </c>
      <c r="D66">
        <v>108789.18799999999</v>
      </c>
      <c r="E66">
        <v>113631.852</v>
      </c>
      <c r="F66">
        <v>126541.85799999999</v>
      </c>
      <c r="G66">
        <v>122597.302</v>
      </c>
      <c r="H66">
        <v>148712.30900000001</v>
      </c>
      <c r="I66">
        <v>159951.29500000001</v>
      </c>
      <c r="J66">
        <v>169933.97500000001</v>
      </c>
      <c r="K66">
        <v>175391.65100000001</v>
      </c>
      <c r="L66">
        <v>174071.321</v>
      </c>
    </row>
    <row r="67" spans="1:12">
      <c r="A67" t="s">
        <v>87</v>
      </c>
      <c r="B67">
        <v>23809.968000000001</v>
      </c>
      <c r="C67">
        <v>22862.769</v>
      </c>
      <c r="D67">
        <v>28001.508999999998</v>
      </c>
      <c r="E67">
        <v>36471.264999999999</v>
      </c>
      <c r="F67">
        <v>46604.237000000001</v>
      </c>
      <c r="G67">
        <v>58396.574999999997</v>
      </c>
      <c r="H67">
        <v>67386.464000000007</v>
      </c>
      <c r="I67">
        <v>89808.417000000001</v>
      </c>
      <c r="J67">
        <v>136152.266</v>
      </c>
      <c r="K67">
        <v>98195.040999999997</v>
      </c>
      <c r="L67">
        <v>128289.65399999999</v>
      </c>
    </row>
    <row r="68" spans="1:12">
      <c r="A68" t="s">
        <v>88</v>
      </c>
      <c r="B68">
        <v>86268.308999999994</v>
      </c>
      <c r="C68">
        <v>92776.656000000003</v>
      </c>
      <c r="D68">
        <v>95169.547000000006</v>
      </c>
      <c r="E68">
        <v>130103.211</v>
      </c>
      <c r="F68">
        <v>182283.02600000001</v>
      </c>
      <c r="G68">
        <v>174438.747</v>
      </c>
      <c r="H68">
        <v>191467.016</v>
      </c>
      <c r="I68">
        <v>215681.28599999999</v>
      </c>
      <c r="J68">
        <v>255145.37700000001</v>
      </c>
      <c r="K68">
        <v>217679.092</v>
      </c>
      <c r="L68">
        <v>231320.174</v>
      </c>
    </row>
    <row r="69" spans="1:12">
      <c r="A69" t="s">
        <v>89</v>
      </c>
      <c r="B69">
        <v>13232.187</v>
      </c>
      <c r="C69">
        <v>13988.175999999999</v>
      </c>
      <c r="D69">
        <v>10241.159</v>
      </c>
      <c r="E69">
        <v>16682.545999999998</v>
      </c>
      <c r="F69">
        <v>24672.521000000001</v>
      </c>
      <c r="G69">
        <v>25608.258999999998</v>
      </c>
      <c r="H69">
        <v>33448.025000000001</v>
      </c>
      <c r="I69">
        <v>34410.665999999997</v>
      </c>
      <c r="J69">
        <v>184208.761</v>
      </c>
      <c r="K69">
        <v>24793.416000000001</v>
      </c>
      <c r="L69">
        <v>41210.673000000003</v>
      </c>
    </row>
    <row r="70" spans="1:12">
      <c r="A70" t="s">
        <v>90</v>
      </c>
      <c r="B70">
        <v>13045.485000000001</v>
      </c>
      <c r="C70">
        <v>12369.821</v>
      </c>
      <c r="D70">
        <v>6091.8029999999999</v>
      </c>
      <c r="E70">
        <v>6992.7659999999996</v>
      </c>
      <c r="F70">
        <v>7804.5069999999996</v>
      </c>
      <c r="G70">
        <v>9098.8960000000006</v>
      </c>
      <c r="H70">
        <v>12650.334000000001</v>
      </c>
      <c r="I70">
        <v>15763.822</v>
      </c>
      <c r="J70">
        <v>14147.234</v>
      </c>
      <c r="K70">
        <v>7441.8310000000001</v>
      </c>
      <c r="L70">
        <v>10969.522000000001</v>
      </c>
    </row>
    <row r="71" spans="1:12">
      <c r="A71" t="s">
        <v>91</v>
      </c>
      <c r="B71">
        <v>322699.571</v>
      </c>
      <c r="C71">
        <v>316390.86300000001</v>
      </c>
      <c r="D71">
        <v>355853.48100000003</v>
      </c>
      <c r="E71">
        <v>524263.69500000001</v>
      </c>
      <c r="F71">
        <v>677859.076</v>
      </c>
      <c r="G71">
        <v>736505.44499999995</v>
      </c>
      <c r="H71">
        <v>813454.01300000004</v>
      </c>
      <c r="I71">
        <v>883690.91700000002</v>
      </c>
      <c r="J71">
        <v>967881.34</v>
      </c>
      <c r="K71">
        <v>747190.446</v>
      </c>
      <c r="L71">
        <v>855615.67799999996</v>
      </c>
    </row>
    <row r="72" spans="1:12">
      <c r="A72" t="s">
        <v>92</v>
      </c>
      <c r="B72">
        <v>9460.9959999999992</v>
      </c>
      <c r="C72">
        <v>8325.1080000000002</v>
      </c>
      <c r="D72">
        <v>3565.0430000000001</v>
      </c>
      <c r="E72">
        <v>3289.652</v>
      </c>
      <c r="F72">
        <v>102554.128</v>
      </c>
      <c r="G72">
        <v>122354.087</v>
      </c>
      <c r="H72">
        <v>205894.389</v>
      </c>
      <c r="I72">
        <v>286002.63699999999</v>
      </c>
      <c r="J72">
        <v>17074.697</v>
      </c>
      <c r="K72">
        <v>15245.790999999999</v>
      </c>
      <c r="L72">
        <v>23221.188999999998</v>
      </c>
    </row>
    <row r="73" spans="1:12">
      <c r="A73" t="s">
        <v>93</v>
      </c>
      <c r="B73">
        <v>615516.52399999998</v>
      </c>
      <c r="C73">
        <v>569283.88100000005</v>
      </c>
      <c r="D73">
        <v>706457.09900000005</v>
      </c>
      <c r="E73">
        <v>1027363.3959999999</v>
      </c>
      <c r="F73">
        <v>2138447.5350000001</v>
      </c>
      <c r="G73">
        <v>2280643.9879999999</v>
      </c>
      <c r="H73">
        <v>3597477.8629999999</v>
      </c>
      <c r="I73">
        <v>5036544.6569999997</v>
      </c>
      <c r="J73">
        <v>4525784.1610000003</v>
      </c>
      <c r="K73">
        <v>2626943.8130000001</v>
      </c>
      <c r="L73">
        <v>4800801.5489999996</v>
      </c>
    </row>
    <row r="74" spans="1:12">
      <c r="A74" t="s">
        <v>94</v>
      </c>
      <c r="B74">
        <v>389.95600000000002</v>
      </c>
      <c r="C74">
        <v>284.42700000000002</v>
      </c>
      <c r="D74">
        <v>256.62400000000002</v>
      </c>
      <c r="E74">
        <v>251.99299999999999</v>
      </c>
      <c r="F74">
        <v>1866.364</v>
      </c>
      <c r="G74">
        <v>119.01300000000001</v>
      </c>
      <c r="H74">
        <v>301.28899999999999</v>
      </c>
      <c r="I74">
        <v>857.26700000000005</v>
      </c>
      <c r="J74">
        <v>92.953999999999994</v>
      </c>
      <c r="K74">
        <v>137.00299999999999</v>
      </c>
      <c r="L74">
        <v>17468.169999999998</v>
      </c>
    </row>
    <row r="75" spans="1:12">
      <c r="A75" t="s">
        <v>95</v>
      </c>
      <c r="B75">
        <v>60946.135999999999</v>
      </c>
      <c r="C75">
        <v>45980.987999999998</v>
      </c>
      <c r="D75">
        <v>128010.836</v>
      </c>
      <c r="E75">
        <v>68185.195000000007</v>
      </c>
      <c r="F75">
        <v>175212.88200000001</v>
      </c>
      <c r="G75">
        <v>182107.15299999999</v>
      </c>
      <c r="H75">
        <v>194003.171</v>
      </c>
      <c r="I75">
        <v>235087.45600000001</v>
      </c>
      <c r="J75">
        <v>72365.353000000003</v>
      </c>
      <c r="K75">
        <v>41441.286999999997</v>
      </c>
      <c r="L75">
        <v>40384.597000000002</v>
      </c>
    </row>
    <row r="76" spans="1:12">
      <c r="A76" t="s">
        <v>96</v>
      </c>
      <c r="B76">
        <v>76924.960000000006</v>
      </c>
      <c r="C76">
        <v>61252.394</v>
      </c>
      <c r="D76">
        <v>26575.59</v>
      </c>
      <c r="E76">
        <v>33403.152999999998</v>
      </c>
      <c r="F76">
        <v>98122.456000000006</v>
      </c>
      <c r="G76">
        <v>122712.186</v>
      </c>
      <c r="H76">
        <v>131117.47399999999</v>
      </c>
      <c r="I76">
        <v>209540.96</v>
      </c>
      <c r="J76">
        <v>208331.02499999999</v>
      </c>
      <c r="K76">
        <v>119279.46799999999</v>
      </c>
      <c r="L76">
        <v>130602.32799999999</v>
      </c>
    </row>
    <row r="77" spans="1:12">
      <c r="A77" t="s">
        <v>97</v>
      </c>
      <c r="B77" t="s">
        <v>18</v>
      </c>
      <c r="C77">
        <v>7.5579999999999998</v>
      </c>
      <c r="D77" t="s">
        <v>18</v>
      </c>
      <c r="E77" t="s">
        <v>18</v>
      </c>
      <c r="F77" t="s">
        <v>18</v>
      </c>
      <c r="G77">
        <v>0.99199999999999999</v>
      </c>
      <c r="H77">
        <v>1.3640000000000001</v>
      </c>
      <c r="I77" t="s">
        <v>18</v>
      </c>
      <c r="J77" t="s">
        <v>18</v>
      </c>
      <c r="K77">
        <v>8.1890000000000001</v>
      </c>
      <c r="L77" t="s">
        <v>18</v>
      </c>
    </row>
    <row r="78" spans="1:12">
      <c r="A78" t="s">
        <v>98</v>
      </c>
      <c r="B78">
        <v>56032.281000000003</v>
      </c>
      <c r="C78">
        <v>72214.392999999996</v>
      </c>
      <c r="D78">
        <v>131671.38699999999</v>
      </c>
      <c r="E78">
        <v>201537.63399999999</v>
      </c>
      <c r="F78">
        <v>810834.72</v>
      </c>
      <c r="G78">
        <v>1340208.648</v>
      </c>
      <c r="H78">
        <v>1123472.9809999999</v>
      </c>
      <c r="I78">
        <v>1330034.335</v>
      </c>
      <c r="J78">
        <v>1228204.791</v>
      </c>
      <c r="K78">
        <v>444636.02399999998</v>
      </c>
      <c r="L78">
        <v>836908.78599999996</v>
      </c>
    </row>
    <row r="79" spans="1:12">
      <c r="A79" t="s">
        <v>99</v>
      </c>
      <c r="B79">
        <v>424311.70600000001</v>
      </c>
      <c r="C79">
        <v>386683.88900000002</v>
      </c>
      <c r="D79">
        <v>385156.07400000002</v>
      </c>
      <c r="E79">
        <v>457349.14799999999</v>
      </c>
      <c r="F79">
        <v>746208.88699999999</v>
      </c>
      <c r="G79">
        <v>948610.64</v>
      </c>
      <c r="H79">
        <v>1812159.6059999999</v>
      </c>
      <c r="I79">
        <v>2267516.179</v>
      </c>
      <c r="J79">
        <v>1933957.9580000001</v>
      </c>
      <c r="K79">
        <v>1310140.29</v>
      </c>
      <c r="L79">
        <v>2139299.2420000001</v>
      </c>
    </row>
    <row r="80" spans="1:12">
      <c r="A80" t="s">
        <v>100</v>
      </c>
      <c r="B80">
        <v>51968.665999999997</v>
      </c>
      <c r="C80">
        <v>46345.055999999997</v>
      </c>
      <c r="D80">
        <v>39227.343000000001</v>
      </c>
      <c r="E80">
        <v>49329.796000000002</v>
      </c>
      <c r="F80">
        <v>66983.563999999998</v>
      </c>
      <c r="G80">
        <v>73285.331999999995</v>
      </c>
      <c r="H80">
        <v>87801.59</v>
      </c>
      <c r="I80">
        <v>103671.27800000001</v>
      </c>
      <c r="J80">
        <v>162364.93799999999</v>
      </c>
      <c r="K80">
        <v>146429.144</v>
      </c>
      <c r="L80">
        <v>168490.31899999999</v>
      </c>
    </row>
    <row r="81" spans="1:12">
      <c r="A81" t="s">
        <v>101</v>
      </c>
      <c r="B81">
        <v>170095.78599999999</v>
      </c>
      <c r="C81">
        <v>140377.08600000001</v>
      </c>
      <c r="D81">
        <v>165846.15599999999</v>
      </c>
      <c r="E81">
        <v>165410.28400000001</v>
      </c>
      <c r="F81">
        <v>236149.94099999999</v>
      </c>
      <c r="G81">
        <v>270134.17300000001</v>
      </c>
      <c r="H81">
        <v>284213.42300000001</v>
      </c>
      <c r="I81">
        <v>343444.93400000001</v>
      </c>
      <c r="J81">
        <v>478459.00900000002</v>
      </c>
      <c r="K81">
        <v>531061.55000000005</v>
      </c>
      <c r="L81">
        <v>533334.90099999995</v>
      </c>
    </row>
    <row r="82" spans="1:12">
      <c r="A82" t="s">
        <v>102</v>
      </c>
      <c r="B82">
        <v>4821136.8430000003</v>
      </c>
      <c r="C82">
        <v>5122595.2680000002</v>
      </c>
      <c r="D82">
        <v>5791118.1239999998</v>
      </c>
      <c r="E82">
        <v>7104263.7889999999</v>
      </c>
      <c r="F82">
        <v>8824160.7039999999</v>
      </c>
      <c r="G82">
        <v>9332137.6070000008</v>
      </c>
      <c r="H82">
        <v>9972243.6520000007</v>
      </c>
      <c r="I82">
        <v>11525245.113</v>
      </c>
      <c r="J82">
        <v>12354034.312000001</v>
      </c>
      <c r="K82">
        <v>11422742.768999999</v>
      </c>
      <c r="L82">
        <v>11697414.912</v>
      </c>
    </row>
    <row r="83" spans="1:12">
      <c r="A83" t="s">
        <v>103</v>
      </c>
      <c r="B83">
        <v>192664.30300000001</v>
      </c>
      <c r="C83">
        <v>393433.79100000003</v>
      </c>
      <c r="D83">
        <v>258498.965</v>
      </c>
      <c r="E83">
        <v>221926.804</v>
      </c>
      <c r="F83">
        <v>464062.81800000003</v>
      </c>
      <c r="G83">
        <v>539815.38</v>
      </c>
      <c r="H83">
        <v>601181.68599999999</v>
      </c>
      <c r="I83">
        <v>858284.52800000005</v>
      </c>
      <c r="J83">
        <v>809033.09699999995</v>
      </c>
      <c r="K83">
        <v>508448.48</v>
      </c>
      <c r="L83">
        <v>650617.35800000001</v>
      </c>
    </row>
    <row r="84" spans="1:12">
      <c r="A84" t="s">
        <v>104</v>
      </c>
      <c r="B84">
        <v>53058.381000000001</v>
      </c>
      <c r="C84">
        <v>46297.824000000001</v>
      </c>
      <c r="D84">
        <v>59359.821000000004</v>
      </c>
      <c r="E84">
        <v>75935.157999999996</v>
      </c>
      <c r="F84">
        <v>72786.239000000001</v>
      </c>
      <c r="G84">
        <v>75670.659</v>
      </c>
      <c r="H84">
        <v>81875.379000000001</v>
      </c>
      <c r="I84">
        <v>126272.83199999999</v>
      </c>
      <c r="J84">
        <v>144968.10699999999</v>
      </c>
      <c r="K84">
        <v>126596.607</v>
      </c>
      <c r="L84">
        <v>141328.326</v>
      </c>
    </row>
    <row r="85" spans="1:12">
      <c r="A85" t="s">
        <v>105</v>
      </c>
      <c r="B85">
        <v>44610.148000000001</v>
      </c>
      <c r="C85">
        <v>79342.16</v>
      </c>
      <c r="D85">
        <v>79798.512000000002</v>
      </c>
      <c r="E85">
        <v>56339.553</v>
      </c>
      <c r="F85">
        <v>57065.506999999998</v>
      </c>
      <c r="G85">
        <v>36391.052000000003</v>
      </c>
      <c r="H85">
        <v>100092.774</v>
      </c>
      <c r="I85">
        <v>143390.61199999999</v>
      </c>
      <c r="J85">
        <v>168138.182</v>
      </c>
      <c r="K85">
        <v>58172.254999999997</v>
      </c>
      <c r="L85">
        <v>63943.146000000001</v>
      </c>
    </row>
    <row r="86" spans="1:12">
      <c r="A86" t="s">
        <v>106</v>
      </c>
      <c r="B86">
        <v>2956998.6469999999</v>
      </c>
      <c r="C86">
        <v>2826066.36</v>
      </c>
      <c r="D86">
        <v>5321367.875</v>
      </c>
      <c r="E86">
        <v>3621342.8369999998</v>
      </c>
      <c r="F86">
        <v>4520555.5880000014</v>
      </c>
      <c r="G86">
        <v>11191325.647</v>
      </c>
      <c r="H86">
        <v>7503781.523</v>
      </c>
      <c r="I86">
        <v>15691416.932</v>
      </c>
      <c r="J86">
        <v>22466946.809</v>
      </c>
      <c r="K86">
        <v>13788726.505999999</v>
      </c>
      <c r="L86">
        <v>10432742.312000001</v>
      </c>
    </row>
    <row r="87" spans="1:12">
      <c r="A87" t="s">
        <v>107</v>
      </c>
      <c r="B87">
        <v>12102255.603</v>
      </c>
      <c r="C87">
        <v>11408558.452</v>
      </c>
      <c r="D87">
        <v>10252097.547</v>
      </c>
      <c r="E87">
        <v>12839668.147</v>
      </c>
      <c r="F87">
        <v>19500645.252</v>
      </c>
      <c r="G87">
        <v>29195246.425999999</v>
      </c>
      <c r="H87">
        <v>38294220.412</v>
      </c>
      <c r="I87">
        <v>41714376.126999997</v>
      </c>
      <c r="J87">
        <v>62709864.770999998</v>
      </c>
      <c r="K87">
        <v>40742378.696000002</v>
      </c>
      <c r="L87">
        <v>58222467.976999998</v>
      </c>
    </row>
    <row r="88" spans="1:12">
      <c r="A88" t="s">
        <v>108</v>
      </c>
      <c r="B88">
        <v>573615.87100000004</v>
      </c>
      <c r="C88">
        <v>668357.09</v>
      </c>
      <c r="D88">
        <v>622966.37300000002</v>
      </c>
      <c r="E88">
        <v>699532.20400000003</v>
      </c>
      <c r="F88">
        <v>1368710.378</v>
      </c>
      <c r="G88">
        <v>1295864.429</v>
      </c>
      <c r="H88">
        <v>1701044.682</v>
      </c>
      <c r="I88">
        <v>1959912.561</v>
      </c>
      <c r="J88">
        <v>1871297.754</v>
      </c>
      <c r="K88">
        <v>1283182.3459999999</v>
      </c>
      <c r="L88">
        <v>2102089.727</v>
      </c>
    </row>
    <row r="89" spans="1:12">
      <c r="A89" t="s">
        <v>109</v>
      </c>
      <c r="B89">
        <v>171156.38399999999</v>
      </c>
      <c r="C89">
        <v>175434.90900000001</v>
      </c>
      <c r="D89">
        <v>130839.61900000001</v>
      </c>
      <c r="E89">
        <v>229257.42</v>
      </c>
      <c r="F89">
        <v>311761.87599999999</v>
      </c>
      <c r="G89">
        <v>392154.51500000001</v>
      </c>
      <c r="H89">
        <v>577816.82799999998</v>
      </c>
      <c r="I89">
        <v>563071.21499999997</v>
      </c>
      <c r="J89">
        <v>775476.77899999998</v>
      </c>
      <c r="K89">
        <v>459632.58299999998</v>
      </c>
      <c r="L89">
        <v>786629.87899999996</v>
      </c>
    </row>
    <row r="90" spans="1:12">
      <c r="A90" t="s">
        <v>110</v>
      </c>
      <c r="B90">
        <v>4237159.2439999999</v>
      </c>
      <c r="C90">
        <v>2027422.024</v>
      </c>
      <c r="D90">
        <v>1994784.524</v>
      </c>
      <c r="E90">
        <v>2258243.3870000001</v>
      </c>
      <c r="F90">
        <v>3590991.719</v>
      </c>
      <c r="G90">
        <v>5523096.625</v>
      </c>
      <c r="H90">
        <v>6578577.3760000002</v>
      </c>
      <c r="I90">
        <v>6208462.1979999999</v>
      </c>
      <c r="J90">
        <v>10877162.455</v>
      </c>
      <c r="K90">
        <v>5780132.3310000002</v>
      </c>
      <c r="L90">
        <v>7707651.4469999997</v>
      </c>
    </row>
    <row r="91" spans="1:12">
      <c r="A91" t="s">
        <v>111</v>
      </c>
      <c r="B91">
        <v>150602.38500000001</v>
      </c>
      <c r="C91">
        <v>142978.155</v>
      </c>
      <c r="D91">
        <v>179009.766</v>
      </c>
      <c r="E91">
        <v>262306.56400000001</v>
      </c>
      <c r="F91">
        <v>249650.429</v>
      </c>
      <c r="G91">
        <v>301626.50099999999</v>
      </c>
      <c r="H91">
        <v>425753.39500000002</v>
      </c>
      <c r="I91">
        <v>619746.14500000002</v>
      </c>
      <c r="J91">
        <v>985123.304</v>
      </c>
      <c r="K91">
        <v>504921.38299999997</v>
      </c>
      <c r="L91">
        <v>797499.62</v>
      </c>
    </row>
    <row r="92" spans="1:12">
      <c r="A92" t="s">
        <v>112</v>
      </c>
      <c r="B92">
        <v>82217.611000000004</v>
      </c>
      <c r="C92">
        <v>110879.43</v>
      </c>
      <c r="D92">
        <v>301750.09899999999</v>
      </c>
      <c r="E92">
        <v>555050.34299999999</v>
      </c>
      <c r="F92">
        <v>265197.37900000002</v>
      </c>
      <c r="G92">
        <v>379257.538</v>
      </c>
      <c r="H92">
        <v>567674.72699999996</v>
      </c>
      <c r="I92">
        <v>429693.429</v>
      </c>
      <c r="J92">
        <v>1064756.1969999999</v>
      </c>
      <c r="K92">
        <v>1003364.995</v>
      </c>
      <c r="L92">
        <v>1026770.338</v>
      </c>
    </row>
    <row r="93" spans="1:12">
      <c r="A93" t="s">
        <v>113</v>
      </c>
      <c r="B93">
        <v>67535.88</v>
      </c>
      <c r="C93">
        <v>66803.235000000001</v>
      </c>
      <c r="D93">
        <v>81121.915999999997</v>
      </c>
      <c r="E93">
        <v>91768.278999999995</v>
      </c>
      <c r="F93">
        <v>145796.11199999999</v>
      </c>
      <c r="G93">
        <v>143476.04</v>
      </c>
      <c r="H93">
        <v>151374.114</v>
      </c>
      <c r="I93">
        <v>176359.46</v>
      </c>
      <c r="J93">
        <v>292712.02299999999</v>
      </c>
      <c r="K93">
        <v>221462.97500000001</v>
      </c>
      <c r="L93">
        <v>255914.08600000001</v>
      </c>
    </row>
    <row r="94" spans="1:12">
      <c r="A94" t="s">
        <v>114</v>
      </c>
      <c r="B94">
        <v>539194.549</v>
      </c>
      <c r="C94">
        <v>597902.674</v>
      </c>
      <c r="D94">
        <v>767128.29500000004</v>
      </c>
      <c r="E94">
        <v>833707.35600000003</v>
      </c>
      <c r="F94">
        <v>879796.06700000004</v>
      </c>
      <c r="G94">
        <v>979533.52300000004</v>
      </c>
      <c r="H94">
        <v>1315075.05</v>
      </c>
      <c r="I94">
        <v>1553367.6510000001</v>
      </c>
      <c r="J94">
        <v>2819017.872</v>
      </c>
      <c r="K94">
        <v>1790045.7</v>
      </c>
      <c r="L94">
        <v>1763235.9480000001</v>
      </c>
    </row>
    <row r="95" spans="1:12">
      <c r="A95" t="s">
        <v>115</v>
      </c>
      <c r="B95">
        <v>356933.29</v>
      </c>
      <c r="C95">
        <v>335146.28000000003</v>
      </c>
      <c r="D95">
        <v>379612.446</v>
      </c>
      <c r="E95">
        <v>542236.18000000005</v>
      </c>
      <c r="F95">
        <v>770634.27</v>
      </c>
      <c r="G95">
        <v>776186.79299999995</v>
      </c>
      <c r="H95">
        <v>1115350.473</v>
      </c>
      <c r="I95">
        <v>1505904.63</v>
      </c>
      <c r="J95">
        <v>2237709.321</v>
      </c>
      <c r="K95">
        <v>1741793.9110000001</v>
      </c>
      <c r="L95">
        <v>2030426.977</v>
      </c>
    </row>
    <row r="96" spans="1:12">
      <c r="A96" t="s">
        <v>116</v>
      </c>
      <c r="B96">
        <v>329006.40399999998</v>
      </c>
      <c r="C96">
        <v>349274.43400000001</v>
      </c>
      <c r="D96">
        <v>403973.04</v>
      </c>
      <c r="E96">
        <v>475879.99699999997</v>
      </c>
      <c r="F96">
        <v>602892.17500000005</v>
      </c>
      <c r="G96">
        <v>596143.24300000002</v>
      </c>
      <c r="H96">
        <v>729707.326</v>
      </c>
      <c r="I96">
        <v>1038519.251</v>
      </c>
      <c r="J96">
        <v>1742591.493</v>
      </c>
      <c r="K96">
        <v>1140716.0619999999</v>
      </c>
      <c r="L96">
        <v>1214308.426</v>
      </c>
    </row>
    <row r="97" spans="1:12">
      <c r="A97" t="s">
        <v>117</v>
      </c>
      <c r="B97">
        <v>2698090.7689999999</v>
      </c>
      <c r="C97">
        <v>2599775.4389999998</v>
      </c>
      <c r="D97">
        <v>2921918.054</v>
      </c>
      <c r="E97">
        <v>3840966.2209999999</v>
      </c>
      <c r="F97">
        <v>6175312.8729999997</v>
      </c>
      <c r="G97">
        <v>6797781.2609999999</v>
      </c>
      <c r="H97">
        <v>8574984.2469999995</v>
      </c>
      <c r="I97">
        <v>10217173.059</v>
      </c>
      <c r="J97">
        <v>10149259.741</v>
      </c>
      <c r="K97">
        <v>6601335.3339999998</v>
      </c>
      <c r="L97">
        <v>10533488.272</v>
      </c>
    </row>
    <row r="98" spans="1:12">
      <c r="A98" t="s">
        <v>118</v>
      </c>
      <c r="B98">
        <v>796087.82900000003</v>
      </c>
      <c r="C98">
        <v>881925.88500000001</v>
      </c>
      <c r="D98">
        <v>889675.23300000001</v>
      </c>
      <c r="E98">
        <v>1236080.2949999999</v>
      </c>
      <c r="F98">
        <v>1681493.645</v>
      </c>
      <c r="G98">
        <v>2323678.423</v>
      </c>
      <c r="H98">
        <v>2354294.3110000002</v>
      </c>
      <c r="I98">
        <v>2915760.8089999999</v>
      </c>
      <c r="J98">
        <v>4016886.3960000002</v>
      </c>
      <c r="K98">
        <v>2770280.2790000001</v>
      </c>
      <c r="L98">
        <v>3672102.0809999998</v>
      </c>
    </row>
    <row r="99" spans="1:12">
      <c r="A99" t="s">
        <v>119</v>
      </c>
      <c r="B99">
        <v>951561.16299999994</v>
      </c>
      <c r="C99">
        <v>1182215.9950000001</v>
      </c>
      <c r="D99">
        <v>1108952.6359999999</v>
      </c>
      <c r="E99">
        <v>1330731.9069999999</v>
      </c>
      <c r="F99">
        <v>1792365.969</v>
      </c>
      <c r="G99">
        <v>2108070.219</v>
      </c>
      <c r="H99">
        <v>2365076.3679999998</v>
      </c>
      <c r="I99">
        <v>2635750.031</v>
      </c>
      <c r="J99">
        <v>2805204.764</v>
      </c>
      <c r="K99">
        <v>2060753.3370000001</v>
      </c>
      <c r="L99">
        <v>2570314.4019999998</v>
      </c>
    </row>
    <row r="100" spans="1:12">
      <c r="A100" t="s">
        <v>120</v>
      </c>
      <c r="B100">
        <v>819681.99300000002</v>
      </c>
      <c r="C100">
        <v>937529.55500000005</v>
      </c>
      <c r="D100">
        <v>984667.68500000006</v>
      </c>
      <c r="E100">
        <v>1204427.0049999999</v>
      </c>
      <c r="F100">
        <v>1524933.8840000001</v>
      </c>
      <c r="G100">
        <v>1643494.1159999999</v>
      </c>
      <c r="H100">
        <v>1836672.72</v>
      </c>
      <c r="I100">
        <v>2012570.6839999999</v>
      </c>
      <c r="J100">
        <v>2198731.0299999998</v>
      </c>
      <c r="K100">
        <v>1774601.825</v>
      </c>
      <c r="L100">
        <v>2007322.355</v>
      </c>
    </row>
    <row r="101" spans="1:12">
      <c r="A101" t="s">
        <v>121</v>
      </c>
      <c r="B101">
        <v>1042249.704</v>
      </c>
      <c r="C101">
        <v>1452164.3970000001</v>
      </c>
      <c r="D101">
        <v>1381895.11</v>
      </c>
      <c r="E101">
        <v>1464505.1410000001</v>
      </c>
      <c r="F101">
        <v>2092441.0149999999</v>
      </c>
      <c r="G101">
        <v>1708437.0319999999</v>
      </c>
      <c r="H101">
        <v>2073526.0209999999</v>
      </c>
      <c r="I101">
        <v>2831907.5529999998</v>
      </c>
      <c r="J101">
        <v>2606129.8169999998</v>
      </c>
      <c r="K101">
        <v>2272929.537</v>
      </c>
      <c r="L101">
        <v>2457302.048</v>
      </c>
    </row>
    <row r="102" spans="1:12">
      <c r="A102" t="s">
        <v>122</v>
      </c>
      <c r="B102">
        <v>1285372.754</v>
      </c>
      <c r="C102">
        <v>1455736.183</v>
      </c>
      <c r="D102">
        <v>1485090.764</v>
      </c>
      <c r="E102">
        <v>1658631.7679999999</v>
      </c>
      <c r="F102">
        <v>2268000.341</v>
      </c>
      <c r="G102">
        <v>2879850.4870000002</v>
      </c>
      <c r="H102">
        <v>3344785.9750000001</v>
      </c>
      <c r="I102">
        <v>4282202.2609999999</v>
      </c>
      <c r="J102">
        <v>4573777.8159999996</v>
      </c>
      <c r="K102">
        <v>3524711.3190000001</v>
      </c>
      <c r="L102">
        <v>4292728.1670000004</v>
      </c>
    </row>
    <row r="103" spans="1:12">
      <c r="A103" t="s">
        <v>123</v>
      </c>
      <c r="B103">
        <v>569604.26100000006</v>
      </c>
      <c r="C103">
        <v>633460.16200000001</v>
      </c>
      <c r="D103">
        <v>624277.56200000003</v>
      </c>
      <c r="E103">
        <v>863402.69700000004</v>
      </c>
      <c r="F103">
        <v>1145733.338</v>
      </c>
      <c r="G103">
        <v>1385493.56</v>
      </c>
      <c r="H103">
        <v>1487607.7139999999</v>
      </c>
      <c r="I103">
        <v>1917453.2560000001</v>
      </c>
      <c r="J103">
        <v>2504885.2850000001</v>
      </c>
      <c r="K103">
        <v>1501047.8670000001</v>
      </c>
      <c r="L103">
        <v>1926922.8940000001</v>
      </c>
    </row>
    <row r="104" spans="1:12">
      <c r="A104" t="s">
        <v>124</v>
      </c>
      <c r="B104">
        <v>269772.37199999997</v>
      </c>
      <c r="C104">
        <v>327523.15000000002</v>
      </c>
      <c r="D104">
        <v>346297.60200000001</v>
      </c>
      <c r="E104">
        <v>404765.995</v>
      </c>
      <c r="F104">
        <v>513375.52799999999</v>
      </c>
      <c r="G104">
        <v>473119.22499999998</v>
      </c>
      <c r="H104">
        <v>558186.56400000001</v>
      </c>
      <c r="I104">
        <v>625049.44900000002</v>
      </c>
      <c r="J104">
        <v>751902.99</v>
      </c>
      <c r="K104">
        <v>548024.59</v>
      </c>
      <c r="L104">
        <v>587818.80900000001</v>
      </c>
    </row>
    <row r="105" spans="1:12">
      <c r="A105" t="s">
        <v>125</v>
      </c>
      <c r="B105">
        <v>92864.635999999999</v>
      </c>
      <c r="C105">
        <v>83484.396999999997</v>
      </c>
      <c r="D105">
        <v>90833.895999999993</v>
      </c>
      <c r="E105">
        <v>101896.014</v>
      </c>
      <c r="F105">
        <v>194193.34299999999</v>
      </c>
      <c r="G105">
        <v>206291.70499999999</v>
      </c>
      <c r="H105">
        <v>231128.13099999999</v>
      </c>
      <c r="I105">
        <v>274901.32199999999</v>
      </c>
      <c r="J105">
        <v>325155.28499999997</v>
      </c>
      <c r="K105">
        <v>205624.682</v>
      </c>
      <c r="L105">
        <v>271350.245</v>
      </c>
    </row>
    <row r="106" spans="1:12">
      <c r="A106" t="s">
        <v>126</v>
      </c>
      <c r="B106">
        <v>266302.951</v>
      </c>
      <c r="C106">
        <v>281334.62099999998</v>
      </c>
      <c r="D106">
        <v>356825.07799999998</v>
      </c>
      <c r="E106">
        <v>507292.96399999998</v>
      </c>
      <c r="F106">
        <v>684492.43200000003</v>
      </c>
      <c r="G106">
        <v>837675.93500000006</v>
      </c>
      <c r="H106">
        <v>1297652.1950000001</v>
      </c>
      <c r="I106">
        <v>1726924.5630000001</v>
      </c>
      <c r="J106">
        <v>1664532.5989999999</v>
      </c>
      <c r="K106">
        <v>1680728.067</v>
      </c>
      <c r="L106">
        <v>1776331.959</v>
      </c>
    </row>
    <row r="107" spans="1:12">
      <c r="A107" t="s">
        <v>127</v>
      </c>
      <c r="B107">
        <v>305011.96999999997</v>
      </c>
      <c r="C107">
        <v>292587.03000000003</v>
      </c>
      <c r="D107">
        <v>275491.478</v>
      </c>
      <c r="E107">
        <v>316909.47700000001</v>
      </c>
      <c r="F107">
        <v>349786.06099999999</v>
      </c>
      <c r="G107">
        <v>373227.08799999999</v>
      </c>
      <c r="H107">
        <v>427142.85700000002</v>
      </c>
      <c r="I107">
        <v>436887.28899999999</v>
      </c>
      <c r="J107">
        <v>299079.49699999997</v>
      </c>
      <c r="K107">
        <v>300546.61900000001</v>
      </c>
      <c r="L107">
        <v>357353.076</v>
      </c>
    </row>
    <row r="108" spans="1:12">
      <c r="A108" t="s">
        <v>128</v>
      </c>
      <c r="B108">
        <v>36293.991000000002</v>
      </c>
      <c r="C108">
        <v>42687.786999999997</v>
      </c>
      <c r="D108">
        <v>51752.175999999999</v>
      </c>
      <c r="E108">
        <v>52893.116999999998</v>
      </c>
      <c r="F108">
        <v>74502.323000000004</v>
      </c>
      <c r="G108">
        <v>76821.481</v>
      </c>
      <c r="H108">
        <v>72905.673999999999</v>
      </c>
      <c r="I108">
        <v>85849.142000000007</v>
      </c>
      <c r="J108">
        <v>105197.606</v>
      </c>
      <c r="K108">
        <v>117545.73699999999</v>
      </c>
      <c r="L108">
        <v>154927.29199999999</v>
      </c>
    </row>
    <row r="109" spans="1:12">
      <c r="A109" t="s">
        <v>129</v>
      </c>
      <c r="B109">
        <v>1197813.889</v>
      </c>
      <c r="C109">
        <v>1256912.77</v>
      </c>
      <c r="D109">
        <v>1380818.335</v>
      </c>
      <c r="E109">
        <v>1622573.905</v>
      </c>
      <c r="F109">
        <v>2137457.14</v>
      </c>
      <c r="G109">
        <v>2368907.0950000002</v>
      </c>
      <c r="H109">
        <v>2679931.0109999999</v>
      </c>
      <c r="I109">
        <v>2910711.0210000002</v>
      </c>
      <c r="J109">
        <v>3055257.3879999998</v>
      </c>
      <c r="K109">
        <v>2663901.0639999998</v>
      </c>
      <c r="L109">
        <v>2793150.5490000001</v>
      </c>
    </row>
    <row r="110" spans="1:12">
      <c r="A110" t="s">
        <v>130</v>
      </c>
      <c r="B110">
        <v>1137703.879</v>
      </c>
      <c r="C110">
        <v>1499036.676</v>
      </c>
      <c r="D110">
        <v>1637321.8189999999</v>
      </c>
      <c r="E110">
        <v>2183161.6209999998</v>
      </c>
      <c r="F110">
        <v>3066604.2579999999</v>
      </c>
      <c r="G110">
        <v>3473421.804</v>
      </c>
      <c r="H110">
        <v>4159176.8480000002</v>
      </c>
      <c r="I110">
        <v>5694614.7740000002</v>
      </c>
      <c r="J110">
        <v>3916925.6710000001</v>
      </c>
      <c r="K110">
        <v>3897680.372</v>
      </c>
      <c r="L110">
        <v>4948183.0920000002</v>
      </c>
    </row>
    <row r="111" spans="1:12">
      <c r="A111" t="s">
        <v>131</v>
      </c>
      <c r="B111">
        <v>3467281.43</v>
      </c>
      <c r="C111">
        <v>3937995.0129999998</v>
      </c>
      <c r="D111">
        <v>4943563.5470000003</v>
      </c>
      <c r="E111">
        <v>5629273.7460000003</v>
      </c>
      <c r="F111">
        <v>7824085.341</v>
      </c>
      <c r="G111">
        <v>8827105.5500000007</v>
      </c>
      <c r="H111">
        <v>10060559.104</v>
      </c>
      <c r="I111">
        <v>11503576.544</v>
      </c>
      <c r="J111">
        <v>11474476.697000001</v>
      </c>
      <c r="K111">
        <v>12024098.176000001</v>
      </c>
      <c r="L111">
        <v>13803262.939999999</v>
      </c>
    </row>
    <row r="112" spans="1:12">
      <c r="A112" t="s">
        <v>132</v>
      </c>
      <c r="B112">
        <v>396007.09399999998</v>
      </c>
      <c r="C112">
        <v>407012.98700000002</v>
      </c>
      <c r="D112">
        <v>446883.32699999999</v>
      </c>
      <c r="E112">
        <v>518095.788</v>
      </c>
      <c r="F112">
        <v>621107.67799999996</v>
      </c>
      <c r="G112">
        <v>636364.61499999999</v>
      </c>
      <c r="H112">
        <v>647722.05900000001</v>
      </c>
      <c r="I112">
        <v>726935.44799999997</v>
      </c>
      <c r="J112">
        <v>867811.71</v>
      </c>
      <c r="K112">
        <v>784361.23699999996</v>
      </c>
      <c r="L112">
        <v>794717.11600000004</v>
      </c>
    </row>
    <row r="113" spans="1:12">
      <c r="A113" t="s">
        <v>133</v>
      </c>
      <c r="B113">
        <v>512879.40700000001</v>
      </c>
      <c r="C113">
        <v>554667.96499999997</v>
      </c>
      <c r="D113">
        <v>645117.99100000004</v>
      </c>
      <c r="E113">
        <v>918181.745</v>
      </c>
      <c r="F113">
        <v>1170058.2520000001</v>
      </c>
      <c r="G113">
        <v>1287628.466</v>
      </c>
      <c r="H113">
        <v>1393088.277</v>
      </c>
      <c r="I113">
        <v>1546681.9750000001</v>
      </c>
      <c r="J113">
        <v>1692308.764</v>
      </c>
      <c r="K113">
        <v>1502589.0190000001</v>
      </c>
      <c r="L113">
        <v>1546576.138</v>
      </c>
    </row>
    <row r="114" spans="1:12">
      <c r="A114" t="s">
        <v>134</v>
      </c>
      <c r="B114">
        <v>559052.451</v>
      </c>
      <c r="C114">
        <v>648902.00600000005</v>
      </c>
      <c r="D114">
        <v>817728.03700000001</v>
      </c>
      <c r="E114">
        <v>1010114.606</v>
      </c>
      <c r="F114">
        <v>1257457.933</v>
      </c>
      <c r="G114">
        <v>1374119.8670000001</v>
      </c>
      <c r="H114">
        <v>1511774.835</v>
      </c>
      <c r="I114">
        <v>1697703.392</v>
      </c>
      <c r="J114">
        <v>1822776.5360000001</v>
      </c>
      <c r="K114">
        <v>1597423.9669999999</v>
      </c>
      <c r="L114">
        <v>1821496.5460000001</v>
      </c>
    </row>
    <row r="115" spans="1:12">
      <c r="A115" t="s">
        <v>135</v>
      </c>
      <c r="B115">
        <v>720878.33600000001</v>
      </c>
      <c r="C115">
        <v>714441.02300000004</v>
      </c>
      <c r="D115">
        <v>636996.57499999995</v>
      </c>
      <c r="E115">
        <v>938417.31599999999</v>
      </c>
      <c r="F115">
        <v>1225631.375</v>
      </c>
      <c r="G115">
        <v>1409271.2790000001</v>
      </c>
      <c r="H115">
        <v>1637917.6140000001</v>
      </c>
      <c r="I115">
        <v>2043341.618</v>
      </c>
      <c r="J115">
        <v>3502426.213</v>
      </c>
      <c r="K115">
        <v>1932097.9790000001</v>
      </c>
      <c r="L115">
        <v>2247913.7209999999</v>
      </c>
    </row>
    <row r="116" spans="1:12">
      <c r="A116" t="s">
        <v>136</v>
      </c>
      <c r="B116">
        <v>1282324.7819999999</v>
      </c>
      <c r="C116">
        <v>1304237.6159999999</v>
      </c>
      <c r="D116">
        <v>1177255.351</v>
      </c>
      <c r="E116">
        <v>1583799.274</v>
      </c>
      <c r="F116">
        <v>2466997.577</v>
      </c>
      <c r="G116">
        <v>2990352.139</v>
      </c>
      <c r="H116">
        <v>3694832.5649999999</v>
      </c>
      <c r="I116">
        <v>4326156.5930000003</v>
      </c>
      <c r="J116">
        <v>4766783.3260000004</v>
      </c>
      <c r="K116">
        <v>3381097.4989999998</v>
      </c>
      <c r="L116">
        <v>4423135.193</v>
      </c>
    </row>
    <row r="117" spans="1:12">
      <c r="A117" t="s">
        <v>137</v>
      </c>
      <c r="B117">
        <v>633462.11300000001</v>
      </c>
      <c r="C117">
        <v>582094.82900000003</v>
      </c>
      <c r="D117">
        <v>593027.31499999994</v>
      </c>
      <c r="E117">
        <v>688514.74</v>
      </c>
      <c r="F117">
        <v>964423.29700000002</v>
      </c>
      <c r="G117">
        <v>1064053.1880000001</v>
      </c>
      <c r="H117">
        <v>1244446.2679999999</v>
      </c>
      <c r="I117">
        <v>1424759.96</v>
      </c>
      <c r="J117">
        <v>1439836.8470000001</v>
      </c>
      <c r="K117">
        <v>1000354.346</v>
      </c>
      <c r="L117">
        <v>1065941.5209999999</v>
      </c>
    </row>
    <row r="118" spans="1:12">
      <c r="A118" t="s">
        <v>138</v>
      </c>
      <c r="B118">
        <v>478893.21</v>
      </c>
      <c r="C118">
        <v>527299.19499999995</v>
      </c>
      <c r="D118">
        <v>569815.79599999997</v>
      </c>
      <c r="E118">
        <v>585372.53</v>
      </c>
      <c r="F118">
        <v>802916.3</v>
      </c>
      <c r="G118">
        <v>854935.21900000004</v>
      </c>
      <c r="H118">
        <v>1017105.375</v>
      </c>
      <c r="I118">
        <v>1261348.726</v>
      </c>
      <c r="J118">
        <v>1292389.433</v>
      </c>
      <c r="K118">
        <v>881473.18</v>
      </c>
      <c r="L118">
        <v>1179816.784</v>
      </c>
    </row>
    <row r="119" spans="1:12">
      <c r="A119" t="s">
        <v>139</v>
      </c>
      <c r="B119">
        <v>1888342.7649999999</v>
      </c>
      <c r="C119">
        <v>2034701.081</v>
      </c>
      <c r="D119">
        <v>2120216.071</v>
      </c>
      <c r="E119">
        <v>2736214.2089999998</v>
      </c>
      <c r="F119">
        <v>3617062.764</v>
      </c>
      <c r="G119">
        <v>3987374.7170000002</v>
      </c>
      <c r="H119">
        <v>4357822.8629999999</v>
      </c>
      <c r="I119">
        <v>5147884.3499999996</v>
      </c>
      <c r="J119">
        <v>5204413.9040000001</v>
      </c>
      <c r="K119">
        <v>3904350.02</v>
      </c>
      <c r="L119">
        <v>4972946.7259999998</v>
      </c>
    </row>
    <row r="120" spans="1:12">
      <c r="A120" t="s">
        <v>140</v>
      </c>
      <c r="B120">
        <v>2164431.3879999998</v>
      </c>
      <c r="C120">
        <v>2314704.3739999998</v>
      </c>
      <c r="D120">
        <v>2391875.105</v>
      </c>
      <c r="E120">
        <v>2956992.8119999999</v>
      </c>
      <c r="F120">
        <v>4150101.8059999999</v>
      </c>
      <c r="G120">
        <v>4631670.1749999998</v>
      </c>
      <c r="H120">
        <v>5366664.7699999996</v>
      </c>
      <c r="I120">
        <v>6008200.1150000002</v>
      </c>
      <c r="J120">
        <v>6262562.9239999996</v>
      </c>
      <c r="K120">
        <v>4807532.2120000003</v>
      </c>
      <c r="L120">
        <v>6175647.4230000004</v>
      </c>
    </row>
    <row r="121" spans="1:12">
      <c r="A121" t="s">
        <v>141</v>
      </c>
      <c r="B121">
        <v>84765.698999999993</v>
      </c>
      <c r="C121">
        <v>82707.468999999997</v>
      </c>
      <c r="D121">
        <v>72260.951000000001</v>
      </c>
      <c r="E121">
        <v>94671.587</v>
      </c>
      <c r="F121">
        <v>146817.90599999999</v>
      </c>
      <c r="G121">
        <v>202932.08600000001</v>
      </c>
      <c r="H121">
        <v>269397.05</v>
      </c>
      <c r="I121">
        <v>276402.11200000002</v>
      </c>
      <c r="J121">
        <v>280711.44699999999</v>
      </c>
      <c r="K121">
        <v>217076.41800000001</v>
      </c>
      <c r="L121">
        <v>245994.62400000001</v>
      </c>
    </row>
    <row r="122" spans="1:12">
      <c r="A122" t="s">
        <v>142</v>
      </c>
      <c r="B122">
        <v>203017.568</v>
      </c>
      <c r="C122">
        <v>219319.76199999999</v>
      </c>
      <c r="D122">
        <v>257963.845</v>
      </c>
      <c r="E122">
        <v>308723.53499999997</v>
      </c>
      <c r="F122">
        <v>374296.85200000001</v>
      </c>
      <c r="G122">
        <v>444762.90399999998</v>
      </c>
      <c r="H122">
        <v>505811.19</v>
      </c>
      <c r="I122">
        <v>595489.37600000005</v>
      </c>
      <c r="J122">
        <v>644752.36699999997</v>
      </c>
      <c r="K122">
        <v>502826.00300000003</v>
      </c>
      <c r="L122">
        <v>541349.09199999995</v>
      </c>
    </row>
    <row r="123" spans="1:12">
      <c r="A123" t="s">
        <v>143</v>
      </c>
      <c r="B123">
        <v>1306000.334</v>
      </c>
      <c r="C123">
        <v>1358025.327</v>
      </c>
      <c r="D123">
        <v>1440696.041</v>
      </c>
      <c r="E123">
        <v>1703348.0870000001</v>
      </c>
      <c r="F123">
        <v>2350077.9789999998</v>
      </c>
      <c r="G123">
        <v>2479746.713</v>
      </c>
      <c r="H123">
        <v>2698722.608</v>
      </c>
      <c r="I123">
        <v>3046586.4619999998</v>
      </c>
      <c r="J123">
        <v>3185176.3670000001</v>
      </c>
      <c r="K123">
        <v>2539110.8820000002</v>
      </c>
      <c r="L123">
        <v>2810903.1609999998</v>
      </c>
    </row>
    <row r="124" spans="1:12">
      <c r="A124" t="s">
        <v>144</v>
      </c>
      <c r="B124">
        <v>38932.089999999997</v>
      </c>
      <c r="C124">
        <v>39073.284</v>
      </c>
      <c r="D124">
        <v>43172.303</v>
      </c>
      <c r="E124">
        <v>52580.425999999999</v>
      </c>
      <c r="F124">
        <v>71013.834000000003</v>
      </c>
      <c r="G124">
        <v>76663.611999999994</v>
      </c>
      <c r="H124">
        <v>91104.160999999993</v>
      </c>
      <c r="I124">
        <v>107694.65700000001</v>
      </c>
      <c r="J124">
        <v>105203.91499999999</v>
      </c>
      <c r="K124">
        <v>88251.764999999999</v>
      </c>
      <c r="L124">
        <v>103883.285</v>
      </c>
    </row>
    <row r="125" spans="1:12">
      <c r="A125" t="s">
        <v>145</v>
      </c>
      <c r="B125">
        <v>343285.14399999997</v>
      </c>
      <c r="C125">
        <v>357581.47200000001</v>
      </c>
      <c r="D125">
        <v>418473.56900000002</v>
      </c>
      <c r="E125">
        <v>527461.14399999997</v>
      </c>
      <c r="F125">
        <v>672430.90399999998</v>
      </c>
      <c r="G125">
        <v>771703.80799999996</v>
      </c>
      <c r="H125">
        <v>772833.61899999995</v>
      </c>
      <c r="I125">
        <v>757056.99699999997</v>
      </c>
      <c r="J125">
        <v>879357.16200000001</v>
      </c>
      <c r="K125">
        <v>794181.85900000005</v>
      </c>
      <c r="L125">
        <v>916437.11199999996</v>
      </c>
    </row>
    <row r="126" spans="1:12">
      <c r="A126" t="s">
        <v>146</v>
      </c>
      <c r="B126">
        <v>822604.42500000005</v>
      </c>
      <c r="C126">
        <v>801952.71100000001</v>
      </c>
      <c r="D126">
        <v>849038.36100000003</v>
      </c>
      <c r="E126">
        <v>1088226.361</v>
      </c>
      <c r="F126">
        <v>1309160.182</v>
      </c>
      <c r="G126">
        <v>1483227.939</v>
      </c>
      <c r="H126">
        <v>1610386.94</v>
      </c>
      <c r="I126">
        <v>1810338.2709999999</v>
      </c>
      <c r="J126">
        <v>1888838.47</v>
      </c>
      <c r="K126">
        <v>1618681.422</v>
      </c>
      <c r="L126">
        <v>1636111.3470000001</v>
      </c>
    </row>
    <row r="127" spans="1:12">
      <c r="A127" t="s">
        <v>147</v>
      </c>
      <c r="B127">
        <v>14482.133</v>
      </c>
      <c r="C127">
        <v>15641.37</v>
      </c>
      <c r="D127">
        <v>19479.186000000002</v>
      </c>
      <c r="E127">
        <v>20070.798999999999</v>
      </c>
      <c r="F127">
        <v>25759.004000000001</v>
      </c>
      <c r="G127">
        <v>15793.576999999999</v>
      </c>
      <c r="H127">
        <v>25034.252</v>
      </c>
      <c r="I127">
        <v>40948.107000000004</v>
      </c>
      <c r="J127">
        <v>36457.951000000001</v>
      </c>
      <c r="K127">
        <v>34533.201999999997</v>
      </c>
      <c r="L127">
        <v>32982.061999999998</v>
      </c>
    </row>
    <row r="128" spans="1:12">
      <c r="A128" t="s">
        <v>148</v>
      </c>
      <c r="B128">
        <v>383917.49699999997</v>
      </c>
      <c r="C128">
        <v>275843.53700000001</v>
      </c>
      <c r="D128">
        <v>278086.41499999998</v>
      </c>
      <c r="E128">
        <v>344369.47600000002</v>
      </c>
      <c r="F128">
        <v>469892.53600000002</v>
      </c>
      <c r="G128">
        <v>609380.11600000004</v>
      </c>
      <c r="H128">
        <v>847524.15599999996</v>
      </c>
      <c r="I128">
        <v>954167.30200000003</v>
      </c>
      <c r="J128">
        <v>1160529.196</v>
      </c>
      <c r="K128">
        <v>932822.78500000003</v>
      </c>
      <c r="L128">
        <v>1234222.5789999999</v>
      </c>
    </row>
    <row r="129" spans="1:12">
      <c r="A129" t="s">
        <v>149</v>
      </c>
      <c r="B129">
        <v>1710550.8189999999</v>
      </c>
      <c r="C129">
        <v>1880454.7479999999</v>
      </c>
      <c r="D129">
        <v>2019645.1140000001</v>
      </c>
      <c r="E129">
        <v>2546763.568</v>
      </c>
      <c r="F129">
        <v>3379796.051</v>
      </c>
      <c r="G129">
        <v>3852326.3990000002</v>
      </c>
      <c r="H129">
        <v>4353495.49</v>
      </c>
      <c r="I129">
        <v>5034159.4009999996</v>
      </c>
      <c r="J129">
        <v>6553663.7709999997</v>
      </c>
      <c r="K129">
        <v>5897448.5640000002</v>
      </c>
      <c r="L129">
        <v>6762135.1679999996</v>
      </c>
    </row>
    <row r="130" spans="1:12">
      <c r="A130" t="s">
        <v>150</v>
      </c>
      <c r="B130">
        <v>142862.12</v>
      </c>
      <c r="C130">
        <v>162454.24</v>
      </c>
      <c r="D130">
        <v>166633.462</v>
      </c>
      <c r="E130">
        <v>185497.09700000001</v>
      </c>
      <c r="F130">
        <v>218696.72099999999</v>
      </c>
      <c r="G130">
        <v>221024.342</v>
      </c>
      <c r="H130">
        <v>228931.372</v>
      </c>
      <c r="I130">
        <v>261142.50599999999</v>
      </c>
      <c r="J130">
        <v>258984.82199999999</v>
      </c>
      <c r="K130">
        <v>211117.23199999999</v>
      </c>
      <c r="L130">
        <v>261947.677</v>
      </c>
    </row>
    <row r="131" spans="1:12">
      <c r="A131" t="s">
        <v>151</v>
      </c>
      <c r="B131">
        <v>13509.467000000001</v>
      </c>
      <c r="C131">
        <v>12889.388999999999</v>
      </c>
      <c r="D131">
        <v>14357.916999999999</v>
      </c>
      <c r="E131">
        <v>16725.807000000001</v>
      </c>
      <c r="F131">
        <v>18567.701000000001</v>
      </c>
      <c r="G131">
        <v>26190.458999999999</v>
      </c>
      <c r="H131">
        <v>28803.885999999999</v>
      </c>
      <c r="I131">
        <v>31107.266</v>
      </c>
      <c r="J131">
        <v>32615.934000000001</v>
      </c>
      <c r="K131">
        <v>26914.82</v>
      </c>
      <c r="L131">
        <v>30916.117999999999</v>
      </c>
    </row>
    <row r="132" spans="1:12">
      <c r="A132" t="s">
        <v>152</v>
      </c>
      <c r="B132">
        <v>13049</v>
      </c>
      <c r="C132">
        <v>14056.879000000001</v>
      </c>
      <c r="D132">
        <v>15270.19</v>
      </c>
      <c r="E132">
        <v>22617.552</v>
      </c>
      <c r="F132">
        <v>35639.288</v>
      </c>
      <c r="G132">
        <v>41501.576999999997</v>
      </c>
      <c r="H132">
        <v>51037.137999999999</v>
      </c>
      <c r="I132">
        <v>47852.29</v>
      </c>
      <c r="J132">
        <v>70515.77</v>
      </c>
      <c r="K132">
        <v>42167.1</v>
      </c>
      <c r="L132">
        <v>57050.190999999999</v>
      </c>
    </row>
    <row r="133" spans="1:12">
      <c r="A133" t="s">
        <v>153</v>
      </c>
      <c r="B133">
        <v>171802.31</v>
      </c>
      <c r="C133">
        <v>173287.777</v>
      </c>
      <c r="D133">
        <v>146422.639</v>
      </c>
      <c r="E133">
        <v>177807.95800000001</v>
      </c>
      <c r="F133">
        <v>217666.516</v>
      </c>
      <c r="G133">
        <v>242945.60200000001</v>
      </c>
      <c r="H133">
        <v>293114.65500000003</v>
      </c>
      <c r="I133">
        <v>362095.76</v>
      </c>
      <c r="J133">
        <v>436419.598</v>
      </c>
      <c r="K133">
        <v>349882.32900000003</v>
      </c>
      <c r="L133">
        <v>450152.34299999999</v>
      </c>
    </row>
    <row r="134" spans="1:12">
      <c r="A134" t="s">
        <v>154</v>
      </c>
      <c r="B134">
        <v>589451.429</v>
      </c>
      <c r="C134">
        <v>607818.51599999995</v>
      </c>
      <c r="D134">
        <v>762529.39399999997</v>
      </c>
      <c r="E134">
        <v>960454.63399999996</v>
      </c>
      <c r="F134">
        <v>1336825.567</v>
      </c>
      <c r="G134">
        <v>1433242.952</v>
      </c>
      <c r="H134">
        <v>1595502.3729999999</v>
      </c>
      <c r="I134">
        <v>1876357.108</v>
      </c>
      <c r="J134">
        <v>2154871.7459999998</v>
      </c>
      <c r="K134">
        <v>1919722.496</v>
      </c>
      <c r="L134">
        <v>2225465.6850000001</v>
      </c>
    </row>
    <row r="135" spans="1:12">
      <c r="A135" t="s">
        <v>155</v>
      </c>
      <c r="B135">
        <v>221923.56400000001</v>
      </c>
      <c r="C135">
        <v>224106.41500000001</v>
      </c>
      <c r="D135">
        <v>247392.745</v>
      </c>
      <c r="E135">
        <v>285987.81800000003</v>
      </c>
      <c r="F135">
        <v>370591.44900000002</v>
      </c>
      <c r="G135">
        <v>377672.489</v>
      </c>
      <c r="H135">
        <v>432835.69</v>
      </c>
      <c r="I135">
        <v>490011.25</v>
      </c>
      <c r="J135">
        <v>565002.73800000001</v>
      </c>
      <c r="K135">
        <v>421160.44300000003</v>
      </c>
      <c r="L135">
        <v>462689.80099999998</v>
      </c>
    </row>
    <row r="136" spans="1:12">
      <c r="A136" t="s">
        <v>156</v>
      </c>
      <c r="B136">
        <v>4784.7839999999997</v>
      </c>
      <c r="C136">
        <v>5438.1080000000002</v>
      </c>
      <c r="D136">
        <v>4947.8360000000002</v>
      </c>
      <c r="E136">
        <v>5656.0379999999996</v>
      </c>
      <c r="F136">
        <v>6600.8959999999997</v>
      </c>
      <c r="G136">
        <v>10777.098</v>
      </c>
      <c r="H136">
        <v>9578.25</v>
      </c>
      <c r="I136">
        <v>10700.499</v>
      </c>
      <c r="J136">
        <v>10160.868</v>
      </c>
      <c r="K136">
        <v>8352.4030000000002</v>
      </c>
      <c r="L136">
        <v>12843.800999999999</v>
      </c>
    </row>
    <row r="137" spans="1:12">
      <c r="A137" t="s">
        <v>157</v>
      </c>
      <c r="B137">
        <v>107585.101</v>
      </c>
      <c r="C137">
        <v>107337.272</v>
      </c>
      <c r="D137">
        <v>112862.51</v>
      </c>
      <c r="E137">
        <v>126818.405</v>
      </c>
      <c r="F137">
        <v>235026.59899999999</v>
      </c>
      <c r="G137">
        <v>219177.61300000001</v>
      </c>
      <c r="H137">
        <v>273324.33600000001</v>
      </c>
      <c r="I137">
        <v>334785.36599999998</v>
      </c>
      <c r="J137">
        <v>341060.29</v>
      </c>
      <c r="K137">
        <v>235513.83100000001</v>
      </c>
      <c r="L137">
        <v>241814.364</v>
      </c>
    </row>
    <row r="138" spans="1:12">
      <c r="A138" t="s">
        <v>158</v>
      </c>
      <c r="B138">
        <v>261863.27</v>
      </c>
      <c r="C138">
        <v>251100.27100000001</v>
      </c>
      <c r="D138">
        <v>251829.15400000001</v>
      </c>
      <c r="E138">
        <v>292903.40600000002</v>
      </c>
      <c r="F138">
        <v>382094.364</v>
      </c>
      <c r="G138">
        <v>396305.07</v>
      </c>
      <c r="H138">
        <v>484891.66200000001</v>
      </c>
      <c r="I138">
        <v>545517.85699999996</v>
      </c>
      <c r="J138">
        <v>558276.14300000004</v>
      </c>
      <c r="K138">
        <v>479333.38699999999</v>
      </c>
      <c r="L138">
        <v>488209.348</v>
      </c>
    </row>
    <row r="139" spans="1:12">
      <c r="A139" t="s">
        <v>159</v>
      </c>
      <c r="B139">
        <v>2258807.77</v>
      </c>
      <c r="C139">
        <v>2183923.1140000001</v>
      </c>
      <c r="D139">
        <v>2430162.3339999998</v>
      </c>
      <c r="E139">
        <v>2925264.2059999998</v>
      </c>
      <c r="F139">
        <v>3475901.4070000001</v>
      </c>
      <c r="G139">
        <v>3595907.2209999999</v>
      </c>
      <c r="H139">
        <v>3825583.344</v>
      </c>
      <c r="I139">
        <v>4114375.5920000002</v>
      </c>
      <c r="J139">
        <v>3912155.9879999999</v>
      </c>
      <c r="K139">
        <v>3164504.4380000001</v>
      </c>
      <c r="L139">
        <v>3529119.426</v>
      </c>
    </row>
    <row r="140" spans="1:12">
      <c r="A140" t="s">
        <v>160</v>
      </c>
      <c r="B140">
        <v>1263939.612</v>
      </c>
      <c r="C140">
        <v>1353945.1270000001</v>
      </c>
      <c r="D140">
        <v>1218339.4990000001</v>
      </c>
      <c r="E140">
        <v>1543249.2590000001</v>
      </c>
      <c r="F140">
        <v>1895543.044</v>
      </c>
      <c r="G140">
        <v>1906370.496</v>
      </c>
      <c r="H140">
        <v>2147085.8760000002</v>
      </c>
      <c r="I140">
        <v>2416673.9029999999</v>
      </c>
      <c r="J140">
        <v>2736652.5750000002</v>
      </c>
      <c r="K140">
        <v>2435954.852</v>
      </c>
      <c r="L140">
        <v>2574663.8820000002</v>
      </c>
    </row>
    <row r="141" spans="1:12">
      <c r="A141" t="s">
        <v>161</v>
      </c>
      <c r="B141">
        <v>688011.6</v>
      </c>
      <c r="C141">
        <v>700231.02099999995</v>
      </c>
      <c r="D141">
        <v>714051.81200000003</v>
      </c>
      <c r="E141">
        <v>932962.11</v>
      </c>
      <c r="F141">
        <v>1395855.801</v>
      </c>
      <c r="G141">
        <v>1144363.4620000001</v>
      </c>
      <c r="H141">
        <v>1210209.3389999999</v>
      </c>
      <c r="I141">
        <v>1359256.152</v>
      </c>
      <c r="J141">
        <v>1384587.879</v>
      </c>
      <c r="K141">
        <v>929455.10900000005</v>
      </c>
      <c r="L141">
        <v>1087714.514</v>
      </c>
    </row>
    <row r="142" spans="1:12">
      <c r="A142" t="s">
        <v>162</v>
      </c>
      <c r="B142">
        <v>279150.07699999999</v>
      </c>
      <c r="C142">
        <v>277519.86900000001</v>
      </c>
      <c r="D142">
        <v>293695.15000000002</v>
      </c>
      <c r="E142">
        <v>328752.783</v>
      </c>
      <c r="F142">
        <v>355295.31</v>
      </c>
      <c r="G142">
        <v>349755.40100000001</v>
      </c>
      <c r="H142">
        <v>340454.9</v>
      </c>
      <c r="I142">
        <v>364999.25199999998</v>
      </c>
      <c r="J142">
        <v>390459.44</v>
      </c>
      <c r="K142">
        <v>317866.63900000002</v>
      </c>
      <c r="L142">
        <v>328239.5</v>
      </c>
    </row>
    <row r="143" spans="1:12">
      <c r="A143" t="s">
        <v>163</v>
      </c>
      <c r="B143">
        <v>360222.06099999999</v>
      </c>
      <c r="C143">
        <v>317310.78700000001</v>
      </c>
      <c r="D143">
        <v>316959.89399999997</v>
      </c>
      <c r="E143">
        <v>344913.598</v>
      </c>
      <c r="F143">
        <v>390168.95</v>
      </c>
      <c r="G143">
        <v>393374.902</v>
      </c>
      <c r="H143">
        <v>431514.34499999997</v>
      </c>
      <c r="I143">
        <v>461729.91700000002</v>
      </c>
      <c r="J143">
        <v>450875.96500000003</v>
      </c>
      <c r="K143">
        <v>376990.95</v>
      </c>
      <c r="L143">
        <v>365709.52100000001</v>
      </c>
    </row>
    <row r="144" spans="1:12">
      <c r="A144" t="s">
        <v>164</v>
      </c>
      <c r="B144">
        <v>112219.624</v>
      </c>
      <c r="C144">
        <v>111023.83199999999</v>
      </c>
      <c r="D144">
        <v>112597.099</v>
      </c>
      <c r="E144">
        <v>118545.32399999999</v>
      </c>
      <c r="F144">
        <v>134021.93599999999</v>
      </c>
      <c r="G144">
        <v>128988.545</v>
      </c>
      <c r="H144">
        <v>121529.02099999999</v>
      </c>
      <c r="I144">
        <v>127499.649</v>
      </c>
      <c r="J144">
        <v>134945.88699999999</v>
      </c>
      <c r="K144">
        <v>96239.75</v>
      </c>
      <c r="L144">
        <v>107466.5</v>
      </c>
    </row>
    <row r="145" spans="1:12">
      <c r="A145" t="s">
        <v>165</v>
      </c>
      <c r="B145">
        <v>107066.719</v>
      </c>
      <c r="C145">
        <v>110316.07399999999</v>
      </c>
      <c r="D145">
        <v>114540.96799999999</v>
      </c>
      <c r="E145">
        <v>118979.027</v>
      </c>
      <c r="F145">
        <v>113577.726</v>
      </c>
      <c r="G145">
        <v>95399.013000000006</v>
      </c>
      <c r="H145">
        <v>89872.843999999997</v>
      </c>
      <c r="I145">
        <v>93849.350999999995</v>
      </c>
      <c r="J145">
        <v>90450.707999999999</v>
      </c>
      <c r="K145">
        <v>74250.907999999996</v>
      </c>
      <c r="L145">
        <v>81325.561000000002</v>
      </c>
    </row>
    <row r="146" spans="1:12">
      <c r="A146" t="s">
        <v>166</v>
      </c>
      <c r="B146">
        <v>80964.520999999993</v>
      </c>
      <c r="C146">
        <v>82539.918000000005</v>
      </c>
      <c r="D146">
        <v>91776.847999999998</v>
      </c>
      <c r="E146">
        <v>107032.558</v>
      </c>
      <c r="F146">
        <v>137333.592</v>
      </c>
      <c r="G146">
        <v>139215.027</v>
      </c>
      <c r="H146">
        <v>128812.262</v>
      </c>
      <c r="I146">
        <v>136569.57699999999</v>
      </c>
      <c r="J146">
        <v>119852.97</v>
      </c>
      <c r="K146">
        <v>93107.270999999993</v>
      </c>
      <c r="L146">
        <v>105433.351</v>
      </c>
    </row>
    <row r="147" spans="1:12">
      <c r="A147" t="s">
        <v>167</v>
      </c>
      <c r="B147">
        <v>592796.68099999998</v>
      </c>
      <c r="C147">
        <v>535800.67299999995</v>
      </c>
      <c r="D147">
        <v>584993.11399999994</v>
      </c>
      <c r="E147">
        <v>697701.89599999995</v>
      </c>
      <c r="F147">
        <v>865373.27300000004</v>
      </c>
      <c r="G147">
        <v>932583.71100000001</v>
      </c>
      <c r="H147">
        <v>1000661.833</v>
      </c>
      <c r="I147">
        <v>1098874.777</v>
      </c>
      <c r="J147">
        <v>1177812.2509999999</v>
      </c>
      <c r="K147">
        <v>1005663.89</v>
      </c>
      <c r="L147">
        <v>1105313.3559999999</v>
      </c>
    </row>
    <row r="148" spans="1:12">
      <c r="A148" t="s">
        <v>168</v>
      </c>
      <c r="B148">
        <v>235728.26699999999</v>
      </c>
      <c r="C148">
        <v>255761.217</v>
      </c>
      <c r="D148">
        <v>278366.34899999999</v>
      </c>
      <c r="E148">
        <v>337592.96500000003</v>
      </c>
      <c r="F148">
        <v>413911.20299999998</v>
      </c>
      <c r="G148">
        <v>436089.76299999998</v>
      </c>
      <c r="H148">
        <v>478760.24699999997</v>
      </c>
      <c r="I148">
        <v>541017.89300000004</v>
      </c>
      <c r="J148">
        <v>633245.89399999997</v>
      </c>
      <c r="K148">
        <v>646269.20200000005</v>
      </c>
      <c r="L148">
        <v>714102.44299999997</v>
      </c>
    </row>
    <row r="149" spans="1:12">
      <c r="A149" t="s">
        <v>169</v>
      </c>
      <c r="B149">
        <v>623496.61800000002</v>
      </c>
      <c r="C149">
        <v>670072.52</v>
      </c>
      <c r="D149">
        <v>707728.31499999994</v>
      </c>
      <c r="E149">
        <v>881782.31499999994</v>
      </c>
      <c r="F149">
        <v>1113181.469</v>
      </c>
      <c r="G149">
        <v>1201728.118</v>
      </c>
      <c r="H149">
        <v>1333409.8559999999</v>
      </c>
      <c r="I149">
        <v>1523013.993</v>
      </c>
      <c r="J149">
        <v>1492737.091</v>
      </c>
      <c r="K149">
        <v>1265429.06</v>
      </c>
      <c r="L149">
        <v>1292870.9339999999</v>
      </c>
    </row>
    <row r="150" spans="1:12">
      <c r="A150" t="s">
        <v>170</v>
      </c>
      <c r="B150">
        <v>101357.609</v>
      </c>
      <c r="C150">
        <v>111256.432</v>
      </c>
      <c r="D150">
        <v>106283.01</v>
      </c>
      <c r="E150">
        <v>115720.171</v>
      </c>
      <c r="F150">
        <v>144181.74600000001</v>
      </c>
      <c r="G150">
        <v>166650.639</v>
      </c>
      <c r="H150">
        <v>192388.24</v>
      </c>
      <c r="I150">
        <v>221757.38699999999</v>
      </c>
      <c r="J150">
        <v>225213.761</v>
      </c>
      <c r="K150">
        <v>187720.53</v>
      </c>
      <c r="L150">
        <v>201932.505</v>
      </c>
    </row>
    <row r="151" spans="1:12">
      <c r="A151" t="s">
        <v>171</v>
      </c>
      <c r="B151">
        <v>170090.288</v>
      </c>
      <c r="C151">
        <v>155813.86600000001</v>
      </c>
      <c r="D151">
        <v>172521.00200000001</v>
      </c>
      <c r="E151">
        <v>219823.685</v>
      </c>
      <c r="F151">
        <v>289535.99300000002</v>
      </c>
      <c r="G151">
        <v>291133.78700000001</v>
      </c>
      <c r="H151">
        <v>331207.14500000002</v>
      </c>
      <c r="I151">
        <v>367308.65100000001</v>
      </c>
      <c r="J151">
        <v>343052.614</v>
      </c>
      <c r="K151">
        <v>245362.20199999999</v>
      </c>
      <c r="L151">
        <v>254929.791</v>
      </c>
    </row>
    <row r="152" spans="1:12">
      <c r="A152" t="s">
        <v>172</v>
      </c>
      <c r="B152">
        <v>392338.01</v>
      </c>
      <c r="C152">
        <v>358839.24400000001</v>
      </c>
      <c r="D152">
        <v>341712.951</v>
      </c>
      <c r="E152">
        <v>448131.82799999998</v>
      </c>
      <c r="F152">
        <v>570955.72</v>
      </c>
      <c r="G152">
        <v>616824.26800000004</v>
      </c>
      <c r="H152">
        <v>637931.08100000001</v>
      </c>
      <c r="I152">
        <v>767788.27</v>
      </c>
      <c r="J152">
        <v>828792.01699999999</v>
      </c>
      <c r="K152">
        <v>710116.71299999999</v>
      </c>
      <c r="L152">
        <v>732717.89099999995</v>
      </c>
    </row>
    <row r="153" spans="1:12">
      <c r="A153" t="s">
        <v>173</v>
      </c>
      <c r="B153">
        <v>383959.72</v>
      </c>
      <c r="C153">
        <v>362651.239</v>
      </c>
      <c r="D153">
        <v>346542.489</v>
      </c>
      <c r="E153">
        <v>402529.47700000001</v>
      </c>
      <c r="F153">
        <v>519248.01899999997</v>
      </c>
      <c r="G153">
        <v>534603.152</v>
      </c>
      <c r="H153">
        <v>604499.51199999999</v>
      </c>
      <c r="I153">
        <v>687716.99</v>
      </c>
      <c r="J153">
        <v>692602.45499999996</v>
      </c>
      <c r="K153">
        <v>599388.32700000005</v>
      </c>
      <c r="L153">
        <v>657175.36100000003</v>
      </c>
    </row>
    <row r="154" spans="1:12">
      <c r="A154" t="s">
        <v>174</v>
      </c>
      <c r="B154">
        <v>188828.83</v>
      </c>
      <c r="C154">
        <v>196985.049</v>
      </c>
      <c r="D154">
        <v>189773.18799999999</v>
      </c>
      <c r="E154">
        <v>250385.70300000001</v>
      </c>
      <c r="F154">
        <v>346403.21299999999</v>
      </c>
      <c r="G154">
        <v>349880.647</v>
      </c>
      <c r="H154">
        <v>388847.90399999998</v>
      </c>
      <c r="I154">
        <v>440131.96799999999</v>
      </c>
      <c r="J154">
        <v>539007.50199999998</v>
      </c>
      <c r="K154">
        <v>484249.20699999999</v>
      </c>
      <c r="L154">
        <v>545547.429</v>
      </c>
    </row>
    <row r="155" spans="1:12">
      <c r="A155" t="s">
        <v>175</v>
      </c>
      <c r="B155">
        <v>101702.329</v>
      </c>
      <c r="C155">
        <v>90597.710999999996</v>
      </c>
      <c r="D155">
        <v>82705.680999999997</v>
      </c>
      <c r="E155">
        <v>106874.579</v>
      </c>
      <c r="F155">
        <v>133709.58499999999</v>
      </c>
      <c r="G155">
        <v>140959.579</v>
      </c>
      <c r="H155">
        <v>140083.86900000001</v>
      </c>
      <c r="I155">
        <v>165748.52499999999</v>
      </c>
      <c r="J155">
        <v>191745.98300000001</v>
      </c>
      <c r="K155">
        <v>164586.89199999999</v>
      </c>
      <c r="L155">
        <v>170083.55</v>
      </c>
    </row>
    <row r="156" spans="1:12">
      <c r="A156" t="s">
        <v>176</v>
      </c>
      <c r="B156">
        <v>22947.920999999998</v>
      </c>
      <c r="C156">
        <v>45313.330999999998</v>
      </c>
      <c r="D156">
        <v>25864.665000000001</v>
      </c>
      <c r="E156">
        <v>24390.219000000001</v>
      </c>
      <c r="F156">
        <v>28315.116999999998</v>
      </c>
      <c r="G156">
        <v>28192.53</v>
      </c>
      <c r="H156">
        <v>29130.721000000001</v>
      </c>
      <c r="I156">
        <v>20051.61</v>
      </c>
      <c r="J156">
        <v>31445.133999999998</v>
      </c>
      <c r="K156">
        <v>15507.825000000001</v>
      </c>
      <c r="L156">
        <v>32532.613000000001</v>
      </c>
    </row>
    <row r="157" spans="1:12">
      <c r="A157" t="s">
        <v>177</v>
      </c>
      <c r="B157">
        <v>237781.27</v>
      </c>
      <c r="C157">
        <v>228795.86</v>
      </c>
      <c r="D157">
        <v>147094.62</v>
      </c>
      <c r="E157">
        <v>210314.10800000001</v>
      </c>
      <c r="F157">
        <v>526958.72900000005</v>
      </c>
      <c r="G157">
        <v>992704.21699999995</v>
      </c>
      <c r="H157">
        <v>1079235.3230000001</v>
      </c>
      <c r="I157">
        <v>1350007.669</v>
      </c>
      <c r="J157">
        <v>1635162.4010000001</v>
      </c>
      <c r="K157">
        <v>833490.22100000002</v>
      </c>
      <c r="L157">
        <v>1341066.8419999999</v>
      </c>
    </row>
    <row r="158" spans="1:12">
      <c r="A158" t="s">
        <v>178</v>
      </c>
      <c r="B158">
        <v>139440.85699999999</v>
      </c>
      <c r="C158">
        <v>56109.440999999999</v>
      </c>
      <c r="D158">
        <v>121718.91800000001</v>
      </c>
      <c r="E158">
        <v>119538.90700000001</v>
      </c>
      <c r="F158">
        <v>212607.09</v>
      </c>
      <c r="G158">
        <v>133061.01699999999</v>
      </c>
      <c r="H158">
        <v>221797.698</v>
      </c>
      <c r="I158">
        <v>716615.6</v>
      </c>
      <c r="J158">
        <v>858335.74</v>
      </c>
      <c r="K158">
        <v>199814.576</v>
      </c>
      <c r="L158">
        <v>584562.39300000004</v>
      </c>
    </row>
    <row r="159" spans="1:12">
      <c r="A159" t="s">
        <v>179</v>
      </c>
      <c r="B159">
        <v>996040.37600000005</v>
      </c>
      <c r="C159">
        <v>941262.929</v>
      </c>
      <c r="D159">
        <v>1057045.422</v>
      </c>
      <c r="E159">
        <v>1447798.96</v>
      </c>
      <c r="F159">
        <v>2298869.557</v>
      </c>
      <c r="G159">
        <v>2637440.6179999998</v>
      </c>
      <c r="H159">
        <v>3163290.14</v>
      </c>
      <c r="I159">
        <v>3460823.6140000001</v>
      </c>
      <c r="J159">
        <v>4154317.9470000002</v>
      </c>
      <c r="K159">
        <v>2200268.0269999998</v>
      </c>
      <c r="L159">
        <v>3025503.7</v>
      </c>
    </row>
    <row r="160" spans="1:12">
      <c r="A160" t="s">
        <v>180</v>
      </c>
      <c r="B160">
        <v>773253.46799999999</v>
      </c>
      <c r="C160">
        <v>799619.03399999999</v>
      </c>
      <c r="D160">
        <v>964898.44799999997</v>
      </c>
      <c r="E160">
        <v>1351213.483</v>
      </c>
      <c r="F160">
        <v>1766077.78</v>
      </c>
      <c r="G160">
        <v>1952630.4129999999</v>
      </c>
      <c r="H160">
        <v>2197075.8259999999</v>
      </c>
      <c r="I160">
        <v>2665981.6159999999</v>
      </c>
      <c r="J160">
        <v>2898352.6490000002</v>
      </c>
      <c r="K160">
        <v>2315478.4449999998</v>
      </c>
      <c r="L160">
        <v>2863871.8160000001</v>
      </c>
    </row>
    <row r="161" spans="1:12">
      <c r="A161" t="s">
        <v>181</v>
      </c>
      <c r="B161">
        <v>396366.283</v>
      </c>
      <c r="C161">
        <v>328784.652</v>
      </c>
      <c r="D161">
        <v>346349.93800000002</v>
      </c>
      <c r="E161">
        <v>524462.81700000004</v>
      </c>
      <c r="F161">
        <v>1204249.2309999999</v>
      </c>
      <c r="G161">
        <v>1309248.9280000001</v>
      </c>
      <c r="H161">
        <v>2272552.8820000002</v>
      </c>
      <c r="I161">
        <v>2695846.074</v>
      </c>
      <c r="J161">
        <v>2808637.5070000002</v>
      </c>
      <c r="K161">
        <v>1513844.6170000001</v>
      </c>
      <c r="L161">
        <v>2427265.858</v>
      </c>
    </row>
    <row r="162" spans="1:12">
      <c r="A162" t="s">
        <v>182</v>
      </c>
      <c r="B162">
        <v>289507.75199999998</v>
      </c>
      <c r="C162">
        <v>292992.755</v>
      </c>
      <c r="D162">
        <v>286349.81</v>
      </c>
      <c r="E162">
        <v>369613.09299999999</v>
      </c>
      <c r="F162">
        <v>620867.71299999999</v>
      </c>
      <c r="G162">
        <v>727276.304</v>
      </c>
      <c r="H162">
        <v>881588.96799999999</v>
      </c>
      <c r="I162">
        <v>1099036.639</v>
      </c>
      <c r="J162">
        <v>1393712.3910000001</v>
      </c>
      <c r="K162">
        <v>692400.91899999999</v>
      </c>
      <c r="L162">
        <v>874457.88899999997</v>
      </c>
    </row>
    <row r="163" spans="1:12">
      <c r="A163" t="s">
        <v>183</v>
      </c>
      <c r="B163">
        <v>7062.0609999999997</v>
      </c>
      <c r="C163">
        <v>12357.451999999999</v>
      </c>
      <c r="D163">
        <v>14796.34</v>
      </c>
      <c r="E163">
        <v>20523.571</v>
      </c>
      <c r="F163">
        <v>16580.621999999999</v>
      </c>
      <c r="G163">
        <v>16411.084999999999</v>
      </c>
      <c r="H163">
        <v>23949.338</v>
      </c>
      <c r="I163">
        <v>31541.679</v>
      </c>
      <c r="J163">
        <v>34645.298999999999</v>
      </c>
      <c r="K163">
        <v>20742.056</v>
      </c>
      <c r="L163">
        <v>17308.602999999999</v>
      </c>
    </row>
    <row r="164" spans="1:12">
      <c r="A164" t="s">
        <v>184</v>
      </c>
      <c r="B164">
        <v>45334.633999999998</v>
      </c>
      <c r="C164">
        <v>61009.351999999999</v>
      </c>
      <c r="D164">
        <v>65548.718999999997</v>
      </c>
      <c r="E164">
        <v>79202.323999999993</v>
      </c>
      <c r="F164">
        <v>128569.766</v>
      </c>
      <c r="G164">
        <v>157876.47700000001</v>
      </c>
      <c r="H164">
        <v>163384.226</v>
      </c>
      <c r="I164">
        <v>191433.15700000001</v>
      </c>
      <c r="J164">
        <v>212471.829</v>
      </c>
      <c r="K164">
        <v>131277.04300000001</v>
      </c>
      <c r="L164">
        <v>164928.14300000001</v>
      </c>
    </row>
    <row r="165" spans="1:12">
      <c r="A165" t="s">
        <v>185</v>
      </c>
      <c r="B165">
        <v>421715.18400000001</v>
      </c>
      <c r="C165">
        <v>460595.72899999999</v>
      </c>
      <c r="D165">
        <v>484859.73599999998</v>
      </c>
      <c r="E165">
        <v>654164.80799999996</v>
      </c>
      <c r="F165">
        <v>1043769.013</v>
      </c>
      <c r="G165">
        <v>1206728.443</v>
      </c>
      <c r="H165">
        <v>1631950.773</v>
      </c>
      <c r="I165">
        <v>1942403.148</v>
      </c>
      <c r="J165">
        <v>2261171.0869999998</v>
      </c>
      <c r="K165">
        <v>1636522.5460000001</v>
      </c>
      <c r="L165">
        <v>1494009.1839999999</v>
      </c>
    </row>
    <row r="166" spans="1:12">
      <c r="A166" t="s">
        <v>186</v>
      </c>
      <c r="B166">
        <v>80976.774000000005</v>
      </c>
      <c r="C166">
        <v>69786.014999999999</v>
      </c>
      <c r="D166">
        <v>53129.705000000002</v>
      </c>
      <c r="E166">
        <v>68856.104000000007</v>
      </c>
      <c r="F166">
        <v>79359.614000000001</v>
      </c>
      <c r="G166">
        <v>61795.709000000003</v>
      </c>
      <c r="H166">
        <v>93857.394</v>
      </c>
      <c r="I166">
        <v>101491.433</v>
      </c>
      <c r="J166">
        <v>191944.86600000001</v>
      </c>
      <c r="K166">
        <v>239213.24600000001</v>
      </c>
      <c r="L166">
        <v>264378.60399999999</v>
      </c>
    </row>
    <row r="167" spans="1:12">
      <c r="A167" t="s">
        <v>187</v>
      </c>
      <c r="B167">
        <v>307283.96500000003</v>
      </c>
      <c r="C167">
        <v>293340.68</v>
      </c>
      <c r="D167">
        <v>312082.81300000002</v>
      </c>
      <c r="E167">
        <v>385496.91100000002</v>
      </c>
      <c r="F167">
        <v>692046.00699999998</v>
      </c>
      <c r="G167">
        <v>794041.14399999997</v>
      </c>
      <c r="H167">
        <v>1354929.0730000001</v>
      </c>
      <c r="I167">
        <v>1538939.8559999999</v>
      </c>
      <c r="J167">
        <v>1461733.456</v>
      </c>
      <c r="K167">
        <v>757507.51800000004</v>
      </c>
      <c r="L167">
        <v>1191618.2790000001</v>
      </c>
    </row>
    <row r="168" spans="1:12">
      <c r="A168" t="s">
        <v>188</v>
      </c>
      <c r="B168">
        <v>288689.76699999999</v>
      </c>
      <c r="C168">
        <v>256558.46100000001</v>
      </c>
      <c r="D168">
        <v>205578.47399999999</v>
      </c>
      <c r="E168">
        <v>293305.85200000001</v>
      </c>
      <c r="F168">
        <v>223378.91200000001</v>
      </c>
      <c r="G168">
        <v>312794.15000000002</v>
      </c>
      <c r="H168">
        <v>762380.74800000002</v>
      </c>
      <c r="I168">
        <v>1238547.9739999999</v>
      </c>
      <c r="J168">
        <v>880912.61100000003</v>
      </c>
      <c r="K168">
        <v>388595.82400000002</v>
      </c>
      <c r="L168">
        <v>678798.75</v>
      </c>
    </row>
    <row r="169" spans="1:12">
      <c r="A169" t="s">
        <v>189</v>
      </c>
      <c r="B169">
        <v>1739779.075</v>
      </c>
      <c r="C169">
        <v>1796223.6510000001</v>
      </c>
      <c r="D169">
        <v>1781495.166</v>
      </c>
      <c r="E169">
        <v>2071851.8189999999</v>
      </c>
      <c r="F169">
        <v>2727061.0690000001</v>
      </c>
      <c r="G169">
        <v>2903119.1030000001</v>
      </c>
      <c r="H169">
        <v>4312289.2869999995</v>
      </c>
      <c r="I169">
        <v>4922640.1100000003</v>
      </c>
      <c r="J169">
        <v>4843093.6629999997</v>
      </c>
      <c r="K169">
        <v>2946095.8059999999</v>
      </c>
      <c r="L169">
        <v>4084034.4169999999</v>
      </c>
    </row>
    <row r="170" spans="1:12">
      <c r="A170" t="s">
        <v>190</v>
      </c>
      <c r="B170">
        <v>9191.27</v>
      </c>
      <c r="C170">
        <v>7941.0519999999997</v>
      </c>
      <c r="D170">
        <v>8048.9</v>
      </c>
      <c r="E170">
        <v>25310.79</v>
      </c>
      <c r="F170">
        <v>50728.84</v>
      </c>
      <c r="G170">
        <v>42829.764999999999</v>
      </c>
      <c r="H170">
        <v>44263.535000000003</v>
      </c>
      <c r="I170">
        <v>77037.652000000002</v>
      </c>
      <c r="J170">
        <v>47174.35</v>
      </c>
      <c r="K170">
        <v>47140.885999999999</v>
      </c>
      <c r="L170">
        <v>69389.212</v>
      </c>
    </row>
    <row r="171" spans="1:12">
      <c r="A171" t="s">
        <v>191</v>
      </c>
      <c r="B171">
        <v>279724.96799999999</v>
      </c>
      <c r="C171">
        <v>247015.527</v>
      </c>
      <c r="D171">
        <v>230504.03200000001</v>
      </c>
      <c r="E171">
        <v>287380.19699999999</v>
      </c>
      <c r="F171">
        <v>372873.99</v>
      </c>
      <c r="G171">
        <v>476314.58199999999</v>
      </c>
      <c r="H171">
        <v>1250450.898</v>
      </c>
      <c r="I171">
        <v>1341672.608</v>
      </c>
      <c r="J171">
        <v>796539.46100000001</v>
      </c>
      <c r="K171">
        <v>471845.84499999997</v>
      </c>
      <c r="L171">
        <v>679726.56599999999</v>
      </c>
    </row>
    <row r="172" spans="1:12">
      <c r="A172" t="s">
        <v>192</v>
      </c>
      <c r="B172">
        <v>30343.375</v>
      </c>
      <c r="C172">
        <v>21481.982</v>
      </c>
      <c r="D172">
        <v>26615.133999999998</v>
      </c>
      <c r="E172">
        <v>32929.589999999997</v>
      </c>
      <c r="F172">
        <v>60213.720999999998</v>
      </c>
      <c r="G172">
        <v>75374.342000000004</v>
      </c>
      <c r="H172">
        <v>88523.278999999995</v>
      </c>
      <c r="I172">
        <v>122336.512</v>
      </c>
      <c r="J172">
        <v>145412.478</v>
      </c>
      <c r="K172">
        <v>83392.357000000004</v>
      </c>
      <c r="L172">
        <v>154743.984</v>
      </c>
    </row>
    <row r="173" spans="1:12">
      <c r="A173" t="s">
        <v>193</v>
      </c>
      <c r="B173">
        <v>95829.998999999996</v>
      </c>
      <c r="C173">
        <v>92168.672000000006</v>
      </c>
      <c r="D173">
        <v>67016.675000000003</v>
      </c>
      <c r="E173">
        <v>88198.498000000007</v>
      </c>
      <c r="F173">
        <v>150410.06700000001</v>
      </c>
      <c r="G173">
        <v>165774.49799999999</v>
      </c>
      <c r="H173">
        <v>182519.30300000001</v>
      </c>
      <c r="I173">
        <v>275251.36599999998</v>
      </c>
      <c r="J173">
        <v>326744.25199999998</v>
      </c>
      <c r="K173">
        <v>155281.046</v>
      </c>
      <c r="L173">
        <v>331367.41399999999</v>
      </c>
    </row>
    <row r="174" spans="1:12">
      <c r="A174" t="s">
        <v>194</v>
      </c>
      <c r="B174">
        <v>618500.00399999996</v>
      </c>
      <c r="C174">
        <v>657822.69499999995</v>
      </c>
      <c r="D174">
        <v>688500.12600000005</v>
      </c>
      <c r="E174">
        <v>779877.61499999999</v>
      </c>
      <c r="F174">
        <v>1085972.5649999999</v>
      </c>
      <c r="G174">
        <v>1180106.1359999999</v>
      </c>
      <c r="H174">
        <v>1336176.3500000001</v>
      </c>
      <c r="I174">
        <v>1716696.561</v>
      </c>
      <c r="J174">
        <v>2048601.1640000001</v>
      </c>
      <c r="K174">
        <v>1443010.733</v>
      </c>
      <c r="L174">
        <v>1617201.7009999999</v>
      </c>
    </row>
    <row r="175" spans="1:12">
      <c r="A175" t="s">
        <v>195</v>
      </c>
      <c r="B175">
        <v>308091.46899999998</v>
      </c>
      <c r="C175">
        <v>320682.33500000002</v>
      </c>
      <c r="D175">
        <v>355572.55</v>
      </c>
      <c r="E175">
        <v>414673.88900000002</v>
      </c>
      <c r="F175">
        <v>506268.61099999998</v>
      </c>
      <c r="G175">
        <v>552714.31900000002</v>
      </c>
      <c r="H175">
        <v>598016.42500000005</v>
      </c>
      <c r="I175">
        <v>695818.12300000002</v>
      </c>
      <c r="J175">
        <v>810909.03</v>
      </c>
      <c r="K175">
        <v>686262.57499999995</v>
      </c>
      <c r="L175">
        <v>659794.804</v>
      </c>
    </row>
    <row r="176" spans="1:12">
      <c r="A176" t="s">
        <v>196</v>
      </c>
      <c r="B176">
        <v>113350.488</v>
      </c>
      <c r="C176">
        <v>122444.336</v>
      </c>
      <c r="D176">
        <v>143366.239</v>
      </c>
      <c r="E176">
        <v>222837.54500000001</v>
      </c>
      <c r="F176">
        <v>347625.23499999999</v>
      </c>
      <c r="G176">
        <v>282963.37099999998</v>
      </c>
      <c r="H176">
        <v>349311.84</v>
      </c>
      <c r="I176">
        <v>460316.26199999999</v>
      </c>
      <c r="J176">
        <v>501611.48300000001</v>
      </c>
      <c r="K176">
        <v>363910.42</v>
      </c>
      <c r="L176">
        <v>461341.962</v>
      </c>
    </row>
    <row r="177" spans="1:12">
      <c r="A177" t="s">
        <v>197</v>
      </c>
      <c r="B177">
        <v>235712.29399999999</v>
      </c>
      <c r="C177">
        <v>226626.69</v>
      </c>
      <c r="D177">
        <v>231664.79199999999</v>
      </c>
      <c r="E177">
        <v>285024.40000000002</v>
      </c>
      <c r="F177">
        <v>428013.804</v>
      </c>
      <c r="G177">
        <v>447500.40399999998</v>
      </c>
      <c r="H177">
        <v>537376.89099999995</v>
      </c>
      <c r="I177">
        <v>662552.33200000005</v>
      </c>
      <c r="J177">
        <v>736643.00600000005</v>
      </c>
      <c r="K177">
        <v>526451.152</v>
      </c>
      <c r="L177">
        <v>655761.93999999994</v>
      </c>
    </row>
    <row r="178" spans="1:12">
      <c r="A178" t="s">
        <v>198</v>
      </c>
      <c r="B178">
        <v>634709.04299999995</v>
      </c>
      <c r="C178">
        <v>624594.54700000002</v>
      </c>
      <c r="D178">
        <v>430132.61200000002</v>
      </c>
      <c r="E178">
        <v>454297.68400000001</v>
      </c>
      <c r="F178">
        <v>574146.10400000005</v>
      </c>
      <c r="G178">
        <v>611527.79299999995</v>
      </c>
      <c r="H178">
        <v>657952.79599999997</v>
      </c>
      <c r="I178">
        <v>844090.72600000002</v>
      </c>
      <c r="J178">
        <v>1845184.8319999999</v>
      </c>
      <c r="K178">
        <v>1296947.2890000001</v>
      </c>
      <c r="L178">
        <v>1606353.7109999999</v>
      </c>
    </row>
    <row r="179" spans="1:12">
      <c r="A179" t="s">
        <v>199</v>
      </c>
      <c r="B179">
        <v>45494.987999999998</v>
      </c>
      <c r="C179">
        <v>53581.576000000001</v>
      </c>
      <c r="D179">
        <v>50189.906999999999</v>
      </c>
      <c r="E179">
        <v>62286.57</v>
      </c>
      <c r="F179">
        <v>85784.485000000001</v>
      </c>
      <c r="G179">
        <v>100081.40700000001</v>
      </c>
      <c r="H179">
        <v>102589.004</v>
      </c>
      <c r="I179">
        <v>142117.848</v>
      </c>
      <c r="J179">
        <v>248214.90400000001</v>
      </c>
      <c r="K179">
        <v>196124.36799999999</v>
      </c>
      <c r="L179">
        <v>177150.59700000001</v>
      </c>
    </row>
    <row r="180" spans="1:12">
      <c r="A180" t="s">
        <v>200</v>
      </c>
      <c r="B180">
        <v>216060.05900000001</v>
      </c>
      <c r="C180">
        <v>215300.05</v>
      </c>
      <c r="D180">
        <v>225320.788</v>
      </c>
      <c r="E180">
        <v>294632.56900000002</v>
      </c>
      <c r="F180">
        <v>371527.08399999997</v>
      </c>
      <c r="G180">
        <v>354932.41399999999</v>
      </c>
      <c r="H180">
        <v>405208.18</v>
      </c>
      <c r="I180">
        <v>441856.5</v>
      </c>
      <c r="J180">
        <v>488285.984</v>
      </c>
      <c r="K180">
        <v>489549.53399999999</v>
      </c>
      <c r="L180">
        <v>584135.16299999994</v>
      </c>
    </row>
    <row r="181" spans="1:12">
      <c r="A181" t="s">
        <v>201</v>
      </c>
      <c r="B181">
        <v>893652.571</v>
      </c>
      <c r="C181">
        <v>987336.03599999996</v>
      </c>
      <c r="D181">
        <v>1096497.67</v>
      </c>
      <c r="E181">
        <v>1332205.5819999999</v>
      </c>
      <c r="F181">
        <v>1778348.777</v>
      </c>
      <c r="G181">
        <v>2029909.142</v>
      </c>
      <c r="H181">
        <v>2423301.8620000002</v>
      </c>
      <c r="I181">
        <v>2924872.6060000001</v>
      </c>
      <c r="J181">
        <v>3197268.1719999998</v>
      </c>
      <c r="K181">
        <v>2371462.3810000001</v>
      </c>
      <c r="L181">
        <v>2606920.6609999998</v>
      </c>
    </row>
    <row r="182" spans="1:12">
      <c r="A182" t="s">
        <v>202</v>
      </c>
      <c r="B182">
        <v>42693.027000000002</v>
      </c>
      <c r="C182">
        <v>50149.47</v>
      </c>
      <c r="D182">
        <v>47067.896000000001</v>
      </c>
      <c r="E182">
        <v>41658.254000000001</v>
      </c>
      <c r="F182">
        <v>65936.716</v>
      </c>
      <c r="G182">
        <v>73077.547000000006</v>
      </c>
      <c r="H182">
        <v>93776.327000000005</v>
      </c>
      <c r="I182">
        <v>120524.484</v>
      </c>
      <c r="J182">
        <v>156181.223</v>
      </c>
      <c r="K182">
        <v>124912.549</v>
      </c>
      <c r="L182">
        <v>106625.607</v>
      </c>
    </row>
    <row r="183" spans="1:12">
      <c r="A183" t="s">
        <v>203</v>
      </c>
      <c r="B183">
        <v>26880.956999999999</v>
      </c>
      <c r="C183">
        <v>48732.690999999999</v>
      </c>
      <c r="D183">
        <v>56468.330999999998</v>
      </c>
      <c r="E183">
        <v>25775.361000000001</v>
      </c>
      <c r="F183">
        <v>86094.509000000005</v>
      </c>
      <c r="G183">
        <v>81306.892000000007</v>
      </c>
      <c r="H183">
        <v>63241.934999999998</v>
      </c>
      <c r="I183">
        <v>84458.758000000002</v>
      </c>
      <c r="J183">
        <v>92186.407000000007</v>
      </c>
      <c r="K183">
        <v>157206.02799999999</v>
      </c>
      <c r="L183">
        <v>106678.849</v>
      </c>
    </row>
    <row r="184" spans="1:12">
      <c r="A184" t="s">
        <v>204</v>
      </c>
      <c r="B184">
        <v>567687.98</v>
      </c>
      <c r="C184">
        <v>615459.13399999996</v>
      </c>
      <c r="D184">
        <v>650009.73100000003</v>
      </c>
      <c r="E184">
        <v>802451.52599999995</v>
      </c>
      <c r="F184">
        <v>1102557.764</v>
      </c>
      <c r="G184">
        <v>1261117.094</v>
      </c>
      <c r="H184">
        <v>1578036.8319999999</v>
      </c>
      <c r="I184">
        <v>2241943.8879999998</v>
      </c>
      <c r="J184">
        <v>2584184.9610000001</v>
      </c>
      <c r="K184">
        <v>1789044.4990000001</v>
      </c>
      <c r="L184">
        <v>1821952.6229999999</v>
      </c>
    </row>
    <row r="185" spans="1:12">
      <c r="A185" t="s">
        <v>205</v>
      </c>
      <c r="B185">
        <v>727671.57499999995</v>
      </c>
      <c r="C185">
        <v>709543.96299999999</v>
      </c>
      <c r="D185">
        <v>815767.755</v>
      </c>
      <c r="E185">
        <v>947642.12399999995</v>
      </c>
      <c r="F185">
        <v>1123999.067</v>
      </c>
      <c r="G185">
        <v>1101794.0819999999</v>
      </c>
      <c r="H185">
        <v>1510890.1810000001</v>
      </c>
      <c r="I185">
        <v>1730609.568</v>
      </c>
      <c r="J185">
        <v>2045336.943</v>
      </c>
      <c r="K185">
        <v>1925865.051</v>
      </c>
      <c r="L185">
        <v>1816540.605</v>
      </c>
    </row>
    <row r="186" spans="1:12">
      <c r="A186" t="s">
        <v>206</v>
      </c>
      <c r="B186">
        <v>387472.67800000001</v>
      </c>
      <c r="C186">
        <v>418161.79100000003</v>
      </c>
      <c r="D186">
        <v>346438.946</v>
      </c>
      <c r="E186">
        <v>426475.41800000001</v>
      </c>
      <c r="F186">
        <v>499107.19199999998</v>
      </c>
      <c r="G186">
        <v>602665.10699999996</v>
      </c>
      <c r="H186">
        <v>604176.91500000004</v>
      </c>
      <c r="I186">
        <v>956779.21100000001</v>
      </c>
      <c r="J186">
        <v>1037607.731</v>
      </c>
      <c r="K186">
        <v>1063377.513</v>
      </c>
      <c r="L186">
        <v>902538.04599999997</v>
      </c>
    </row>
    <row r="187" spans="1:12">
      <c r="A187" t="s">
        <v>207</v>
      </c>
      <c r="B187">
        <v>127663.077</v>
      </c>
      <c r="C187">
        <v>148918.72399999999</v>
      </c>
      <c r="D187">
        <v>161832.93400000001</v>
      </c>
      <c r="E187">
        <v>227345.01</v>
      </c>
      <c r="F187">
        <v>250577.59700000001</v>
      </c>
      <c r="G187">
        <v>310907.57</v>
      </c>
      <c r="H187">
        <v>304196.45699999999</v>
      </c>
      <c r="I187">
        <v>431869.54700000002</v>
      </c>
      <c r="J187">
        <v>519333.83100000001</v>
      </c>
      <c r="K187">
        <v>462533.08199999999</v>
      </c>
      <c r="L187">
        <v>495942.80300000001</v>
      </c>
    </row>
    <row r="188" spans="1:12">
      <c r="A188" t="s">
        <v>208</v>
      </c>
      <c r="B188">
        <v>550413.85499999998</v>
      </c>
      <c r="C188">
        <v>602993.38300000003</v>
      </c>
      <c r="D188">
        <v>728496.13600000006</v>
      </c>
      <c r="E188">
        <v>826563.24600000004</v>
      </c>
      <c r="F188">
        <v>1015846.782</v>
      </c>
      <c r="G188">
        <v>1157502.432</v>
      </c>
      <c r="H188">
        <v>1447713.5560000001</v>
      </c>
      <c r="I188">
        <v>1902443.753</v>
      </c>
      <c r="J188">
        <v>2300688.074</v>
      </c>
      <c r="K188">
        <v>1775553.5460000001</v>
      </c>
      <c r="L188">
        <v>2007913.8459999999</v>
      </c>
    </row>
    <row r="189" spans="1:12">
      <c r="A189" t="s">
        <v>209</v>
      </c>
      <c r="B189">
        <v>74238.563999999998</v>
      </c>
      <c r="C189">
        <v>112004.735</v>
      </c>
      <c r="D189">
        <v>129381.314</v>
      </c>
      <c r="E189">
        <v>123815.122</v>
      </c>
      <c r="F189">
        <v>140194.53200000001</v>
      </c>
      <c r="G189">
        <v>105327.7</v>
      </c>
      <c r="H189">
        <v>199819.28099999999</v>
      </c>
      <c r="I189">
        <v>221072.43100000001</v>
      </c>
      <c r="J189">
        <v>189585.33300000001</v>
      </c>
      <c r="K189">
        <v>162677.40299999999</v>
      </c>
      <c r="L189">
        <v>230557.891</v>
      </c>
    </row>
    <row r="190" spans="1:12">
      <c r="A190" t="s">
        <v>210</v>
      </c>
      <c r="B190">
        <v>657358.72400000005</v>
      </c>
      <c r="C190">
        <v>748384.77800000005</v>
      </c>
      <c r="D190">
        <v>779051.26300000004</v>
      </c>
      <c r="E190">
        <v>1069383.6470000001</v>
      </c>
      <c r="F190">
        <v>1768154.27</v>
      </c>
      <c r="G190">
        <v>2228026.389</v>
      </c>
      <c r="H190">
        <v>2629400.8590000002</v>
      </c>
      <c r="I190">
        <v>3888743.6919999998</v>
      </c>
      <c r="J190">
        <v>4168582.7140000002</v>
      </c>
      <c r="K190">
        <v>2640025.1170000001</v>
      </c>
      <c r="L190">
        <v>2951138.8369999998</v>
      </c>
    </row>
    <row r="191" spans="1:12">
      <c r="A191" t="s">
        <v>211</v>
      </c>
      <c r="B191">
        <v>141893.201</v>
      </c>
      <c r="C191">
        <v>152755.97500000001</v>
      </c>
      <c r="D191">
        <v>147127.43900000001</v>
      </c>
      <c r="E191">
        <v>169322.929</v>
      </c>
      <c r="F191">
        <v>167063.06400000001</v>
      </c>
      <c r="G191">
        <v>174456.45199999999</v>
      </c>
      <c r="H191">
        <v>185822.56899999999</v>
      </c>
      <c r="I191">
        <v>227986.272</v>
      </c>
      <c r="J191">
        <v>178008.38699999999</v>
      </c>
      <c r="K191">
        <v>143111.48199999999</v>
      </c>
      <c r="L191">
        <v>150416.03200000001</v>
      </c>
    </row>
    <row r="192" spans="1:12">
      <c r="A192" t="s">
        <v>212</v>
      </c>
      <c r="B192">
        <v>90927.218999999997</v>
      </c>
      <c r="C192">
        <v>99258.356</v>
      </c>
      <c r="D192">
        <v>104954.21799999999</v>
      </c>
      <c r="E192">
        <v>126481.56</v>
      </c>
      <c r="F192">
        <v>175655.36600000001</v>
      </c>
      <c r="G192">
        <v>182243.307</v>
      </c>
      <c r="H192">
        <v>184800.15900000001</v>
      </c>
      <c r="I192">
        <v>226219.07</v>
      </c>
      <c r="J192">
        <v>247089.09700000001</v>
      </c>
      <c r="K192">
        <v>177157.24600000001</v>
      </c>
      <c r="L192">
        <v>179754.484</v>
      </c>
    </row>
    <row r="193" spans="1:12">
      <c r="A193" t="s">
        <v>213</v>
      </c>
      <c r="B193">
        <v>330473.95</v>
      </c>
      <c r="C193">
        <v>384582.69300000003</v>
      </c>
      <c r="D193">
        <v>408886.76400000002</v>
      </c>
      <c r="E193">
        <v>482775.56400000001</v>
      </c>
      <c r="F193">
        <v>641268.17200000002</v>
      </c>
      <c r="G193">
        <v>889105.63500000001</v>
      </c>
      <c r="H193">
        <v>954962.5</v>
      </c>
      <c r="I193">
        <v>941267.62399999995</v>
      </c>
      <c r="J193">
        <v>954385.68400000001</v>
      </c>
      <c r="K193">
        <v>624709.51100000006</v>
      </c>
      <c r="L193">
        <v>534249.03200000001</v>
      </c>
    </row>
    <row r="194" spans="1:12">
      <c r="A194" t="s">
        <v>214</v>
      </c>
      <c r="B194">
        <v>470959.65500000003</v>
      </c>
      <c r="C194">
        <v>496608.46799999999</v>
      </c>
      <c r="D194">
        <v>570659.10100000002</v>
      </c>
      <c r="E194">
        <v>730602.89899999998</v>
      </c>
      <c r="F194">
        <v>1040568.5649999999</v>
      </c>
      <c r="G194">
        <v>1080092.676</v>
      </c>
      <c r="H194">
        <v>1290175.227</v>
      </c>
      <c r="I194">
        <v>1557607.425</v>
      </c>
      <c r="J194">
        <v>1676112.8219999999</v>
      </c>
      <c r="K194">
        <v>1230002.2609999999</v>
      </c>
      <c r="L194">
        <v>1347521.145</v>
      </c>
    </row>
    <row r="195" spans="1:12">
      <c r="A195" t="s">
        <v>215</v>
      </c>
      <c r="B195">
        <v>1517745.54</v>
      </c>
      <c r="C195">
        <v>1352056.6880000001</v>
      </c>
      <c r="D195">
        <v>1263127.048</v>
      </c>
      <c r="E195">
        <v>1474695.3130000001</v>
      </c>
      <c r="F195">
        <v>1933884.429</v>
      </c>
      <c r="G195">
        <v>2016575.0730000001</v>
      </c>
      <c r="H195">
        <v>2192070.679</v>
      </c>
      <c r="I195">
        <v>8117552.0190000003</v>
      </c>
      <c r="J195">
        <v>7750338.96</v>
      </c>
      <c r="K195">
        <v>5303085.2340000002</v>
      </c>
      <c r="L195">
        <v>10098031.896</v>
      </c>
    </row>
    <row r="196" spans="1:12">
      <c r="A196" t="s">
        <v>216</v>
      </c>
      <c r="B196">
        <v>106876.75</v>
      </c>
      <c r="C196">
        <v>119435.16800000001</v>
      </c>
      <c r="D196">
        <v>92811.543999999994</v>
      </c>
      <c r="E196">
        <v>118721.302</v>
      </c>
      <c r="F196">
        <v>208897.79199999999</v>
      </c>
      <c r="G196">
        <v>220315.516</v>
      </c>
      <c r="H196">
        <v>271746.46799999999</v>
      </c>
      <c r="I196">
        <v>336629.01299999998</v>
      </c>
      <c r="J196">
        <v>375949.91200000001</v>
      </c>
      <c r="K196">
        <v>238998.24100000001</v>
      </c>
      <c r="L196">
        <v>243010.52299999999</v>
      </c>
    </row>
    <row r="197" spans="1:12">
      <c r="A197" t="s">
        <v>217</v>
      </c>
      <c r="B197">
        <v>67314.899000000005</v>
      </c>
      <c r="C197">
        <v>73587.087</v>
      </c>
      <c r="D197">
        <v>73134.159</v>
      </c>
      <c r="E197">
        <v>73880.206000000006</v>
      </c>
      <c r="F197">
        <v>98177.210999999996</v>
      </c>
      <c r="G197">
        <v>113037.716</v>
      </c>
      <c r="H197">
        <v>159812.198</v>
      </c>
      <c r="I197">
        <v>159617.99299999999</v>
      </c>
      <c r="J197">
        <v>178525.42</v>
      </c>
      <c r="K197">
        <v>119489.999</v>
      </c>
      <c r="L197">
        <v>134015.10500000001</v>
      </c>
    </row>
    <row r="198" spans="1:12">
      <c r="A198" t="s">
        <v>218</v>
      </c>
      <c r="B198">
        <v>169962.924</v>
      </c>
      <c r="C198">
        <v>152681.57800000001</v>
      </c>
      <c r="D198">
        <v>140065.96799999999</v>
      </c>
      <c r="E198">
        <v>167145.60200000001</v>
      </c>
      <c r="F198">
        <v>197710.88500000001</v>
      </c>
      <c r="G198">
        <v>172107.65599999999</v>
      </c>
      <c r="H198">
        <v>204916.90400000001</v>
      </c>
      <c r="I198">
        <v>237689.93900000001</v>
      </c>
      <c r="J198">
        <v>542977.69900000002</v>
      </c>
      <c r="K198">
        <v>287335.55699999997</v>
      </c>
      <c r="L198">
        <v>380440.011</v>
      </c>
    </row>
    <row r="199" spans="1:12">
      <c r="A199" t="s">
        <v>219</v>
      </c>
      <c r="B199">
        <v>149698.747</v>
      </c>
      <c r="C199">
        <v>147723.712</v>
      </c>
      <c r="D199">
        <v>151427.00099999999</v>
      </c>
      <c r="E199">
        <v>160657.087</v>
      </c>
      <c r="F199">
        <v>188628.397</v>
      </c>
      <c r="G199">
        <v>243238.94200000001</v>
      </c>
      <c r="H199">
        <v>288596.103</v>
      </c>
      <c r="I199">
        <v>332813.64399999997</v>
      </c>
      <c r="J199">
        <v>357391.66899999999</v>
      </c>
      <c r="K199">
        <v>248456.02600000001</v>
      </c>
      <c r="L199">
        <v>262428.74</v>
      </c>
    </row>
    <row r="200" spans="1:12">
      <c r="A200" t="s">
        <v>220</v>
      </c>
      <c r="B200">
        <v>825740.03799999994</v>
      </c>
      <c r="C200">
        <v>895751.42099999997</v>
      </c>
      <c r="D200">
        <v>996680.03</v>
      </c>
      <c r="E200">
        <v>1137848.9879999999</v>
      </c>
      <c r="F200">
        <v>1586677.909</v>
      </c>
      <c r="G200">
        <v>1752841.983</v>
      </c>
      <c r="H200">
        <v>2058051.956</v>
      </c>
      <c r="I200">
        <v>2518563.2540000002</v>
      </c>
      <c r="J200">
        <v>2694958.5989999999</v>
      </c>
      <c r="K200">
        <v>1991128.233</v>
      </c>
      <c r="L200">
        <v>1989482.79</v>
      </c>
    </row>
    <row r="201" spans="1:12">
      <c r="A201" t="s">
        <v>221</v>
      </c>
      <c r="B201">
        <v>321115.484</v>
      </c>
      <c r="C201">
        <v>359083.18099999998</v>
      </c>
      <c r="D201">
        <v>406112.23200000002</v>
      </c>
      <c r="E201">
        <v>532237.96600000001</v>
      </c>
      <c r="F201">
        <v>665847.37899999996</v>
      </c>
      <c r="G201">
        <v>749512.37600000005</v>
      </c>
      <c r="H201">
        <v>919184.95499999996</v>
      </c>
      <c r="I201">
        <v>1303237.17</v>
      </c>
      <c r="J201">
        <v>1574538.004</v>
      </c>
      <c r="K201">
        <v>1402246.335</v>
      </c>
      <c r="L201">
        <v>1504525.7660000001</v>
      </c>
    </row>
    <row r="202" spans="1:12">
      <c r="A202" t="s">
        <v>222</v>
      </c>
      <c r="B202">
        <v>647828.44999999995</v>
      </c>
      <c r="C202">
        <v>781594.94900000002</v>
      </c>
      <c r="D202">
        <v>814257.27300000004</v>
      </c>
      <c r="E202">
        <v>1034153.202</v>
      </c>
      <c r="F202">
        <v>1414450.3870000001</v>
      </c>
      <c r="G202">
        <v>1577655.872</v>
      </c>
      <c r="H202">
        <v>1990845.142</v>
      </c>
      <c r="I202">
        <v>2869509.0649999999</v>
      </c>
      <c r="J202">
        <v>3021031.801</v>
      </c>
      <c r="K202">
        <v>2288351.7349999999</v>
      </c>
      <c r="L202">
        <v>2660600.679</v>
      </c>
    </row>
    <row r="203" spans="1:12">
      <c r="A203" t="s">
        <v>223</v>
      </c>
      <c r="B203">
        <v>1106059.9850000001</v>
      </c>
      <c r="C203">
        <v>1158214.7080000001</v>
      </c>
      <c r="D203">
        <v>1226949.1370000001</v>
      </c>
      <c r="E203">
        <v>1448938.175</v>
      </c>
      <c r="F203">
        <v>2127646.6880000001</v>
      </c>
      <c r="G203">
        <v>2512998.67</v>
      </c>
      <c r="H203">
        <v>2752427.423</v>
      </c>
      <c r="I203">
        <v>3457262.7609999999</v>
      </c>
      <c r="J203">
        <v>3981619.2319999998</v>
      </c>
      <c r="K203">
        <v>2555840.9759999998</v>
      </c>
      <c r="L203">
        <v>2680191.5639999998</v>
      </c>
    </row>
    <row r="204" spans="1:12">
      <c r="A204" t="s">
        <v>224</v>
      </c>
      <c r="B204">
        <v>588591.73100000003</v>
      </c>
      <c r="C204">
        <v>625470.12199999997</v>
      </c>
      <c r="D204">
        <v>659283.40500000003</v>
      </c>
      <c r="E204">
        <v>834175.86800000002</v>
      </c>
      <c r="F204">
        <v>1094426.1529999999</v>
      </c>
      <c r="G204">
        <v>1126286.811</v>
      </c>
      <c r="H204">
        <v>1212228.568</v>
      </c>
      <c r="I204">
        <v>1439638.4450000001</v>
      </c>
      <c r="J204">
        <v>1597302.9720000001</v>
      </c>
      <c r="K204">
        <v>1373093.6680000001</v>
      </c>
      <c r="L204">
        <v>1467571.43</v>
      </c>
    </row>
    <row r="205" spans="1:12">
      <c r="A205" t="s">
        <v>225</v>
      </c>
      <c r="B205">
        <v>206448.277</v>
      </c>
      <c r="C205">
        <v>195958.33</v>
      </c>
      <c r="D205">
        <v>235607.9</v>
      </c>
      <c r="E205">
        <v>338663.54800000001</v>
      </c>
      <c r="F205">
        <v>435296.554</v>
      </c>
      <c r="G205">
        <v>501094.77600000001</v>
      </c>
      <c r="H205">
        <v>598662.62800000003</v>
      </c>
      <c r="I205">
        <v>661138.57499999995</v>
      </c>
      <c r="J205">
        <v>736577.18799999997</v>
      </c>
      <c r="K205">
        <v>498324.98499999999</v>
      </c>
      <c r="L205">
        <v>652504.99699999997</v>
      </c>
    </row>
    <row r="206" spans="1:12">
      <c r="A206" t="s">
        <v>226</v>
      </c>
      <c r="B206">
        <v>434465.45600000001</v>
      </c>
      <c r="C206">
        <v>456032.614</v>
      </c>
      <c r="D206">
        <v>503375.19699999999</v>
      </c>
      <c r="E206">
        <v>588964.60199999996</v>
      </c>
      <c r="F206">
        <v>768367.51699999999</v>
      </c>
      <c r="G206">
        <v>883099.978</v>
      </c>
      <c r="H206">
        <v>1004506.6409999999</v>
      </c>
      <c r="I206">
        <v>1243097.1499999999</v>
      </c>
      <c r="J206">
        <v>1454262.966</v>
      </c>
      <c r="K206">
        <v>1309120.871</v>
      </c>
      <c r="L206">
        <v>1161435.1299999999</v>
      </c>
    </row>
    <row r="207" spans="1:12">
      <c r="A207" t="s">
        <v>227</v>
      </c>
      <c r="B207">
        <v>178343.3</v>
      </c>
      <c r="C207">
        <v>200492.31599999999</v>
      </c>
      <c r="D207">
        <v>206157.06099999999</v>
      </c>
      <c r="E207">
        <v>261208.73199999999</v>
      </c>
      <c r="F207">
        <v>313347.18300000002</v>
      </c>
      <c r="G207">
        <v>365767.62199999997</v>
      </c>
      <c r="H207">
        <v>417795.07799999998</v>
      </c>
      <c r="I207">
        <v>521272.94400000002</v>
      </c>
      <c r="J207">
        <v>594623.18400000001</v>
      </c>
      <c r="K207">
        <v>474646.71100000001</v>
      </c>
      <c r="L207">
        <v>485136.31599999999</v>
      </c>
    </row>
    <row r="208" spans="1:12">
      <c r="A208" t="s">
        <v>228</v>
      </c>
      <c r="B208">
        <v>225376.587</v>
      </c>
      <c r="C208">
        <v>213667.67199999999</v>
      </c>
      <c r="D208">
        <v>211873.19</v>
      </c>
      <c r="E208">
        <v>278760.68</v>
      </c>
      <c r="F208">
        <v>420378.54200000002</v>
      </c>
      <c r="G208">
        <v>399448.386</v>
      </c>
      <c r="H208">
        <v>395812</v>
      </c>
      <c r="I208">
        <v>414340.94799999997</v>
      </c>
      <c r="J208">
        <v>507438.95899999997</v>
      </c>
      <c r="K208">
        <v>408236.82</v>
      </c>
      <c r="L208">
        <v>327771.48800000001</v>
      </c>
    </row>
    <row r="209" spans="1:12">
      <c r="A209" t="s">
        <v>229</v>
      </c>
      <c r="B209">
        <v>886591.21100000001</v>
      </c>
      <c r="C209">
        <v>887884.03899999999</v>
      </c>
      <c r="D209">
        <v>949450.24800000002</v>
      </c>
      <c r="E209">
        <v>1307553.956</v>
      </c>
      <c r="F209">
        <v>1612325.57</v>
      </c>
      <c r="G209">
        <v>1749724.8259999999</v>
      </c>
      <c r="H209">
        <v>1991028.0619999999</v>
      </c>
      <c r="I209">
        <v>5555450.8360000001</v>
      </c>
      <c r="J209">
        <v>6038197.1270000003</v>
      </c>
      <c r="K209">
        <v>4849571.7989999996</v>
      </c>
      <c r="L209">
        <v>4615426.32</v>
      </c>
    </row>
    <row r="210" spans="1:12">
      <c r="A210" t="s">
        <v>230</v>
      </c>
      <c r="B210">
        <v>14082980.609999999</v>
      </c>
      <c r="C210">
        <v>14612696.055</v>
      </c>
      <c r="D210">
        <v>12883262.676000001</v>
      </c>
      <c r="E210">
        <v>15398092.372</v>
      </c>
      <c r="F210">
        <v>20646246.278000001</v>
      </c>
      <c r="G210">
        <v>22580218.914000001</v>
      </c>
      <c r="H210">
        <v>23364309.539999999</v>
      </c>
      <c r="I210">
        <v>19347041.982000001</v>
      </c>
      <c r="J210">
        <v>18139519.375</v>
      </c>
      <c r="K210">
        <v>16119027.143999999</v>
      </c>
      <c r="L210">
        <v>19027801.039000001</v>
      </c>
    </row>
    <row r="211" spans="1:12">
      <c r="A211" t="s">
        <v>231</v>
      </c>
      <c r="B211">
        <v>6191021.0609999998</v>
      </c>
      <c r="C211">
        <v>6735809.4519999996</v>
      </c>
      <c r="D211">
        <v>6838161.0209999997</v>
      </c>
      <c r="E211">
        <v>7335548.9270000001</v>
      </c>
      <c r="F211">
        <v>8979561.2219999991</v>
      </c>
      <c r="G211">
        <v>13189671.908</v>
      </c>
      <c r="H211">
        <v>15559297.67</v>
      </c>
      <c r="I211">
        <v>15373241.283</v>
      </c>
      <c r="J211">
        <v>15925205.119999999</v>
      </c>
      <c r="K211">
        <v>13171971.482000001</v>
      </c>
      <c r="L211">
        <v>13617493.888</v>
      </c>
    </row>
    <row r="212" spans="1:12">
      <c r="A212" t="s">
        <v>232</v>
      </c>
      <c r="B212">
        <v>369031.75699999998</v>
      </c>
      <c r="C212">
        <v>380777.29399999999</v>
      </c>
      <c r="D212">
        <v>440786.03200000001</v>
      </c>
      <c r="E212">
        <v>871002.48300000001</v>
      </c>
      <c r="F212">
        <v>1751699.074</v>
      </c>
      <c r="G212">
        <v>2302378.4720000001</v>
      </c>
      <c r="H212">
        <v>3224708.7889999999</v>
      </c>
      <c r="I212">
        <v>4515213.01</v>
      </c>
      <c r="J212">
        <v>4495902.0650000004</v>
      </c>
      <c r="K212">
        <v>3567575.0260000001</v>
      </c>
      <c r="L212">
        <v>3522477.8840000001</v>
      </c>
    </row>
    <row r="213" spans="1:12">
      <c r="A213" t="s">
        <v>233</v>
      </c>
      <c r="B213">
        <v>276999.71100000001</v>
      </c>
      <c r="C213">
        <v>293044.03499999997</v>
      </c>
      <c r="D213">
        <v>220454.32199999999</v>
      </c>
      <c r="E213">
        <v>388593.57</v>
      </c>
      <c r="F213">
        <v>393437.07900000003</v>
      </c>
      <c r="G213">
        <v>354067.64299999998</v>
      </c>
      <c r="H213">
        <v>297980.92200000002</v>
      </c>
      <c r="I213">
        <v>314741.02500000002</v>
      </c>
      <c r="J213">
        <v>317291.8</v>
      </c>
      <c r="K213">
        <v>283018.58100000001</v>
      </c>
      <c r="L213">
        <v>253753.723</v>
      </c>
    </row>
    <row r="214" spans="1:12">
      <c r="A214" t="s">
        <v>234</v>
      </c>
      <c r="B214">
        <v>468634.72200000001</v>
      </c>
      <c r="C214">
        <v>586337.42200000002</v>
      </c>
      <c r="D214">
        <v>503311.26899999997</v>
      </c>
      <c r="E214">
        <v>1033234.728</v>
      </c>
      <c r="F214">
        <v>1808742.42</v>
      </c>
      <c r="G214">
        <v>2545604.6570000001</v>
      </c>
      <c r="H214">
        <v>2602530.0010000002</v>
      </c>
      <c r="I214">
        <v>3553878.4730000002</v>
      </c>
      <c r="J214">
        <v>3042546.361</v>
      </c>
      <c r="K214">
        <v>2618119.787</v>
      </c>
      <c r="L214">
        <v>3357468.81</v>
      </c>
    </row>
    <row r="215" spans="1:12">
      <c r="A215" t="s">
        <v>235</v>
      </c>
      <c r="B215">
        <v>4214853.3540000003</v>
      </c>
      <c r="C215">
        <v>4948144.8339999998</v>
      </c>
      <c r="D215">
        <v>3469167.1889999998</v>
      </c>
      <c r="E215">
        <v>4638385.2659999998</v>
      </c>
      <c r="F215">
        <v>8162322.7810000004</v>
      </c>
      <c r="G215">
        <v>9822675.4120000005</v>
      </c>
      <c r="H215">
        <v>10281328.91</v>
      </c>
      <c r="I215">
        <v>17714213.125999998</v>
      </c>
      <c r="J215">
        <v>16760039.83</v>
      </c>
      <c r="K215">
        <v>13545989.088</v>
      </c>
      <c r="L215">
        <v>15562205.219000001</v>
      </c>
    </row>
    <row r="216" spans="1:12">
      <c r="A216" t="s">
        <v>236</v>
      </c>
      <c r="B216">
        <v>728438.76300000004</v>
      </c>
      <c r="C216">
        <v>723568.23199999996</v>
      </c>
      <c r="D216">
        <v>636964.86600000004</v>
      </c>
      <c r="E216">
        <v>783344.85100000002</v>
      </c>
      <c r="F216">
        <v>994093.17</v>
      </c>
      <c r="G216">
        <v>1046824.875</v>
      </c>
      <c r="H216">
        <v>1094539.014</v>
      </c>
      <c r="I216">
        <v>1418385.1259999999</v>
      </c>
      <c r="J216">
        <v>1423668.6140000001</v>
      </c>
      <c r="K216">
        <v>1447534.4180000001</v>
      </c>
      <c r="L216">
        <v>1857941.6140000001</v>
      </c>
    </row>
    <row r="217" spans="1:12">
      <c r="A217" t="s">
        <v>237</v>
      </c>
      <c r="B217">
        <v>1424581.94</v>
      </c>
      <c r="C217">
        <v>1582651.298</v>
      </c>
      <c r="D217">
        <v>1345781.294</v>
      </c>
      <c r="E217">
        <v>1590420.8540000001</v>
      </c>
      <c r="F217">
        <v>2177882.3190000001</v>
      </c>
      <c r="G217">
        <v>2559734.2239999999</v>
      </c>
      <c r="H217">
        <v>3034660.9070000001</v>
      </c>
      <c r="I217">
        <v>3310802.2379999999</v>
      </c>
      <c r="J217">
        <v>3577286.2760000001</v>
      </c>
      <c r="K217">
        <v>2689977.48</v>
      </c>
      <c r="L217">
        <v>3123800.4980000001</v>
      </c>
    </row>
    <row r="218" spans="1:12">
      <c r="A218" t="s">
        <v>238</v>
      </c>
      <c r="B218">
        <v>615070.71200000006</v>
      </c>
      <c r="C218">
        <v>594673.13600000006</v>
      </c>
      <c r="D218">
        <v>527795.00199999998</v>
      </c>
      <c r="E218">
        <v>619570.23300000001</v>
      </c>
      <c r="F218">
        <v>843229.88600000006</v>
      </c>
      <c r="G218">
        <v>890194.44900000002</v>
      </c>
      <c r="H218">
        <v>1047628.286</v>
      </c>
      <c r="I218">
        <v>1296959.142</v>
      </c>
      <c r="J218">
        <v>1375035.5619999999</v>
      </c>
      <c r="K218">
        <v>1044619.835</v>
      </c>
      <c r="L218">
        <v>1217169.105</v>
      </c>
    </row>
    <row r="219" spans="1:12">
      <c r="A219" t="s">
        <v>239</v>
      </c>
      <c r="B219">
        <v>906409.51500000001</v>
      </c>
      <c r="C219">
        <v>1088785.5249999999</v>
      </c>
      <c r="D219">
        <v>1131862.047</v>
      </c>
      <c r="E219">
        <v>1679836.415</v>
      </c>
      <c r="F219">
        <v>2363734.5210000002</v>
      </c>
      <c r="G219">
        <v>2734878.588</v>
      </c>
      <c r="H219">
        <v>3086898.6370000001</v>
      </c>
      <c r="I219">
        <v>3580605.4559999998</v>
      </c>
      <c r="J219">
        <v>4015729.6609999998</v>
      </c>
      <c r="K219">
        <v>3719418.4219999998</v>
      </c>
      <c r="L219">
        <v>3897120.8730000001</v>
      </c>
    </row>
    <row r="220" spans="1:12">
      <c r="A220" t="s">
        <v>240</v>
      </c>
      <c r="B220">
        <v>562761.69999999995</v>
      </c>
      <c r="C220">
        <v>655574.924</v>
      </c>
      <c r="D220">
        <v>663569.54599999997</v>
      </c>
      <c r="E220">
        <v>777576.777</v>
      </c>
      <c r="F220">
        <v>1186525.189</v>
      </c>
      <c r="G220">
        <v>1256035.071</v>
      </c>
      <c r="H220">
        <v>1321983.699</v>
      </c>
      <c r="I220">
        <v>1519691.274</v>
      </c>
      <c r="J220">
        <v>1597014.5460000001</v>
      </c>
      <c r="K220">
        <v>1299743.966</v>
      </c>
      <c r="L220">
        <v>1468846</v>
      </c>
    </row>
    <row r="221" spans="1:12">
      <c r="A221" t="s">
        <v>241</v>
      </c>
      <c r="B221">
        <v>4695481.6780000003</v>
      </c>
      <c r="C221">
        <v>3857598.3029999998</v>
      </c>
      <c r="D221">
        <v>3524903.6269999999</v>
      </c>
      <c r="E221">
        <v>6960300.1720000003</v>
      </c>
      <c r="F221">
        <v>10892333.653000001</v>
      </c>
      <c r="G221">
        <v>9937345.5739999991</v>
      </c>
      <c r="H221">
        <v>9008692.2200000007</v>
      </c>
      <c r="I221">
        <v>9744646.1260000002</v>
      </c>
      <c r="J221">
        <v>7896814.2259999998</v>
      </c>
      <c r="K221">
        <v>7243115.4910000004</v>
      </c>
      <c r="L221">
        <v>9643945.9820000008</v>
      </c>
    </row>
    <row r="222" spans="1:12">
      <c r="A222" t="s">
        <v>242</v>
      </c>
      <c r="B222">
        <v>1702328.3570000001</v>
      </c>
      <c r="C222">
        <v>1775265.5819999999</v>
      </c>
      <c r="D222">
        <v>1694120.0120000001</v>
      </c>
      <c r="E222">
        <v>2277185.15</v>
      </c>
      <c r="F222">
        <v>3584127.216</v>
      </c>
      <c r="G222">
        <v>3484728.5690000001</v>
      </c>
      <c r="H222">
        <v>3647482.3289999999</v>
      </c>
      <c r="I222">
        <v>4081120.3730000001</v>
      </c>
      <c r="J222">
        <v>4661121.6270000003</v>
      </c>
      <c r="K222">
        <v>3659596.7289999998</v>
      </c>
      <c r="L222">
        <v>4389280.2290000003</v>
      </c>
    </row>
    <row r="223" spans="1:12">
      <c r="A223" t="s">
        <v>243</v>
      </c>
      <c r="B223">
        <v>4106211.639</v>
      </c>
      <c r="C223">
        <v>4053620.8870000001</v>
      </c>
      <c r="D223">
        <v>3946487.179</v>
      </c>
      <c r="E223">
        <v>3812445.2179999999</v>
      </c>
      <c r="F223">
        <v>4774683.6179999998</v>
      </c>
      <c r="G223">
        <v>3777859.0159999998</v>
      </c>
      <c r="H223">
        <v>3579106.7680000002</v>
      </c>
      <c r="I223">
        <v>3114054.0419999999</v>
      </c>
      <c r="J223">
        <v>3335278.656</v>
      </c>
      <c r="K223">
        <v>3030701.2119999998</v>
      </c>
      <c r="L223">
        <v>2775233.02</v>
      </c>
    </row>
    <row r="224" spans="1:12">
      <c r="A224" t="s">
        <v>244</v>
      </c>
      <c r="B224">
        <v>1519230.6</v>
      </c>
      <c r="C224">
        <v>1475379.55</v>
      </c>
      <c r="D224">
        <v>1591660.294</v>
      </c>
      <c r="E224">
        <v>1877227.473</v>
      </c>
      <c r="F224">
        <v>2454430.1090000002</v>
      </c>
      <c r="G224">
        <v>2987897.568</v>
      </c>
      <c r="H224">
        <v>3562736.31</v>
      </c>
      <c r="I224">
        <v>4398546.2769999998</v>
      </c>
      <c r="J224">
        <v>4872803.4139999999</v>
      </c>
      <c r="K224">
        <v>2445589.63</v>
      </c>
      <c r="L224">
        <v>2877131.3020000001</v>
      </c>
    </row>
    <row r="225" spans="1:12">
      <c r="A225" t="s">
        <v>245</v>
      </c>
      <c r="B225">
        <v>1719743.1170000001</v>
      </c>
      <c r="C225">
        <v>1725619.66</v>
      </c>
      <c r="D225">
        <v>1754556.429</v>
      </c>
      <c r="E225">
        <v>2387801.827</v>
      </c>
      <c r="F225">
        <v>3376656.0970000001</v>
      </c>
      <c r="G225">
        <v>3785775.19</v>
      </c>
      <c r="H225">
        <v>4703664.5429999996</v>
      </c>
      <c r="I225">
        <v>6394189.8940000003</v>
      </c>
      <c r="J225">
        <v>6595945.9709999999</v>
      </c>
      <c r="K225">
        <v>2490595.682</v>
      </c>
      <c r="L225">
        <v>3660603.9640000002</v>
      </c>
    </row>
    <row r="226" spans="1:12">
      <c r="A226" t="s">
        <v>246</v>
      </c>
      <c r="B226">
        <v>1453910.7220000001</v>
      </c>
      <c r="C226">
        <v>1675169.7239999999</v>
      </c>
      <c r="D226">
        <v>2051931.1310000001</v>
      </c>
      <c r="E226">
        <v>2284345.4670000002</v>
      </c>
      <c r="F226">
        <v>2958841.844</v>
      </c>
      <c r="G226">
        <v>3451992.9440000001</v>
      </c>
      <c r="H226">
        <v>3958926.4360000002</v>
      </c>
      <c r="I226">
        <v>4605216.3899999997</v>
      </c>
      <c r="J226">
        <v>5339449.4680000003</v>
      </c>
      <c r="K226">
        <v>3697948.9270000001</v>
      </c>
      <c r="L226">
        <v>4381304.33</v>
      </c>
    </row>
    <row r="227" spans="1:12">
      <c r="A227" t="s">
        <v>247</v>
      </c>
      <c r="B227">
        <v>569221.23600000003</v>
      </c>
      <c r="C227">
        <v>644565.51199999999</v>
      </c>
      <c r="D227">
        <v>567038.28399999999</v>
      </c>
      <c r="E227">
        <v>638371.31499999994</v>
      </c>
      <c r="F227">
        <v>847410.43200000003</v>
      </c>
      <c r="G227">
        <v>872873.70700000005</v>
      </c>
      <c r="H227">
        <v>945112.37699999998</v>
      </c>
      <c r="I227">
        <v>1330547.77</v>
      </c>
      <c r="J227">
        <v>1608845.0330000001</v>
      </c>
      <c r="K227">
        <v>1439514.25</v>
      </c>
      <c r="L227">
        <v>1407207.615</v>
      </c>
    </row>
    <row r="228" spans="1:12">
      <c r="A228" t="s">
        <v>248</v>
      </c>
      <c r="B228">
        <v>334711.75799999997</v>
      </c>
      <c r="C228">
        <v>341045.81900000002</v>
      </c>
      <c r="D228">
        <v>402816.73700000002</v>
      </c>
      <c r="E228">
        <v>506789.67499999999</v>
      </c>
      <c r="F228">
        <v>713727.46</v>
      </c>
      <c r="G228">
        <v>793105.84400000004</v>
      </c>
      <c r="H228">
        <v>1014592.564</v>
      </c>
      <c r="I228">
        <v>1351240.9850000001</v>
      </c>
      <c r="J228">
        <v>1373927.9820000001</v>
      </c>
      <c r="K228">
        <v>830145.75199999998</v>
      </c>
      <c r="L228">
        <v>879030.59199999995</v>
      </c>
    </row>
    <row r="229" spans="1:12">
      <c r="A229" t="s">
        <v>249</v>
      </c>
      <c r="B229">
        <v>69847.705000000002</v>
      </c>
      <c r="C229">
        <v>73109.512000000002</v>
      </c>
      <c r="D229">
        <v>84912.37</v>
      </c>
      <c r="E229">
        <v>132729.533</v>
      </c>
      <c r="F229">
        <v>211270.38699999999</v>
      </c>
      <c r="G229">
        <v>149707.85699999999</v>
      </c>
      <c r="H229">
        <v>195900.32800000001</v>
      </c>
      <c r="I229">
        <v>188931.96400000001</v>
      </c>
      <c r="J229">
        <v>291960.663</v>
      </c>
      <c r="K229">
        <v>187310.30100000001</v>
      </c>
      <c r="L229">
        <v>111095.58900000001</v>
      </c>
    </row>
    <row r="230" spans="1:12">
      <c r="A230" t="s">
        <v>250</v>
      </c>
      <c r="B230">
        <v>694571.42599999998</v>
      </c>
      <c r="C230">
        <v>628000.44200000004</v>
      </c>
      <c r="D230">
        <v>647304.80099999998</v>
      </c>
      <c r="E230">
        <v>737235.85800000001</v>
      </c>
      <c r="F230">
        <v>1139802.97</v>
      </c>
      <c r="G230">
        <v>976636.15800000005</v>
      </c>
      <c r="H230">
        <v>1242186.3940000001</v>
      </c>
      <c r="I230">
        <v>1106610.7690000001</v>
      </c>
      <c r="J230">
        <v>1224776.3089999999</v>
      </c>
      <c r="K230">
        <v>1106948.004</v>
      </c>
      <c r="L230">
        <v>1256729.703</v>
      </c>
    </row>
    <row r="231" spans="1:12">
      <c r="A231" t="s">
        <v>251</v>
      </c>
      <c r="B231">
        <v>669380.67500000005</v>
      </c>
      <c r="C231">
        <v>793753.18200000003</v>
      </c>
      <c r="D231">
        <v>909429.58700000006</v>
      </c>
      <c r="E231">
        <v>1451461.1029999999</v>
      </c>
      <c r="F231">
        <v>1723589.3049999999</v>
      </c>
      <c r="G231">
        <v>1702763.7960000001</v>
      </c>
      <c r="H231">
        <v>1615619.0930000001</v>
      </c>
      <c r="I231">
        <v>2898414.196</v>
      </c>
      <c r="J231">
        <v>2810058.3870000001</v>
      </c>
      <c r="K231">
        <v>2410695.5389999999</v>
      </c>
      <c r="L231">
        <v>2587140.4139999999</v>
      </c>
    </row>
    <row r="232" spans="1:12">
      <c r="A232" t="s">
        <v>252</v>
      </c>
      <c r="B232">
        <v>130243.11500000001</v>
      </c>
      <c r="C232">
        <v>130686.08100000001</v>
      </c>
      <c r="D232">
        <v>132184.17800000001</v>
      </c>
      <c r="E232">
        <v>155397.70800000001</v>
      </c>
      <c r="F232">
        <v>265328.63799999998</v>
      </c>
      <c r="G232">
        <v>343396.52299999999</v>
      </c>
      <c r="H232">
        <v>359141.16399999999</v>
      </c>
      <c r="I232">
        <v>402174.81400000001</v>
      </c>
      <c r="J232">
        <v>382249.24400000001</v>
      </c>
      <c r="K232">
        <v>273329.05800000002</v>
      </c>
      <c r="L232">
        <v>335932.21100000001</v>
      </c>
    </row>
    <row r="233" spans="1:12">
      <c r="A233" t="s">
        <v>253</v>
      </c>
      <c r="B233">
        <v>338032.01400000002</v>
      </c>
      <c r="C233">
        <v>314577.141</v>
      </c>
      <c r="D233">
        <v>329601.359</v>
      </c>
      <c r="E233">
        <v>429638.93</v>
      </c>
      <c r="F233">
        <v>574060.53500000003</v>
      </c>
      <c r="G233">
        <v>604836.60499999998</v>
      </c>
      <c r="H233">
        <v>746594.95700000005</v>
      </c>
      <c r="I233">
        <v>812173.18099999998</v>
      </c>
      <c r="J233">
        <v>904401.07</v>
      </c>
      <c r="K233">
        <v>793449.38800000004</v>
      </c>
      <c r="L233">
        <v>834031.80599999998</v>
      </c>
    </row>
    <row r="234" spans="1:12">
      <c r="A234" t="s">
        <v>254</v>
      </c>
      <c r="B234">
        <v>227009.15100000001</v>
      </c>
      <c r="C234">
        <v>250514.35200000001</v>
      </c>
      <c r="D234">
        <v>199445.07</v>
      </c>
      <c r="E234">
        <v>257008.40700000001</v>
      </c>
      <c r="F234">
        <v>332938.86</v>
      </c>
      <c r="G234">
        <v>372189.34</v>
      </c>
      <c r="H234">
        <v>420854.84100000001</v>
      </c>
      <c r="I234">
        <v>531951.228</v>
      </c>
      <c r="J234">
        <v>611868.91799999995</v>
      </c>
      <c r="K234">
        <v>572857.74100000004</v>
      </c>
      <c r="L234">
        <v>637187.37699999998</v>
      </c>
    </row>
    <row r="235" spans="1:12">
      <c r="A235" t="s">
        <v>255</v>
      </c>
      <c r="B235">
        <v>842743.37300000002</v>
      </c>
      <c r="C235">
        <v>846667.09499999997</v>
      </c>
      <c r="D235">
        <v>866173.20600000001</v>
      </c>
      <c r="E235">
        <v>1078050.787</v>
      </c>
      <c r="F235">
        <v>1347588.172</v>
      </c>
      <c r="G235">
        <v>1410003.108</v>
      </c>
      <c r="H235">
        <v>1554188.9639999999</v>
      </c>
      <c r="I235">
        <v>1812487.9669999999</v>
      </c>
      <c r="J235">
        <v>1958796.7180000001</v>
      </c>
      <c r="K235">
        <v>1641209.0930000001</v>
      </c>
      <c r="L235">
        <v>1823075.0449999999</v>
      </c>
    </row>
    <row r="236" spans="1:12">
      <c r="A236" t="s">
        <v>256</v>
      </c>
      <c r="B236">
        <v>155737.64799999999</v>
      </c>
      <c r="C236">
        <v>157549.785</v>
      </c>
      <c r="D236">
        <v>157842.639</v>
      </c>
      <c r="E236">
        <v>201370.11199999999</v>
      </c>
      <c r="F236">
        <v>294966.08799999999</v>
      </c>
      <c r="G236">
        <v>323146.20199999999</v>
      </c>
      <c r="H236">
        <v>363684.35399999999</v>
      </c>
      <c r="I236">
        <v>481160.62599999999</v>
      </c>
      <c r="J236">
        <v>487688.39799999999</v>
      </c>
      <c r="K236">
        <v>454332.88699999999</v>
      </c>
      <c r="L236">
        <v>518541.36900000001</v>
      </c>
    </row>
    <row r="237" spans="1:12">
      <c r="A237" t="s">
        <v>257</v>
      </c>
      <c r="B237">
        <v>572956.33700000006</v>
      </c>
      <c r="C237">
        <v>628587.24100000004</v>
      </c>
      <c r="D237">
        <v>660946.99</v>
      </c>
      <c r="E237">
        <v>763952.57700000005</v>
      </c>
      <c r="F237">
        <v>905652.99600000004</v>
      </c>
      <c r="G237">
        <v>853949.03200000001</v>
      </c>
      <c r="H237">
        <v>985301.63800000004</v>
      </c>
      <c r="I237">
        <v>1137839.952</v>
      </c>
      <c r="J237">
        <v>1358198.4990000001</v>
      </c>
      <c r="K237">
        <v>1271706.7379999999</v>
      </c>
      <c r="L237">
        <v>1371025.2679999999</v>
      </c>
    </row>
    <row r="238" spans="1:12">
      <c r="A238" t="s">
        <v>258</v>
      </c>
      <c r="B238">
        <v>439225.23200000002</v>
      </c>
      <c r="C238">
        <v>438574.55499999999</v>
      </c>
      <c r="D238">
        <v>490724.81300000002</v>
      </c>
      <c r="E238">
        <v>628121.40599999996</v>
      </c>
      <c r="F238">
        <v>810448.09100000001</v>
      </c>
      <c r="G238">
        <v>870920.14300000004</v>
      </c>
      <c r="H238">
        <v>950645.25800000003</v>
      </c>
      <c r="I238">
        <v>1162713.8529999999</v>
      </c>
      <c r="J238">
        <v>1192294.493</v>
      </c>
      <c r="K238">
        <v>1053606.6710000001</v>
      </c>
      <c r="L238">
        <v>1107230.362</v>
      </c>
    </row>
    <row r="239" spans="1:12">
      <c r="A239" t="s">
        <v>259</v>
      </c>
      <c r="B239">
        <v>112398.045</v>
      </c>
      <c r="C239">
        <v>121450.674</v>
      </c>
      <c r="D239">
        <v>116768.36900000001</v>
      </c>
      <c r="E239">
        <v>144754.61300000001</v>
      </c>
      <c r="F239">
        <v>180822.658</v>
      </c>
      <c r="G239">
        <v>191184.622</v>
      </c>
      <c r="H239">
        <v>229654.94200000001</v>
      </c>
      <c r="I239">
        <v>286754.06900000002</v>
      </c>
      <c r="J239">
        <v>335809.24400000001</v>
      </c>
      <c r="K239">
        <v>334072.11900000001</v>
      </c>
      <c r="L239">
        <v>402562.48100000003</v>
      </c>
    </row>
    <row r="240" spans="1:12">
      <c r="A240" t="s">
        <v>260</v>
      </c>
      <c r="B240">
        <v>145570.79300000001</v>
      </c>
      <c r="C240">
        <v>143799.09299999999</v>
      </c>
      <c r="D240">
        <v>134160.81400000001</v>
      </c>
      <c r="E240">
        <v>169044.264</v>
      </c>
      <c r="F240">
        <v>218889.77299999999</v>
      </c>
      <c r="G240">
        <v>228285.361</v>
      </c>
      <c r="H240">
        <v>289052.02899999998</v>
      </c>
      <c r="I240">
        <v>374662.83199999999</v>
      </c>
      <c r="J240">
        <v>422399.77299999999</v>
      </c>
      <c r="K240">
        <v>458192.19900000002</v>
      </c>
      <c r="L240">
        <v>553588.74300000002</v>
      </c>
    </row>
    <row r="241" spans="1:12">
      <c r="A241" t="s">
        <v>261</v>
      </c>
      <c r="B241">
        <v>835147.56499999994</v>
      </c>
      <c r="C241">
        <v>912934.50699999998</v>
      </c>
      <c r="D241">
        <v>921217.07</v>
      </c>
      <c r="E241">
        <v>1106953.7320000001</v>
      </c>
      <c r="F241">
        <v>1387816.858</v>
      </c>
      <c r="G241">
        <v>1490033.6540000001</v>
      </c>
      <c r="H241">
        <v>1676158.121</v>
      </c>
      <c r="I241">
        <v>1971729.1869999999</v>
      </c>
      <c r="J241">
        <v>2090653.429</v>
      </c>
      <c r="K241">
        <v>2157235.7379999999</v>
      </c>
      <c r="L241">
        <v>2257546.7089999998</v>
      </c>
    </row>
    <row r="242" spans="1:12">
      <c r="A242" t="s">
        <v>262</v>
      </c>
      <c r="B242">
        <v>127982.908</v>
      </c>
      <c r="C242">
        <v>134268.06599999999</v>
      </c>
      <c r="D242">
        <v>155162.101</v>
      </c>
      <c r="E242">
        <v>210574.095</v>
      </c>
      <c r="F242">
        <v>267321.35800000001</v>
      </c>
      <c r="G242">
        <v>319486.47499999998</v>
      </c>
      <c r="H242">
        <v>329987.83899999998</v>
      </c>
      <c r="I242">
        <v>366011.033</v>
      </c>
      <c r="J242">
        <v>405611.22899999999</v>
      </c>
      <c r="K242">
        <v>392220.10600000003</v>
      </c>
      <c r="L242">
        <v>415911.29100000003</v>
      </c>
    </row>
    <row r="243" spans="1:12">
      <c r="A243" t="s">
        <v>263</v>
      </c>
      <c r="B243">
        <v>148914.29</v>
      </c>
      <c r="C243">
        <v>165004.872</v>
      </c>
      <c r="D243">
        <v>169080.53700000001</v>
      </c>
      <c r="E243">
        <v>205680.63</v>
      </c>
      <c r="F243">
        <v>243628.29500000001</v>
      </c>
      <c r="G243">
        <v>299345.62099999998</v>
      </c>
      <c r="H243">
        <v>299825.21100000001</v>
      </c>
      <c r="I243">
        <v>337961.62900000002</v>
      </c>
      <c r="J243">
        <v>364089.36900000001</v>
      </c>
      <c r="K243">
        <v>347630.06400000001</v>
      </c>
      <c r="L243">
        <v>392918.07500000001</v>
      </c>
    </row>
    <row r="244" spans="1:12">
      <c r="A244" t="s">
        <v>264</v>
      </c>
      <c r="B244">
        <v>751331.44400000002</v>
      </c>
      <c r="C244">
        <v>861647.31</v>
      </c>
      <c r="D244">
        <v>840954.39800000004</v>
      </c>
      <c r="E244">
        <v>1339022.122</v>
      </c>
      <c r="F244">
        <v>1773768.361</v>
      </c>
      <c r="G244">
        <v>1912829.523</v>
      </c>
      <c r="H244">
        <v>1897448.8459999999</v>
      </c>
      <c r="I244">
        <v>2035358.608</v>
      </c>
      <c r="J244">
        <v>2267626.4219999998</v>
      </c>
      <c r="K244">
        <v>2300624.5750000002</v>
      </c>
      <c r="L244">
        <v>2488893.0649999999</v>
      </c>
    </row>
    <row r="245" spans="1:12">
      <c r="A245" t="s">
        <v>265</v>
      </c>
      <c r="B245">
        <v>129403.537</v>
      </c>
      <c r="C245">
        <v>136512.20199999999</v>
      </c>
      <c r="D245">
        <v>144860.41699999999</v>
      </c>
      <c r="E245">
        <v>249093.32699999999</v>
      </c>
      <c r="F245">
        <v>355592.29300000001</v>
      </c>
      <c r="G245">
        <v>361307.22899999999</v>
      </c>
      <c r="H245">
        <v>456646.04399999999</v>
      </c>
      <c r="I245">
        <v>524588.64800000004</v>
      </c>
      <c r="J245">
        <v>543829.478</v>
      </c>
      <c r="K245">
        <v>467472.386</v>
      </c>
      <c r="L245">
        <v>469708.39</v>
      </c>
    </row>
    <row r="246" spans="1:12">
      <c r="A246" t="s">
        <v>266</v>
      </c>
      <c r="B246">
        <v>1384211.284</v>
      </c>
      <c r="C246">
        <v>1571657.193</v>
      </c>
      <c r="D246">
        <v>1820035.7609999999</v>
      </c>
      <c r="E246">
        <v>2220590.4300000002</v>
      </c>
      <c r="F246">
        <v>2859160.7719999999</v>
      </c>
      <c r="G246">
        <v>3508939.0729999999</v>
      </c>
      <c r="H246">
        <v>3698039.67</v>
      </c>
      <c r="I246">
        <v>3903102.6039999998</v>
      </c>
      <c r="J246">
        <v>4497455.2120000003</v>
      </c>
      <c r="K246">
        <v>4315226.9570000004</v>
      </c>
      <c r="L246">
        <v>4751582.2889999999</v>
      </c>
    </row>
    <row r="247" spans="1:12">
      <c r="A247" t="s">
        <v>267</v>
      </c>
      <c r="B247">
        <v>59626.993000000002</v>
      </c>
      <c r="C247">
        <v>54265.582000000002</v>
      </c>
      <c r="D247">
        <v>64913.883999999998</v>
      </c>
      <c r="E247">
        <v>88644.21</v>
      </c>
      <c r="F247">
        <v>127355.914</v>
      </c>
      <c r="G247">
        <v>146518.117</v>
      </c>
      <c r="H247">
        <v>164906.527</v>
      </c>
      <c r="I247">
        <v>193135.484</v>
      </c>
      <c r="J247">
        <v>203559.81099999999</v>
      </c>
      <c r="K247">
        <v>164489.43799999999</v>
      </c>
      <c r="L247">
        <v>178565.747</v>
      </c>
    </row>
    <row r="248" spans="1:12">
      <c r="A248" t="s">
        <v>268</v>
      </c>
      <c r="B248">
        <v>1997727.3970000001</v>
      </c>
      <c r="C248">
        <v>2038472.75</v>
      </c>
      <c r="D248">
        <v>2006528.922</v>
      </c>
      <c r="E248">
        <v>2328944.2919999999</v>
      </c>
      <c r="F248">
        <v>2811699.7480000001</v>
      </c>
      <c r="G248">
        <v>3031861.3459999999</v>
      </c>
      <c r="H248">
        <v>3504753.2880000002</v>
      </c>
      <c r="I248">
        <v>3795513.804</v>
      </c>
      <c r="J248">
        <v>4277284.341</v>
      </c>
      <c r="K248">
        <v>3692922.3020000001</v>
      </c>
      <c r="L248">
        <v>3920678.13</v>
      </c>
    </row>
    <row r="249" spans="1:12">
      <c r="A249" t="s">
        <v>269</v>
      </c>
      <c r="B249">
        <v>2104545.0890000002</v>
      </c>
      <c r="C249">
        <v>1586673.8859999999</v>
      </c>
      <c r="D249">
        <v>2028586.2949999999</v>
      </c>
      <c r="E249">
        <v>1942746.6140000001</v>
      </c>
      <c r="F249">
        <v>3634493.8250000002</v>
      </c>
      <c r="G249">
        <v>3966645.5630000001</v>
      </c>
      <c r="H249">
        <v>5521033.7649999997</v>
      </c>
      <c r="I249">
        <v>918320.21299999999</v>
      </c>
      <c r="J249">
        <v>466915.23</v>
      </c>
      <c r="K249">
        <v>191252.777</v>
      </c>
      <c r="L249">
        <v>221872.97099999999</v>
      </c>
    </row>
    <row r="250" spans="1:12">
      <c r="A250" t="s">
        <v>270</v>
      </c>
      <c r="B250">
        <v>957533.18299999996</v>
      </c>
      <c r="C250">
        <v>807649.17200000002</v>
      </c>
      <c r="D250">
        <v>893079.549</v>
      </c>
      <c r="E250">
        <v>1032745.969</v>
      </c>
      <c r="F250">
        <v>1168278.057</v>
      </c>
      <c r="G250">
        <v>1253624.902</v>
      </c>
      <c r="H250">
        <v>1162760.2239999999</v>
      </c>
      <c r="I250">
        <v>1092728.4080000001</v>
      </c>
      <c r="J250">
        <v>1186883.926</v>
      </c>
      <c r="K250">
        <v>1335842.3799999999</v>
      </c>
      <c r="L250">
        <v>1463287.48</v>
      </c>
    </row>
    <row r="251" spans="1:12">
      <c r="A251" t="s">
        <v>271</v>
      </c>
      <c r="B251">
        <v>915.85</v>
      </c>
      <c r="C251">
        <v>1021.795</v>
      </c>
      <c r="D251">
        <v>587.86500000000001</v>
      </c>
      <c r="E251">
        <v>450.63900000000001</v>
      </c>
      <c r="F251">
        <v>471.56700000000001</v>
      </c>
      <c r="G251">
        <v>622.447</v>
      </c>
      <c r="H251">
        <v>447.65800000000002</v>
      </c>
      <c r="I251">
        <v>1024.146</v>
      </c>
      <c r="J251">
        <v>1679.857</v>
      </c>
      <c r="K251">
        <v>1069.278</v>
      </c>
      <c r="L251">
        <v>1529.069</v>
      </c>
    </row>
    <row r="252" spans="1:12">
      <c r="A252" t="s">
        <v>272</v>
      </c>
      <c r="B252">
        <v>316404.95600000001</v>
      </c>
      <c r="C252">
        <v>364240.82699999999</v>
      </c>
      <c r="D252">
        <v>334517.79300000001</v>
      </c>
      <c r="E252">
        <v>396347.76699999999</v>
      </c>
      <c r="F252">
        <v>581078.83400000003</v>
      </c>
      <c r="G252">
        <v>649194.75199999998</v>
      </c>
      <c r="H252">
        <v>739821.06499999994</v>
      </c>
      <c r="I252">
        <v>885324.22600000002</v>
      </c>
      <c r="J252">
        <v>947642.10600000003</v>
      </c>
      <c r="K252">
        <v>888709.32499999995</v>
      </c>
      <c r="L252">
        <v>1190208.291</v>
      </c>
    </row>
    <row r="253" spans="1:12">
      <c r="A253" t="s">
        <v>273</v>
      </c>
      <c r="B253">
        <v>83573.716</v>
      </c>
      <c r="C253">
        <v>69668.222999999998</v>
      </c>
      <c r="D253">
        <v>66990.350000000006</v>
      </c>
      <c r="E253">
        <v>67694.664000000004</v>
      </c>
      <c r="F253">
        <v>84492.004000000001</v>
      </c>
      <c r="G253">
        <v>91978.436000000002</v>
      </c>
      <c r="H253">
        <v>93612.904999999999</v>
      </c>
      <c r="I253">
        <v>146457.16</v>
      </c>
      <c r="J253">
        <v>150858.56599999999</v>
      </c>
      <c r="K253">
        <v>160846.37700000001</v>
      </c>
      <c r="L253">
        <v>179889.32500000001</v>
      </c>
    </row>
    <row r="254" spans="1:12">
      <c r="A254" t="s">
        <v>274</v>
      </c>
      <c r="B254">
        <v>24479.794000000002</v>
      </c>
      <c r="C254">
        <v>20953.634999999998</v>
      </c>
      <c r="D254">
        <v>73729.303</v>
      </c>
      <c r="E254">
        <v>44101.909</v>
      </c>
      <c r="F254">
        <v>23440.731</v>
      </c>
      <c r="G254">
        <v>65173.377</v>
      </c>
      <c r="H254">
        <v>68025.096999999994</v>
      </c>
      <c r="I254">
        <v>42418.377999999997</v>
      </c>
      <c r="J254">
        <v>115634.45699999999</v>
      </c>
      <c r="K254">
        <v>96817.861000000004</v>
      </c>
      <c r="L254">
        <v>59356.616999999998</v>
      </c>
    </row>
    <row r="255" spans="1:12">
      <c r="A255" t="s">
        <v>275</v>
      </c>
      <c r="B255">
        <v>862554.25</v>
      </c>
      <c r="C255">
        <v>892742.85800000001</v>
      </c>
      <c r="D255">
        <v>916145.90599999996</v>
      </c>
      <c r="E255">
        <v>1131548.1029999999</v>
      </c>
      <c r="F255">
        <v>1421995.9210000001</v>
      </c>
      <c r="G255">
        <v>1453930.5349999999</v>
      </c>
      <c r="H255">
        <v>1571160.39</v>
      </c>
      <c r="I255">
        <v>1845076.9450000001</v>
      </c>
      <c r="J255">
        <v>1991226.65</v>
      </c>
      <c r="K255">
        <v>1709343.398</v>
      </c>
      <c r="L255">
        <v>1813614.1869999999</v>
      </c>
    </row>
    <row r="256" spans="1:12">
      <c r="A256" t="s">
        <v>276</v>
      </c>
      <c r="B256">
        <v>1416402.4339999999</v>
      </c>
      <c r="C256">
        <v>1573828.531</v>
      </c>
      <c r="D256">
        <v>1659564.1059999999</v>
      </c>
      <c r="E256">
        <v>2026779.1370000001</v>
      </c>
      <c r="F256">
        <v>2630245.821</v>
      </c>
      <c r="G256">
        <v>2909244.8089999999</v>
      </c>
      <c r="H256">
        <v>3155542.64</v>
      </c>
      <c r="I256">
        <v>3602121.9619999998</v>
      </c>
      <c r="J256">
        <v>4002939.5550000002</v>
      </c>
      <c r="K256">
        <v>3688577.2250000001</v>
      </c>
      <c r="L256">
        <v>3746316.3590000002</v>
      </c>
    </row>
    <row r="257" spans="1:12">
      <c r="A257" t="s">
        <v>277</v>
      </c>
      <c r="B257">
        <v>1098238.051</v>
      </c>
      <c r="C257">
        <v>1526589.297</v>
      </c>
      <c r="D257">
        <v>1111743.523</v>
      </c>
      <c r="E257">
        <v>1320785.29</v>
      </c>
      <c r="F257">
        <v>1577425.7760000001</v>
      </c>
      <c r="G257">
        <v>1757986.74</v>
      </c>
      <c r="H257">
        <v>1851646.659</v>
      </c>
      <c r="I257">
        <v>2076659.8729999999</v>
      </c>
      <c r="J257">
        <v>3639844.7179999999</v>
      </c>
      <c r="K257">
        <v>3206083.9380000001</v>
      </c>
      <c r="L257">
        <v>3029279.7760000001</v>
      </c>
    </row>
    <row r="258" spans="1:12">
      <c r="A258" t="s">
        <v>278</v>
      </c>
      <c r="B258">
        <v>302622.75300000003</v>
      </c>
      <c r="C258">
        <v>351679.37900000002</v>
      </c>
      <c r="D258">
        <v>330283.77399999998</v>
      </c>
      <c r="E258">
        <v>362230.07900000003</v>
      </c>
      <c r="F258">
        <v>448998.27100000001</v>
      </c>
      <c r="G258">
        <v>498769.58399999997</v>
      </c>
      <c r="H258">
        <v>689035.87</v>
      </c>
      <c r="I258">
        <v>825095.89500000002</v>
      </c>
      <c r="J258">
        <v>1032855.6189999999</v>
      </c>
      <c r="K258">
        <v>1040846.11</v>
      </c>
      <c r="L258">
        <v>1231074.274</v>
      </c>
    </row>
    <row r="259" spans="1:12">
      <c r="A259" t="s">
        <v>279</v>
      </c>
      <c r="B259">
        <v>212192.73800000001</v>
      </c>
      <c r="C259">
        <v>201838.89600000001</v>
      </c>
      <c r="D259">
        <v>168558.24900000001</v>
      </c>
      <c r="E259">
        <v>199748.30900000001</v>
      </c>
      <c r="F259">
        <v>283201.52399999998</v>
      </c>
      <c r="G259">
        <v>208416.89</v>
      </c>
      <c r="H259">
        <v>231536.628</v>
      </c>
      <c r="I259">
        <v>414717.46100000001</v>
      </c>
      <c r="J259">
        <v>336336.28899999999</v>
      </c>
      <c r="K259">
        <v>241402.67800000001</v>
      </c>
      <c r="L259">
        <v>282596.74900000001</v>
      </c>
    </row>
    <row r="260" spans="1:12">
      <c r="A260" t="s">
        <v>280</v>
      </c>
      <c r="B260">
        <v>46358.163999999997</v>
      </c>
      <c r="C260">
        <v>43907.83</v>
      </c>
      <c r="D260">
        <v>37989.243999999999</v>
      </c>
      <c r="E260">
        <v>43635.150999999998</v>
      </c>
      <c r="F260">
        <v>57752.915000000001</v>
      </c>
      <c r="G260">
        <v>87441.046000000002</v>
      </c>
      <c r="H260">
        <v>91351.141000000003</v>
      </c>
      <c r="I260">
        <v>129145.439</v>
      </c>
      <c r="J260">
        <v>158321.06899999999</v>
      </c>
      <c r="K260">
        <v>130044.996</v>
      </c>
      <c r="L260">
        <v>202107.04199999999</v>
      </c>
    </row>
    <row r="261" spans="1:12">
      <c r="A261" t="s">
        <v>281</v>
      </c>
      <c r="B261">
        <v>1741725.915</v>
      </c>
      <c r="C261">
        <v>2071191.088</v>
      </c>
      <c r="D261">
        <v>1870132.5209999999</v>
      </c>
      <c r="E261">
        <v>2291485.7420000001</v>
      </c>
      <c r="F261">
        <v>3153033.73</v>
      </c>
      <c r="G261">
        <v>3556336.966</v>
      </c>
      <c r="H261">
        <v>3300793.7230000002</v>
      </c>
      <c r="I261">
        <v>3430266.0049999999</v>
      </c>
      <c r="J261">
        <v>3603458.1919999998</v>
      </c>
      <c r="K261">
        <v>2713353.4909999999</v>
      </c>
      <c r="L261">
        <v>2718041.0959999999</v>
      </c>
    </row>
    <row r="262" spans="1:12">
      <c r="A262" t="s">
        <v>282</v>
      </c>
      <c r="B262">
        <v>964692.48600000003</v>
      </c>
      <c r="C262">
        <v>976828.196</v>
      </c>
      <c r="D262">
        <v>1109329.1880000001</v>
      </c>
      <c r="E262">
        <v>1609890.6070000001</v>
      </c>
      <c r="F262">
        <v>2299614.3670000001</v>
      </c>
      <c r="G262">
        <v>2367892.909</v>
      </c>
      <c r="H262">
        <v>2761590.02</v>
      </c>
      <c r="I262">
        <v>2983621.4739999999</v>
      </c>
      <c r="J262">
        <v>3920342.2719999999</v>
      </c>
      <c r="K262">
        <v>3610388.0019999999</v>
      </c>
      <c r="L262">
        <v>4808806.6380000003</v>
      </c>
    </row>
    <row r="263" spans="1:12">
      <c r="A263" t="s">
        <v>283</v>
      </c>
      <c r="B263">
        <v>97031.94</v>
      </c>
      <c r="C263">
        <v>246545.927</v>
      </c>
      <c r="D263">
        <v>113884.205</v>
      </c>
      <c r="E263">
        <v>118727.923</v>
      </c>
      <c r="F263">
        <v>147738.74299999999</v>
      </c>
      <c r="G263">
        <v>131110.291</v>
      </c>
      <c r="H263">
        <v>299085.06300000002</v>
      </c>
      <c r="I263">
        <v>355696.70699999999</v>
      </c>
      <c r="J263">
        <v>1062601.4750000001</v>
      </c>
      <c r="K263">
        <v>369949.63299999997</v>
      </c>
      <c r="L263">
        <v>1268722.4820000001</v>
      </c>
    </row>
  </sheetData>
  <pageMargins left="0.7" right="0.7" top="0.75" bottom="0.75" header="0.3" footer="0.3"/>
  <legacyDrawing r:id="rId1"/>
</worksheet>
</file>

<file path=xl/worksheets/sheet28.xml><?xml version="1.0" encoding="utf-8"?>
<worksheet xmlns="http://schemas.openxmlformats.org/spreadsheetml/2006/main" xmlns:r="http://schemas.openxmlformats.org/officeDocument/2006/relationships">
  <dimension ref="A1:Z263"/>
  <sheetViews>
    <sheetView topLeftCell="G1" workbookViewId="0">
      <selection activeCell="N2" sqref="N2"/>
    </sheetView>
  </sheetViews>
  <sheetFormatPr defaultRowHeight="12.75"/>
  <sheetData>
    <row r="1" spans="1:26">
      <c r="A1" t="s">
        <v>26</v>
      </c>
    </row>
    <row r="2" spans="1:26">
      <c r="A2" t="s">
        <v>0</v>
      </c>
      <c r="N2" s="1"/>
    </row>
    <row r="3" spans="1:26">
      <c r="O3" s="2" t="s">
        <v>288</v>
      </c>
    </row>
    <row r="4" spans="1:26">
      <c r="A4" t="s">
        <v>1</v>
      </c>
      <c r="B4" t="s">
        <v>318</v>
      </c>
      <c r="C4" t="s">
        <v>3</v>
      </c>
      <c r="D4" t="s">
        <v>4</v>
      </c>
      <c r="O4" s="3" t="s">
        <v>289</v>
      </c>
      <c r="P4" s="1" t="s">
        <v>286</v>
      </c>
    </row>
    <row r="5" spans="1:26">
      <c r="N5" s="4" t="s">
        <v>20</v>
      </c>
      <c r="O5" s="6"/>
      <c r="P5" s="5">
        <v>2000</v>
      </c>
      <c r="Q5" s="5">
        <v>2001</v>
      </c>
      <c r="R5" s="5">
        <v>2002</v>
      </c>
      <c r="S5" s="5">
        <v>2003</v>
      </c>
      <c r="T5" s="5">
        <v>2004</v>
      </c>
      <c r="U5" s="5">
        <v>2005</v>
      </c>
      <c r="V5" s="5">
        <v>2006</v>
      </c>
      <c r="W5" s="5">
        <v>2007</v>
      </c>
      <c r="X5" s="5">
        <v>2008</v>
      </c>
      <c r="Y5" s="5">
        <v>2009</v>
      </c>
      <c r="Z5" s="5">
        <v>2010</v>
      </c>
    </row>
    <row r="6" spans="1:26">
      <c r="A6" t="s">
        <v>5</v>
      </c>
      <c r="B6" t="s">
        <v>6</v>
      </c>
      <c r="C6" t="s">
        <v>7</v>
      </c>
      <c r="D6" t="s">
        <v>8</v>
      </c>
      <c r="E6" t="s">
        <v>9</v>
      </c>
      <c r="F6" t="s">
        <v>10</v>
      </c>
      <c r="G6" t="s">
        <v>11</v>
      </c>
      <c r="H6" t="s">
        <v>12</v>
      </c>
      <c r="I6" t="s">
        <v>13</v>
      </c>
      <c r="J6" t="s">
        <v>14</v>
      </c>
      <c r="K6" t="s">
        <v>15</v>
      </c>
      <c r="L6" t="s">
        <v>16</v>
      </c>
      <c r="O6" s="7"/>
    </row>
    <row r="7" spans="1:26">
      <c r="A7" t="s">
        <v>17</v>
      </c>
      <c r="O7" s="7" t="s">
        <v>21</v>
      </c>
      <c r="P7">
        <f>SUM(B9:B96)</f>
        <v>28950837.495000001</v>
      </c>
      <c r="Q7">
        <f t="shared" ref="Q7:Z7" si="0">SUM(C9:C96)</f>
        <v>28877307.663000003</v>
      </c>
      <c r="R7">
        <f t="shared" si="0"/>
        <v>31833270.578000005</v>
      </c>
      <c r="S7">
        <f t="shared" si="0"/>
        <v>40816074.269000001</v>
      </c>
      <c r="T7">
        <f t="shared" si="0"/>
        <v>50166265.938000008</v>
      </c>
      <c r="U7">
        <f t="shared" si="0"/>
        <v>57209966.089999989</v>
      </c>
      <c r="V7">
        <f t="shared" si="0"/>
        <v>66652433.588999987</v>
      </c>
      <c r="W7">
        <f t="shared" si="0"/>
        <v>73756118.886000022</v>
      </c>
      <c r="X7">
        <f t="shared" si="0"/>
        <v>96057111.050999984</v>
      </c>
      <c r="Y7">
        <f t="shared" si="0"/>
        <v>70043516.527999997</v>
      </c>
      <c r="Z7">
        <f t="shared" si="0"/>
        <v>83428088.056999981</v>
      </c>
    </row>
    <row r="8" spans="1:26">
      <c r="A8" t="s">
        <v>28</v>
      </c>
      <c r="B8">
        <v>184794665.60600001</v>
      </c>
      <c r="C8">
        <v>190309495.36399999</v>
      </c>
      <c r="D8">
        <v>215803068.59900001</v>
      </c>
      <c r="E8">
        <v>255457982.00799999</v>
      </c>
      <c r="F8">
        <v>306392904.69199997</v>
      </c>
      <c r="G8">
        <v>334106319.09500003</v>
      </c>
      <c r="H8">
        <v>369256048.47399998</v>
      </c>
      <c r="I8">
        <v>430822104.824</v>
      </c>
      <c r="J8">
        <v>477187844.04400003</v>
      </c>
      <c r="K8">
        <v>369950051.55199999</v>
      </c>
      <c r="L8">
        <v>411084820.412</v>
      </c>
      <c r="O8" s="7"/>
    </row>
    <row r="9" spans="1:26">
      <c r="A9" t="s">
        <v>29</v>
      </c>
      <c r="B9">
        <v>388772.2</v>
      </c>
      <c r="C9">
        <v>276323.51699999999</v>
      </c>
      <c r="D9">
        <v>314376.44300000003</v>
      </c>
      <c r="E9">
        <v>338082.38299999997</v>
      </c>
      <c r="F9">
        <v>367841.85499999998</v>
      </c>
      <c r="G9">
        <v>411594.00099999999</v>
      </c>
      <c r="H9">
        <v>367511.11200000002</v>
      </c>
      <c r="I9">
        <v>376954.17200000002</v>
      </c>
      <c r="J9">
        <v>534159.74100000004</v>
      </c>
      <c r="K9">
        <v>536550.54</v>
      </c>
      <c r="L9">
        <v>506628.38500000001</v>
      </c>
      <c r="O9" s="7" t="s">
        <v>22</v>
      </c>
      <c r="P9">
        <f>B105+B130+B131+B132+B136+B137+B138+B106+B150+B151+B152+B156+B157+B166+B167+B168+B169+B170+B171+B172+B173</f>
        <v>19477801.830000002</v>
      </c>
      <c r="Q9">
        <f t="shared" ref="Q9:Z9" si="1">C105+C130+C131+C132+C136+C137+C138+C106+C150+C151+C152+C156+C157+C166+C167+C168+C169+C170+C171+C172+C173</f>
        <v>17956614.841999996</v>
      </c>
      <c r="R9">
        <f t="shared" si="1"/>
        <v>20041727.867000002</v>
      </c>
      <c r="S9">
        <f t="shared" si="1"/>
        <v>19109559.591000002</v>
      </c>
      <c r="T9">
        <f t="shared" si="1"/>
        <v>24098536.118999999</v>
      </c>
      <c r="U9">
        <f t="shared" si="1"/>
        <v>27362942.141999997</v>
      </c>
      <c r="V9">
        <f t="shared" si="1"/>
        <v>30068556.404999997</v>
      </c>
      <c r="W9">
        <f t="shared" si="1"/>
        <v>35836026.502999999</v>
      </c>
      <c r="X9">
        <f t="shared" si="1"/>
        <v>33291650.712999996</v>
      </c>
      <c r="Y9">
        <f t="shared" si="1"/>
        <v>22505286.618999995</v>
      </c>
      <c r="Z9">
        <f t="shared" si="1"/>
        <v>31812249.215</v>
      </c>
    </row>
    <row r="10" spans="1:26">
      <c r="A10" t="s">
        <v>30</v>
      </c>
      <c r="B10">
        <v>317368.15000000002</v>
      </c>
      <c r="C10">
        <v>285795.60499999998</v>
      </c>
      <c r="D10">
        <v>364061.33299999998</v>
      </c>
      <c r="E10">
        <v>424579.37900000002</v>
      </c>
      <c r="F10">
        <v>493262.16200000001</v>
      </c>
      <c r="G10">
        <v>505034.97899999999</v>
      </c>
      <c r="H10">
        <v>572499.36899999995</v>
      </c>
      <c r="I10">
        <v>662226.98400000005</v>
      </c>
      <c r="J10">
        <v>759900.91299999994</v>
      </c>
      <c r="K10">
        <v>687673.52</v>
      </c>
      <c r="L10">
        <v>719335.23199999996</v>
      </c>
      <c r="O10" s="7"/>
    </row>
    <row r="11" spans="1:26">
      <c r="A11" t="s">
        <v>31</v>
      </c>
      <c r="B11">
        <v>1472848.7039999999</v>
      </c>
      <c r="C11">
        <v>1771244.62</v>
      </c>
      <c r="D11">
        <v>1621024.4879999999</v>
      </c>
      <c r="E11">
        <v>1803758.91</v>
      </c>
      <c r="F11">
        <v>2311797.2480000001</v>
      </c>
      <c r="G11">
        <v>2316335.327</v>
      </c>
      <c r="H11">
        <v>2444742.665</v>
      </c>
      <c r="I11">
        <v>2665813.8489999999</v>
      </c>
      <c r="J11">
        <v>3172517.1009999998</v>
      </c>
      <c r="K11">
        <v>2956794.3679999998</v>
      </c>
      <c r="L11">
        <v>2960616.946</v>
      </c>
      <c r="O11" s="7" t="s">
        <v>23</v>
      </c>
      <c r="P11">
        <f>B141+B142+B143+B144+B145+B146+B147+B148+B149+B153+B154+B155+B231+B232+B233+B234+B235+B236+B237+B238+B239+B240+B241+B242+B243+B244+B257+B258</f>
        <v>16983853.535999998</v>
      </c>
      <c r="Q11">
        <f t="shared" ref="Q11:Z11" si="2">C141+C142+C143+C144+C145+C146+C147+C148+C149+C153+C154+C155+C231+C232+C233+C234+C235+C236+C237+C238+C239+C240+C241+C242+C243+C244+C257+C258</f>
        <v>17514129.533</v>
      </c>
      <c r="R11">
        <f t="shared" si="2"/>
        <v>18706825.912999999</v>
      </c>
      <c r="S11">
        <f t="shared" si="2"/>
        <v>21411862.101</v>
      </c>
      <c r="T11">
        <f t="shared" si="2"/>
        <v>23664449.904999997</v>
      </c>
      <c r="U11">
        <f t="shared" si="2"/>
        <v>24854338.206000008</v>
      </c>
      <c r="V11">
        <f t="shared" si="2"/>
        <v>26698509.506999996</v>
      </c>
      <c r="W11">
        <f t="shared" si="2"/>
        <v>30584251.460000001</v>
      </c>
      <c r="X11">
        <f t="shared" si="2"/>
        <v>33712420.029999994</v>
      </c>
      <c r="Y11">
        <f t="shared" si="2"/>
        <v>27545001.482999999</v>
      </c>
      <c r="Z11">
        <f t="shared" si="2"/>
        <v>27236899.261</v>
      </c>
    </row>
    <row r="12" spans="1:26">
      <c r="A12" t="s">
        <v>32</v>
      </c>
      <c r="B12">
        <v>85756.604000000007</v>
      </c>
      <c r="C12">
        <v>100288.05100000001</v>
      </c>
      <c r="D12">
        <v>97045.856</v>
      </c>
      <c r="E12">
        <v>126792.31299999999</v>
      </c>
      <c r="F12">
        <v>142229.079</v>
      </c>
      <c r="G12">
        <v>136338.796</v>
      </c>
      <c r="H12">
        <v>138900.43799999999</v>
      </c>
      <c r="I12">
        <v>159641.57500000001</v>
      </c>
      <c r="J12">
        <v>172802.47200000001</v>
      </c>
      <c r="K12">
        <v>156187.76800000001</v>
      </c>
      <c r="L12">
        <v>147411.05499999999</v>
      </c>
      <c r="O12" s="8"/>
    </row>
    <row r="13" spans="1:26">
      <c r="A13" t="s">
        <v>33</v>
      </c>
      <c r="B13">
        <v>415763.76699999999</v>
      </c>
      <c r="C13">
        <v>450550.13299999997</v>
      </c>
      <c r="D13">
        <v>485089.679</v>
      </c>
      <c r="E13">
        <v>583634.29</v>
      </c>
      <c r="F13">
        <v>661837.46499999997</v>
      </c>
      <c r="G13">
        <v>665209.98800000001</v>
      </c>
      <c r="H13">
        <v>678569.38899999997</v>
      </c>
      <c r="I13">
        <v>776293.33</v>
      </c>
      <c r="J13">
        <v>895982.52899999998</v>
      </c>
      <c r="K13">
        <v>830174.58299999998</v>
      </c>
      <c r="L13">
        <v>824647.58400000003</v>
      </c>
      <c r="O13" s="7" t="s">
        <v>24</v>
      </c>
      <c r="P13">
        <f>B97+B98+B99+B100+B101+B102+B103+B104+B110+B111+B115+B116+B117+B118+B119+B120+B121+B122+B123+B124+B125+B126+B127+B128+B129+B182+B183+B184+B185+B186+B187+B188+B189+B190+B191+B192+B193+B194+B195+B196+B197+B198+B199+B200+B201+B202+B203+B204+B205+B206+B207+B208+B209+B210+B211+B215+B216+B217+B218+B219+B220+B221+B222+B230+B245+B246+B247+B248+B249+B250+B251+B252+B254+B256</f>
        <v>63369253.53299997</v>
      </c>
      <c r="Q13">
        <f t="shared" ref="Q13:Z13" si="3">C97+C98+C99+C100+C101+C102+C103+C104+C110+C111+C115+C116+C117+C118+C119+C120+C121+C122+C123+C124+C125+C126+C127+C128+C129+C182+C183+C184+C185+C186+C187+C188+C189+C190+C191+C192+C193+C194+C195+C196+C197+C198+C199+C200+C201+C202+C203+C204+C205+C206+C207+C208+C209+C210+C211+C215+C216+C217+C218+C219+C220+C221+C222+C230+C245+C246+C247+C248+C249+C250+C251+C252+C254+C256</f>
        <v>66796929.149999999</v>
      </c>
      <c r="R13">
        <f t="shared" si="3"/>
        <v>83497189.175999984</v>
      </c>
      <c r="S13">
        <f t="shared" si="3"/>
        <v>100414663.838</v>
      </c>
      <c r="T13">
        <f t="shared" si="3"/>
        <v>120965178.15999997</v>
      </c>
      <c r="U13">
        <f t="shared" si="3"/>
        <v>134990017.84499997</v>
      </c>
      <c r="V13">
        <f t="shared" si="3"/>
        <v>146606144.49699995</v>
      </c>
      <c r="W13">
        <f t="shared" si="3"/>
        <v>175164943.02900007</v>
      </c>
      <c r="X13">
        <f t="shared" si="3"/>
        <v>190746406.44200006</v>
      </c>
      <c r="Y13">
        <f t="shared" si="3"/>
        <v>162283642.59199998</v>
      </c>
      <c r="Z13">
        <f t="shared" si="3"/>
        <v>174195476.37299997</v>
      </c>
    </row>
    <row r="14" spans="1:26">
      <c r="A14" t="s">
        <v>34</v>
      </c>
      <c r="B14">
        <v>1164579.8859999999</v>
      </c>
      <c r="C14">
        <v>1183912.5379999999</v>
      </c>
      <c r="D14">
        <v>1128345.122</v>
      </c>
      <c r="E14">
        <v>1398561.5490000001</v>
      </c>
      <c r="F14">
        <v>1668977.635</v>
      </c>
      <c r="G14">
        <v>1570569.912</v>
      </c>
      <c r="H14">
        <v>1589489.3740000001</v>
      </c>
      <c r="I14">
        <v>2125252.3709999998</v>
      </c>
      <c r="J14">
        <v>2418927.6880000001</v>
      </c>
      <c r="K14">
        <v>1972280.3870000001</v>
      </c>
      <c r="L14">
        <v>2269041.1830000002</v>
      </c>
      <c r="O14" s="8"/>
    </row>
    <row r="15" spans="1:26">
      <c r="A15" t="s">
        <v>35</v>
      </c>
      <c r="B15">
        <v>313820.31300000002</v>
      </c>
      <c r="C15">
        <v>300490.36</v>
      </c>
      <c r="D15">
        <v>302708.913</v>
      </c>
      <c r="E15">
        <v>373443.93900000001</v>
      </c>
      <c r="F15">
        <v>429413.25699999998</v>
      </c>
      <c r="G15">
        <v>474734.31099999999</v>
      </c>
      <c r="H15">
        <v>456349.239</v>
      </c>
      <c r="I15">
        <v>643768.82200000004</v>
      </c>
      <c r="J15">
        <v>591106.66799999995</v>
      </c>
      <c r="K15">
        <v>529429.625</v>
      </c>
      <c r="L15">
        <v>661655.40500000003</v>
      </c>
      <c r="O15" s="7" t="s">
        <v>25</v>
      </c>
      <c r="P15">
        <f>B107+B108+B109+B112+B113+B114+B133+B134+B135+B139+B140+B158+B159+B160+B161+B162+B163+B164+B165+B174+B175+B176+B177+B178+B179+B180+B181+B212+B213+B214+B223+B224+B225+B226+B227+B228+B229+B253+B255+B259+B260+B261+B262</f>
        <v>48004280.787</v>
      </c>
      <c r="Q15">
        <f t="shared" ref="Q15:Z15" si="4">C107+C108+C109+C112+C113+C114+C133+C134+C135+C139+C140+C158+C159+C160+C161+C162+C163+C164+C165+C174+C175+C176+C177+C178+C179+C180+C181+C212+C213+C214+C223+C224+C225+C226+C227+C228+C229+C253+C255+C259+C260+C261+C262</f>
        <v>51114020.224999979</v>
      </c>
      <c r="R15">
        <f t="shared" si="4"/>
        <v>54408917.438999996</v>
      </c>
      <c r="S15">
        <f t="shared" si="4"/>
        <v>66021372.921000004</v>
      </c>
      <c r="T15">
        <f t="shared" si="4"/>
        <v>79215260.180999994</v>
      </c>
      <c r="U15">
        <f t="shared" si="4"/>
        <v>81493010.589000016</v>
      </c>
      <c r="V15">
        <f t="shared" si="4"/>
        <v>89974574.208999991</v>
      </c>
      <c r="W15">
        <f t="shared" si="4"/>
        <v>105674301.38799997</v>
      </c>
      <c r="X15">
        <f t="shared" si="4"/>
        <v>111572390.54099999</v>
      </c>
      <c r="Y15">
        <f t="shared" si="4"/>
        <v>78302055.131000012</v>
      </c>
      <c r="Z15">
        <f t="shared" si="4"/>
        <v>84094329.156000003</v>
      </c>
    </row>
    <row r="16" spans="1:26">
      <c r="A16" t="s">
        <v>36</v>
      </c>
      <c r="B16">
        <v>384910.511</v>
      </c>
      <c r="C16">
        <v>424659.288</v>
      </c>
      <c r="D16">
        <v>416620.93099999998</v>
      </c>
      <c r="E16">
        <v>494405.61300000001</v>
      </c>
      <c r="F16">
        <v>569957.07799999998</v>
      </c>
      <c r="G16">
        <v>585807.75699999998</v>
      </c>
      <c r="H16">
        <v>617534.19099999999</v>
      </c>
      <c r="I16">
        <v>716028.005</v>
      </c>
      <c r="J16">
        <v>831513.54700000002</v>
      </c>
      <c r="K16">
        <v>719788.49</v>
      </c>
      <c r="L16">
        <v>799924.01</v>
      </c>
    </row>
    <row r="17" spans="1:26">
      <c r="A17" t="s">
        <v>37</v>
      </c>
      <c r="B17">
        <v>111161.18700000001</v>
      </c>
      <c r="C17">
        <v>112277.936</v>
      </c>
      <c r="D17">
        <v>118232.606</v>
      </c>
      <c r="E17">
        <v>151433.383</v>
      </c>
      <c r="F17">
        <v>149440.367</v>
      </c>
      <c r="G17">
        <v>132888.11799999999</v>
      </c>
      <c r="H17">
        <v>123857.276</v>
      </c>
      <c r="I17">
        <v>134033.55499999999</v>
      </c>
      <c r="J17">
        <v>149327.68299999999</v>
      </c>
      <c r="K17">
        <v>167459.856</v>
      </c>
      <c r="L17">
        <v>173379.82800000001</v>
      </c>
      <c r="N17" s="1" t="s">
        <v>290</v>
      </c>
      <c r="P17">
        <f>SUM(P7:P15)+B263</f>
        <v>177161539.76599997</v>
      </c>
      <c r="Q17">
        <f t="shared" ref="Q17:Z17" si="5">SUM(Q7:Q15)+C263</f>
        <v>182731842.118</v>
      </c>
      <c r="R17">
        <f t="shared" si="5"/>
        <v>208840914.14499998</v>
      </c>
      <c r="S17">
        <f t="shared" si="5"/>
        <v>248074139.884</v>
      </c>
      <c r="T17">
        <f t="shared" si="5"/>
        <v>298450027.46499997</v>
      </c>
      <c r="U17">
        <f t="shared" si="5"/>
        <v>326241392.06599998</v>
      </c>
      <c r="V17">
        <f t="shared" si="5"/>
        <v>360421305.16899991</v>
      </c>
      <c r="W17">
        <f t="shared" si="5"/>
        <v>421571539.43300009</v>
      </c>
      <c r="X17">
        <f t="shared" si="5"/>
        <v>466076640.34400004</v>
      </c>
      <c r="Y17">
        <f t="shared" si="5"/>
        <v>361482810.52399993</v>
      </c>
      <c r="Z17">
        <f t="shared" si="5"/>
        <v>401679619.70499998</v>
      </c>
    </row>
    <row r="18" spans="1:26">
      <c r="A18" t="s">
        <v>38</v>
      </c>
      <c r="B18">
        <v>190229.698</v>
      </c>
      <c r="C18">
        <v>281100.76799999998</v>
      </c>
      <c r="D18">
        <v>250124.83</v>
      </c>
      <c r="E18">
        <v>315934.72700000001</v>
      </c>
      <c r="F18">
        <v>361302.70199999999</v>
      </c>
      <c r="G18">
        <v>404439.57400000002</v>
      </c>
      <c r="H18">
        <v>437050.46600000001</v>
      </c>
      <c r="I18">
        <v>446519.00300000003</v>
      </c>
      <c r="J18">
        <v>464382.49599999998</v>
      </c>
      <c r="K18">
        <v>405888.65299999999</v>
      </c>
      <c r="L18">
        <v>404813.65399999998</v>
      </c>
      <c r="P18">
        <f>B8</f>
        <v>184794665.60600001</v>
      </c>
      <c r="Q18">
        <f t="shared" ref="Q18:Z18" si="6">C8</f>
        <v>190309495.36399999</v>
      </c>
      <c r="R18">
        <f t="shared" si="6"/>
        <v>215803068.59900001</v>
      </c>
      <c r="S18">
        <f t="shared" si="6"/>
        <v>255457982.00799999</v>
      </c>
      <c r="T18">
        <f t="shared" si="6"/>
        <v>306392904.69199997</v>
      </c>
      <c r="U18">
        <f t="shared" si="6"/>
        <v>334106319.09500003</v>
      </c>
      <c r="V18">
        <f t="shared" si="6"/>
        <v>369256048.47399998</v>
      </c>
      <c r="W18">
        <f t="shared" si="6"/>
        <v>430822104.824</v>
      </c>
      <c r="X18">
        <f t="shared" si="6"/>
        <v>477187844.04400003</v>
      </c>
      <c r="Y18">
        <f t="shared" si="6"/>
        <v>369950051.55199999</v>
      </c>
      <c r="Z18">
        <f t="shared" si="6"/>
        <v>411084820.412</v>
      </c>
    </row>
    <row r="19" spans="1:26">
      <c r="A19" t="s">
        <v>39</v>
      </c>
      <c r="B19">
        <v>13214.942999999999</v>
      </c>
      <c r="C19">
        <v>12480.522999999999</v>
      </c>
      <c r="D19">
        <v>11622.611000000001</v>
      </c>
      <c r="E19">
        <v>13025.368</v>
      </c>
      <c r="F19">
        <v>16659.228999999999</v>
      </c>
      <c r="G19">
        <v>14802.45</v>
      </c>
      <c r="H19">
        <v>15453.16</v>
      </c>
      <c r="I19">
        <v>19365.135999999999</v>
      </c>
      <c r="J19">
        <v>20674.423999999999</v>
      </c>
      <c r="K19">
        <v>18737.066999999999</v>
      </c>
      <c r="L19">
        <v>22810.583999999999</v>
      </c>
      <c r="P19" s="9">
        <f>P17-P18</f>
        <v>-7633125.8400000334</v>
      </c>
      <c r="Q19" s="9">
        <f t="shared" ref="Q19:Z19" si="7">Q17-Q18</f>
        <v>-7577653.2459999919</v>
      </c>
      <c r="R19" s="9">
        <f t="shared" si="7"/>
        <v>-6962154.454000026</v>
      </c>
      <c r="S19" s="9">
        <f t="shared" si="7"/>
        <v>-7383842.1239999831</v>
      </c>
      <c r="T19" s="9">
        <f t="shared" si="7"/>
        <v>-7942877.2269999981</v>
      </c>
      <c r="U19" s="9">
        <f t="shared" si="7"/>
        <v>-7864927.0290000439</v>
      </c>
      <c r="V19" s="9">
        <f t="shared" si="7"/>
        <v>-8834743.3050000668</v>
      </c>
      <c r="W19" s="9">
        <f t="shared" si="7"/>
        <v>-9250565.3909999132</v>
      </c>
      <c r="X19" s="9">
        <f t="shared" si="7"/>
        <v>-11111203.699999988</v>
      </c>
      <c r="Y19" s="9">
        <f t="shared" si="7"/>
        <v>-8467241.0280000567</v>
      </c>
      <c r="Z19" s="9">
        <f t="shared" si="7"/>
        <v>-9405200.7070000172</v>
      </c>
    </row>
    <row r="20" spans="1:26">
      <c r="A20" t="s">
        <v>40</v>
      </c>
      <c r="B20">
        <v>165843.16200000001</v>
      </c>
      <c r="C20">
        <v>169276.804</v>
      </c>
      <c r="D20">
        <v>194198.47</v>
      </c>
      <c r="E20">
        <v>268525.55800000002</v>
      </c>
      <c r="F20">
        <v>308937.23300000001</v>
      </c>
      <c r="G20">
        <v>345639.12699999998</v>
      </c>
      <c r="H20">
        <v>452541.27600000001</v>
      </c>
      <c r="I20">
        <v>466076.19199999998</v>
      </c>
      <c r="J20">
        <v>504320.495</v>
      </c>
      <c r="K20">
        <v>390233.74900000001</v>
      </c>
      <c r="L20">
        <v>447840.36499999999</v>
      </c>
    </row>
    <row r="21" spans="1:26">
      <c r="A21" t="s">
        <v>41</v>
      </c>
      <c r="B21">
        <v>88272.585999999996</v>
      </c>
      <c r="C21">
        <v>97038.535999999993</v>
      </c>
      <c r="D21">
        <v>111393.57799999999</v>
      </c>
      <c r="E21">
        <v>164812.462</v>
      </c>
      <c r="F21">
        <v>171428.34700000001</v>
      </c>
      <c r="G21">
        <v>183061.29699999999</v>
      </c>
      <c r="H21">
        <v>201323.33600000001</v>
      </c>
      <c r="I21">
        <v>222350.34</v>
      </c>
      <c r="J21">
        <v>238992.78</v>
      </c>
      <c r="K21">
        <v>220280.86799999999</v>
      </c>
      <c r="L21">
        <v>212560.674</v>
      </c>
    </row>
    <row r="22" spans="1:26">
      <c r="A22" t="s">
        <v>42</v>
      </c>
      <c r="B22">
        <v>141514.51300000001</v>
      </c>
      <c r="C22">
        <v>61260.963000000003</v>
      </c>
      <c r="D22">
        <v>70269.675000000003</v>
      </c>
      <c r="E22">
        <v>112970.428</v>
      </c>
      <c r="F22">
        <v>173723.965</v>
      </c>
      <c r="G22">
        <v>127259.308</v>
      </c>
      <c r="H22">
        <v>156820.26800000001</v>
      </c>
      <c r="I22">
        <v>251226.185</v>
      </c>
      <c r="J22">
        <v>415522.73200000002</v>
      </c>
      <c r="K22">
        <v>190935.29</v>
      </c>
      <c r="L22">
        <v>180450.80100000001</v>
      </c>
    </row>
    <row r="23" spans="1:26">
      <c r="A23" t="s">
        <v>43</v>
      </c>
      <c r="B23">
        <v>102737.393</v>
      </c>
      <c r="C23">
        <v>100911.716</v>
      </c>
      <c r="D23">
        <v>116013.52499999999</v>
      </c>
      <c r="E23">
        <v>139121.087</v>
      </c>
      <c r="F23">
        <v>161819.48199999999</v>
      </c>
      <c r="G23">
        <v>139452.56299999999</v>
      </c>
      <c r="H23">
        <v>151842.821</v>
      </c>
      <c r="I23">
        <v>207116.87599999999</v>
      </c>
      <c r="J23">
        <v>283318.43400000001</v>
      </c>
      <c r="K23">
        <v>285344.06300000002</v>
      </c>
      <c r="L23">
        <v>236404.098</v>
      </c>
    </row>
    <row r="24" spans="1:26">
      <c r="A24" t="s">
        <v>44</v>
      </c>
      <c r="B24">
        <v>37086.063000000002</v>
      </c>
      <c r="C24">
        <v>9856.1450000000004</v>
      </c>
      <c r="D24">
        <v>22699.205000000002</v>
      </c>
      <c r="E24">
        <v>25189.062999999998</v>
      </c>
      <c r="F24">
        <v>15833.991</v>
      </c>
      <c r="G24">
        <v>62610.150999999998</v>
      </c>
      <c r="H24">
        <v>37715.743999999999</v>
      </c>
      <c r="I24">
        <v>53453.569000000003</v>
      </c>
      <c r="J24">
        <v>75326.430999999997</v>
      </c>
      <c r="K24">
        <v>35256.464999999997</v>
      </c>
      <c r="L24">
        <v>63692.214</v>
      </c>
    </row>
    <row r="25" spans="1:26">
      <c r="A25" t="s">
        <v>45</v>
      </c>
      <c r="B25">
        <v>12616.183999999999</v>
      </c>
      <c r="C25">
        <v>16356.052</v>
      </c>
      <c r="D25">
        <v>30343.05</v>
      </c>
      <c r="E25">
        <v>42856.911999999997</v>
      </c>
      <c r="F25">
        <v>54258.409</v>
      </c>
      <c r="G25">
        <v>35811.821000000004</v>
      </c>
      <c r="H25">
        <v>61022.398000000001</v>
      </c>
      <c r="I25">
        <v>128035.871</v>
      </c>
      <c r="J25">
        <v>183107.91399999999</v>
      </c>
      <c r="K25">
        <v>79740.472999999998</v>
      </c>
      <c r="L25">
        <v>49431.777000000002</v>
      </c>
    </row>
    <row r="26" spans="1:26">
      <c r="A26" t="s">
        <v>46</v>
      </c>
      <c r="B26">
        <v>9388.4770000000008</v>
      </c>
      <c r="C26">
        <v>11422.442999999999</v>
      </c>
      <c r="D26">
        <v>12106.669</v>
      </c>
      <c r="E26">
        <v>10246.834999999999</v>
      </c>
      <c r="F26">
        <v>9961.375</v>
      </c>
      <c r="G26">
        <v>9049.4120000000003</v>
      </c>
      <c r="H26">
        <v>13012.24</v>
      </c>
      <c r="I26">
        <v>28840.835999999999</v>
      </c>
      <c r="J26">
        <v>55981.262999999999</v>
      </c>
      <c r="K26">
        <v>25547.113000000001</v>
      </c>
      <c r="L26">
        <v>20146.28</v>
      </c>
    </row>
    <row r="27" spans="1:26">
      <c r="A27" t="s">
        <v>47</v>
      </c>
      <c r="B27">
        <v>160056.212</v>
      </c>
      <c r="C27">
        <v>158554.152</v>
      </c>
      <c r="D27">
        <v>180942.943</v>
      </c>
      <c r="E27">
        <v>206867.52499999999</v>
      </c>
      <c r="F27">
        <v>221796.367</v>
      </c>
      <c r="G27">
        <v>200663.79500000001</v>
      </c>
      <c r="H27">
        <v>195523.58600000001</v>
      </c>
      <c r="I27">
        <v>285295.853</v>
      </c>
      <c r="J27">
        <v>400533.859</v>
      </c>
      <c r="K27">
        <v>258705.38800000001</v>
      </c>
      <c r="L27">
        <v>240060.79399999999</v>
      </c>
    </row>
    <row r="28" spans="1:26">
      <c r="A28" t="s">
        <v>48</v>
      </c>
      <c r="B28">
        <v>8722.6650000000009</v>
      </c>
      <c r="C28">
        <v>9685.1710000000003</v>
      </c>
      <c r="D28">
        <v>2733.2339999999999</v>
      </c>
      <c r="E28">
        <v>5192.9870000000001</v>
      </c>
      <c r="F28">
        <v>4490.1729999999998</v>
      </c>
      <c r="G28">
        <v>5055.8090000000002</v>
      </c>
      <c r="H28">
        <v>6684.1369999999997</v>
      </c>
      <c r="I28">
        <v>8663.902</v>
      </c>
      <c r="J28">
        <v>9930.59</v>
      </c>
      <c r="K28">
        <v>8579.0490000000009</v>
      </c>
      <c r="L28">
        <v>11201.046</v>
      </c>
    </row>
    <row r="29" spans="1:26">
      <c r="A29" t="s">
        <v>49</v>
      </c>
      <c r="B29">
        <v>1118043.9280000001</v>
      </c>
      <c r="C29">
        <v>1305585.476</v>
      </c>
      <c r="D29">
        <v>1445211.09</v>
      </c>
      <c r="E29">
        <v>1769192.152</v>
      </c>
      <c r="F29">
        <v>2057211.5490000001</v>
      </c>
      <c r="G29">
        <v>2098888.821</v>
      </c>
      <c r="H29">
        <v>2239450.0389999999</v>
      </c>
      <c r="I29">
        <v>2700001.764</v>
      </c>
      <c r="J29">
        <v>3320101.1889999998</v>
      </c>
      <c r="K29">
        <v>2937514.963</v>
      </c>
      <c r="L29">
        <v>2693800.1970000002</v>
      </c>
    </row>
    <row r="30" spans="1:26">
      <c r="A30" t="s">
        <v>50</v>
      </c>
      <c r="B30">
        <v>1088676.852</v>
      </c>
      <c r="C30">
        <v>1200648.6839999999</v>
      </c>
      <c r="D30">
        <v>1303468.861</v>
      </c>
      <c r="E30">
        <v>1668397.3770000001</v>
      </c>
      <c r="F30">
        <v>1710291.0560000001</v>
      </c>
      <c r="G30">
        <v>1782960.34</v>
      </c>
      <c r="H30">
        <v>1959897.6580000001</v>
      </c>
      <c r="I30">
        <v>2295378.0129999998</v>
      </c>
      <c r="J30">
        <v>2518049.696</v>
      </c>
      <c r="K30">
        <v>2273376.36</v>
      </c>
      <c r="L30">
        <v>2297978.7140000002</v>
      </c>
    </row>
    <row r="31" spans="1:26">
      <c r="A31" t="s">
        <v>51</v>
      </c>
      <c r="B31">
        <v>562643.17700000003</v>
      </c>
      <c r="C31">
        <v>624005.60600000003</v>
      </c>
      <c r="D31">
        <v>713316.83400000003</v>
      </c>
      <c r="E31">
        <v>844570.83799999999</v>
      </c>
      <c r="F31">
        <v>1035520.461</v>
      </c>
      <c r="G31">
        <v>1041985.5110000001</v>
      </c>
      <c r="H31">
        <v>1210800.2120000001</v>
      </c>
      <c r="I31">
        <v>1613093.2339999999</v>
      </c>
      <c r="J31">
        <v>1758287.557</v>
      </c>
      <c r="K31">
        <v>1813894.6980000001</v>
      </c>
      <c r="L31">
        <v>1900068.054</v>
      </c>
    </row>
    <row r="32" spans="1:26">
      <c r="A32" t="s">
        <v>52</v>
      </c>
      <c r="B32">
        <v>1453941.47</v>
      </c>
      <c r="C32">
        <v>1490692.9469999999</v>
      </c>
      <c r="D32">
        <v>1597001.1470000001</v>
      </c>
      <c r="E32">
        <v>1943613.7080000001</v>
      </c>
      <c r="F32">
        <v>2269270.014</v>
      </c>
      <c r="G32">
        <v>2777230.727</v>
      </c>
      <c r="H32">
        <v>2730787.7349999999</v>
      </c>
      <c r="I32">
        <v>3088818.3289999999</v>
      </c>
      <c r="J32">
        <v>3506613.23</v>
      </c>
      <c r="K32">
        <v>3108053.2790000001</v>
      </c>
      <c r="L32">
        <v>2809812.8990000002</v>
      </c>
    </row>
    <row r="33" spans="1:12">
      <c r="A33" t="s">
        <v>53</v>
      </c>
      <c r="B33">
        <v>185595.024</v>
      </c>
      <c r="C33">
        <v>198525.106</v>
      </c>
      <c r="D33">
        <v>235609.22700000001</v>
      </c>
      <c r="E33">
        <v>300241.80900000001</v>
      </c>
      <c r="F33">
        <v>336822.28100000002</v>
      </c>
      <c r="G33">
        <v>326051.75099999999</v>
      </c>
      <c r="H33">
        <v>378959.13799999998</v>
      </c>
      <c r="I33">
        <v>458940.31300000002</v>
      </c>
      <c r="J33">
        <v>548756.23199999996</v>
      </c>
      <c r="K33">
        <v>493080.13699999999</v>
      </c>
      <c r="L33">
        <v>473697.42200000002</v>
      </c>
    </row>
    <row r="34" spans="1:12">
      <c r="A34" t="s">
        <v>54</v>
      </c>
      <c r="B34">
        <v>490335.10399999999</v>
      </c>
      <c r="C34">
        <v>487024.08799999999</v>
      </c>
      <c r="D34">
        <v>569518.87</v>
      </c>
      <c r="E34">
        <v>673000.875</v>
      </c>
      <c r="F34">
        <v>693478.495</v>
      </c>
      <c r="G34">
        <v>778459.61300000001</v>
      </c>
      <c r="H34">
        <v>1123019.9680000001</v>
      </c>
      <c r="I34">
        <v>1283449.858</v>
      </c>
      <c r="J34">
        <v>1378324.0919999999</v>
      </c>
      <c r="K34">
        <v>1070315.6910000001</v>
      </c>
      <c r="L34">
        <v>1108564.0419999999</v>
      </c>
    </row>
    <row r="35" spans="1:12">
      <c r="A35" t="s">
        <v>55</v>
      </c>
      <c r="B35">
        <v>493714.45299999998</v>
      </c>
      <c r="C35">
        <v>455237.90299999999</v>
      </c>
      <c r="D35">
        <v>439839.70400000003</v>
      </c>
      <c r="E35">
        <v>530853.16099999996</v>
      </c>
      <c r="F35">
        <v>528751.70400000003</v>
      </c>
      <c r="G35">
        <v>813269.97900000005</v>
      </c>
      <c r="H35">
        <v>1016888.299</v>
      </c>
      <c r="I35">
        <v>577652.05200000003</v>
      </c>
      <c r="J35">
        <v>725901.57700000005</v>
      </c>
      <c r="K35">
        <v>604161.1</v>
      </c>
      <c r="L35">
        <v>753989.33700000006</v>
      </c>
    </row>
    <row r="36" spans="1:12">
      <c r="A36" t="s">
        <v>56</v>
      </c>
      <c r="B36">
        <v>234873.04399999999</v>
      </c>
      <c r="C36">
        <v>252730.66800000001</v>
      </c>
      <c r="D36">
        <v>285939.99099999998</v>
      </c>
      <c r="E36">
        <v>337622.30300000001</v>
      </c>
      <c r="F36">
        <v>379512.48800000001</v>
      </c>
      <c r="G36">
        <v>404932.70600000001</v>
      </c>
      <c r="H36">
        <v>469829.75599999999</v>
      </c>
      <c r="I36">
        <v>562021.16</v>
      </c>
      <c r="J36">
        <v>606560.52800000005</v>
      </c>
      <c r="K36">
        <v>573067.12600000005</v>
      </c>
      <c r="L36">
        <v>572559.60400000005</v>
      </c>
    </row>
    <row r="37" spans="1:12">
      <c r="A37" t="s">
        <v>57</v>
      </c>
      <c r="B37">
        <v>322242.83799999999</v>
      </c>
      <c r="C37">
        <v>264317.45899999997</v>
      </c>
      <c r="D37">
        <v>247184.64799999999</v>
      </c>
      <c r="E37">
        <v>307717.67</v>
      </c>
      <c r="F37">
        <v>394547.77100000001</v>
      </c>
      <c r="G37">
        <v>515016.04700000002</v>
      </c>
      <c r="H37">
        <v>607024.05200000003</v>
      </c>
      <c r="I37">
        <v>654577.56999999995</v>
      </c>
      <c r="J37">
        <v>1235098.79</v>
      </c>
      <c r="K37">
        <v>1025919.149</v>
      </c>
      <c r="L37">
        <v>1129591.003</v>
      </c>
    </row>
    <row r="38" spans="1:12">
      <c r="A38" t="s">
        <v>58</v>
      </c>
      <c r="B38">
        <v>80010.513000000006</v>
      </c>
      <c r="C38">
        <v>79998.414000000004</v>
      </c>
      <c r="D38">
        <v>130206.16099999999</v>
      </c>
      <c r="E38">
        <v>175439.99</v>
      </c>
      <c r="F38">
        <v>222860.21100000001</v>
      </c>
      <c r="G38">
        <v>252387.73199999999</v>
      </c>
      <c r="H38">
        <v>258044.02499999999</v>
      </c>
      <c r="I38">
        <v>333917.58299999998</v>
      </c>
      <c r="J38">
        <v>349878.61599999998</v>
      </c>
      <c r="K38">
        <v>374204.39</v>
      </c>
      <c r="L38">
        <v>382250.05900000001</v>
      </c>
    </row>
    <row r="39" spans="1:12">
      <c r="A39" t="s">
        <v>59</v>
      </c>
      <c r="B39">
        <v>1006062.633</v>
      </c>
      <c r="C39">
        <v>999764.09600000002</v>
      </c>
      <c r="D39">
        <v>1128723.4680000001</v>
      </c>
      <c r="E39">
        <v>1401520.48</v>
      </c>
      <c r="F39">
        <v>1669514.297</v>
      </c>
      <c r="G39">
        <v>1689676.9809999999</v>
      </c>
      <c r="H39">
        <v>1891746.2960000001</v>
      </c>
      <c r="I39">
        <v>2232699.5460000001</v>
      </c>
      <c r="J39">
        <v>2389909.4640000002</v>
      </c>
      <c r="K39">
        <v>2240109.6320000002</v>
      </c>
      <c r="L39">
        <v>2292188.9440000001</v>
      </c>
    </row>
    <row r="40" spans="1:12">
      <c r="A40" t="s">
        <v>60</v>
      </c>
      <c r="B40">
        <v>45681.559000000001</v>
      </c>
      <c r="C40">
        <v>49699.08</v>
      </c>
      <c r="D40">
        <v>50031.398000000001</v>
      </c>
      <c r="E40">
        <v>57395.141000000003</v>
      </c>
      <c r="F40">
        <v>50057.377999999997</v>
      </c>
      <c r="G40">
        <v>53700.228999999999</v>
      </c>
      <c r="H40">
        <v>66881.062999999995</v>
      </c>
      <c r="I40">
        <v>71549.767999999996</v>
      </c>
      <c r="J40">
        <v>79251.879000000001</v>
      </c>
      <c r="K40">
        <v>74895.895999999993</v>
      </c>
      <c r="L40">
        <v>84929.335999999996</v>
      </c>
    </row>
    <row r="41" spans="1:12">
      <c r="A41" t="s">
        <v>61</v>
      </c>
      <c r="B41">
        <v>18641.094000000001</v>
      </c>
      <c r="C41">
        <v>17554.298999999999</v>
      </c>
      <c r="D41">
        <v>18851.499</v>
      </c>
      <c r="E41">
        <v>27702.885999999999</v>
      </c>
      <c r="F41">
        <v>29411.474999999999</v>
      </c>
      <c r="G41">
        <v>26882.287</v>
      </c>
      <c r="H41">
        <v>30284.76</v>
      </c>
      <c r="I41">
        <v>42592.637999999999</v>
      </c>
      <c r="J41">
        <v>55284.034</v>
      </c>
      <c r="K41">
        <v>45346.478000000003</v>
      </c>
      <c r="L41">
        <v>42434.048000000003</v>
      </c>
    </row>
    <row r="42" spans="1:12">
      <c r="A42" t="s">
        <v>62</v>
      </c>
      <c r="B42">
        <v>862964.86199999996</v>
      </c>
      <c r="C42">
        <v>974102.06400000001</v>
      </c>
      <c r="D42">
        <v>956321.24300000002</v>
      </c>
      <c r="E42">
        <v>938671.24199999997</v>
      </c>
      <c r="F42">
        <v>1019998.041</v>
      </c>
      <c r="G42">
        <v>1040076.053</v>
      </c>
      <c r="H42">
        <v>1077365.577</v>
      </c>
      <c r="I42">
        <v>1408181.7620000001</v>
      </c>
      <c r="J42">
        <v>1715245.946</v>
      </c>
      <c r="K42">
        <v>1590543.601</v>
      </c>
      <c r="L42">
        <v>1880940.476</v>
      </c>
    </row>
    <row r="43" spans="1:12">
      <c r="A43" t="s">
        <v>63</v>
      </c>
      <c r="B43">
        <v>155816.851</v>
      </c>
      <c r="C43">
        <v>158419.16899999999</v>
      </c>
      <c r="D43">
        <v>224284.29500000001</v>
      </c>
      <c r="E43">
        <v>294298.23100000003</v>
      </c>
      <c r="F43">
        <v>333487.85399999999</v>
      </c>
      <c r="G43">
        <v>344981.93800000002</v>
      </c>
      <c r="H43">
        <v>373042.57699999999</v>
      </c>
      <c r="I43">
        <v>503040.29700000002</v>
      </c>
      <c r="J43">
        <v>713599.31299999997</v>
      </c>
      <c r="K43">
        <v>616215.30200000003</v>
      </c>
      <c r="L43">
        <v>615608.18799999997</v>
      </c>
    </row>
    <row r="44" spans="1:12">
      <c r="A44" t="s">
        <v>64</v>
      </c>
      <c r="B44">
        <v>669708.69700000004</v>
      </c>
      <c r="C44">
        <v>739491.40300000005</v>
      </c>
      <c r="D44">
        <v>803549.67799999996</v>
      </c>
      <c r="E44">
        <v>963582.94299999997</v>
      </c>
      <c r="F44">
        <v>1231367.26</v>
      </c>
      <c r="G44">
        <v>1253861.415</v>
      </c>
      <c r="H44">
        <v>1276670.6340000001</v>
      </c>
      <c r="I44">
        <v>1390311.139</v>
      </c>
      <c r="J44">
        <v>1623361.385</v>
      </c>
      <c r="K44">
        <v>1506031.148</v>
      </c>
      <c r="L44">
        <v>1612392.639</v>
      </c>
    </row>
    <row r="45" spans="1:12">
      <c r="A45" t="s">
        <v>65</v>
      </c>
      <c r="B45">
        <v>403489.576</v>
      </c>
      <c r="C45">
        <v>455905.99699999997</v>
      </c>
      <c r="D45">
        <v>488551.48599999998</v>
      </c>
      <c r="E45">
        <v>605560.36199999996</v>
      </c>
      <c r="F45">
        <v>675878.29299999995</v>
      </c>
      <c r="G45">
        <v>731436.97</v>
      </c>
      <c r="H45">
        <v>851823.53200000001</v>
      </c>
      <c r="I45">
        <v>977572.41700000002</v>
      </c>
      <c r="J45">
        <v>1095468.5889999999</v>
      </c>
      <c r="K45">
        <v>876476.59499999997</v>
      </c>
      <c r="L45">
        <v>776068.92599999998</v>
      </c>
    </row>
    <row r="46" spans="1:12">
      <c r="A46" t="s">
        <v>66</v>
      </c>
      <c r="B46">
        <v>601785.14500000002</v>
      </c>
      <c r="C46">
        <v>573061.31900000002</v>
      </c>
      <c r="D46">
        <v>584482.147</v>
      </c>
      <c r="E46">
        <v>659083.61899999995</v>
      </c>
      <c r="F46">
        <v>844228.61699999997</v>
      </c>
      <c r="G46">
        <v>893994.67299999995</v>
      </c>
      <c r="H46">
        <v>962943.946</v>
      </c>
      <c r="I46">
        <v>1579637.442</v>
      </c>
      <c r="J46">
        <v>1810631.0090000001</v>
      </c>
      <c r="K46">
        <v>1371691.9210000001</v>
      </c>
      <c r="L46">
        <v>1251230.551</v>
      </c>
    </row>
    <row r="47" spans="1:12">
      <c r="A47" t="s">
        <v>67</v>
      </c>
      <c r="B47">
        <v>74429.789000000004</v>
      </c>
      <c r="C47">
        <v>100719.46</v>
      </c>
      <c r="D47">
        <v>139454.815</v>
      </c>
      <c r="E47">
        <v>236522.522</v>
      </c>
      <c r="F47">
        <v>304679.62800000003</v>
      </c>
      <c r="G47">
        <v>177680.34099999999</v>
      </c>
      <c r="H47">
        <v>172584.75099999999</v>
      </c>
      <c r="I47">
        <v>196609.07500000001</v>
      </c>
      <c r="J47">
        <v>259651.46599999999</v>
      </c>
      <c r="K47">
        <v>401675.6</v>
      </c>
      <c r="L47">
        <v>381599.99900000001</v>
      </c>
    </row>
    <row r="48" spans="1:12">
      <c r="A48" t="s">
        <v>68</v>
      </c>
      <c r="B48">
        <v>393745.978</v>
      </c>
      <c r="C48">
        <v>375607.04499999998</v>
      </c>
      <c r="D48">
        <v>401480.08299999998</v>
      </c>
      <c r="E48">
        <v>463938.592</v>
      </c>
      <c r="F48">
        <v>493483.76500000001</v>
      </c>
      <c r="G48">
        <v>420986.4</v>
      </c>
      <c r="H48">
        <v>451014.35499999998</v>
      </c>
      <c r="I48">
        <v>581804.772</v>
      </c>
      <c r="J48">
        <v>689685.83799999999</v>
      </c>
      <c r="K48">
        <v>727231.70299999998</v>
      </c>
      <c r="L48">
        <v>767045.4</v>
      </c>
    </row>
    <row r="49" spans="1:12">
      <c r="A49" t="s">
        <v>69</v>
      </c>
      <c r="B49">
        <v>99307.019</v>
      </c>
      <c r="C49">
        <v>89810.361000000004</v>
      </c>
      <c r="D49">
        <v>79585.485000000001</v>
      </c>
      <c r="E49">
        <v>79248.138000000006</v>
      </c>
      <c r="F49">
        <v>84139.115999999995</v>
      </c>
      <c r="G49">
        <v>69595.418999999994</v>
      </c>
      <c r="H49">
        <v>65991.712</v>
      </c>
      <c r="I49">
        <v>69795.898000000001</v>
      </c>
      <c r="J49">
        <v>61267.216</v>
      </c>
      <c r="K49">
        <v>43042.875999999997</v>
      </c>
      <c r="L49">
        <v>61260.707000000002</v>
      </c>
    </row>
    <row r="50" spans="1:12">
      <c r="A50" t="s">
        <v>70</v>
      </c>
      <c r="B50">
        <v>5135.0940000000001</v>
      </c>
      <c r="C50">
        <v>6659.5410000000002</v>
      </c>
      <c r="D50">
        <v>2954.9659999999999</v>
      </c>
      <c r="E50">
        <v>5306.317</v>
      </c>
      <c r="F50">
        <v>5165.0619999999999</v>
      </c>
      <c r="G50">
        <v>8933.8439999999991</v>
      </c>
      <c r="H50">
        <v>10997.975</v>
      </c>
      <c r="I50">
        <v>8585.3019999999997</v>
      </c>
      <c r="J50">
        <v>4244.3950000000004</v>
      </c>
      <c r="K50">
        <v>6880.6409999999996</v>
      </c>
      <c r="L50">
        <v>13534.433000000001</v>
      </c>
    </row>
    <row r="51" spans="1:12">
      <c r="A51" t="s">
        <v>71</v>
      </c>
      <c r="B51">
        <v>40434.675000000003</v>
      </c>
      <c r="C51">
        <v>48607.339</v>
      </c>
      <c r="D51">
        <v>46863.805999999997</v>
      </c>
      <c r="E51">
        <v>78577.065000000002</v>
      </c>
      <c r="F51">
        <v>84071.051000000007</v>
      </c>
      <c r="G51">
        <v>89858.668999999994</v>
      </c>
      <c r="H51">
        <v>127123.204</v>
      </c>
      <c r="I51">
        <v>140373.88099999999</v>
      </c>
      <c r="J51">
        <v>236363.05300000001</v>
      </c>
      <c r="K51">
        <v>95762.426999999996</v>
      </c>
      <c r="L51">
        <v>250249.639</v>
      </c>
    </row>
    <row r="52" spans="1:12">
      <c r="A52" t="s">
        <v>72</v>
      </c>
      <c r="B52">
        <v>56778.665000000001</v>
      </c>
      <c r="C52">
        <v>43436.737000000001</v>
      </c>
      <c r="D52">
        <v>68652.755000000005</v>
      </c>
      <c r="E52">
        <v>76278.165999999997</v>
      </c>
      <c r="F52">
        <v>70129.982999999993</v>
      </c>
      <c r="G52">
        <v>73320.175000000003</v>
      </c>
      <c r="H52">
        <v>76224.184999999998</v>
      </c>
      <c r="I52">
        <v>163466.696</v>
      </c>
      <c r="J52">
        <v>216122.84599999999</v>
      </c>
      <c r="K52">
        <v>186596.378</v>
      </c>
      <c r="L52">
        <v>100500.359</v>
      </c>
    </row>
    <row r="53" spans="1:12">
      <c r="A53" t="s">
        <v>73</v>
      </c>
      <c r="B53">
        <v>5954.1270000000004</v>
      </c>
      <c r="C53">
        <v>8025.8140000000003</v>
      </c>
      <c r="D53">
        <v>7869.5519999999997</v>
      </c>
      <c r="E53">
        <v>45646.803999999996</v>
      </c>
      <c r="F53">
        <v>36793.120000000003</v>
      </c>
      <c r="G53">
        <v>25667.995999999999</v>
      </c>
      <c r="H53">
        <v>91771.116999999998</v>
      </c>
      <c r="I53">
        <v>170830.38099999999</v>
      </c>
      <c r="J53">
        <v>169108.245</v>
      </c>
      <c r="K53">
        <v>58077.694000000003</v>
      </c>
      <c r="L53">
        <v>89305.831999999995</v>
      </c>
    </row>
    <row r="54" spans="1:12">
      <c r="A54" t="s">
        <v>74</v>
      </c>
      <c r="B54">
        <v>463242.47600000002</v>
      </c>
      <c r="C54">
        <v>389094.49400000001</v>
      </c>
      <c r="D54">
        <v>387242.58399999997</v>
      </c>
      <c r="E54">
        <v>511905.18900000001</v>
      </c>
      <c r="F54">
        <v>611088.30000000005</v>
      </c>
      <c r="G54">
        <v>977239.40500000003</v>
      </c>
      <c r="H54">
        <v>1122402.973</v>
      </c>
      <c r="I54">
        <v>1234296.757</v>
      </c>
      <c r="J54">
        <v>1351224.2039999999</v>
      </c>
      <c r="K54">
        <v>1069615.1669999999</v>
      </c>
      <c r="L54">
        <v>1526882.7350000001</v>
      </c>
    </row>
    <row r="55" spans="1:12">
      <c r="A55" t="s">
        <v>75</v>
      </c>
      <c r="B55">
        <v>3453.5079999999998</v>
      </c>
      <c r="C55">
        <v>3704.3960000000002</v>
      </c>
      <c r="D55">
        <v>6403.0510000000004</v>
      </c>
      <c r="E55">
        <v>21843.417000000001</v>
      </c>
      <c r="F55">
        <v>25534.3</v>
      </c>
      <c r="G55">
        <v>24459.294000000002</v>
      </c>
      <c r="H55">
        <v>26806.453000000001</v>
      </c>
      <c r="I55">
        <v>33295.595999999998</v>
      </c>
      <c r="J55">
        <v>36768.438999999998</v>
      </c>
      <c r="K55">
        <v>42423.415999999997</v>
      </c>
      <c r="L55">
        <v>45884.356</v>
      </c>
    </row>
    <row r="56" spans="1:12">
      <c r="A56" t="s">
        <v>76</v>
      </c>
      <c r="B56">
        <v>20230.491000000002</v>
      </c>
      <c r="C56">
        <v>26767.838</v>
      </c>
      <c r="D56">
        <v>30996.602999999999</v>
      </c>
      <c r="E56">
        <v>41176.002999999997</v>
      </c>
      <c r="F56">
        <v>54842.697</v>
      </c>
      <c r="G56">
        <v>63101.798000000003</v>
      </c>
      <c r="H56">
        <v>59174.87</v>
      </c>
      <c r="I56">
        <v>67277.061000000002</v>
      </c>
      <c r="J56">
        <v>86656.737999999998</v>
      </c>
      <c r="K56">
        <v>61452.216</v>
      </c>
      <c r="L56">
        <v>64037.394</v>
      </c>
    </row>
    <row r="57" spans="1:12">
      <c r="A57" t="s">
        <v>77</v>
      </c>
      <c r="B57">
        <v>96350.841</v>
      </c>
      <c r="C57">
        <v>72144.664000000004</v>
      </c>
      <c r="D57">
        <v>68859.032999999996</v>
      </c>
      <c r="E57">
        <v>85690.293000000005</v>
      </c>
      <c r="F57">
        <v>101577.704</v>
      </c>
      <c r="G57">
        <v>104122.054</v>
      </c>
      <c r="H57">
        <v>88431.433000000005</v>
      </c>
      <c r="I57">
        <v>126202.201</v>
      </c>
      <c r="J57">
        <v>196011.28899999999</v>
      </c>
      <c r="K57">
        <v>105427.897</v>
      </c>
      <c r="L57">
        <v>131191.427</v>
      </c>
    </row>
    <row r="58" spans="1:12">
      <c r="A58" t="s">
        <v>78</v>
      </c>
      <c r="B58">
        <v>402156.42599999998</v>
      </c>
      <c r="C58">
        <v>343435.43400000001</v>
      </c>
      <c r="D58">
        <v>337509.99800000002</v>
      </c>
      <c r="E58">
        <v>410333.42700000003</v>
      </c>
      <c r="F58">
        <v>516483.93900000001</v>
      </c>
      <c r="G58">
        <v>545711.81000000006</v>
      </c>
      <c r="H58">
        <v>636530.45299999998</v>
      </c>
      <c r="I58">
        <v>804313.13100000005</v>
      </c>
      <c r="J58">
        <v>718679.31200000003</v>
      </c>
      <c r="K58">
        <v>499835.82799999998</v>
      </c>
      <c r="L58">
        <v>545918.59600000002</v>
      </c>
    </row>
    <row r="59" spans="1:12">
      <c r="A59" t="s">
        <v>79</v>
      </c>
      <c r="B59">
        <v>585108.63800000004</v>
      </c>
      <c r="C59">
        <v>468252.16600000003</v>
      </c>
      <c r="D59">
        <v>450306.06</v>
      </c>
      <c r="E59">
        <v>480468.245</v>
      </c>
      <c r="F59">
        <v>602376.53099999996</v>
      </c>
      <c r="G59">
        <v>637456.38100000005</v>
      </c>
      <c r="H59">
        <v>943820.37600000005</v>
      </c>
      <c r="I59">
        <v>1281519.7849999999</v>
      </c>
      <c r="J59">
        <v>1334028.584</v>
      </c>
      <c r="K59">
        <v>846049.84900000005</v>
      </c>
      <c r="L59">
        <v>1163600.973</v>
      </c>
    </row>
    <row r="60" spans="1:12">
      <c r="A60" t="s">
        <v>80</v>
      </c>
      <c r="B60">
        <v>48.43</v>
      </c>
      <c r="C60">
        <v>60.319000000000003</v>
      </c>
      <c r="D60">
        <v>65.641000000000005</v>
      </c>
      <c r="E60">
        <v>41.771000000000001</v>
      </c>
      <c r="F60">
        <v>76.563999999999993</v>
      </c>
      <c r="G60">
        <v>39.557000000000002</v>
      </c>
      <c r="H60">
        <v>109.517</v>
      </c>
      <c r="I60">
        <v>124.538</v>
      </c>
      <c r="J60">
        <v>183.73</v>
      </c>
      <c r="K60">
        <v>166.637</v>
      </c>
      <c r="L60">
        <v>228.87</v>
      </c>
    </row>
    <row r="61" spans="1:12">
      <c r="A61" t="s">
        <v>81</v>
      </c>
      <c r="B61">
        <v>42489.034</v>
      </c>
      <c r="C61">
        <v>35878.786</v>
      </c>
      <c r="D61">
        <v>27639.378000000001</v>
      </c>
      <c r="E61">
        <v>27716.473000000002</v>
      </c>
      <c r="F61">
        <v>35467.341999999997</v>
      </c>
      <c r="G61">
        <v>29841.255000000001</v>
      </c>
      <c r="H61">
        <v>24867.636999999999</v>
      </c>
      <c r="I61">
        <v>28745.812000000002</v>
      </c>
      <c r="J61">
        <v>29028.105</v>
      </c>
      <c r="K61">
        <v>27691.758999999998</v>
      </c>
      <c r="L61">
        <v>37921.114999999998</v>
      </c>
    </row>
    <row r="62" spans="1:12">
      <c r="A62" t="s">
        <v>82</v>
      </c>
      <c r="B62">
        <v>196236.40400000001</v>
      </c>
      <c r="C62">
        <v>153986.89600000001</v>
      </c>
      <c r="D62">
        <v>148729.01300000001</v>
      </c>
      <c r="E62">
        <v>208358.258</v>
      </c>
      <c r="F62">
        <v>224658.02799999999</v>
      </c>
      <c r="G62">
        <v>163652.04300000001</v>
      </c>
      <c r="H62">
        <v>149566.91800000001</v>
      </c>
      <c r="I62">
        <v>158794.99400000001</v>
      </c>
      <c r="J62">
        <v>109639.12699999999</v>
      </c>
      <c r="K62">
        <v>96130.271999999997</v>
      </c>
      <c r="L62">
        <v>143315.89300000001</v>
      </c>
    </row>
    <row r="63" spans="1:12">
      <c r="A63" t="s">
        <v>83</v>
      </c>
      <c r="B63">
        <v>178103.546</v>
      </c>
      <c r="C63">
        <v>183178.82500000001</v>
      </c>
      <c r="D63">
        <v>206392.24900000001</v>
      </c>
      <c r="E63">
        <v>138828.024</v>
      </c>
      <c r="F63">
        <v>172608.74600000001</v>
      </c>
      <c r="G63">
        <v>191184.511</v>
      </c>
      <c r="H63">
        <v>219562.97</v>
      </c>
      <c r="I63">
        <v>266264.571</v>
      </c>
      <c r="J63">
        <v>302184.80599999998</v>
      </c>
      <c r="K63">
        <v>211760.54</v>
      </c>
      <c r="L63">
        <v>301942.79599999997</v>
      </c>
    </row>
    <row r="64" spans="1:12">
      <c r="A64" t="s">
        <v>84</v>
      </c>
      <c r="B64">
        <v>25490.044000000002</v>
      </c>
      <c r="C64">
        <v>21589.998</v>
      </c>
      <c r="D64">
        <v>139267.22099999999</v>
      </c>
      <c r="E64">
        <v>166679.97500000001</v>
      </c>
      <c r="F64">
        <v>198944.89</v>
      </c>
      <c r="G64">
        <v>222308.09299999999</v>
      </c>
      <c r="H64">
        <v>212827.47399999999</v>
      </c>
      <c r="I64">
        <v>256757.34599999999</v>
      </c>
      <c r="J64">
        <v>301824.90000000002</v>
      </c>
      <c r="K64">
        <v>292958.06</v>
      </c>
      <c r="L64">
        <v>318421.565</v>
      </c>
    </row>
    <row r="65" spans="1:12">
      <c r="A65" t="s">
        <v>85</v>
      </c>
      <c r="B65">
        <v>66711.392000000007</v>
      </c>
      <c r="C65">
        <v>52713.790999999997</v>
      </c>
      <c r="D65">
        <v>43290.186999999998</v>
      </c>
      <c r="E65">
        <v>59818.468000000001</v>
      </c>
      <c r="F65">
        <v>60260.288</v>
      </c>
      <c r="G65">
        <v>53345.955999999998</v>
      </c>
      <c r="H65">
        <v>55445.324999999997</v>
      </c>
      <c r="I65">
        <v>58447.438000000002</v>
      </c>
      <c r="J65">
        <v>62512.332999999999</v>
      </c>
      <c r="K65">
        <v>36579.459000000003</v>
      </c>
      <c r="L65">
        <v>42460.3</v>
      </c>
    </row>
    <row r="66" spans="1:12">
      <c r="A66" t="s">
        <v>86</v>
      </c>
      <c r="B66">
        <v>84780.673999999999</v>
      </c>
      <c r="C66">
        <v>80248.342000000004</v>
      </c>
      <c r="D66">
        <v>72734.394</v>
      </c>
      <c r="E66">
        <v>81177.466</v>
      </c>
      <c r="F66">
        <v>84881.289000000004</v>
      </c>
      <c r="G66">
        <v>86989.452000000005</v>
      </c>
      <c r="H66">
        <v>90037.418999999994</v>
      </c>
      <c r="I66">
        <v>106880.667</v>
      </c>
      <c r="J66">
        <v>127409.899</v>
      </c>
      <c r="K66">
        <v>129304.523</v>
      </c>
      <c r="L66">
        <v>125223.08100000001</v>
      </c>
    </row>
    <row r="67" spans="1:12">
      <c r="A67" t="s">
        <v>87</v>
      </c>
      <c r="B67">
        <v>26533.589</v>
      </c>
      <c r="C67">
        <v>25458.292000000001</v>
      </c>
      <c r="D67">
        <v>29472.741000000002</v>
      </c>
      <c r="E67">
        <v>35558.728999999999</v>
      </c>
      <c r="F67">
        <v>43137.044999999998</v>
      </c>
      <c r="G67">
        <v>51793.328000000001</v>
      </c>
      <c r="H67">
        <v>49267.481</v>
      </c>
      <c r="I67">
        <v>66038.58</v>
      </c>
      <c r="J67">
        <v>94274.559999999998</v>
      </c>
      <c r="K67">
        <v>85876.740999999995</v>
      </c>
      <c r="L67">
        <v>125573.32799999999</v>
      </c>
    </row>
    <row r="68" spans="1:12">
      <c r="A68" t="s">
        <v>88</v>
      </c>
      <c r="B68">
        <v>210741.42199999999</v>
      </c>
      <c r="C68">
        <v>226626.81700000001</v>
      </c>
      <c r="D68">
        <v>250489.17600000001</v>
      </c>
      <c r="E68">
        <v>288869.86700000003</v>
      </c>
      <c r="F68">
        <v>369226.25699999998</v>
      </c>
      <c r="G68">
        <v>335560.03100000002</v>
      </c>
      <c r="H68">
        <v>367980.82500000001</v>
      </c>
      <c r="I68">
        <v>459002.50199999998</v>
      </c>
      <c r="J68">
        <v>507855.103</v>
      </c>
      <c r="K68">
        <v>395613.07900000003</v>
      </c>
      <c r="L68">
        <v>424454.80699999997</v>
      </c>
    </row>
    <row r="69" spans="1:12">
      <c r="A69" t="s">
        <v>89</v>
      </c>
      <c r="B69">
        <v>2525.0259999999998</v>
      </c>
      <c r="C69">
        <v>1189.421</v>
      </c>
      <c r="D69">
        <v>1590.596</v>
      </c>
      <c r="E69">
        <v>2332.4679999999998</v>
      </c>
      <c r="F69">
        <v>2707.7840000000001</v>
      </c>
      <c r="G69">
        <v>4908.5479999999998</v>
      </c>
      <c r="H69">
        <v>3122.63</v>
      </c>
      <c r="I69">
        <v>1088.056</v>
      </c>
      <c r="J69">
        <v>21847.218000000001</v>
      </c>
      <c r="K69">
        <v>15574.054</v>
      </c>
      <c r="L69">
        <v>1592.5350000000001</v>
      </c>
    </row>
    <row r="70" spans="1:12">
      <c r="A70" t="s">
        <v>90</v>
      </c>
      <c r="B70">
        <v>86888.430999999997</v>
      </c>
      <c r="C70">
        <v>81506.053</v>
      </c>
      <c r="D70">
        <v>79812.877999999997</v>
      </c>
      <c r="E70">
        <v>60156.9</v>
      </c>
      <c r="F70">
        <v>64458.813000000002</v>
      </c>
      <c r="G70">
        <v>66169.911999999997</v>
      </c>
      <c r="H70">
        <v>61760.095000000001</v>
      </c>
      <c r="I70">
        <v>66271.214999999997</v>
      </c>
      <c r="J70">
        <v>61478.947</v>
      </c>
      <c r="K70">
        <v>35188.582999999999</v>
      </c>
      <c r="L70">
        <v>51550.455999999998</v>
      </c>
    </row>
    <row r="71" spans="1:12">
      <c r="A71" t="s">
        <v>91</v>
      </c>
      <c r="B71">
        <v>228256.95</v>
      </c>
      <c r="C71">
        <v>246511.726</v>
      </c>
      <c r="D71">
        <v>283046.67300000001</v>
      </c>
      <c r="E71">
        <v>391810.77899999998</v>
      </c>
      <c r="F71">
        <v>465666.63500000001</v>
      </c>
      <c r="G71">
        <v>475930.18099999998</v>
      </c>
      <c r="H71">
        <v>518383.53600000002</v>
      </c>
      <c r="I71">
        <v>550904.73499999999</v>
      </c>
      <c r="J71">
        <v>758653.16</v>
      </c>
      <c r="K71">
        <v>548411.66399999999</v>
      </c>
      <c r="L71">
        <v>652897.28200000001</v>
      </c>
    </row>
    <row r="72" spans="1:12">
      <c r="A72" t="s">
        <v>92</v>
      </c>
      <c r="B72">
        <v>2328.7759999999998</v>
      </c>
      <c r="C72">
        <v>2211.5100000000002</v>
      </c>
      <c r="D72">
        <v>2844.9749999999999</v>
      </c>
      <c r="E72">
        <v>2501.152</v>
      </c>
      <c r="F72">
        <v>1326.9760000000001</v>
      </c>
      <c r="G72">
        <v>3682.8290000000002</v>
      </c>
      <c r="H72">
        <v>3247.1759999999999</v>
      </c>
      <c r="I72">
        <v>3820.6550000000002</v>
      </c>
      <c r="J72">
        <v>7042.7160000000003</v>
      </c>
      <c r="K72">
        <v>14716.437</v>
      </c>
      <c r="L72">
        <v>44639.531999999999</v>
      </c>
    </row>
    <row r="73" spans="1:12">
      <c r="A73" t="s">
        <v>93</v>
      </c>
      <c r="B73">
        <v>221113.079</v>
      </c>
      <c r="C73">
        <v>182400.26800000001</v>
      </c>
      <c r="D73">
        <v>207851.31099999999</v>
      </c>
      <c r="E73">
        <v>371600.88099999999</v>
      </c>
      <c r="F73">
        <v>741849.14099999995</v>
      </c>
      <c r="G73">
        <v>699129.15899999999</v>
      </c>
      <c r="H73">
        <v>900394.14800000004</v>
      </c>
      <c r="I73">
        <v>1124852.7039999999</v>
      </c>
      <c r="J73">
        <v>1479385.9990000001</v>
      </c>
      <c r="K73">
        <v>917419.99</v>
      </c>
      <c r="L73">
        <v>1427806.42</v>
      </c>
    </row>
    <row r="74" spans="1:12">
      <c r="A74" t="s">
        <v>94</v>
      </c>
      <c r="B74">
        <v>458.899</v>
      </c>
      <c r="C74">
        <v>160.94399999999999</v>
      </c>
      <c r="D74">
        <v>21256.601999999999</v>
      </c>
      <c r="E74">
        <v>200.06299999999999</v>
      </c>
      <c r="F74">
        <v>1243.8209999999999</v>
      </c>
      <c r="G74">
        <v>1127.048</v>
      </c>
      <c r="H74">
        <v>4628.1139999999996</v>
      </c>
      <c r="I74">
        <v>3642.0309999999999</v>
      </c>
      <c r="J74">
        <v>10543.36</v>
      </c>
      <c r="K74">
        <v>5230.058</v>
      </c>
      <c r="L74">
        <v>13872.334000000001</v>
      </c>
    </row>
    <row r="75" spans="1:12">
      <c r="A75" t="s">
        <v>95</v>
      </c>
      <c r="B75">
        <v>67.965999999999994</v>
      </c>
      <c r="C75">
        <v>23.882999999999999</v>
      </c>
      <c r="D75">
        <v>2446.7719999999999</v>
      </c>
      <c r="E75">
        <v>10269.556</v>
      </c>
      <c r="F75">
        <v>11385.037</v>
      </c>
      <c r="G75">
        <v>3765.0709999999999</v>
      </c>
      <c r="H75">
        <v>6552.6390000000001</v>
      </c>
      <c r="I75">
        <v>5248.06</v>
      </c>
      <c r="J75">
        <v>4737.9229999999998</v>
      </c>
      <c r="K75">
        <v>3178.3490000000002</v>
      </c>
      <c r="L75">
        <v>11708.21</v>
      </c>
    </row>
    <row r="76" spans="1:12">
      <c r="A76" t="s">
        <v>96</v>
      </c>
      <c r="B76">
        <v>22466.508999999998</v>
      </c>
      <c r="C76">
        <v>15541.787</v>
      </c>
      <c r="D76">
        <v>16911.87</v>
      </c>
      <c r="E76">
        <v>21256.138999999999</v>
      </c>
      <c r="F76">
        <v>17197.395</v>
      </c>
      <c r="G76">
        <v>15551.038</v>
      </c>
      <c r="H76">
        <v>20758.371999999999</v>
      </c>
      <c r="I76">
        <v>30192.829000000002</v>
      </c>
      <c r="J76">
        <v>29769.001</v>
      </c>
      <c r="K76">
        <v>20566.366000000002</v>
      </c>
      <c r="L76">
        <v>24758.899000000001</v>
      </c>
    </row>
    <row r="77" spans="1:12">
      <c r="A77" t="s">
        <v>97</v>
      </c>
      <c r="B77">
        <v>0.57799999999999996</v>
      </c>
      <c r="C77" t="s">
        <v>18</v>
      </c>
      <c r="D77">
        <v>5.2380000000000004</v>
      </c>
      <c r="E77" t="s">
        <v>18</v>
      </c>
      <c r="F77" t="s">
        <v>18</v>
      </c>
      <c r="G77">
        <v>1.1879999999999999</v>
      </c>
      <c r="H77" t="s">
        <v>18</v>
      </c>
      <c r="I77" t="s">
        <v>18</v>
      </c>
      <c r="J77">
        <v>1.1519999999999999</v>
      </c>
      <c r="K77" t="s">
        <v>18</v>
      </c>
      <c r="L77" t="s">
        <v>18</v>
      </c>
    </row>
    <row r="78" spans="1:12">
      <c r="A78" t="s">
        <v>98</v>
      </c>
      <c r="B78">
        <v>326289.53200000001</v>
      </c>
      <c r="C78">
        <v>200742.38399999999</v>
      </c>
      <c r="D78">
        <v>195573.867</v>
      </c>
      <c r="E78">
        <v>278474.25699999998</v>
      </c>
      <c r="F78">
        <v>547260.97400000005</v>
      </c>
      <c r="G78">
        <v>955573.39899999998</v>
      </c>
      <c r="H78">
        <v>1428180.21</v>
      </c>
      <c r="I78">
        <v>1545745.5220000001</v>
      </c>
      <c r="J78">
        <v>1245277.3500000001</v>
      </c>
      <c r="K78">
        <v>802440.79700000002</v>
      </c>
      <c r="L78">
        <v>1086647.7</v>
      </c>
    </row>
    <row r="79" spans="1:12">
      <c r="A79" t="s">
        <v>99</v>
      </c>
      <c r="B79">
        <v>296919.45699999999</v>
      </c>
      <c r="C79">
        <v>275578.15899999999</v>
      </c>
      <c r="D79">
        <v>268370.63199999998</v>
      </c>
      <c r="E79">
        <v>295804.42800000001</v>
      </c>
      <c r="F79">
        <v>554417.64399999997</v>
      </c>
      <c r="G79">
        <v>535880.60800000001</v>
      </c>
      <c r="H79">
        <v>966967.52500000002</v>
      </c>
      <c r="I79">
        <v>1083426.6029999999</v>
      </c>
      <c r="J79">
        <v>984675.02399999998</v>
      </c>
      <c r="K79">
        <v>626925.31000000006</v>
      </c>
      <c r="L79">
        <v>1013535.167</v>
      </c>
    </row>
    <row r="80" spans="1:12">
      <c r="A80" t="s">
        <v>100</v>
      </c>
      <c r="B80">
        <v>63347.595999999998</v>
      </c>
      <c r="C80">
        <v>51373.78</v>
      </c>
      <c r="D80">
        <v>15269.614</v>
      </c>
      <c r="E80">
        <v>16288.791999999999</v>
      </c>
      <c r="F80">
        <v>102978.13</v>
      </c>
      <c r="G80">
        <v>42308.591</v>
      </c>
      <c r="H80">
        <v>86557.013000000006</v>
      </c>
      <c r="I80">
        <v>62794.99</v>
      </c>
      <c r="J80">
        <v>42152.298999999999</v>
      </c>
      <c r="K80">
        <v>29226.996999999999</v>
      </c>
      <c r="L80">
        <v>60980.413999999997</v>
      </c>
    </row>
    <row r="81" spans="1:12">
      <c r="A81" t="s">
        <v>101</v>
      </c>
      <c r="B81">
        <v>69775.952999999994</v>
      </c>
      <c r="C81">
        <v>62849.300999999999</v>
      </c>
      <c r="D81">
        <v>66640.036999999997</v>
      </c>
      <c r="E81">
        <v>90105.710999999996</v>
      </c>
      <c r="F81">
        <v>130339.837</v>
      </c>
      <c r="G81">
        <v>136916.78099999999</v>
      </c>
      <c r="H81">
        <v>90567.585999999996</v>
      </c>
      <c r="I81">
        <v>97837.023000000001</v>
      </c>
      <c r="J81">
        <v>117512.101</v>
      </c>
      <c r="K81">
        <v>114067.13</v>
      </c>
      <c r="L81">
        <v>112783.814</v>
      </c>
    </row>
    <row r="82" spans="1:12">
      <c r="A82" t="s">
        <v>102</v>
      </c>
      <c r="B82">
        <v>442599.27500000002</v>
      </c>
      <c r="C82">
        <v>485138.42099999997</v>
      </c>
      <c r="D82">
        <v>534426.13500000001</v>
      </c>
      <c r="E82">
        <v>701594.47100000002</v>
      </c>
      <c r="F82">
        <v>819283.71400000004</v>
      </c>
      <c r="G82">
        <v>823823.55</v>
      </c>
      <c r="H82">
        <v>810449.51300000004</v>
      </c>
      <c r="I82">
        <v>953655.98899999994</v>
      </c>
      <c r="J82">
        <v>1094217.0149999999</v>
      </c>
      <c r="K82">
        <v>1092181.7609999999</v>
      </c>
      <c r="L82">
        <v>1176221.537</v>
      </c>
    </row>
    <row r="83" spans="1:12">
      <c r="A83" t="s">
        <v>103</v>
      </c>
      <c r="B83">
        <v>124748.567</v>
      </c>
      <c r="C83">
        <v>131081.05100000001</v>
      </c>
      <c r="D83">
        <v>139538.49400000001</v>
      </c>
      <c r="E83">
        <v>155300.02600000001</v>
      </c>
      <c r="F83">
        <v>314092.98</v>
      </c>
      <c r="G83">
        <v>391640.09399999998</v>
      </c>
      <c r="H83">
        <v>431329.74400000001</v>
      </c>
      <c r="I83">
        <v>547967.353</v>
      </c>
      <c r="J83">
        <v>995617.16799999995</v>
      </c>
      <c r="K83">
        <v>666553.84299999999</v>
      </c>
      <c r="L83">
        <v>691586.28599999996</v>
      </c>
    </row>
    <row r="84" spans="1:12">
      <c r="A84" t="s">
        <v>104</v>
      </c>
      <c r="B84">
        <v>10993.678</v>
      </c>
      <c r="C84">
        <v>9345.1360000000004</v>
      </c>
      <c r="D84">
        <v>15276.562</v>
      </c>
      <c r="E84">
        <v>19321.941999999999</v>
      </c>
      <c r="F84">
        <v>21797.343000000001</v>
      </c>
      <c r="G84">
        <v>38304.675999999999</v>
      </c>
      <c r="H84">
        <v>36352.154000000002</v>
      </c>
      <c r="I84">
        <v>47198.048000000003</v>
      </c>
      <c r="J84">
        <v>58873.400999999998</v>
      </c>
      <c r="K84">
        <v>52387.838000000003</v>
      </c>
      <c r="L84">
        <v>59871.603000000003</v>
      </c>
    </row>
    <row r="85" spans="1:12">
      <c r="A85" t="s">
        <v>105</v>
      </c>
      <c r="B85">
        <v>58171.949000000001</v>
      </c>
      <c r="C85">
        <v>61262.447999999997</v>
      </c>
      <c r="D85">
        <v>67005.243000000002</v>
      </c>
      <c r="E85">
        <v>55298.15</v>
      </c>
      <c r="F85">
        <v>136074.22</v>
      </c>
      <c r="G85">
        <v>118901.69500000001</v>
      </c>
      <c r="H85">
        <v>159196.20499999999</v>
      </c>
      <c r="I85">
        <v>181654.15299999999</v>
      </c>
      <c r="J85">
        <v>434646.98499999999</v>
      </c>
      <c r="K85">
        <v>186607.46</v>
      </c>
      <c r="L85">
        <v>344072.61599999998</v>
      </c>
    </row>
    <row r="86" spans="1:12">
      <c r="A86" t="s">
        <v>106</v>
      </c>
      <c r="B86">
        <v>88231.15</v>
      </c>
      <c r="C86">
        <v>48417.076000000001</v>
      </c>
      <c r="D86">
        <v>496966.47399999999</v>
      </c>
      <c r="E86">
        <v>734668.277</v>
      </c>
      <c r="F86">
        <v>1102919.4939999999</v>
      </c>
      <c r="G86">
        <v>1202363.899</v>
      </c>
      <c r="H86">
        <v>1590454.379</v>
      </c>
      <c r="I86">
        <v>1572131.2350000001</v>
      </c>
      <c r="J86">
        <v>1788429.1270000001</v>
      </c>
      <c r="K86">
        <v>806785.522</v>
      </c>
      <c r="L86">
        <v>1739602.6850000001</v>
      </c>
    </row>
    <row r="87" spans="1:12">
      <c r="A87" t="s">
        <v>107</v>
      </c>
      <c r="B87">
        <v>6717985.0810000002</v>
      </c>
      <c r="C87">
        <v>6364342.7570000002</v>
      </c>
      <c r="D87">
        <v>6557088.6519999998</v>
      </c>
      <c r="E87">
        <v>8386340.4510000004</v>
      </c>
      <c r="F87">
        <v>10096888.583000001</v>
      </c>
      <c r="G87">
        <v>12893521.827</v>
      </c>
      <c r="H87">
        <v>16228749.605</v>
      </c>
      <c r="I87">
        <v>18743614.179000001</v>
      </c>
      <c r="J87">
        <v>27804245.530999999</v>
      </c>
      <c r="K87">
        <v>17301637.995000001</v>
      </c>
      <c r="L87">
        <v>23715294.149999999</v>
      </c>
    </row>
    <row r="88" spans="1:12">
      <c r="A88" t="s">
        <v>108</v>
      </c>
      <c r="B88">
        <v>431420.64899999998</v>
      </c>
      <c r="C88">
        <v>449360.62900000002</v>
      </c>
      <c r="D88">
        <v>481502.53200000001</v>
      </c>
      <c r="E88">
        <v>696818.86399999994</v>
      </c>
      <c r="F88">
        <v>1357233.7549999999</v>
      </c>
      <c r="G88">
        <v>1053585.423</v>
      </c>
      <c r="H88">
        <v>1165996.8870000001</v>
      </c>
      <c r="I88">
        <v>1393345.7</v>
      </c>
      <c r="J88">
        <v>1952120.4839999999</v>
      </c>
      <c r="K88">
        <v>1267452.5209999999</v>
      </c>
      <c r="L88">
        <v>1764469.648</v>
      </c>
    </row>
    <row r="89" spans="1:12">
      <c r="A89" t="s">
        <v>109</v>
      </c>
      <c r="B89">
        <v>149043.378</v>
      </c>
      <c r="C89">
        <v>107717.783</v>
      </c>
      <c r="D89">
        <v>106751.89599999999</v>
      </c>
      <c r="E89">
        <v>153764.97099999999</v>
      </c>
      <c r="F89">
        <v>203452.51699999999</v>
      </c>
      <c r="G89">
        <v>209891.633</v>
      </c>
      <c r="H89">
        <v>284126.50400000002</v>
      </c>
      <c r="I89">
        <v>346596.83500000002</v>
      </c>
      <c r="J89">
        <v>701243.76599999995</v>
      </c>
      <c r="K89">
        <v>456887.44199999998</v>
      </c>
      <c r="L89">
        <v>703193.098</v>
      </c>
    </row>
    <row r="90" spans="1:12">
      <c r="A90" t="s">
        <v>110</v>
      </c>
      <c r="B90" t="s">
        <v>18</v>
      </c>
      <c r="C90" t="s">
        <v>18</v>
      </c>
      <c r="D90">
        <v>1116842.929</v>
      </c>
      <c r="E90">
        <v>3057857.0460000001</v>
      </c>
      <c r="F90">
        <v>4101552.1490000002</v>
      </c>
      <c r="G90">
        <v>6370622.0949999997</v>
      </c>
      <c r="H90">
        <v>7593531.477</v>
      </c>
      <c r="I90">
        <v>4921997.4989999998</v>
      </c>
      <c r="J90">
        <v>8855948.6170000006</v>
      </c>
      <c r="K90">
        <v>4437199.2609999999</v>
      </c>
      <c r="L90">
        <v>6143699.4119999995</v>
      </c>
    </row>
    <row r="91" spans="1:12">
      <c r="A91" t="s">
        <v>111</v>
      </c>
      <c r="B91">
        <v>176582.90400000001</v>
      </c>
      <c r="C91">
        <v>144604.00399999999</v>
      </c>
      <c r="D91">
        <v>97009.085999999996</v>
      </c>
      <c r="E91">
        <v>120154.33</v>
      </c>
      <c r="F91">
        <v>150002.693</v>
      </c>
      <c r="G91">
        <v>193194.75899999999</v>
      </c>
      <c r="H91">
        <v>268154.745</v>
      </c>
      <c r="I91">
        <v>247715.54800000001</v>
      </c>
      <c r="J91">
        <v>412729.26699999999</v>
      </c>
      <c r="K91">
        <v>206178.592</v>
      </c>
      <c r="L91">
        <v>361206.29</v>
      </c>
    </row>
    <row r="92" spans="1:12">
      <c r="A92" t="s">
        <v>112</v>
      </c>
      <c r="B92">
        <v>315376.25599999999</v>
      </c>
      <c r="C92">
        <v>325635.99800000002</v>
      </c>
      <c r="D92">
        <v>302300.43</v>
      </c>
      <c r="E92">
        <v>287615.09100000001</v>
      </c>
      <c r="F92">
        <v>288158.79200000002</v>
      </c>
      <c r="G92">
        <v>478799.26699999999</v>
      </c>
      <c r="H92">
        <v>655798.37199999997</v>
      </c>
      <c r="I92">
        <v>528812.52099999995</v>
      </c>
      <c r="J92">
        <v>696057.21499999997</v>
      </c>
      <c r="K92">
        <v>617318.26199999999</v>
      </c>
      <c r="L92">
        <v>708137.10400000005</v>
      </c>
    </row>
    <row r="93" spans="1:12">
      <c r="A93" t="s">
        <v>113</v>
      </c>
      <c r="B93">
        <v>35959.614000000001</v>
      </c>
      <c r="C93">
        <v>44681.82</v>
      </c>
      <c r="D93">
        <v>59439.35</v>
      </c>
      <c r="E93">
        <v>70623.88</v>
      </c>
      <c r="F93">
        <v>116237.772</v>
      </c>
      <c r="G93">
        <v>106861.344</v>
      </c>
      <c r="H93">
        <v>112586.512</v>
      </c>
      <c r="I93">
        <v>133868.73499999999</v>
      </c>
      <c r="J93">
        <v>163914.84299999999</v>
      </c>
      <c r="K93">
        <v>141967.158</v>
      </c>
      <c r="L93">
        <v>142319.85500000001</v>
      </c>
    </row>
    <row r="94" spans="1:12">
      <c r="A94" t="s">
        <v>114</v>
      </c>
      <c r="B94">
        <v>354919.77399999998</v>
      </c>
      <c r="C94">
        <v>376890.95600000001</v>
      </c>
      <c r="D94">
        <v>396100.56199999998</v>
      </c>
      <c r="E94">
        <v>444948.16800000001</v>
      </c>
      <c r="F94">
        <v>457182.49599999998</v>
      </c>
      <c r="G94">
        <v>463503.625</v>
      </c>
      <c r="H94">
        <v>578342.26800000004</v>
      </c>
      <c r="I94">
        <v>739860.60499999998</v>
      </c>
      <c r="J94">
        <v>900088.14199999999</v>
      </c>
      <c r="K94">
        <v>699352.13</v>
      </c>
      <c r="L94">
        <v>609174.402</v>
      </c>
    </row>
    <row r="95" spans="1:12">
      <c r="A95" t="s">
        <v>115</v>
      </c>
      <c r="B95">
        <v>81043.335999999996</v>
      </c>
      <c r="C95">
        <v>82387.224000000002</v>
      </c>
      <c r="D95">
        <v>64640.815999999999</v>
      </c>
      <c r="E95">
        <v>90319.165999999997</v>
      </c>
      <c r="F95">
        <v>113364.56</v>
      </c>
      <c r="G95">
        <v>172532.92600000001</v>
      </c>
      <c r="H95">
        <v>128425.003</v>
      </c>
      <c r="I95">
        <v>127883.773</v>
      </c>
      <c r="J95">
        <v>208787.83600000001</v>
      </c>
      <c r="K95">
        <v>162239.66399999999</v>
      </c>
      <c r="L95">
        <v>158302.674</v>
      </c>
    </row>
    <row r="96" spans="1:12">
      <c r="A96" t="s">
        <v>116</v>
      </c>
      <c r="B96">
        <v>186970.83199999999</v>
      </c>
      <c r="C96">
        <v>210096.69</v>
      </c>
      <c r="D96">
        <v>218456.65299999999</v>
      </c>
      <c r="E96">
        <v>258765.603</v>
      </c>
      <c r="F96">
        <v>290390.37400000001</v>
      </c>
      <c r="G96">
        <v>246474.84299999999</v>
      </c>
      <c r="H96">
        <v>231380.00200000001</v>
      </c>
      <c r="I96">
        <v>264173.995</v>
      </c>
      <c r="J96">
        <v>723738.33</v>
      </c>
      <c r="K96">
        <v>325183.80099999998</v>
      </c>
      <c r="L96">
        <v>317453.97499999998</v>
      </c>
    </row>
    <row r="97" spans="1:12">
      <c r="A97" t="s">
        <v>117</v>
      </c>
      <c r="B97">
        <v>945751.99899999995</v>
      </c>
      <c r="C97">
        <v>911437.06400000001</v>
      </c>
      <c r="D97">
        <v>1062318.294</v>
      </c>
      <c r="E97">
        <v>1296223.5390000001</v>
      </c>
      <c r="F97">
        <v>1939428.513</v>
      </c>
      <c r="G97">
        <v>2206935.63</v>
      </c>
      <c r="H97">
        <v>2357578.4169999999</v>
      </c>
      <c r="I97">
        <v>2543929.1039999998</v>
      </c>
      <c r="J97">
        <v>3302770.5219999999</v>
      </c>
      <c r="K97">
        <v>1900262.3289999999</v>
      </c>
      <c r="L97">
        <v>2366855.2420000001</v>
      </c>
    </row>
    <row r="98" spans="1:12">
      <c r="A98" t="s">
        <v>118</v>
      </c>
      <c r="B98">
        <v>952161.45600000001</v>
      </c>
      <c r="C98">
        <v>836899.30500000005</v>
      </c>
      <c r="D98">
        <v>912233.47699999996</v>
      </c>
      <c r="E98">
        <v>1100543.879</v>
      </c>
      <c r="F98">
        <v>1359074.9</v>
      </c>
      <c r="G98">
        <v>1514860.27</v>
      </c>
      <c r="H98">
        <v>1762512.5830000001</v>
      </c>
      <c r="I98">
        <v>1989586.0689999999</v>
      </c>
      <c r="J98">
        <v>2434937.4580000001</v>
      </c>
      <c r="K98">
        <v>1732421.865</v>
      </c>
      <c r="L98">
        <v>2746070.389</v>
      </c>
    </row>
    <row r="99" spans="1:12">
      <c r="A99" t="s">
        <v>119</v>
      </c>
      <c r="B99">
        <v>1341040.2309999999</v>
      </c>
      <c r="C99">
        <v>1112942.7860000001</v>
      </c>
      <c r="D99">
        <v>1335243.0649999999</v>
      </c>
      <c r="E99">
        <v>2117185.29</v>
      </c>
      <c r="F99">
        <v>2377749.0649999999</v>
      </c>
      <c r="G99">
        <v>2989971.057</v>
      </c>
      <c r="H99">
        <v>3782502.656</v>
      </c>
      <c r="I99">
        <v>3849926.0040000002</v>
      </c>
      <c r="J99">
        <v>2897843.2209999999</v>
      </c>
      <c r="K99">
        <v>2232773.7409999999</v>
      </c>
      <c r="L99">
        <v>2975697.2749999999</v>
      </c>
    </row>
    <row r="100" spans="1:12">
      <c r="A100" t="s">
        <v>120</v>
      </c>
      <c r="B100">
        <v>1052793.544</v>
      </c>
      <c r="C100">
        <v>1289225.2109999999</v>
      </c>
      <c r="D100">
        <v>1383759.87</v>
      </c>
      <c r="E100">
        <v>1941204.9140000001</v>
      </c>
      <c r="F100">
        <v>2636906.1030000001</v>
      </c>
      <c r="G100">
        <v>2910210.1290000002</v>
      </c>
      <c r="H100">
        <v>2819359.7790000001</v>
      </c>
      <c r="I100">
        <v>3511206.2420000001</v>
      </c>
      <c r="J100">
        <v>3915320.41</v>
      </c>
      <c r="K100">
        <v>3906017.7560000001</v>
      </c>
      <c r="L100">
        <v>4361964.3310000002</v>
      </c>
    </row>
    <row r="101" spans="1:12">
      <c r="A101" t="s">
        <v>121</v>
      </c>
      <c r="B101">
        <v>3531921.12</v>
      </c>
      <c r="C101">
        <v>3514685.5959999999</v>
      </c>
      <c r="D101">
        <v>7096128.6030000001</v>
      </c>
      <c r="E101">
        <v>9153075.0920000002</v>
      </c>
      <c r="F101">
        <v>11490592.972999999</v>
      </c>
      <c r="G101">
        <v>12676700.411</v>
      </c>
      <c r="H101">
        <v>12671417.642000001</v>
      </c>
      <c r="I101">
        <v>14232298.915999999</v>
      </c>
      <c r="J101">
        <v>12460342.771</v>
      </c>
      <c r="K101">
        <v>12722616.859999999</v>
      </c>
      <c r="L101">
        <v>12345634.083000001</v>
      </c>
    </row>
    <row r="102" spans="1:12">
      <c r="A102" t="s">
        <v>122</v>
      </c>
      <c r="B102">
        <v>729096.55900000001</v>
      </c>
      <c r="C102">
        <v>640843.42000000004</v>
      </c>
      <c r="D102">
        <v>778160.50300000003</v>
      </c>
      <c r="E102">
        <v>1015706.7290000001</v>
      </c>
      <c r="F102">
        <v>1188525.7109999999</v>
      </c>
      <c r="G102">
        <v>1587582.1070000001</v>
      </c>
      <c r="H102">
        <v>1740364.6440000001</v>
      </c>
      <c r="I102">
        <v>1837869.56</v>
      </c>
      <c r="J102">
        <v>2058530.912</v>
      </c>
      <c r="K102">
        <v>1663641.9569999999</v>
      </c>
      <c r="L102">
        <v>2143075.733</v>
      </c>
    </row>
    <row r="103" spans="1:12">
      <c r="A103" t="s">
        <v>123</v>
      </c>
      <c r="B103">
        <v>551262.90300000005</v>
      </c>
      <c r="C103">
        <v>635535.68000000005</v>
      </c>
      <c r="D103">
        <v>542797.81000000006</v>
      </c>
      <c r="E103">
        <v>573239.22</v>
      </c>
      <c r="F103">
        <v>789953.99100000004</v>
      </c>
      <c r="G103">
        <v>765811.37399999995</v>
      </c>
      <c r="H103">
        <v>992259.62199999997</v>
      </c>
      <c r="I103">
        <v>1590104.3970000001</v>
      </c>
      <c r="J103">
        <v>1953592.99</v>
      </c>
      <c r="K103">
        <v>1317225.5759999999</v>
      </c>
      <c r="L103">
        <v>1592272.281</v>
      </c>
    </row>
    <row r="104" spans="1:12">
      <c r="A104" t="s">
        <v>124</v>
      </c>
      <c r="B104">
        <v>234505.23300000001</v>
      </c>
      <c r="C104">
        <v>232443.05600000001</v>
      </c>
      <c r="D104">
        <v>257264.72399999999</v>
      </c>
      <c r="E104">
        <v>328222.01299999998</v>
      </c>
      <c r="F104">
        <v>408326.48599999998</v>
      </c>
      <c r="G104">
        <v>426541.32400000002</v>
      </c>
      <c r="H104">
        <v>482914.88099999999</v>
      </c>
      <c r="I104">
        <v>912371.52399999998</v>
      </c>
      <c r="J104">
        <v>903284.61899999995</v>
      </c>
      <c r="K104">
        <v>685269.83200000005</v>
      </c>
      <c r="L104">
        <v>892506.46600000001</v>
      </c>
    </row>
    <row r="105" spans="1:12">
      <c r="A105" t="s">
        <v>125</v>
      </c>
      <c r="B105">
        <v>141409.67300000001</v>
      </c>
      <c r="C105">
        <v>105529.44500000001</v>
      </c>
      <c r="D105">
        <v>105399.845</v>
      </c>
      <c r="E105">
        <v>113994.378</v>
      </c>
      <c r="F105">
        <v>122331.17</v>
      </c>
      <c r="G105">
        <v>143409.17600000001</v>
      </c>
      <c r="H105">
        <v>227992.71100000001</v>
      </c>
      <c r="I105">
        <v>182451.20600000001</v>
      </c>
      <c r="J105">
        <v>368630.32900000003</v>
      </c>
      <c r="K105">
        <v>250920.64499999999</v>
      </c>
      <c r="L105">
        <v>202990.10399999999</v>
      </c>
    </row>
    <row r="106" spans="1:12">
      <c r="A106" t="s">
        <v>126</v>
      </c>
      <c r="B106">
        <v>59992.362000000001</v>
      </c>
      <c r="C106">
        <v>98341.607000000004</v>
      </c>
      <c r="D106">
        <v>90347.04</v>
      </c>
      <c r="E106">
        <v>92652.235000000001</v>
      </c>
      <c r="F106">
        <v>107590.037</v>
      </c>
      <c r="G106">
        <v>157854.14600000001</v>
      </c>
      <c r="H106">
        <v>124121.47</v>
      </c>
      <c r="I106">
        <v>140640.26800000001</v>
      </c>
      <c r="J106">
        <v>140290.86300000001</v>
      </c>
      <c r="K106">
        <v>133487.321</v>
      </c>
      <c r="L106">
        <v>128653.94</v>
      </c>
    </row>
    <row r="107" spans="1:12">
      <c r="A107" t="s">
        <v>127</v>
      </c>
      <c r="B107">
        <v>345523.09399999998</v>
      </c>
      <c r="C107">
        <v>328306.04599999997</v>
      </c>
      <c r="D107">
        <v>324960.09600000002</v>
      </c>
      <c r="E107">
        <v>404453.86300000001</v>
      </c>
      <c r="F107">
        <v>430423.03600000002</v>
      </c>
      <c r="G107">
        <v>407696.34499999997</v>
      </c>
      <c r="H107">
        <v>483231.848</v>
      </c>
      <c r="I107">
        <v>504005.13</v>
      </c>
      <c r="J107">
        <v>530002.39599999995</v>
      </c>
      <c r="K107">
        <v>433637.489</v>
      </c>
      <c r="L107">
        <v>467207.42099999997</v>
      </c>
    </row>
    <row r="108" spans="1:12">
      <c r="A108" t="s">
        <v>128</v>
      </c>
      <c r="B108">
        <v>4095.2910000000002</v>
      </c>
      <c r="C108">
        <v>4131.3310000000001</v>
      </c>
      <c r="D108">
        <v>5537.5590000000002</v>
      </c>
      <c r="E108">
        <v>9428.4189999999999</v>
      </c>
      <c r="F108">
        <v>8658.4619999999995</v>
      </c>
      <c r="G108">
        <v>12122.846</v>
      </c>
      <c r="H108">
        <v>8322.7829999999994</v>
      </c>
      <c r="I108">
        <v>9384.14</v>
      </c>
      <c r="J108">
        <v>22883.706999999999</v>
      </c>
      <c r="K108">
        <v>19698.761999999999</v>
      </c>
      <c r="L108">
        <v>25362</v>
      </c>
    </row>
    <row r="109" spans="1:12">
      <c r="A109" t="s">
        <v>129</v>
      </c>
      <c r="B109">
        <v>1531184.821</v>
      </c>
      <c r="C109">
        <v>1582468.777</v>
      </c>
      <c r="D109">
        <v>1698926.2720000001</v>
      </c>
      <c r="E109">
        <v>2090145.7720000001</v>
      </c>
      <c r="F109">
        <v>2436942.1310000001</v>
      </c>
      <c r="G109">
        <v>2537989.1919999998</v>
      </c>
      <c r="H109">
        <v>2941154.5180000002</v>
      </c>
      <c r="I109">
        <v>3512055.38</v>
      </c>
      <c r="J109">
        <v>3663620.6970000002</v>
      </c>
      <c r="K109">
        <v>2965685.97</v>
      </c>
      <c r="L109">
        <v>3521978.6439999999</v>
      </c>
    </row>
    <row r="110" spans="1:12">
      <c r="A110" t="s">
        <v>130</v>
      </c>
      <c r="B110">
        <v>2180496.6949999998</v>
      </c>
      <c r="C110">
        <v>2463785.5729999999</v>
      </c>
      <c r="D110">
        <v>3243537.378</v>
      </c>
      <c r="E110">
        <v>4155663.6669999999</v>
      </c>
      <c r="F110">
        <v>4383479.4570000004</v>
      </c>
      <c r="G110">
        <v>5365554.2819999997</v>
      </c>
      <c r="H110">
        <v>5608652.1100000003</v>
      </c>
      <c r="I110">
        <v>7859524.5360000003</v>
      </c>
      <c r="J110">
        <v>9483926.2359999996</v>
      </c>
      <c r="K110">
        <v>13004028.055</v>
      </c>
      <c r="L110">
        <v>14004402.526000001</v>
      </c>
    </row>
    <row r="111" spans="1:12">
      <c r="A111" t="s">
        <v>131</v>
      </c>
      <c r="B111">
        <v>4651579.9929999998</v>
      </c>
      <c r="C111">
        <v>6895829.3720000004</v>
      </c>
      <c r="D111">
        <v>18557366.528000001</v>
      </c>
      <c r="E111">
        <v>21319000.743999999</v>
      </c>
      <c r="F111">
        <v>26382438.701000001</v>
      </c>
      <c r="G111">
        <v>29440777.217</v>
      </c>
      <c r="H111">
        <v>32765428.364999998</v>
      </c>
      <c r="I111">
        <v>39502037.278999999</v>
      </c>
      <c r="J111">
        <v>41149195.325999998</v>
      </c>
      <c r="K111">
        <v>39181582.386</v>
      </c>
      <c r="L111">
        <v>37436243.333999999</v>
      </c>
    </row>
    <row r="112" spans="1:12">
      <c r="A112" t="s">
        <v>132</v>
      </c>
      <c r="B112">
        <v>78589.116999999998</v>
      </c>
      <c r="C112">
        <v>84364.663</v>
      </c>
      <c r="D112">
        <v>97512.327999999994</v>
      </c>
      <c r="E112">
        <v>120188.25599999999</v>
      </c>
      <c r="F112">
        <v>123188.65700000001</v>
      </c>
      <c r="G112">
        <v>127148.13400000001</v>
      </c>
      <c r="H112">
        <v>130741.61599999999</v>
      </c>
      <c r="I112">
        <v>140640.394</v>
      </c>
      <c r="J112">
        <v>162733.01999999999</v>
      </c>
      <c r="K112">
        <v>177127.736</v>
      </c>
      <c r="L112">
        <v>206628.989</v>
      </c>
    </row>
    <row r="113" spans="1:12">
      <c r="A113" t="s">
        <v>133</v>
      </c>
      <c r="B113">
        <v>740013.56700000004</v>
      </c>
      <c r="C113">
        <v>797815.15500000003</v>
      </c>
      <c r="D113">
        <v>847913.76</v>
      </c>
      <c r="E113">
        <v>1038919.7070000001</v>
      </c>
      <c r="F113">
        <v>1161648.96</v>
      </c>
      <c r="G113">
        <v>1206035.8600000001</v>
      </c>
      <c r="H113">
        <v>1303190.3419999999</v>
      </c>
      <c r="I113">
        <v>1728780.08</v>
      </c>
      <c r="J113">
        <v>2003471.01</v>
      </c>
      <c r="K113">
        <v>1940670.39</v>
      </c>
      <c r="L113">
        <v>2231631.2420000001</v>
      </c>
    </row>
    <row r="114" spans="1:12">
      <c r="A114" t="s">
        <v>134</v>
      </c>
      <c r="B114">
        <v>1034350.227</v>
      </c>
      <c r="C114">
        <v>1000795.393</v>
      </c>
      <c r="D114">
        <v>1137587.4269999999</v>
      </c>
      <c r="E114">
        <v>1396577.7620000001</v>
      </c>
      <c r="F114">
        <v>1575830.6229999999</v>
      </c>
      <c r="G114">
        <v>1614615.1629999999</v>
      </c>
      <c r="H114">
        <v>1673000.5490000001</v>
      </c>
      <c r="I114">
        <v>1943570.6459999999</v>
      </c>
      <c r="J114">
        <v>2087994.841</v>
      </c>
      <c r="K114">
        <v>1903040.65</v>
      </c>
      <c r="L114">
        <v>2029774.595</v>
      </c>
    </row>
    <row r="115" spans="1:12">
      <c r="A115" t="s">
        <v>135</v>
      </c>
      <c r="B115">
        <v>820779.13</v>
      </c>
      <c r="C115">
        <v>758394.32299999997</v>
      </c>
      <c r="D115">
        <v>834816.33799999999</v>
      </c>
      <c r="E115">
        <v>952803.40899999999</v>
      </c>
      <c r="F115">
        <v>1081703.8119999999</v>
      </c>
      <c r="G115">
        <v>1179616.5730000001</v>
      </c>
      <c r="H115">
        <v>1239565.406</v>
      </c>
      <c r="I115">
        <v>1821998.03</v>
      </c>
      <c r="J115">
        <v>2810636.6770000001</v>
      </c>
      <c r="K115">
        <v>1469240.4040000001</v>
      </c>
      <c r="L115">
        <v>1939228.46</v>
      </c>
    </row>
    <row r="116" spans="1:12">
      <c r="A116" t="s">
        <v>136</v>
      </c>
      <c r="B116">
        <v>2453431.375</v>
      </c>
      <c r="C116">
        <v>2363087.41</v>
      </c>
      <c r="D116">
        <v>2423072.372</v>
      </c>
      <c r="E116">
        <v>2972882.9049999998</v>
      </c>
      <c r="F116">
        <v>3981877.159</v>
      </c>
      <c r="G116">
        <v>4709754.6229999997</v>
      </c>
      <c r="H116">
        <v>5679469.182</v>
      </c>
      <c r="I116">
        <v>6565262.0970000001</v>
      </c>
      <c r="J116">
        <v>6981600.2829999998</v>
      </c>
      <c r="K116">
        <v>4742798.625</v>
      </c>
      <c r="L116">
        <v>6172846.8360000001</v>
      </c>
    </row>
    <row r="117" spans="1:12">
      <c r="A117" t="s">
        <v>137</v>
      </c>
      <c r="B117">
        <v>994181.23699999996</v>
      </c>
      <c r="C117">
        <v>910685.16500000004</v>
      </c>
      <c r="D117">
        <v>900485.304</v>
      </c>
      <c r="E117">
        <v>1068723.041</v>
      </c>
      <c r="F117">
        <v>1344413.4669999999</v>
      </c>
      <c r="G117">
        <v>1517210.9990000001</v>
      </c>
      <c r="H117">
        <v>1938104.7690000001</v>
      </c>
      <c r="I117">
        <v>2321520.318</v>
      </c>
      <c r="J117">
        <v>2164996.0809999998</v>
      </c>
      <c r="K117">
        <v>1571844.23</v>
      </c>
      <c r="L117">
        <v>2276798.2910000002</v>
      </c>
    </row>
    <row r="118" spans="1:12">
      <c r="A118" t="s">
        <v>138</v>
      </c>
      <c r="B118">
        <v>596900.88</v>
      </c>
      <c r="C118">
        <v>515930.484</v>
      </c>
      <c r="D118">
        <v>558056.50399999996</v>
      </c>
      <c r="E118">
        <v>568164.36499999999</v>
      </c>
      <c r="F118">
        <v>623871.79299999995</v>
      </c>
      <c r="G118">
        <v>727706.54500000004</v>
      </c>
      <c r="H118">
        <v>776612.39500000002</v>
      </c>
      <c r="I118">
        <v>893948.897</v>
      </c>
      <c r="J118">
        <v>1040044.752</v>
      </c>
      <c r="K118">
        <v>751669.30700000003</v>
      </c>
      <c r="L118">
        <v>970337.14399999997</v>
      </c>
    </row>
    <row r="119" spans="1:12">
      <c r="A119" t="s">
        <v>139</v>
      </c>
      <c r="B119">
        <v>1026873.491</v>
      </c>
      <c r="C119">
        <v>1036592.932</v>
      </c>
      <c r="D119">
        <v>1086620.165</v>
      </c>
      <c r="E119">
        <v>1354835.2350000001</v>
      </c>
      <c r="F119">
        <v>1650030.2709999999</v>
      </c>
      <c r="G119">
        <v>1911273.0959999999</v>
      </c>
      <c r="H119">
        <v>2003388.7590000001</v>
      </c>
      <c r="I119">
        <v>2262083.1260000002</v>
      </c>
      <c r="J119">
        <v>2303756.2579999999</v>
      </c>
      <c r="K119">
        <v>1850143.0009999999</v>
      </c>
      <c r="L119">
        <v>2265710.0079999999</v>
      </c>
    </row>
    <row r="120" spans="1:12">
      <c r="A120" t="s">
        <v>140</v>
      </c>
      <c r="B120">
        <v>3406325.01</v>
      </c>
      <c r="C120">
        <v>3491735.9040000001</v>
      </c>
      <c r="D120">
        <v>3940599.0350000001</v>
      </c>
      <c r="E120">
        <v>4906061.5190000003</v>
      </c>
      <c r="F120">
        <v>5771132.0389999999</v>
      </c>
      <c r="G120">
        <v>7045419.483</v>
      </c>
      <c r="H120">
        <v>8549401.8289999999</v>
      </c>
      <c r="I120">
        <v>9855312.1760000009</v>
      </c>
      <c r="J120">
        <v>10148353.017999999</v>
      </c>
      <c r="K120">
        <v>7536915.6310000001</v>
      </c>
      <c r="L120">
        <v>9661881.4890000001</v>
      </c>
    </row>
    <row r="121" spans="1:12">
      <c r="A121" t="s">
        <v>141</v>
      </c>
      <c r="B121">
        <v>50618.038999999997</v>
      </c>
      <c r="C121">
        <v>51948.114000000001</v>
      </c>
      <c r="D121">
        <v>51472.815999999999</v>
      </c>
      <c r="E121">
        <v>74749.678</v>
      </c>
      <c r="F121">
        <v>103654.84</v>
      </c>
      <c r="G121">
        <v>124825.861</v>
      </c>
      <c r="H121">
        <v>163754.35200000001</v>
      </c>
      <c r="I121">
        <v>190940.31899999999</v>
      </c>
      <c r="J121">
        <v>176355.54</v>
      </c>
      <c r="K121">
        <v>165497.74100000001</v>
      </c>
      <c r="L121">
        <v>172038.89499999999</v>
      </c>
    </row>
    <row r="122" spans="1:12">
      <c r="A122" t="s">
        <v>142</v>
      </c>
      <c r="B122">
        <v>152588.81099999999</v>
      </c>
      <c r="C122">
        <v>146648.46299999999</v>
      </c>
      <c r="D122">
        <v>141584.86300000001</v>
      </c>
      <c r="E122">
        <v>169213.91099999999</v>
      </c>
      <c r="F122">
        <v>201663.565</v>
      </c>
      <c r="G122">
        <v>204115.09899999999</v>
      </c>
      <c r="H122">
        <v>256764.092</v>
      </c>
      <c r="I122">
        <v>328666.64899999998</v>
      </c>
      <c r="J122">
        <v>407066.91399999999</v>
      </c>
      <c r="K122">
        <v>314127.95199999999</v>
      </c>
      <c r="L122">
        <v>328931.83</v>
      </c>
    </row>
    <row r="123" spans="1:12">
      <c r="A123" t="s">
        <v>143</v>
      </c>
      <c r="B123">
        <v>2015839.41</v>
      </c>
      <c r="C123">
        <v>1910791.919</v>
      </c>
      <c r="D123">
        <v>1962758.432</v>
      </c>
      <c r="E123">
        <v>2376523.6329999999</v>
      </c>
      <c r="F123">
        <v>2680572.7259999998</v>
      </c>
      <c r="G123">
        <v>2829792.3130000001</v>
      </c>
      <c r="H123">
        <v>3234997.2319999998</v>
      </c>
      <c r="I123">
        <v>3753982.5950000002</v>
      </c>
      <c r="J123">
        <v>3976026.9679999999</v>
      </c>
      <c r="K123">
        <v>3090721.1379999998</v>
      </c>
      <c r="L123">
        <v>3429164.8539999998</v>
      </c>
    </row>
    <row r="124" spans="1:12">
      <c r="A124" t="s">
        <v>144</v>
      </c>
      <c r="B124">
        <v>191748.51300000001</v>
      </c>
      <c r="C124">
        <v>200501.56</v>
      </c>
      <c r="D124">
        <v>210188.12</v>
      </c>
      <c r="E124">
        <v>263611.68</v>
      </c>
      <c r="F124">
        <v>334943.55699999997</v>
      </c>
      <c r="G124">
        <v>344622.34299999999</v>
      </c>
      <c r="H124">
        <v>367359.28399999999</v>
      </c>
      <c r="I124">
        <v>391392.701</v>
      </c>
      <c r="J124">
        <v>415393.717</v>
      </c>
      <c r="K124">
        <v>311059.989</v>
      </c>
      <c r="L124">
        <v>339523.5</v>
      </c>
    </row>
    <row r="125" spans="1:12">
      <c r="A125" t="s">
        <v>145</v>
      </c>
      <c r="B125">
        <v>350825.76199999999</v>
      </c>
      <c r="C125">
        <v>427262.08899999998</v>
      </c>
      <c r="D125">
        <v>434906.64199999999</v>
      </c>
      <c r="E125">
        <v>478265.52799999999</v>
      </c>
      <c r="F125">
        <v>562711.41500000004</v>
      </c>
      <c r="G125">
        <v>1092515.037</v>
      </c>
      <c r="H125">
        <v>1201478.2109999999</v>
      </c>
      <c r="I125">
        <v>1512657.801</v>
      </c>
      <c r="J125">
        <v>2260839.088</v>
      </c>
      <c r="K125">
        <v>1790538.452</v>
      </c>
      <c r="L125">
        <v>1552177.4639999999</v>
      </c>
    </row>
    <row r="126" spans="1:12">
      <c r="A126" t="s">
        <v>146</v>
      </c>
      <c r="B126">
        <v>315344.90600000002</v>
      </c>
      <c r="C126">
        <v>330977.06199999998</v>
      </c>
      <c r="D126">
        <v>362927.71799999999</v>
      </c>
      <c r="E126">
        <v>450616.89500000002</v>
      </c>
      <c r="F126">
        <v>530958.78099999996</v>
      </c>
      <c r="G126">
        <v>528212.85900000005</v>
      </c>
      <c r="H126">
        <v>553838.74699999997</v>
      </c>
      <c r="I126">
        <v>653439.48100000003</v>
      </c>
      <c r="J126">
        <v>717018.29500000004</v>
      </c>
      <c r="K126">
        <v>691683.47400000005</v>
      </c>
      <c r="L126">
        <v>696136.53899999999</v>
      </c>
    </row>
    <row r="127" spans="1:12">
      <c r="A127" t="s">
        <v>147</v>
      </c>
      <c r="B127">
        <v>22558.107</v>
      </c>
      <c r="C127">
        <v>19768.703000000001</v>
      </c>
      <c r="D127">
        <v>16003.821</v>
      </c>
      <c r="E127">
        <v>24817.898000000001</v>
      </c>
      <c r="F127">
        <v>21506.517</v>
      </c>
      <c r="G127">
        <v>20556.485000000001</v>
      </c>
      <c r="H127">
        <v>15807.411</v>
      </c>
      <c r="I127">
        <v>25652.964</v>
      </c>
      <c r="J127">
        <v>33107.379999999997</v>
      </c>
      <c r="K127">
        <v>30272.405999999999</v>
      </c>
      <c r="L127">
        <v>41944.476000000002</v>
      </c>
    </row>
    <row r="128" spans="1:12">
      <c r="A128" t="s">
        <v>148</v>
      </c>
      <c r="B128">
        <v>536015.10199999996</v>
      </c>
      <c r="C128">
        <v>554967.90700000001</v>
      </c>
      <c r="D128">
        <v>317242.35399999999</v>
      </c>
      <c r="E128">
        <v>390390.587</v>
      </c>
      <c r="F128">
        <v>626702.50300000003</v>
      </c>
      <c r="G128">
        <v>733511.20200000005</v>
      </c>
      <c r="H128">
        <v>849337.86300000001</v>
      </c>
      <c r="I128">
        <v>1000815.602</v>
      </c>
      <c r="J128">
        <v>1159026.895</v>
      </c>
      <c r="K128">
        <v>956135.66200000001</v>
      </c>
      <c r="L128">
        <v>1139927.8959999999</v>
      </c>
    </row>
    <row r="129" spans="1:12">
      <c r="A129" t="s">
        <v>149</v>
      </c>
      <c r="B129">
        <v>1375721.9879999999</v>
      </c>
      <c r="C129">
        <v>1447399.4010000001</v>
      </c>
      <c r="D129">
        <v>2074286.5109999999</v>
      </c>
      <c r="E129">
        <v>2227450.8679999998</v>
      </c>
      <c r="F129">
        <v>2901963.6349999998</v>
      </c>
      <c r="G129">
        <v>3149400.76</v>
      </c>
      <c r="H129">
        <v>3481414.41</v>
      </c>
      <c r="I129">
        <v>4180387.4750000001</v>
      </c>
      <c r="J129">
        <v>5438826.8439999996</v>
      </c>
      <c r="K129">
        <v>4546135.7989999996</v>
      </c>
      <c r="L129">
        <v>4787640.0369999995</v>
      </c>
    </row>
    <row r="130" spans="1:12">
      <c r="A130" t="s">
        <v>150</v>
      </c>
      <c r="B130">
        <v>71278.748999999996</v>
      </c>
      <c r="C130">
        <v>80615.445999999996</v>
      </c>
      <c r="D130">
        <v>80807.81</v>
      </c>
      <c r="E130">
        <v>95561.775999999998</v>
      </c>
      <c r="F130">
        <v>100447.906</v>
      </c>
      <c r="G130">
        <v>78803.888999999996</v>
      </c>
      <c r="H130">
        <v>72958.558999999994</v>
      </c>
      <c r="I130">
        <v>68741.69</v>
      </c>
      <c r="J130">
        <v>75187.364000000001</v>
      </c>
      <c r="K130">
        <v>59920.803</v>
      </c>
      <c r="L130">
        <v>63680.275000000001</v>
      </c>
    </row>
    <row r="131" spans="1:12">
      <c r="A131" t="s">
        <v>151</v>
      </c>
      <c r="B131">
        <v>13997.549000000001</v>
      </c>
      <c r="C131">
        <v>14998.008</v>
      </c>
      <c r="D131">
        <v>17702.952000000001</v>
      </c>
      <c r="E131">
        <v>17829.396000000001</v>
      </c>
      <c r="F131">
        <v>20289.008000000002</v>
      </c>
      <c r="G131">
        <v>24132.428</v>
      </c>
      <c r="H131">
        <v>26941.575000000001</v>
      </c>
      <c r="I131">
        <v>29165.040000000001</v>
      </c>
      <c r="J131">
        <v>31280.061000000002</v>
      </c>
      <c r="K131">
        <v>30256.191999999999</v>
      </c>
      <c r="L131">
        <v>27655.753000000001</v>
      </c>
    </row>
    <row r="132" spans="1:12">
      <c r="A132" t="s">
        <v>152</v>
      </c>
      <c r="B132">
        <v>11242.96</v>
      </c>
      <c r="C132">
        <v>8751.152</v>
      </c>
      <c r="D132">
        <v>8950.5869999999995</v>
      </c>
      <c r="E132">
        <v>7396.61</v>
      </c>
      <c r="F132">
        <v>9416.0959999999995</v>
      </c>
      <c r="G132">
        <v>8024.9679999999998</v>
      </c>
      <c r="H132">
        <v>10982.69</v>
      </c>
      <c r="I132">
        <v>10311.914000000001</v>
      </c>
      <c r="J132">
        <v>9467.8259999999991</v>
      </c>
      <c r="K132">
        <v>6371.6409999999996</v>
      </c>
      <c r="L132">
        <v>7160.357</v>
      </c>
    </row>
    <row r="133" spans="1:12">
      <c r="A133" t="s">
        <v>153</v>
      </c>
      <c r="B133">
        <v>314184.05</v>
      </c>
      <c r="C133">
        <v>340026.38900000002</v>
      </c>
      <c r="D133">
        <v>366650.73300000001</v>
      </c>
      <c r="E133">
        <v>427724.54700000002</v>
      </c>
      <c r="F133">
        <v>569010.321</v>
      </c>
      <c r="G133">
        <v>579825.81299999997</v>
      </c>
      <c r="H133">
        <v>606776.71900000004</v>
      </c>
      <c r="I133">
        <v>703980.36</v>
      </c>
      <c r="J133">
        <v>774828.44099999999</v>
      </c>
      <c r="K133">
        <v>570485.14800000004</v>
      </c>
      <c r="L133">
        <v>655455.18299999996</v>
      </c>
    </row>
    <row r="134" spans="1:12">
      <c r="A134" t="s">
        <v>154</v>
      </c>
      <c r="B134">
        <v>573452.67200000002</v>
      </c>
      <c r="C134">
        <v>501787.59700000001</v>
      </c>
      <c r="D134">
        <v>531777.43099999998</v>
      </c>
      <c r="E134">
        <v>723147.37399999995</v>
      </c>
      <c r="F134">
        <v>962128.35900000005</v>
      </c>
      <c r="G134">
        <v>1087395.638</v>
      </c>
      <c r="H134">
        <v>1179047.51</v>
      </c>
      <c r="I134">
        <v>1597663.6569999999</v>
      </c>
      <c r="J134">
        <v>1677183.9450000001</v>
      </c>
      <c r="K134">
        <v>1474244.2450000001</v>
      </c>
      <c r="L134">
        <v>1602279.1370000001</v>
      </c>
    </row>
    <row r="135" spans="1:12">
      <c r="A135" t="s">
        <v>155</v>
      </c>
      <c r="B135">
        <v>321039.74599999998</v>
      </c>
      <c r="C135">
        <v>350680.40899999999</v>
      </c>
      <c r="D135">
        <v>383504.13299999997</v>
      </c>
      <c r="E135">
        <v>438003.766</v>
      </c>
      <c r="F135">
        <v>511971.54399999999</v>
      </c>
      <c r="G135">
        <v>573321.40099999995</v>
      </c>
      <c r="H135">
        <v>632153.21299999999</v>
      </c>
      <c r="I135">
        <v>817451.89399999997</v>
      </c>
      <c r="J135">
        <v>907420.22699999996</v>
      </c>
      <c r="K135">
        <v>781323.43299999996</v>
      </c>
      <c r="L135">
        <v>884258.64800000004</v>
      </c>
    </row>
    <row r="136" spans="1:12">
      <c r="A136" t="s">
        <v>156</v>
      </c>
      <c r="B136">
        <v>3344.998</v>
      </c>
      <c r="C136">
        <v>2541.134</v>
      </c>
      <c r="D136">
        <v>4883.7430000000004</v>
      </c>
      <c r="E136">
        <v>8297.9</v>
      </c>
      <c r="F136">
        <v>7161.9690000000001</v>
      </c>
      <c r="G136">
        <v>7436.2389999999996</v>
      </c>
      <c r="H136">
        <v>24548.866000000002</v>
      </c>
      <c r="I136">
        <v>15126.063</v>
      </c>
      <c r="J136">
        <v>14630.781000000001</v>
      </c>
      <c r="K136">
        <v>13386.588</v>
      </c>
      <c r="L136">
        <v>19376.255000000001</v>
      </c>
    </row>
    <row r="137" spans="1:12">
      <c r="A137" t="s">
        <v>157</v>
      </c>
      <c r="B137">
        <v>674718.58600000001</v>
      </c>
      <c r="C137">
        <v>756236.46</v>
      </c>
      <c r="D137">
        <v>1036682.948</v>
      </c>
      <c r="E137">
        <v>1234481.669</v>
      </c>
      <c r="F137">
        <v>1430898.591</v>
      </c>
      <c r="G137">
        <v>1444661.4280000001</v>
      </c>
      <c r="H137">
        <v>1570502.7509999999</v>
      </c>
      <c r="I137">
        <v>1745484.7309999999</v>
      </c>
      <c r="J137">
        <v>1703769.1240000001</v>
      </c>
      <c r="K137">
        <v>1200844.98</v>
      </c>
      <c r="L137">
        <v>1255835.493</v>
      </c>
    </row>
    <row r="138" spans="1:12">
      <c r="A138" t="s">
        <v>158</v>
      </c>
      <c r="B138">
        <v>519345.96299999999</v>
      </c>
      <c r="C138">
        <v>504032.75099999999</v>
      </c>
      <c r="D138">
        <v>340890.47499999998</v>
      </c>
      <c r="E138">
        <v>387519.516</v>
      </c>
      <c r="F138">
        <v>459629.92099999997</v>
      </c>
      <c r="G138">
        <v>479777.09700000001</v>
      </c>
      <c r="H138">
        <v>492392.18599999999</v>
      </c>
      <c r="I138">
        <v>574248.09</v>
      </c>
      <c r="J138">
        <v>602602.26599999995</v>
      </c>
      <c r="K138">
        <v>451101.152</v>
      </c>
      <c r="L138">
        <v>487736.99800000002</v>
      </c>
    </row>
    <row r="139" spans="1:12">
      <c r="A139" t="s">
        <v>159</v>
      </c>
      <c r="B139">
        <v>1914528.601</v>
      </c>
      <c r="C139">
        <v>1827964.4069999999</v>
      </c>
      <c r="D139">
        <v>2001015.997</v>
      </c>
      <c r="E139">
        <v>2400896.5189999999</v>
      </c>
      <c r="F139">
        <v>3009789.2990000001</v>
      </c>
      <c r="G139">
        <v>2966360.7340000002</v>
      </c>
      <c r="H139">
        <v>3163933.827</v>
      </c>
      <c r="I139">
        <v>3439569.83</v>
      </c>
      <c r="J139">
        <v>3631061.3220000002</v>
      </c>
      <c r="K139">
        <v>2936722.16</v>
      </c>
      <c r="L139">
        <v>3267399.1310000001</v>
      </c>
    </row>
    <row r="140" spans="1:12">
      <c r="A140" t="s">
        <v>160</v>
      </c>
      <c r="B140">
        <v>1249810.6259999999</v>
      </c>
      <c r="C140">
        <v>1280390.169</v>
      </c>
      <c r="D140">
        <v>1317102.0360000001</v>
      </c>
      <c r="E140">
        <v>1575467.5379999999</v>
      </c>
      <c r="F140">
        <v>1913940.429</v>
      </c>
      <c r="G140">
        <v>1812272.284</v>
      </c>
      <c r="H140">
        <v>1796586.808</v>
      </c>
      <c r="I140">
        <v>2062952.078</v>
      </c>
      <c r="J140">
        <v>2304390.8020000001</v>
      </c>
      <c r="K140">
        <v>1996875.6629999999</v>
      </c>
      <c r="L140">
        <v>1920471.8049999999</v>
      </c>
    </row>
    <row r="141" spans="1:12">
      <c r="A141" t="s">
        <v>161</v>
      </c>
      <c r="B141">
        <v>897763.46600000001</v>
      </c>
      <c r="C141">
        <v>880813.54799999995</v>
      </c>
      <c r="D141">
        <v>860195.19700000004</v>
      </c>
      <c r="E141">
        <v>862872.50800000003</v>
      </c>
      <c r="F141">
        <v>1000158.324</v>
      </c>
      <c r="G141">
        <v>960123.84499999997</v>
      </c>
      <c r="H141">
        <v>994169.70799999998</v>
      </c>
      <c r="I141">
        <v>1116196.067</v>
      </c>
      <c r="J141">
        <v>1024744.598</v>
      </c>
      <c r="K141">
        <v>790479.00199999998</v>
      </c>
      <c r="L141">
        <v>923664.48300000001</v>
      </c>
    </row>
    <row r="142" spans="1:12">
      <c r="A142" t="s">
        <v>162</v>
      </c>
      <c r="B142">
        <v>773599.80599999998</v>
      </c>
      <c r="C142">
        <v>785529.96</v>
      </c>
      <c r="D142">
        <v>745356.04500000004</v>
      </c>
      <c r="E142">
        <v>690189.08700000006</v>
      </c>
      <c r="F142">
        <v>652459.73499999999</v>
      </c>
      <c r="G142">
        <v>597637.06200000003</v>
      </c>
      <c r="H142">
        <v>577296.91299999994</v>
      </c>
      <c r="I142">
        <v>554922.38899999997</v>
      </c>
      <c r="J142">
        <v>553077.60400000005</v>
      </c>
      <c r="K142">
        <v>372447.45199999999</v>
      </c>
      <c r="L142">
        <v>386034.34299999999</v>
      </c>
    </row>
    <row r="143" spans="1:12">
      <c r="A143" t="s">
        <v>163</v>
      </c>
      <c r="B143">
        <v>970865.06499999994</v>
      </c>
      <c r="C143">
        <v>929291.69799999997</v>
      </c>
      <c r="D143">
        <v>956818.08</v>
      </c>
      <c r="E143">
        <v>1033886.82</v>
      </c>
      <c r="F143">
        <v>1106469.077</v>
      </c>
      <c r="G143">
        <v>978206.17200000002</v>
      </c>
      <c r="H143">
        <v>1003594.58</v>
      </c>
      <c r="I143">
        <v>1070279.2250000001</v>
      </c>
      <c r="J143">
        <v>1030156.154</v>
      </c>
      <c r="K143">
        <v>755309.78500000003</v>
      </c>
      <c r="L143">
        <v>757258.01399999997</v>
      </c>
    </row>
    <row r="144" spans="1:12">
      <c r="A144" t="s">
        <v>164</v>
      </c>
      <c r="B144">
        <v>181793.10800000001</v>
      </c>
      <c r="C144">
        <v>170896.753</v>
      </c>
      <c r="D144">
        <v>188663.58799999999</v>
      </c>
      <c r="E144">
        <v>217825.36799999999</v>
      </c>
      <c r="F144">
        <v>229993.36199999999</v>
      </c>
      <c r="G144">
        <v>215333.538</v>
      </c>
      <c r="H144">
        <v>233237.51800000001</v>
      </c>
      <c r="I144">
        <v>244138.492</v>
      </c>
      <c r="J144">
        <v>240078.44</v>
      </c>
      <c r="K144">
        <v>168342.35399999999</v>
      </c>
      <c r="L144">
        <v>187110.91200000001</v>
      </c>
    </row>
    <row r="145" spans="1:12">
      <c r="A145" t="s">
        <v>165</v>
      </c>
      <c r="B145">
        <v>144997.49299999999</v>
      </c>
      <c r="C145">
        <v>144807.30900000001</v>
      </c>
      <c r="D145">
        <v>146257.516</v>
      </c>
      <c r="E145">
        <v>153143.55100000001</v>
      </c>
      <c r="F145">
        <v>167777.291</v>
      </c>
      <c r="G145">
        <v>177159.435</v>
      </c>
      <c r="H145">
        <v>191158.33300000001</v>
      </c>
      <c r="I145">
        <v>244311.24900000001</v>
      </c>
      <c r="J145">
        <v>219637.677</v>
      </c>
      <c r="K145">
        <v>186046.25099999999</v>
      </c>
      <c r="L145">
        <v>191118.22500000001</v>
      </c>
    </row>
    <row r="146" spans="1:12">
      <c r="A146" t="s">
        <v>166</v>
      </c>
      <c r="B146">
        <v>69889.876000000004</v>
      </c>
      <c r="C146">
        <v>72572.088000000003</v>
      </c>
      <c r="D146">
        <v>82473.835000000006</v>
      </c>
      <c r="E146">
        <v>100130.711</v>
      </c>
      <c r="F146">
        <v>105039.512</v>
      </c>
      <c r="G146">
        <v>113082.731</v>
      </c>
      <c r="H146">
        <v>109892.151</v>
      </c>
      <c r="I146">
        <v>124602.398</v>
      </c>
      <c r="J146">
        <v>135499.611</v>
      </c>
      <c r="K146">
        <v>102529.355</v>
      </c>
      <c r="L146">
        <v>108814.27499999999</v>
      </c>
    </row>
    <row r="147" spans="1:12">
      <c r="A147" t="s">
        <v>167</v>
      </c>
      <c r="B147">
        <v>718348.40500000003</v>
      </c>
      <c r="C147">
        <v>686458.79799999995</v>
      </c>
      <c r="D147">
        <v>716367.49</v>
      </c>
      <c r="E147">
        <v>884546.56799999997</v>
      </c>
      <c r="F147">
        <v>1080303.8629999999</v>
      </c>
      <c r="G147">
        <v>1092410.3030000001</v>
      </c>
      <c r="H147">
        <v>1065484.588</v>
      </c>
      <c r="I147">
        <v>1237725.6710000001</v>
      </c>
      <c r="J147">
        <v>1290390.865</v>
      </c>
      <c r="K147">
        <v>922013.196</v>
      </c>
      <c r="L147">
        <v>1029265.149</v>
      </c>
    </row>
    <row r="148" spans="1:12">
      <c r="A148" t="s">
        <v>168</v>
      </c>
      <c r="B148">
        <v>477164.22100000002</v>
      </c>
      <c r="C148">
        <v>466900.35700000002</v>
      </c>
      <c r="D148">
        <v>509136.723</v>
      </c>
      <c r="E148">
        <v>642509.17500000005</v>
      </c>
      <c r="F148">
        <v>737892.97</v>
      </c>
      <c r="G148">
        <v>735196.45200000005</v>
      </c>
      <c r="H148">
        <v>818571.36199999996</v>
      </c>
      <c r="I148">
        <v>944438.69200000004</v>
      </c>
      <c r="J148">
        <v>994018.9</v>
      </c>
      <c r="K148">
        <v>844600.00800000003</v>
      </c>
      <c r="L148">
        <v>892472.67500000005</v>
      </c>
    </row>
    <row r="149" spans="1:12">
      <c r="A149" t="s">
        <v>169</v>
      </c>
      <c r="B149">
        <v>2016221.2830000001</v>
      </c>
      <c r="C149">
        <v>1941356.888</v>
      </c>
      <c r="D149">
        <v>2029848.7749999999</v>
      </c>
      <c r="E149">
        <v>2276159.7059999998</v>
      </c>
      <c r="F149">
        <v>2482588.9890000001</v>
      </c>
      <c r="G149">
        <v>2319398.0699999998</v>
      </c>
      <c r="H149">
        <v>2585229.7620000001</v>
      </c>
      <c r="I149">
        <v>2846763.1159999999</v>
      </c>
      <c r="J149">
        <v>2648038.2239999999</v>
      </c>
      <c r="K149">
        <v>2057401.7779999999</v>
      </c>
      <c r="L149">
        <v>2078557.09</v>
      </c>
    </row>
    <row r="150" spans="1:12">
      <c r="A150" t="s">
        <v>170</v>
      </c>
      <c r="B150">
        <v>423984.10800000001</v>
      </c>
      <c r="C150">
        <v>420251.19400000002</v>
      </c>
      <c r="D150">
        <v>457930.34399999998</v>
      </c>
      <c r="E150">
        <v>623338.82299999997</v>
      </c>
      <c r="F150">
        <v>728683.196</v>
      </c>
      <c r="G150">
        <v>763133.21100000001</v>
      </c>
      <c r="H150">
        <v>820640.48199999996</v>
      </c>
      <c r="I150">
        <v>945832.14</v>
      </c>
      <c r="J150">
        <v>997400.24600000004</v>
      </c>
      <c r="K150">
        <v>809229.07</v>
      </c>
      <c r="L150">
        <v>780966.07499999995</v>
      </c>
    </row>
    <row r="151" spans="1:12">
      <c r="A151" t="s">
        <v>171</v>
      </c>
      <c r="B151">
        <v>181697.25099999999</v>
      </c>
      <c r="C151">
        <v>186396.42199999999</v>
      </c>
      <c r="D151">
        <v>177537.52799999999</v>
      </c>
      <c r="E151">
        <v>212409.40100000001</v>
      </c>
      <c r="F151">
        <v>260658.158</v>
      </c>
      <c r="G151">
        <v>241243.22200000001</v>
      </c>
      <c r="H151">
        <v>296897.99400000001</v>
      </c>
      <c r="I151">
        <v>329234.728</v>
      </c>
      <c r="J151">
        <v>365308.03700000001</v>
      </c>
      <c r="K151">
        <v>260008.47099999999</v>
      </c>
      <c r="L151">
        <v>247783.22500000001</v>
      </c>
    </row>
    <row r="152" spans="1:12">
      <c r="A152" t="s">
        <v>172</v>
      </c>
      <c r="B152">
        <v>561344.47499999998</v>
      </c>
      <c r="C152">
        <v>543540.15500000003</v>
      </c>
      <c r="D152">
        <v>577674.89800000004</v>
      </c>
      <c r="E152">
        <v>673776.60900000005</v>
      </c>
      <c r="F152">
        <v>845551.52500000002</v>
      </c>
      <c r="G152">
        <v>861731.05799999996</v>
      </c>
      <c r="H152">
        <v>902911.40899999999</v>
      </c>
      <c r="I152">
        <v>1214925.8370000001</v>
      </c>
      <c r="J152">
        <v>1363005.824</v>
      </c>
      <c r="K152">
        <v>1024699.105</v>
      </c>
      <c r="L152">
        <v>1017940.63</v>
      </c>
    </row>
    <row r="153" spans="1:12">
      <c r="A153" t="s">
        <v>173</v>
      </c>
      <c r="B153">
        <v>1266792.8319999999</v>
      </c>
      <c r="C153">
        <v>1297879.993</v>
      </c>
      <c r="D153">
        <v>1463705.094</v>
      </c>
      <c r="E153">
        <v>1712203.608</v>
      </c>
      <c r="F153">
        <v>1924859.2849999999</v>
      </c>
      <c r="G153">
        <v>1907757.629</v>
      </c>
      <c r="H153">
        <v>2044733.1710000001</v>
      </c>
      <c r="I153">
        <v>2451910.432</v>
      </c>
      <c r="J153">
        <v>2614550.81</v>
      </c>
      <c r="K153">
        <v>1897191.4380000001</v>
      </c>
      <c r="L153">
        <v>1872100.8570000001</v>
      </c>
    </row>
    <row r="154" spans="1:12">
      <c r="A154" t="s">
        <v>174</v>
      </c>
      <c r="B154">
        <v>268243.39399999997</v>
      </c>
      <c r="C154">
        <v>265681.739</v>
      </c>
      <c r="D154">
        <v>280986.049</v>
      </c>
      <c r="E154">
        <v>328086.80800000002</v>
      </c>
      <c r="F154">
        <v>339172.72</v>
      </c>
      <c r="G154">
        <v>382650.32900000003</v>
      </c>
      <c r="H154">
        <v>381517.31800000003</v>
      </c>
      <c r="I154">
        <v>421846.125</v>
      </c>
      <c r="J154">
        <v>488192.65299999999</v>
      </c>
      <c r="K154">
        <v>386305.94300000003</v>
      </c>
      <c r="L154">
        <v>384079.47399999999</v>
      </c>
    </row>
    <row r="155" spans="1:12">
      <c r="A155" t="s">
        <v>175</v>
      </c>
      <c r="B155">
        <v>78399.771999999997</v>
      </c>
      <c r="C155">
        <v>77640.620999999999</v>
      </c>
      <c r="D155">
        <v>72435.418000000005</v>
      </c>
      <c r="E155">
        <v>79597.277000000002</v>
      </c>
      <c r="F155">
        <v>99456.235000000001</v>
      </c>
      <c r="G155">
        <v>109890.075</v>
      </c>
      <c r="H155">
        <v>125599.128</v>
      </c>
      <c r="I155">
        <v>153501.58600000001</v>
      </c>
      <c r="J155">
        <v>173639.64600000001</v>
      </c>
      <c r="K155">
        <v>162427.87700000001</v>
      </c>
      <c r="L155">
        <v>164358.967</v>
      </c>
    </row>
    <row r="156" spans="1:12">
      <c r="A156" t="s">
        <v>176</v>
      </c>
      <c r="B156">
        <v>12992173.381999999</v>
      </c>
      <c r="C156">
        <v>11496835.478</v>
      </c>
      <c r="D156">
        <v>13524997.437999999</v>
      </c>
      <c r="E156">
        <v>11835923.365</v>
      </c>
      <c r="F156">
        <v>14384532.507999999</v>
      </c>
      <c r="G156">
        <v>16196269.859999999</v>
      </c>
      <c r="H156">
        <v>15614985.119999999</v>
      </c>
      <c r="I156">
        <v>18287781.309999999</v>
      </c>
      <c r="J156">
        <v>15323891.812999999</v>
      </c>
      <c r="K156">
        <v>11086894.032</v>
      </c>
      <c r="L156">
        <v>16529353.077</v>
      </c>
    </row>
    <row r="157" spans="1:12">
      <c r="A157" t="s">
        <v>177</v>
      </c>
      <c r="B157">
        <v>114250.235</v>
      </c>
      <c r="C157">
        <v>117043.05</v>
      </c>
      <c r="D157">
        <v>135116.155</v>
      </c>
      <c r="E157">
        <v>168310.1</v>
      </c>
      <c r="F157">
        <v>704548.68500000006</v>
      </c>
      <c r="G157">
        <v>1399713.0120000001</v>
      </c>
      <c r="H157">
        <v>1233955.923</v>
      </c>
      <c r="I157">
        <v>1485513.868</v>
      </c>
      <c r="J157">
        <v>1635981.105</v>
      </c>
      <c r="K157">
        <v>608676.32900000003</v>
      </c>
      <c r="L157">
        <v>988955.75899999996</v>
      </c>
    </row>
    <row r="158" spans="1:12">
      <c r="A158" t="s">
        <v>178</v>
      </c>
      <c r="B158">
        <v>409546.59499999997</v>
      </c>
      <c r="C158">
        <v>278100.28200000001</v>
      </c>
      <c r="D158">
        <v>265483.65399999998</v>
      </c>
      <c r="E158">
        <v>181070.13800000001</v>
      </c>
      <c r="F158">
        <v>249966.554</v>
      </c>
      <c r="G158">
        <v>399376.34899999999</v>
      </c>
      <c r="H158">
        <v>569759.44099999999</v>
      </c>
      <c r="I158">
        <v>798273.26899999997</v>
      </c>
      <c r="J158">
        <v>919638.39599999995</v>
      </c>
      <c r="K158">
        <v>241705.989</v>
      </c>
      <c r="L158">
        <v>413520.43699999998</v>
      </c>
    </row>
    <row r="159" spans="1:12">
      <c r="A159" t="s">
        <v>179</v>
      </c>
      <c r="B159">
        <v>2555570.656</v>
      </c>
      <c r="C159">
        <v>2044747.3559999999</v>
      </c>
      <c r="D159">
        <v>2060714.0109999999</v>
      </c>
      <c r="E159">
        <v>2838478.51</v>
      </c>
      <c r="F159">
        <v>4191502.5</v>
      </c>
      <c r="G159">
        <v>4852715.9670000002</v>
      </c>
      <c r="H159">
        <v>5713274.5190000003</v>
      </c>
      <c r="I159">
        <v>7100543.824</v>
      </c>
      <c r="J159">
        <v>8676049.2029999997</v>
      </c>
      <c r="K159">
        <v>3958833.9950000001</v>
      </c>
      <c r="L159">
        <v>4476665.2560000001</v>
      </c>
    </row>
    <row r="160" spans="1:12">
      <c r="A160" t="s">
        <v>180</v>
      </c>
      <c r="B160">
        <v>2298156.8620000002</v>
      </c>
      <c r="C160">
        <v>2050193.7290000001</v>
      </c>
      <c r="D160">
        <v>2123881.6630000002</v>
      </c>
      <c r="E160">
        <v>2718357.469</v>
      </c>
      <c r="F160">
        <v>3501566.6979999999</v>
      </c>
      <c r="G160">
        <v>3591290.6910000001</v>
      </c>
      <c r="H160">
        <v>4219874.6430000002</v>
      </c>
      <c r="I160">
        <v>5282537.7060000002</v>
      </c>
      <c r="J160">
        <v>5514210.7319999998</v>
      </c>
      <c r="K160">
        <v>4052341.906</v>
      </c>
      <c r="L160">
        <v>4456259.5789999999</v>
      </c>
    </row>
    <row r="161" spans="1:12">
      <c r="A161" t="s">
        <v>181</v>
      </c>
      <c r="B161">
        <v>1542395.209</v>
      </c>
      <c r="C161">
        <v>1539966.3829999999</v>
      </c>
      <c r="D161">
        <v>1845026.331</v>
      </c>
      <c r="E161">
        <v>2419506.7009999999</v>
      </c>
      <c r="F161">
        <v>3269504.37</v>
      </c>
      <c r="G161">
        <v>3676934.199</v>
      </c>
      <c r="H161">
        <v>5286773.8890000004</v>
      </c>
      <c r="I161">
        <v>7154267.7039999999</v>
      </c>
      <c r="J161">
        <v>6747304.693</v>
      </c>
      <c r="K161">
        <v>3528179.318</v>
      </c>
      <c r="L161">
        <v>4643228.6129999999</v>
      </c>
    </row>
    <row r="162" spans="1:12">
      <c r="A162" t="s">
        <v>182</v>
      </c>
      <c r="B162">
        <v>557776.95600000001</v>
      </c>
      <c r="C162">
        <v>529167.21900000004</v>
      </c>
      <c r="D162">
        <v>533880.20700000005</v>
      </c>
      <c r="E162">
        <v>660441.31099999999</v>
      </c>
      <c r="F162">
        <v>1071029.8400000001</v>
      </c>
      <c r="G162">
        <v>1154932.165</v>
      </c>
      <c r="H162">
        <v>1527518.19</v>
      </c>
      <c r="I162">
        <v>2265204.0430000001</v>
      </c>
      <c r="J162">
        <v>2700212.7439999999</v>
      </c>
      <c r="K162">
        <v>1077158.192</v>
      </c>
      <c r="L162">
        <v>1240479.8400000001</v>
      </c>
    </row>
    <row r="163" spans="1:12">
      <c r="A163" t="s">
        <v>183</v>
      </c>
      <c r="B163">
        <v>12047.699000000001</v>
      </c>
      <c r="C163">
        <v>15050.901</v>
      </c>
      <c r="D163">
        <v>15928.903</v>
      </c>
      <c r="E163">
        <v>15514.768</v>
      </c>
      <c r="F163">
        <v>49142.271999999997</v>
      </c>
      <c r="G163">
        <v>40070.082000000002</v>
      </c>
      <c r="H163">
        <v>61651.027000000002</v>
      </c>
      <c r="I163">
        <v>101504.469</v>
      </c>
      <c r="J163">
        <v>184987.663</v>
      </c>
      <c r="K163">
        <v>159064.81700000001</v>
      </c>
      <c r="L163">
        <v>99738.15</v>
      </c>
    </row>
    <row r="164" spans="1:12">
      <c r="A164" t="s">
        <v>184</v>
      </c>
      <c r="B164">
        <v>59667.512999999999</v>
      </c>
      <c r="C164">
        <v>60075.438000000002</v>
      </c>
      <c r="D164">
        <v>62922.735999999997</v>
      </c>
      <c r="E164">
        <v>77189.67</v>
      </c>
      <c r="F164">
        <v>125288.412</v>
      </c>
      <c r="G164">
        <v>114304.745</v>
      </c>
      <c r="H164">
        <v>134080.084</v>
      </c>
      <c r="I164">
        <v>252304.31</v>
      </c>
      <c r="J164">
        <v>388665.103</v>
      </c>
      <c r="K164">
        <v>183866.717</v>
      </c>
      <c r="L164">
        <v>259714.93299999999</v>
      </c>
    </row>
    <row r="165" spans="1:12">
      <c r="A165" t="s">
        <v>185</v>
      </c>
      <c r="B165">
        <v>361190.59499999997</v>
      </c>
      <c r="C165">
        <v>388732.15700000001</v>
      </c>
      <c r="D165">
        <v>422906.16899999999</v>
      </c>
      <c r="E165">
        <v>480270.68</v>
      </c>
      <c r="F165">
        <v>661136.576</v>
      </c>
      <c r="G165">
        <v>723331.598</v>
      </c>
      <c r="H165">
        <v>961343.35499999998</v>
      </c>
      <c r="I165">
        <v>1307696.7420000001</v>
      </c>
      <c r="J165">
        <v>1572543.5249999999</v>
      </c>
      <c r="K165">
        <v>973135.67299999995</v>
      </c>
      <c r="L165">
        <v>937243.745</v>
      </c>
    </row>
    <row r="166" spans="1:12">
      <c r="A166" t="s">
        <v>186</v>
      </c>
      <c r="B166">
        <v>580663.72100000002</v>
      </c>
      <c r="C166">
        <v>554392.20499999996</v>
      </c>
      <c r="D166">
        <v>408465.98100000003</v>
      </c>
      <c r="E166">
        <v>314078.76400000002</v>
      </c>
      <c r="F166">
        <v>473611.65</v>
      </c>
      <c r="G166">
        <v>728810.78</v>
      </c>
      <c r="H166">
        <v>1379981.6359999999</v>
      </c>
      <c r="I166">
        <v>2249140.2889999999</v>
      </c>
      <c r="J166">
        <v>2374097.3870000001</v>
      </c>
      <c r="K166">
        <v>1332043.3529999999</v>
      </c>
      <c r="L166">
        <v>1905770.6640000001</v>
      </c>
    </row>
    <row r="167" spans="1:12">
      <c r="A167" t="s">
        <v>187</v>
      </c>
      <c r="B167">
        <v>1264246.6580000001</v>
      </c>
      <c r="C167">
        <v>1167368.814</v>
      </c>
      <c r="D167">
        <v>970624.68</v>
      </c>
      <c r="E167">
        <v>1120729.747</v>
      </c>
      <c r="F167">
        <v>1391707.7209999999</v>
      </c>
      <c r="G167">
        <v>1791850.0589999999</v>
      </c>
      <c r="H167">
        <v>3212133.0469999998</v>
      </c>
      <c r="I167">
        <v>3516865.8539999998</v>
      </c>
      <c r="J167">
        <v>3714582.6039999998</v>
      </c>
      <c r="K167">
        <v>2555684.108</v>
      </c>
      <c r="L167">
        <v>3848802.0750000002</v>
      </c>
    </row>
    <row r="168" spans="1:12">
      <c r="A168" t="s">
        <v>188</v>
      </c>
      <c r="B168">
        <v>151512.611</v>
      </c>
      <c r="C168">
        <v>132774.04999999999</v>
      </c>
      <c r="D168">
        <v>137963.568</v>
      </c>
      <c r="E168">
        <v>159629.802</v>
      </c>
      <c r="F168">
        <v>338286.69199999998</v>
      </c>
      <c r="G168">
        <v>318258.40700000001</v>
      </c>
      <c r="H168">
        <v>502126.56800000003</v>
      </c>
      <c r="I168">
        <v>770113.39899999998</v>
      </c>
      <c r="J168">
        <v>539710.5</v>
      </c>
      <c r="K168">
        <v>292787.43699999998</v>
      </c>
      <c r="L168">
        <v>321055.09600000002</v>
      </c>
    </row>
    <row r="169" spans="1:12">
      <c r="A169" t="s">
        <v>189</v>
      </c>
      <c r="B169">
        <v>1265685.4620000001</v>
      </c>
      <c r="C169">
        <v>1377483.66</v>
      </c>
      <c r="D169">
        <v>1583617.6340000001</v>
      </c>
      <c r="E169">
        <v>1653186.0290000001</v>
      </c>
      <c r="F169">
        <v>2184816.6290000002</v>
      </c>
      <c r="G169">
        <v>2257451.8450000002</v>
      </c>
      <c r="H169">
        <v>2783829.392</v>
      </c>
      <c r="I169">
        <v>3137628.267</v>
      </c>
      <c r="J169">
        <v>2963585.4040000001</v>
      </c>
      <c r="K169">
        <v>1735878.9569999999</v>
      </c>
      <c r="L169">
        <v>2426493.415</v>
      </c>
    </row>
    <row r="170" spans="1:12">
      <c r="A170" t="s">
        <v>190</v>
      </c>
      <c r="B170">
        <v>91758.245999999999</v>
      </c>
      <c r="C170">
        <v>78637.713000000003</v>
      </c>
      <c r="D170">
        <v>68091.135999999999</v>
      </c>
      <c r="E170">
        <v>62699.114000000001</v>
      </c>
      <c r="F170">
        <v>149855.31</v>
      </c>
      <c r="G170">
        <v>218660.777</v>
      </c>
      <c r="H170">
        <v>209308.37700000001</v>
      </c>
      <c r="I170">
        <v>327271.69799999997</v>
      </c>
      <c r="J170">
        <v>263694.99599999998</v>
      </c>
      <c r="K170">
        <v>207240.38099999999</v>
      </c>
      <c r="L170">
        <v>294855.745</v>
      </c>
    </row>
    <row r="171" spans="1:12">
      <c r="A171" t="s">
        <v>191</v>
      </c>
      <c r="B171">
        <v>266487.60100000002</v>
      </c>
      <c r="C171">
        <v>220082.83600000001</v>
      </c>
      <c r="D171">
        <v>247771.77100000001</v>
      </c>
      <c r="E171">
        <v>264865.84899999999</v>
      </c>
      <c r="F171">
        <v>273863.31199999998</v>
      </c>
      <c r="G171">
        <v>140016.299</v>
      </c>
      <c r="H171">
        <v>275659.82299999997</v>
      </c>
      <c r="I171">
        <v>343485.99699999997</v>
      </c>
      <c r="J171">
        <v>221291.81</v>
      </c>
      <c r="K171">
        <v>163405.47399999999</v>
      </c>
      <c r="L171">
        <v>884198.04599999997</v>
      </c>
    </row>
    <row r="172" spans="1:12">
      <c r="A172" t="s">
        <v>192</v>
      </c>
      <c r="B172">
        <v>48141.377999999997</v>
      </c>
      <c r="C172">
        <v>40806.875999999997</v>
      </c>
      <c r="D172">
        <v>40900.726999999999</v>
      </c>
      <c r="E172">
        <v>40135.718999999997</v>
      </c>
      <c r="F172">
        <v>78748.921000000002</v>
      </c>
      <c r="G172">
        <v>58674.563999999998</v>
      </c>
      <c r="H172">
        <v>81471.756999999998</v>
      </c>
      <c r="I172">
        <v>143031.01699999999</v>
      </c>
      <c r="J172">
        <v>171542.54199999999</v>
      </c>
      <c r="K172">
        <v>135888.152</v>
      </c>
      <c r="L172">
        <v>230212.766</v>
      </c>
    </row>
    <row r="173" spans="1:12">
      <c r="A173" t="s">
        <v>193</v>
      </c>
      <c r="B173">
        <v>40525.862000000001</v>
      </c>
      <c r="C173">
        <v>49956.385999999999</v>
      </c>
      <c r="D173">
        <v>25370.607</v>
      </c>
      <c r="E173">
        <v>22742.789000000001</v>
      </c>
      <c r="F173">
        <v>25907.114000000001</v>
      </c>
      <c r="G173">
        <v>43029.677000000003</v>
      </c>
      <c r="H173">
        <v>204214.06899999999</v>
      </c>
      <c r="I173">
        <v>319033.09700000001</v>
      </c>
      <c r="J173">
        <v>411699.83100000001</v>
      </c>
      <c r="K173">
        <v>146562.42800000001</v>
      </c>
      <c r="L173">
        <v>142773.467</v>
      </c>
    </row>
    <row r="174" spans="1:12">
      <c r="A174" t="s">
        <v>194</v>
      </c>
      <c r="B174">
        <v>599633.05799999996</v>
      </c>
      <c r="C174">
        <v>601503.06200000003</v>
      </c>
      <c r="D174">
        <v>654197.147</v>
      </c>
      <c r="E174">
        <v>780442.67200000002</v>
      </c>
      <c r="F174">
        <v>935333.89500000002</v>
      </c>
      <c r="G174">
        <v>1051472.297</v>
      </c>
      <c r="H174">
        <v>1284645.6370000001</v>
      </c>
      <c r="I174">
        <v>1626733.176</v>
      </c>
      <c r="J174">
        <v>1941145.3810000001</v>
      </c>
      <c r="K174">
        <v>1525158.2279999999</v>
      </c>
      <c r="L174">
        <v>1375864.41</v>
      </c>
    </row>
    <row r="175" spans="1:12">
      <c r="A175" t="s">
        <v>195</v>
      </c>
      <c r="B175">
        <v>250657.3</v>
      </c>
      <c r="C175">
        <v>255494.28899999999</v>
      </c>
      <c r="D175">
        <v>299549.16200000001</v>
      </c>
      <c r="E175">
        <v>317091.12800000003</v>
      </c>
      <c r="F175">
        <v>360422.29100000003</v>
      </c>
      <c r="G175">
        <v>367423.94900000002</v>
      </c>
      <c r="H175">
        <v>388911.505</v>
      </c>
      <c r="I175">
        <v>443020.20400000003</v>
      </c>
      <c r="J175">
        <v>548247.30900000001</v>
      </c>
      <c r="K175">
        <v>408492.96899999998</v>
      </c>
      <c r="L175">
        <v>357141.53200000001</v>
      </c>
    </row>
    <row r="176" spans="1:12">
      <c r="A176" t="s">
        <v>196</v>
      </c>
      <c r="B176">
        <v>221228.049</v>
      </c>
      <c r="C176">
        <v>200468.212</v>
      </c>
      <c r="D176">
        <v>194857.35800000001</v>
      </c>
      <c r="E176">
        <v>227435.98199999999</v>
      </c>
      <c r="F176">
        <v>326029.88699999999</v>
      </c>
      <c r="G176">
        <v>335856.016</v>
      </c>
      <c r="H176">
        <v>378543.84899999999</v>
      </c>
      <c r="I176">
        <v>469870.47600000002</v>
      </c>
      <c r="J176">
        <v>518503.076</v>
      </c>
      <c r="K176">
        <v>374644.30599999998</v>
      </c>
      <c r="L176">
        <v>366894.32400000002</v>
      </c>
    </row>
    <row r="177" spans="1:12">
      <c r="A177" t="s">
        <v>197</v>
      </c>
      <c r="B177">
        <v>213942.54399999999</v>
      </c>
      <c r="C177">
        <v>232813.66099999999</v>
      </c>
      <c r="D177">
        <v>237889.90100000001</v>
      </c>
      <c r="E177">
        <v>281286.44</v>
      </c>
      <c r="F177">
        <v>368071.946</v>
      </c>
      <c r="G177">
        <v>360821.21399999998</v>
      </c>
      <c r="H177">
        <v>397739.08799999999</v>
      </c>
      <c r="I177">
        <v>479623.33600000001</v>
      </c>
      <c r="J177">
        <v>563805.30500000005</v>
      </c>
      <c r="K177">
        <v>451741.08299999998</v>
      </c>
      <c r="L177">
        <v>490026.56900000002</v>
      </c>
    </row>
    <row r="178" spans="1:12">
      <c r="A178" t="s">
        <v>198</v>
      </c>
      <c r="B178">
        <v>595952.31900000002</v>
      </c>
      <c r="C178">
        <v>583925.31000000006</v>
      </c>
      <c r="D178">
        <v>607791.93500000006</v>
      </c>
      <c r="E178">
        <v>767354.43400000001</v>
      </c>
      <c r="F178">
        <v>914891.73199999996</v>
      </c>
      <c r="G178">
        <v>1006262.4840000001</v>
      </c>
      <c r="H178">
        <v>1144463.355</v>
      </c>
      <c r="I178">
        <v>1392352.5449999999</v>
      </c>
      <c r="J178">
        <v>1484896.8559999999</v>
      </c>
      <c r="K178">
        <v>993744.64599999995</v>
      </c>
      <c r="L178">
        <v>1201273.1680000001</v>
      </c>
    </row>
    <row r="179" spans="1:12">
      <c r="A179" t="s">
        <v>199</v>
      </c>
      <c r="B179">
        <v>50348.421999999999</v>
      </c>
      <c r="C179">
        <v>50756.112000000001</v>
      </c>
      <c r="D179">
        <v>57585.36</v>
      </c>
      <c r="E179">
        <v>70777.294999999998</v>
      </c>
      <c r="F179">
        <v>96212.74</v>
      </c>
      <c r="G179">
        <v>114667.65300000001</v>
      </c>
      <c r="H179">
        <v>177644.10800000001</v>
      </c>
      <c r="I179">
        <v>271206.94</v>
      </c>
      <c r="J179">
        <v>299368.19</v>
      </c>
      <c r="K179">
        <v>330466.163</v>
      </c>
      <c r="L179">
        <v>337540.55699999997</v>
      </c>
    </row>
    <row r="180" spans="1:12">
      <c r="A180" t="s">
        <v>200</v>
      </c>
      <c r="B180">
        <v>287222.701</v>
      </c>
      <c r="C180">
        <v>284875.52899999998</v>
      </c>
      <c r="D180">
        <v>264638.19099999999</v>
      </c>
      <c r="E180">
        <v>312525.08500000002</v>
      </c>
      <c r="F180">
        <v>362578.42300000001</v>
      </c>
      <c r="G180">
        <v>403460.554</v>
      </c>
      <c r="H180">
        <v>471016.64199999999</v>
      </c>
      <c r="I180">
        <v>492053.75199999998</v>
      </c>
      <c r="J180">
        <v>539631.90399999998</v>
      </c>
      <c r="K180">
        <v>470718.43199999997</v>
      </c>
      <c r="L180">
        <v>472962.44400000002</v>
      </c>
    </row>
    <row r="181" spans="1:12">
      <c r="A181" t="s">
        <v>201</v>
      </c>
      <c r="B181">
        <v>997971.01</v>
      </c>
      <c r="C181">
        <v>1012739.525</v>
      </c>
      <c r="D181">
        <v>1045682.83</v>
      </c>
      <c r="E181">
        <v>1203277.1359999999</v>
      </c>
      <c r="F181">
        <v>1537749.6780000001</v>
      </c>
      <c r="G181">
        <v>1626443.4180000001</v>
      </c>
      <c r="H181">
        <v>1857935.5619999999</v>
      </c>
      <c r="I181">
        <v>2208967.378</v>
      </c>
      <c r="J181">
        <v>2454227.3489999999</v>
      </c>
      <c r="K181">
        <v>1934741.672</v>
      </c>
      <c r="L181">
        <v>1852888.679</v>
      </c>
    </row>
    <row r="182" spans="1:12">
      <c r="A182" t="s">
        <v>202</v>
      </c>
      <c r="B182">
        <v>41334.161</v>
      </c>
      <c r="C182">
        <v>78346.05</v>
      </c>
      <c r="D182">
        <v>66897.127999999997</v>
      </c>
      <c r="E182">
        <v>75266.84</v>
      </c>
      <c r="F182">
        <v>60352.243000000002</v>
      </c>
      <c r="G182">
        <v>99970.744000000006</v>
      </c>
      <c r="H182">
        <v>73797.173999999999</v>
      </c>
      <c r="I182">
        <v>100035.32799999999</v>
      </c>
      <c r="J182">
        <v>267262.09499999997</v>
      </c>
      <c r="K182">
        <v>129615.173</v>
      </c>
      <c r="L182">
        <v>58317.038</v>
      </c>
    </row>
    <row r="183" spans="1:12">
      <c r="A183" t="s">
        <v>203</v>
      </c>
      <c r="B183">
        <v>19454.649000000001</v>
      </c>
      <c r="C183">
        <v>12651.624</v>
      </c>
      <c r="D183">
        <v>7676.2669999999998</v>
      </c>
      <c r="E183">
        <v>5535.1949999999997</v>
      </c>
      <c r="F183">
        <v>4006.9670000000001</v>
      </c>
      <c r="G183">
        <v>16524.649000000001</v>
      </c>
      <c r="H183">
        <v>10771.116</v>
      </c>
      <c r="I183">
        <v>27808.373</v>
      </c>
      <c r="J183">
        <v>26390.536</v>
      </c>
      <c r="K183">
        <v>83144.096000000005</v>
      </c>
      <c r="L183">
        <v>50391.35</v>
      </c>
    </row>
    <row r="184" spans="1:12">
      <c r="A184" t="s">
        <v>204</v>
      </c>
      <c r="B184">
        <v>865102.37600000005</v>
      </c>
      <c r="C184">
        <v>805460.65500000003</v>
      </c>
      <c r="D184">
        <v>1183335.7339999999</v>
      </c>
      <c r="E184">
        <v>1184678.301</v>
      </c>
      <c r="F184">
        <v>1381563.5589999999</v>
      </c>
      <c r="G184">
        <v>1366668.6329999999</v>
      </c>
      <c r="H184">
        <v>1529267.5009999999</v>
      </c>
      <c r="I184">
        <v>2129689.1060000001</v>
      </c>
      <c r="J184">
        <v>1969400.0859999999</v>
      </c>
      <c r="K184">
        <v>1223333.121</v>
      </c>
      <c r="L184">
        <v>1482684.415</v>
      </c>
    </row>
    <row r="185" spans="1:12">
      <c r="A185" t="s">
        <v>205</v>
      </c>
      <c r="B185">
        <v>564689.14800000004</v>
      </c>
      <c r="C185">
        <v>501521.59899999999</v>
      </c>
      <c r="D185">
        <v>506799.04499999998</v>
      </c>
      <c r="E185">
        <v>578725.22100000002</v>
      </c>
      <c r="F185">
        <v>620800.92599999998</v>
      </c>
      <c r="G185">
        <v>440128.06599999999</v>
      </c>
      <c r="H185">
        <v>596667.75100000005</v>
      </c>
      <c r="I185">
        <v>678103.52</v>
      </c>
      <c r="J185">
        <v>867322.14500000002</v>
      </c>
      <c r="K185">
        <v>823273.55</v>
      </c>
      <c r="L185">
        <v>777502.87800000003</v>
      </c>
    </row>
    <row r="186" spans="1:12">
      <c r="A186" t="s">
        <v>206</v>
      </c>
      <c r="B186">
        <v>206457.50399999999</v>
      </c>
      <c r="C186">
        <v>204129.52600000001</v>
      </c>
      <c r="D186">
        <v>188209.22200000001</v>
      </c>
      <c r="E186">
        <v>275294.36</v>
      </c>
      <c r="F186">
        <v>317154.70299999998</v>
      </c>
      <c r="G186">
        <v>297945.52299999999</v>
      </c>
      <c r="H186">
        <v>365638.03</v>
      </c>
      <c r="I186">
        <v>460133.1</v>
      </c>
      <c r="J186">
        <v>513603.886</v>
      </c>
      <c r="K186">
        <v>454244.07799999998</v>
      </c>
      <c r="L186">
        <v>771912.99600000004</v>
      </c>
    </row>
    <row r="187" spans="1:12">
      <c r="A187" t="s">
        <v>207</v>
      </c>
      <c r="B187">
        <v>712387.10699999996</v>
      </c>
      <c r="C187">
        <v>692652.826</v>
      </c>
      <c r="D187">
        <v>598434.40700000001</v>
      </c>
      <c r="E187">
        <v>670290.82200000004</v>
      </c>
      <c r="F187">
        <v>770340.52500000002</v>
      </c>
      <c r="G187">
        <v>842937.04200000002</v>
      </c>
      <c r="H187">
        <v>990432.16099999996</v>
      </c>
      <c r="I187">
        <v>865075.75399999996</v>
      </c>
      <c r="J187">
        <v>1187592.2879999999</v>
      </c>
      <c r="K187">
        <v>877325.76399999997</v>
      </c>
      <c r="L187">
        <v>867880.86199999996</v>
      </c>
    </row>
    <row r="188" spans="1:12">
      <c r="A188" t="s">
        <v>208</v>
      </c>
      <c r="B188">
        <v>540387.53399999999</v>
      </c>
      <c r="C188">
        <v>565155.27899999998</v>
      </c>
      <c r="D188">
        <v>764292.86699999997</v>
      </c>
      <c r="E188">
        <v>913830.62800000003</v>
      </c>
      <c r="F188">
        <v>1044501.465</v>
      </c>
      <c r="G188">
        <v>1110837.524</v>
      </c>
      <c r="H188">
        <v>1226825.879</v>
      </c>
      <c r="I188">
        <v>1500193.936</v>
      </c>
      <c r="J188">
        <v>2049706.213</v>
      </c>
      <c r="K188">
        <v>1494872.1440000001</v>
      </c>
      <c r="L188">
        <v>1288065.422</v>
      </c>
    </row>
    <row r="189" spans="1:12">
      <c r="A189" t="s">
        <v>209</v>
      </c>
      <c r="B189">
        <v>80900.277000000002</v>
      </c>
      <c r="C189">
        <v>48117.267</v>
      </c>
      <c r="D189">
        <v>84800.157000000007</v>
      </c>
      <c r="E189">
        <v>149173.95600000001</v>
      </c>
      <c r="F189">
        <v>228508.48300000001</v>
      </c>
      <c r="G189">
        <v>219695.25200000001</v>
      </c>
      <c r="H189">
        <v>200318.266</v>
      </c>
      <c r="I189">
        <v>296805.43099999998</v>
      </c>
      <c r="J189">
        <v>416336.91100000002</v>
      </c>
      <c r="K189">
        <v>321833.66499999998</v>
      </c>
      <c r="L189">
        <v>255565.052</v>
      </c>
    </row>
    <row r="190" spans="1:12">
      <c r="A190" t="s">
        <v>210</v>
      </c>
      <c r="B190">
        <v>1661337.0279999999</v>
      </c>
      <c r="C190">
        <v>1751615.21</v>
      </c>
      <c r="D190">
        <v>1833735.5730000001</v>
      </c>
      <c r="E190">
        <v>2032776.0360000001</v>
      </c>
      <c r="F190">
        <v>2876327.9989999998</v>
      </c>
      <c r="G190">
        <v>3254641.625</v>
      </c>
      <c r="H190">
        <v>3583963.483</v>
      </c>
      <c r="I190">
        <v>4901181.2810000004</v>
      </c>
      <c r="J190">
        <v>5006949.5650000004</v>
      </c>
      <c r="K190">
        <v>2381291.94</v>
      </c>
      <c r="L190">
        <v>3103217.7420000001</v>
      </c>
    </row>
    <row r="191" spans="1:12">
      <c r="A191" t="s">
        <v>211</v>
      </c>
      <c r="B191">
        <v>302377.26699999999</v>
      </c>
      <c r="C191">
        <v>276487.65899999999</v>
      </c>
      <c r="D191">
        <v>276394.29100000003</v>
      </c>
      <c r="E191">
        <v>373587.424</v>
      </c>
      <c r="F191">
        <v>387797.81099999999</v>
      </c>
      <c r="G191">
        <v>472497.53600000002</v>
      </c>
      <c r="H191">
        <v>400063.79499999998</v>
      </c>
      <c r="I191">
        <v>399494.185</v>
      </c>
      <c r="J191">
        <v>418206.41100000002</v>
      </c>
      <c r="K191">
        <v>367803.68599999999</v>
      </c>
      <c r="L191">
        <v>486756.36</v>
      </c>
    </row>
    <row r="192" spans="1:12">
      <c r="A192" t="s">
        <v>212</v>
      </c>
      <c r="B192">
        <v>23620.278999999999</v>
      </c>
      <c r="C192">
        <v>30355.719000000001</v>
      </c>
      <c r="D192">
        <v>30198.495999999999</v>
      </c>
      <c r="E192">
        <v>35862.688999999998</v>
      </c>
      <c r="F192">
        <v>73122.793999999994</v>
      </c>
      <c r="G192">
        <v>58183.419000000002</v>
      </c>
      <c r="H192">
        <v>71702.154999999999</v>
      </c>
      <c r="I192">
        <v>71078.391000000003</v>
      </c>
      <c r="J192">
        <v>72304.100000000006</v>
      </c>
      <c r="K192">
        <v>52912.569000000003</v>
      </c>
      <c r="L192">
        <v>100028.075</v>
      </c>
    </row>
    <row r="193" spans="1:12">
      <c r="A193" t="s">
        <v>213</v>
      </c>
      <c r="B193">
        <v>462994.93699999998</v>
      </c>
      <c r="C193">
        <v>374246.34399999998</v>
      </c>
      <c r="D193">
        <v>349565.32500000001</v>
      </c>
      <c r="E193">
        <v>378161.973</v>
      </c>
      <c r="F193">
        <v>318477.32900000003</v>
      </c>
      <c r="G193">
        <v>330835.413</v>
      </c>
      <c r="H193">
        <v>327429.15999999997</v>
      </c>
      <c r="I193">
        <v>391726.73100000003</v>
      </c>
      <c r="J193">
        <v>701668.45799999998</v>
      </c>
      <c r="K193">
        <v>598946.30599999998</v>
      </c>
      <c r="L193">
        <v>649301.33600000001</v>
      </c>
    </row>
    <row r="194" spans="1:12">
      <c r="A194" t="s">
        <v>214</v>
      </c>
      <c r="B194">
        <v>130210.523</v>
      </c>
      <c r="C194">
        <v>123341.125</v>
      </c>
      <c r="D194">
        <v>150733.609</v>
      </c>
      <c r="E194">
        <v>168590.535</v>
      </c>
      <c r="F194">
        <v>202714.49</v>
      </c>
      <c r="G194">
        <v>232881.67300000001</v>
      </c>
      <c r="H194">
        <v>219547.40700000001</v>
      </c>
      <c r="I194">
        <v>289530.43599999999</v>
      </c>
      <c r="J194">
        <v>384016.69900000002</v>
      </c>
      <c r="K194">
        <v>296696.70699999999</v>
      </c>
      <c r="L194">
        <v>232742.53599999999</v>
      </c>
    </row>
    <row r="195" spans="1:12">
      <c r="A195" t="s">
        <v>215</v>
      </c>
      <c r="B195">
        <v>613587.87399999995</v>
      </c>
      <c r="C195">
        <v>632107.34</v>
      </c>
      <c r="D195">
        <v>731001.26300000004</v>
      </c>
      <c r="E195">
        <v>872238.26899999997</v>
      </c>
      <c r="F195">
        <v>1062313.264</v>
      </c>
      <c r="G195">
        <v>947580.85900000005</v>
      </c>
      <c r="H195">
        <v>990833.75399999996</v>
      </c>
      <c r="I195">
        <v>1258228.68</v>
      </c>
      <c r="J195">
        <v>1695297.5109999999</v>
      </c>
      <c r="K195">
        <v>1250648.4099999999</v>
      </c>
      <c r="L195">
        <v>1324626.746</v>
      </c>
    </row>
    <row r="196" spans="1:12">
      <c r="A196" t="s">
        <v>216</v>
      </c>
      <c r="B196">
        <v>372908.72600000002</v>
      </c>
      <c r="C196">
        <v>418994.80800000002</v>
      </c>
      <c r="D196">
        <v>293673.75400000002</v>
      </c>
      <c r="E196">
        <v>302333.16899999999</v>
      </c>
      <c r="F196">
        <v>389569.58799999999</v>
      </c>
      <c r="G196">
        <v>479195.81099999999</v>
      </c>
      <c r="H196">
        <v>591570.90399999998</v>
      </c>
      <c r="I196">
        <v>765353.43200000003</v>
      </c>
      <c r="J196">
        <v>1009066.8959999999</v>
      </c>
      <c r="K196">
        <v>427521.30800000002</v>
      </c>
      <c r="L196">
        <v>424891.27299999999</v>
      </c>
    </row>
    <row r="197" spans="1:12">
      <c r="A197" t="s">
        <v>217</v>
      </c>
      <c r="B197">
        <v>163912.462</v>
      </c>
      <c r="C197">
        <v>142921.927</v>
      </c>
      <c r="D197">
        <v>159807.095</v>
      </c>
      <c r="E197">
        <v>200181.886</v>
      </c>
      <c r="F197">
        <v>202005.83600000001</v>
      </c>
      <c r="G197">
        <v>204441.52</v>
      </c>
      <c r="H197">
        <v>236070.23300000001</v>
      </c>
      <c r="I197">
        <v>271764.34700000001</v>
      </c>
      <c r="J197">
        <v>353962.44900000002</v>
      </c>
      <c r="K197">
        <v>258421.50399999999</v>
      </c>
      <c r="L197">
        <v>221874.45499999999</v>
      </c>
    </row>
    <row r="198" spans="1:12">
      <c r="A198" t="s">
        <v>218</v>
      </c>
      <c r="B198">
        <v>114904.603</v>
      </c>
      <c r="C198">
        <v>124710.13499999999</v>
      </c>
      <c r="D198">
        <v>166537.704</v>
      </c>
      <c r="E198">
        <v>182437.74</v>
      </c>
      <c r="F198">
        <v>235550.89499999999</v>
      </c>
      <c r="G198">
        <v>246806.65100000001</v>
      </c>
      <c r="H198">
        <v>281493.83500000002</v>
      </c>
      <c r="I198">
        <v>342646.24699999997</v>
      </c>
      <c r="J198">
        <v>383155.402</v>
      </c>
      <c r="K198">
        <v>251125.65599999999</v>
      </c>
      <c r="L198">
        <v>275430.74400000001</v>
      </c>
    </row>
    <row r="199" spans="1:12">
      <c r="A199" t="s">
        <v>219</v>
      </c>
      <c r="B199">
        <v>133106.60800000001</v>
      </c>
      <c r="C199">
        <v>149715.177</v>
      </c>
      <c r="D199">
        <v>134651.796</v>
      </c>
      <c r="E199">
        <v>158673.68700000001</v>
      </c>
      <c r="F199">
        <v>232090.103</v>
      </c>
      <c r="G199">
        <v>151285.72099999999</v>
      </c>
      <c r="H199">
        <v>158874.79300000001</v>
      </c>
      <c r="I199">
        <v>263975.18900000001</v>
      </c>
      <c r="J199">
        <v>307037.85100000002</v>
      </c>
      <c r="K199">
        <v>253954.40900000001</v>
      </c>
      <c r="L199">
        <v>238309.068</v>
      </c>
    </row>
    <row r="200" spans="1:12">
      <c r="A200" t="s">
        <v>220</v>
      </c>
      <c r="B200">
        <v>1051561.8189999999</v>
      </c>
      <c r="C200">
        <v>1023021.802</v>
      </c>
      <c r="D200">
        <v>1178696.824</v>
      </c>
      <c r="E200">
        <v>1278147.6399999999</v>
      </c>
      <c r="F200">
        <v>1681430.7649999999</v>
      </c>
      <c r="G200">
        <v>1898643.6070000001</v>
      </c>
      <c r="H200">
        <v>2137497.4810000001</v>
      </c>
      <c r="I200">
        <v>2823520.4309999999</v>
      </c>
      <c r="J200">
        <v>2999039.0440000002</v>
      </c>
      <c r="K200">
        <v>2478634.9279999998</v>
      </c>
      <c r="L200">
        <v>2141334.344</v>
      </c>
    </row>
    <row r="201" spans="1:12">
      <c r="A201" t="s">
        <v>221</v>
      </c>
      <c r="B201">
        <v>237587.58799999999</v>
      </c>
      <c r="C201">
        <v>262769.51500000001</v>
      </c>
      <c r="D201">
        <v>277044.587</v>
      </c>
      <c r="E201">
        <v>360396.29700000002</v>
      </c>
      <c r="F201">
        <v>413592.89399999997</v>
      </c>
      <c r="G201">
        <v>455245.58500000002</v>
      </c>
      <c r="H201">
        <v>524673.40899999999</v>
      </c>
      <c r="I201">
        <v>653787.98199999996</v>
      </c>
      <c r="J201">
        <v>801624.84699999995</v>
      </c>
      <c r="K201">
        <v>695579.50100000005</v>
      </c>
      <c r="L201">
        <v>787372.06799999997</v>
      </c>
    </row>
    <row r="202" spans="1:12">
      <c r="A202" t="s">
        <v>222</v>
      </c>
      <c r="B202">
        <v>2092927.9439999999</v>
      </c>
      <c r="C202">
        <v>2171711.0929999999</v>
      </c>
      <c r="D202">
        <v>1589070.59</v>
      </c>
      <c r="E202">
        <v>2323537.6179999998</v>
      </c>
      <c r="F202">
        <v>2644872.9730000002</v>
      </c>
      <c r="G202">
        <v>2345848.6970000002</v>
      </c>
      <c r="H202">
        <v>2284430.0959999999</v>
      </c>
      <c r="I202">
        <v>2995274.22</v>
      </c>
      <c r="J202">
        <v>3254470.4249999998</v>
      </c>
      <c r="K202">
        <v>2699256.9720000001</v>
      </c>
      <c r="L202">
        <v>3962575.9</v>
      </c>
    </row>
    <row r="203" spans="1:12">
      <c r="A203" t="s">
        <v>223</v>
      </c>
      <c r="B203">
        <v>710965.00100000005</v>
      </c>
      <c r="C203">
        <v>726576.77599999995</v>
      </c>
      <c r="D203">
        <v>681073.80299999996</v>
      </c>
      <c r="E203">
        <v>786764.67700000003</v>
      </c>
      <c r="F203">
        <v>1061564.827</v>
      </c>
      <c r="G203">
        <v>1277385.889</v>
      </c>
      <c r="H203">
        <v>1541717.1459999999</v>
      </c>
      <c r="I203">
        <v>2205464.0249999999</v>
      </c>
      <c r="J203">
        <v>2423233.375</v>
      </c>
      <c r="K203">
        <v>1376247.821</v>
      </c>
      <c r="L203">
        <v>1238347.8289999999</v>
      </c>
    </row>
    <row r="204" spans="1:12">
      <c r="A204" t="s">
        <v>224</v>
      </c>
      <c r="B204">
        <v>503385.27500000002</v>
      </c>
      <c r="C204">
        <v>491405.54599999997</v>
      </c>
      <c r="D204">
        <v>632148.80299999996</v>
      </c>
      <c r="E204">
        <v>739283.61800000002</v>
      </c>
      <c r="F204">
        <v>844837.054</v>
      </c>
      <c r="G204">
        <v>866784.12300000002</v>
      </c>
      <c r="H204">
        <v>982864.43599999999</v>
      </c>
      <c r="I204">
        <v>1065579.2239999999</v>
      </c>
      <c r="J204">
        <v>1216651.514</v>
      </c>
      <c r="K204">
        <v>832933.09699999995</v>
      </c>
      <c r="L204">
        <v>922631.42099999997</v>
      </c>
    </row>
    <row r="205" spans="1:12">
      <c r="A205" t="s">
        <v>225</v>
      </c>
      <c r="B205">
        <v>464250.59899999999</v>
      </c>
      <c r="C205">
        <v>412774.42099999997</v>
      </c>
      <c r="D205">
        <v>400503.88699999999</v>
      </c>
      <c r="E205">
        <v>465917.45899999997</v>
      </c>
      <c r="F205">
        <v>567890.49399999995</v>
      </c>
      <c r="G205">
        <v>602344.63899999997</v>
      </c>
      <c r="H205">
        <v>638458.48300000001</v>
      </c>
      <c r="I205">
        <v>768331.91299999994</v>
      </c>
      <c r="J205">
        <v>877286.51300000004</v>
      </c>
      <c r="K205">
        <v>611637.71299999999</v>
      </c>
      <c r="L205">
        <v>748165.17099999997</v>
      </c>
    </row>
    <row r="206" spans="1:12">
      <c r="A206" t="s">
        <v>226</v>
      </c>
      <c r="B206">
        <v>297360.11599999998</v>
      </c>
      <c r="C206">
        <v>321500.39799999999</v>
      </c>
      <c r="D206">
        <v>350704.69099999999</v>
      </c>
      <c r="E206">
        <v>453114.26199999999</v>
      </c>
      <c r="F206">
        <v>502914.74699999997</v>
      </c>
      <c r="G206">
        <v>556900.38800000004</v>
      </c>
      <c r="H206">
        <v>608347.22400000005</v>
      </c>
      <c r="I206">
        <v>807898.19799999997</v>
      </c>
      <c r="J206">
        <v>1010371.046</v>
      </c>
      <c r="K206">
        <v>766224.826</v>
      </c>
      <c r="L206">
        <v>860485.08799999999</v>
      </c>
    </row>
    <row r="207" spans="1:12">
      <c r="A207" t="s">
        <v>227</v>
      </c>
      <c r="B207">
        <v>509710.49200000003</v>
      </c>
      <c r="C207">
        <v>478874.29499999998</v>
      </c>
      <c r="D207">
        <v>570608.31200000003</v>
      </c>
      <c r="E207">
        <v>736923.19</v>
      </c>
      <c r="F207">
        <v>929965.46299999999</v>
      </c>
      <c r="G207">
        <v>1171479.99</v>
      </c>
      <c r="H207">
        <v>1327619.1000000001</v>
      </c>
      <c r="I207">
        <v>1581474.2930000001</v>
      </c>
      <c r="J207">
        <v>2110747.7710000002</v>
      </c>
      <c r="K207">
        <v>1687732.898</v>
      </c>
      <c r="L207">
        <v>1534459.443</v>
      </c>
    </row>
    <row r="208" spans="1:12">
      <c r="A208" t="s">
        <v>228</v>
      </c>
      <c r="B208">
        <v>258974.70699999999</v>
      </c>
      <c r="C208">
        <v>267804.83899999998</v>
      </c>
      <c r="D208">
        <v>275499.01899999997</v>
      </c>
      <c r="E208">
        <v>355685.59899999999</v>
      </c>
      <c r="F208">
        <v>367705.17499999999</v>
      </c>
      <c r="G208">
        <v>393785.217</v>
      </c>
      <c r="H208">
        <v>383418.30499999999</v>
      </c>
      <c r="I208">
        <v>482819.90700000001</v>
      </c>
      <c r="J208">
        <v>463315.10800000001</v>
      </c>
      <c r="K208">
        <v>424700.23700000002</v>
      </c>
      <c r="L208">
        <v>344958.8</v>
      </c>
    </row>
    <row r="209" spans="1:12">
      <c r="A209" t="s">
        <v>229</v>
      </c>
      <c r="B209">
        <v>164280.432</v>
      </c>
      <c r="C209">
        <v>181810.16</v>
      </c>
      <c r="D209">
        <v>163063.08600000001</v>
      </c>
      <c r="E209">
        <v>205765.429</v>
      </c>
      <c r="F209">
        <v>194146.04300000001</v>
      </c>
      <c r="G209">
        <v>191353.764</v>
      </c>
      <c r="H209">
        <v>199415.603</v>
      </c>
      <c r="I209">
        <v>1065095.0090000001</v>
      </c>
      <c r="J209">
        <v>1050370.9029999999</v>
      </c>
      <c r="K209">
        <v>956524.94499999995</v>
      </c>
      <c r="L209">
        <v>929050.01500000001</v>
      </c>
    </row>
    <row r="210" spans="1:12">
      <c r="A210" t="s">
        <v>230</v>
      </c>
      <c r="B210">
        <v>3093678.4730000002</v>
      </c>
      <c r="C210">
        <v>3029527.3429999999</v>
      </c>
      <c r="D210">
        <v>2829820.2549999999</v>
      </c>
      <c r="E210">
        <v>3507226.47</v>
      </c>
      <c r="F210">
        <v>3769232.6090000002</v>
      </c>
      <c r="G210">
        <v>4001507.9640000002</v>
      </c>
      <c r="H210">
        <v>3026983.875</v>
      </c>
      <c r="I210">
        <v>2133351.4160000002</v>
      </c>
      <c r="J210">
        <v>2267153.91</v>
      </c>
      <c r="K210">
        <v>1728342.5009999999</v>
      </c>
      <c r="L210">
        <v>1746549.044</v>
      </c>
    </row>
    <row r="211" spans="1:12">
      <c r="A211" t="s">
        <v>231</v>
      </c>
      <c r="B211">
        <v>987748.54</v>
      </c>
      <c r="C211">
        <v>1101634.8899999999</v>
      </c>
      <c r="D211">
        <v>1267606.328</v>
      </c>
      <c r="E211">
        <v>1569941.176</v>
      </c>
      <c r="F211">
        <v>1610602.392</v>
      </c>
      <c r="G211">
        <v>1963611.8230000001</v>
      </c>
      <c r="H211">
        <v>2022762.2779999999</v>
      </c>
      <c r="I211">
        <v>2173137.267</v>
      </c>
      <c r="J211">
        <v>2540565.415</v>
      </c>
      <c r="K211">
        <v>2463731.8870000001</v>
      </c>
      <c r="L211">
        <v>2337742.1310000001</v>
      </c>
    </row>
    <row r="212" spans="1:12">
      <c r="A212" t="s">
        <v>232</v>
      </c>
      <c r="B212">
        <v>760714.59</v>
      </c>
      <c r="C212">
        <v>713729.549</v>
      </c>
      <c r="D212">
        <v>691391.74199999997</v>
      </c>
      <c r="E212">
        <v>1212279.209</v>
      </c>
      <c r="F212">
        <v>1247741.503</v>
      </c>
      <c r="G212">
        <v>1209376.6200000001</v>
      </c>
      <c r="H212">
        <v>1451625.6769999999</v>
      </c>
      <c r="I212">
        <v>1285793.4040000001</v>
      </c>
      <c r="J212">
        <v>1282185.6140000001</v>
      </c>
      <c r="K212">
        <v>822988.03799999994</v>
      </c>
      <c r="L212">
        <v>878878.15099999995</v>
      </c>
    </row>
    <row r="213" spans="1:12">
      <c r="A213" t="s">
        <v>233</v>
      </c>
      <c r="B213">
        <v>623934.54700000002</v>
      </c>
      <c r="C213">
        <v>649916.56200000003</v>
      </c>
      <c r="D213">
        <v>681746.04299999995</v>
      </c>
      <c r="E213">
        <v>799074.81799999997</v>
      </c>
      <c r="F213">
        <v>674692.32299999997</v>
      </c>
      <c r="G213">
        <v>664553.31200000003</v>
      </c>
      <c r="H213">
        <v>681374.99899999995</v>
      </c>
      <c r="I213">
        <v>593951.27</v>
      </c>
      <c r="J213">
        <v>531811.772</v>
      </c>
      <c r="K213">
        <v>432281.092</v>
      </c>
      <c r="L213">
        <v>495434.25</v>
      </c>
    </row>
    <row r="214" spans="1:12">
      <c r="A214" t="s">
        <v>234</v>
      </c>
      <c r="B214">
        <v>359926.3</v>
      </c>
      <c r="C214">
        <v>571164.255</v>
      </c>
      <c r="D214">
        <v>760978.66799999995</v>
      </c>
      <c r="E214">
        <v>819472.58299999998</v>
      </c>
      <c r="F214">
        <v>1208319.047</v>
      </c>
      <c r="G214">
        <v>1172917.301</v>
      </c>
      <c r="H214">
        <v>823276.09699999995</v>
      </c>
      <c r="I214">
        <v>1029532.808</v>
      </c>
      <c r="J214">
        <v>983710.17200000002</v>
      </c>
      <c r="K214">
        <v>742970.44200000004</v>
      </c>
      <c r="L214">
        <v>712749.24600000004</v>
      </c>
    </row>
    <row r="215" spans="1:12">
      <c r="A215" t="s">
        <v>235</v>
      </c>
      <c r="B215">
        <v>3150653.69</v>
      </c>
      <c r="C215">
        <v>3508728.97</v>
      </c>
      <c r="D215">
        <v>2179980.5989999999</v>
      </c>
      <c r="E215">
        <v>2167640.446</v>
      </c>
      <c r="F215">
        <v>2279287.5520000001</v>
      </c>
      <c r="G215">
        <v>2624243.105</v>
      </c>
      <c r="H215">
        <v>2295560.284</v>
      </c>
      <c r="I215">
        <v>3150441.1770000001</v>
      </c>
      <c r="J215">
        <v>3272262.7930000001</v>
      </c>
      <c r="K215">
        <v>2472657.2549999999</v>
      </c>
      <c r="L215">
        <v>2123316.5449999999</v>
      </c>
    </row>
    <row r="216" spans="1:12">
      <c r="A216" t="s">
        <v>236</v>
      </c>
      <c r="B216">
        <v>265440.23300000001</v>
      </c>
      <c r="C216">
        <v>313416.2</v>
      </c>
      <c r="D216">
        <v>356662.45500000002</v>
      </c>
      <c r="E216">
        <v>401746.29100000003</v>
      </c>
      <c r="F216">
        <v>451613.54599999997</v>
      </c>
      <c r="G216">
        <v>486735.43300000002</v>
      </c>
      <c r="H216">
        <v>524248.91700000002</v>
      </c>
      <c r="I216">
        <v>581261.69799999997</v>
      </c>
      <c r="J216">
        <v>755902.63800000004</v>
      </c>
      <c r="K216">
        <v>768470.603</v>
      </c>
      <c r="L216">
        <v>730619.70600000001</v>
      </c>
    </row>
    <row r="217" spans="1:12">
      <c r="A217" t="s">
        <v>237</v>
      </c>
      <c r="B217">
        <v>1065917.8659999999</v>
      </c>
      <c r="C217">
        <v>1065259.1370000001</v>
      </c>
      <c r="D217">
        <v>1019465.485</v>
      </c>
      <c r="E217">
        <v>1211768.173</v>
      </c>
      <c r="F217">
        <v>1557426.2760000001</v>
      </c>
      <c r="G217">
        <v>1578528.5870000001</v>
      </c>
      <c r="H217">
        <v>1703280.203</v>
      </c>
      <c r="I217">
        <v>1875429.702</v>
      </c>
      <c r="J217">
        <v>2115409.2250000001</v>
      </c>
      <c r="K217">
        <v>1630675.8130000001</v>
      </c>
      <c r="L217">
        <v>1958326.014</v>
      </c>
    </row>
    <row r="218" spans="1:12">
      <c r="A218" t="s">
        <v>238</v>
      </c>
      <c r="B218">
        <v>696536.723</v>
      </c>
      <c r="C218">
        <v>727960.98699999996</v>
      </c>
      <c r="D218">
        <v>633360.87899999996</v>
      </c>
      <c r="E218">
        <v>743925.56</v>
      </c>
      <c r="F218">
        <v>868482.23300000001</v>
      </c>
      <c r="G218">
        <v>893787.723</v>
      </c>
      <c r="H218">
        <v>1164686.362</v>
      </c>
      <c r="I218">
        <v>1276612.774</v>
      </c>
      <c r="J218">
        <v>1522130.4890000001</v>
      </c>
      <c r="K218">
        <v>1067756.7879999999</v>
      </c>
      <c r="L218">
        <v>1115353.237</v>
      </c>
    </row>
    <row r="219" spans="1:12">
      <c r="A219" t="s">
        <v>239</v>
      </c>
      <c r="B219">
        <v>137847.147</v>
      </c>
      <c r="C219">
        <v>123986.41899999999</v>
      </c>
      <c r="D219">
        <v>132027.43799999999</v>
      </c>
      <c r="E219">
        <v>164844.93700000001</v>
      </c>
      <c r="F219">
        <v>173850.603</v>
      </c>
      <c r="G219">
        <v>217984.573</v>
      </c>
      <c r="H219">
        <v>173861.99600000001</v>
      </c>
      <c r="I219">
        <v>259407.55600000001</v>
      </c>
      <c r="J219">
        <v>396802.56699999998</v>
      </c>
      <c r="K219">
        <v>386192.64000000001</v>
      </c>
      <c r="L219">
        <v>375437.84600000002</v>
      </c>
    </row>
    <row r="220" spans="1:12">
      <c r="A220" t="s">
        <v>240</v>
      </c>
      <c r="B220">
        <v>401605.25900000002</v>
      </c>
      <c r="C220">
        <v>406294.41700000002</v>
      </c>
      <c r="D220">
        <v>443844.32699999999</v>
      </c>
      <c r="E220">
        <v>524933.08400000003</v>
      </c>
      <c r="F220">
        <v>579283.16500000004</v>
      </c>
      <c r="G220">
        <v>660260.62600000005</v>
      </c>
      <c r="H220">
        <v>696363.68500000006</v>
      </c>
      <c r="I220">
        <v>822402.16200000001</v>
      </c>
      <c r="J220">
        <v>927826.76699999999</v>
      </c>
      <c r="K220">
        <v>837564.58700000006</v>
      </c>
      <c r="L220">
        <v>946976.77399999998</v>
      </c>
    </row>
    <row r="221" spans="1:12">
      <c r="A221" t="s">
        <v>241</v>
      </c>
      <c r="B221">
        <v>1349480.5190000001</v>
      </c>
      <c r="C221">
        <v>1461087.0160000001</v>
      </c>
      <c r="D221">
        <v>1013127.999</v>
      </c>
      <c r="E221">
        <v>1139664.7120000001</v>
      </c>
      <c r="F221">
        <v>1291192.27</v>
      </c>
      <c r="G221">
        <v>1496497.659</v>
      </c>
      <c r="H221">
        <v>1644934.175</v>
      </c>
      <c r="I221">
        <v>2029066.4509999999</v>
      </c>
      <c r="J221">
        <v>2362194.6579999998</v>
      </c>
      <c r="K221">
        <v>1502664.358</v>
      </c>
      <c r="L221">
        <v>2079906.905</v>
      </c>
    </row>
    <row r="222" spans="1:12">
      <c r="A222" t="s">
        <v>242</v>
      </c>
      <c r="B222">
        <v>2241033.5440000002</v>
      </c>
      <c r="C222">
        <v>2504316.9730000002</v>
      </c>
      <c r="D222">
        <v>2851458.1290000002</v>
      </c>
      <c r="E222">
        <v>3303956.4210000001</v>
      </c>
      <c r="F222">
        <v>3884246.0950000002</v>
      </c>
      <c r="G222">
        <v>4477852.4440000001</v>
      </c>
      <c r="H222">
        <v>4647249.7019999996</v>
      </c>
      <c r="I222">
        <v>4895559.8509999998</v>
      </c>
      <c r="J222">
        <v>5210240.1679999996</v>
      </c>
      <c r="K222">
        <v>3874965.8590000002</v>
      </c>
      <c r="L222">
        <v>4195343.5439999998</v>
      </c>
    </row>
    <row r="223" spans="1:12">
      <c r="A223" t="s">
        <v>243</v>
      </c>
      <c r="B223">
        <v>16357098.291999999</v>
      </c>
      <c r="C223">
        <v>19756436.234000001</v>
      </c>
      <c r="D223">
        <v>20384463.201000001</v>
      </c>
      <c r="E223">
        <v>24426821.456</v>
      </c>
      <c r="F223">
        <v>28747572.601</v>
      </c>
      <c r="G223">
        <v>28939907.833999999</v>
      </c>
      <c r="H223">
        <v>30080684.772999998</v>
      </c>
      <c r="I223">
        <v>32259686.478999998</v>
      </c>
      <c r="J223">
        <v>30932444.978999998</v>
      </c>
      <c r="K223">
        <v>23989149.754000001</v>
      </c>
      <c r="L223">
        <v>23487899.408</v>
      </c>
    </row>
    <row r="224" spans="1:12">
      <c r="A224" t="s">
        <v>244</v>
      </c>
      <c r="B224">
        <v>2554851.62</v>
      </c>
      <c r="C224">
        <v>2472975.94</v>
      </c>
      <c r="D224">
        <v>2558880.821</v>
      </c>
      <c r="E224">
        <v>2758544.1830000002</v>
      </c>
      <c r="F224">
        <v>1885473.1140000001</v>
      </c>
      <c r="G224">
        <v>1323958.0290000001</v>
      </c>
      <c r="H224">
        <v>1961748.5020000001</v>
      </c>
      <c r="I224">
        <v>2664556.4849999999</v>
      </c>
      <c r="J224">
        <v>3809837.7940000002</v>
      </c>
      <c r="K224">
        <v>1910424.085</v>
      </c>
      <c r="L224">
        <v>2393651.946</v>
      </c>
    </row>
    <row r="225" spans="1:12">
      <c r="A225" t="s">
        <v>245</v>
      </c>
      <c r="B225">
        <v>1406329.138</v>
      </c>
      <c r="C225">
        <v>1332903.7509999999</v>
      </c>
      <c r="D225">
        <v>1559121.817</v>
      </c>
      <c r="E225">
        <v>1946616.557</v>
      </c>
      <c r="F225">
        <v>2374326.469</v>
      </c>
      <c r="G225">
        <v>2317429.7930000001</v>
      </c>
      <c r="H225">
        <v>2487401.8119999999</v>
      </c>
      <c r="I225">
        <v>3226399.1830000002</v>
      </c>
      <c r="J225">
        <v>3346059.0729999999</v>
      </c>
      <c r="K225">
        <v>1347128.7819999999</v>
      </c>
      <c r="L225">
        <v>1925575.199</v>
      </c>
    </row>
    <row r="226" spans="1:12">
      <c r="A226" t="s">
        <v>246</v>
      </c>
      <c r="B226">
        <v>3544785</v>
      </c>
      <c r="C226">
        <v>3533649.7629999998</v>
      </c>
      <c r="D226">
        <v>4138589.9580000001</v>
      </c>
      <c r="E226">
        <v>5073369.7960000001</v>
      </c>
      <c r="F226">
        <v>6449760.4110000003</v>
      </c>
      <c r="G226">
        <v>6864233.3210000014</v>
      </c>
      <c r="H226">
        <v>7417946.6349999998</v>
      </c>
      <c r="I226">
        <v>8733782.534</v>
      </c>
      <c r="J226">
        <v>9191318.7559999991</v>
      </c>
      <c r="K226">
        <v>5830531.3569999998</v>
      </c>
      <c r="L226">
        <v>6759293.7640000004</v>
      </c>
    </row>
    <row r="227" spans="1:12">
      <c r="A227" t="s">
        <v>247</v>
      </c>
      <c r="B227">
        <v>267123.31800000003</v>
      </c>
      <c r="C227">
        <v>485347.53499999997</v>
      </c>
      <c r="D227">
        <v>848828.91200000001</v>
      </c>
      <c r="E227">
        <v>981920.402</v>
      </c>
      <c r="F227">
        <v>1172379.6440000001</v>
      </c>
      <c r="G227">
        <v>1235029.9450000001</v>
      </c>
      <c r="H227">
        <v>1271895.6669999999</v>
      </c>
      <c r="I227">
        <v>1463262.0260000001</v>
      </c>
      <c r="J227">
        <v>1669011.649</v>
      </c>
      <c r="K227">
        <v>1299526.872</v>
      </c>
      <c r="L227">
        <v>1128729.101</v>
      </c>
    </row>
    <row r="228" spans="1:12">
      <c r="A228" t="s">
        <v>248</v>
      </c>
      <c r="B228">
        <v>371229.30099999998</v>
      </c>
      <c r="C228">
        <v>370968.25</v>
      </c>
      <c r="D228">
        <v>380088.74099999998</v>
      </c>
      <c r="E228">
        <v>471089.46799999999</v>
      </c>
      <c r="F228">
        <v>583328.93999999994</v>
      </c>
      <c r="G228">
        <v>668869.81700000004</v>
      </c>
      <c r="H228">
        <v>697385.40099999995</v>
      </c>
      <c r="I228">
        <v>885893.98199999996</v>
      </c>
      <c r="J228">
        <v>958391.25</v>
      </c>
      <c r="K228">
        <v>635865.60499999998</v>
      </c>
      <c r="L228">
        <v>580063.201</v>
      </c>
    </row>
    <row r="229" spans="1:12">
      <c r="A229" t="s">
        <v>249</v>
      </c>
      <c r="B229">
        <v>63003.360999999997</v>
      </c>
      <c r="C229">
        <v>280200.89</v>
      </c>
      <c r="D229">
        <v>284311.02600000001</v>
      </c>
      <c r="E229">
        <v>69753.247000000003</v>
      </c>
      <c r="F229">
        <v>249365.75399999999</v>
      </c>
      <c r="G229">
        <v>144840.70199999999</v>
      </c>
      <c r="H229">
        <v>82741.566999999995</v>
      </c>
      <c r="I229">
        <v>107059.898</v>
      </c>
      <c r="J229">
        <v>166434.27100000001</v>
      </c>
      <c r="K229">
        <v>186118.15900000001</v>
      </c>
      <c r="L229">
        <v>172078.59899999999</v>
      </c>
    </row>
    <row r="230" spans="1:12">
      <c r="A230" t="s">
        <v>250</v>
      </c>
      <c r="B230">
        <v>535067.38600000006</v>
      </c>
      <c r="C230">
        <v>709311.96699999995</v>
      </c>
      <c r="D230">
        <v>556955.05700000003</v>
      </c>
      <c r="E230">
        <v>596779.83299999998</v>
      </c>
      <c r="F230">
        <v>579200.53099999996</v>
      </c>
      <c r="G230">
        <v>602450.84900000005</v>
      </c>
      <c r="H230">
        <v>689751.75600000005</v>
      </c>
      <c r="I230">
        <v>978287.478</v>
      </c>
      <c r="J230">
        <v>1250197.5830000001</v>
      </c>
      <c r="K230">
        <v>1327123.267</v>
      </c>
      <c r="L230">
        <v>1198952.6880000001</v>
      </c>
    </row>
    <row r="231" spans="1:12">
      <c r="A231" t="s">
        <v>251</v>
      </c>
      <c r="B231">
        <v>64768.214</v>
      </c>
      <c r="C231">
        <v>50044.57</v>
      </c>
      <c r="D231">
        <v>89825.002999999997</v>
      </c>
      <c r="E231">
        <v>68333.127999999997</v>
      </c>
      <c r="F231">
        <v>87969.930999999997</v>
      </c>
      <c r="G231">
        <v>183113.02799999999</v>
      </c>
      <c r="H231">
        <v>135186.307</v>
      </c>
      <c r="I231">
        <v>347862.84600000002</v>
      </c>
      <c r="J231">
        <v>1014809.895</v>
      </c>
      <c r="K231">
        <v>439345.054</v>
      </c>
      <c r="L231">
        <v>212749.359</v>
      </c>
    </row>
    <row r="232" spans="1:12">
      <c r="A232" t="s">
        <v>252</v>
      </c>
      <c r="B232">
        <v>156613.024</v>
      </c>
      <c r="C232">
        <v>172821.40900000001</v>
      </c>
      <c r="D232">
        <v>195678.592</v>
      </c>
      <c r="E232">
        <v>239177.54199999999</v>
      </c>
      <c r="F232">
        <v>291601.72399999999</v>
      </c>
      <c r="G232">
        <v>313421.81199999998</v>
      </c>
      <c r="H232">
        <v>310910.09499999997</v>
      </c>
      <c r="I232">
        <v>360756.29499999998</v>
      </c>
      <c r="J232">
        <v>413060.679</v>
      </c>
      <c r="K232">
        <v>338200.75300000003</v>
      </c>
      <c r="L232">
        <v>269015.28600000002</v>
      </c>
    </row>
    <row r="233" spans="1:12">
      <c r="A233" t="s">
        <v>253</v>
      </c>
      <c r="B233">
        <v>309187.74200000003</v>
      </c>
      <c r="C233">
        <v>277944.51699999999</v>
      </c>
      <c r="D233">
        <v>295580.63299999997</v>
      </c>
      <c r="E233">
        <v>388968.92300000001</v>
      </c>
      <c r="F233">
        <v>416926.85200000001</v>
      </c>
      <c r="G233">
        <v>414991.49599999998</v>
      </c>
      <c r="H233">
        <v>467309.86700000003</v>
      </c>
      <c r="I233">
        <v>533163.69799999997</v>
      </c>
      <c r="J233">
        <v>578949.66899999999</v>
      </c>
      <c r="K233">
        <v>466895.35800000001</v>
      </c>
      <c r="L233">
        <v>433432.06300000002</v>
      </c>
    </row>
    <row r="234" spans="1:12">
      <c r="A234" t="s">
        <v>254</v>
      </c>
      <c r="B234">
        <v>410550.65600000002</v>
      </c>
      <c r="C234">
        <v>384690.55900000001</v>
      </c>
      <c r="D234">
        <v>403490.77799999999</v>
      </c>
      <c r="E234">
        <v>496993.69099999999</v>
      </c>
      <c r="F234">
        <v>607759.86499999999</v>
      </c>
      <c r="G234">
        <v>662113.52500000002</v>
      </c>
      <c r="H234">
        <v>706287.17</v>
      </c>
      <c r="I234">
        <v>854793.57900000003</v>
      </c>
      <c r="J234">
        <v>936513.098</v>
      </c>
      <c r="K234">
        <v>776722.66799999995</v>
      </c>
      <c r="L234">
        <v>793244.60499999998</v>
      </c>
    </row>
    <row r="235" spans="1:12">
      <c r="A235" t="s">
        <v>255</v>
      </c>
      <c r="B235">
        <v>1710269.7779999999</v>
      </c>
      <c r="C235">
        <v>1746042.52</v>
      </c>
      <c r="D235">
        <v>1798406.861</v>
      </c>
      <c r="E235">
        <v>2023510.4040000001</v>
      </c>
      <c r="F235">
        <v>2172891.1230000001</v>
      </c>
      <c r="G235">
        <v>2141768.6510000001</v>
      </c>
      <c r="H235">
        <v>2160934.1510000001</v>
      </c>
      <c r="I235">
        <v>2517120.7999999998</v>
      </c>
      <c r="J235">
        <v>2741321.378</v>
      </c>
      <c r="K235">
        <v>2187445.0660000001</v>
      </c>
      <c r="L235">
        <v>2084730.5079999999</v>
      </c>
    </row>
    <row r="236" spans="1:12">
      <c r="A236" t="s">
        <v>256</v>
      </c>
      <c r="B236">
        <v>437821.16800000001</v>
      </c>
      <c r="C236">
        <v>500175.995</v>
      </c>
      <c r="D236">
        <v>551943.98899999994</v>
      </c>
      <c r="E236">
        <v>680313.65700000001</v>
      </c>
      <c r="F236">
        <v>791054.23600000003</v>
      </c>
      <c r="G236">
        <v>849708.56599999999</v>
      </c>
      <c r="H236">
        <v>949518.652</v>
      </c>
      <c r="I236">
        <v>1091684.6159999999</v>
      </c>
      <c r="J236">
        <v>1249319.031</v>
      </c>
      <c r="K236">
        <v>1006735.112</v>
      </c>
      <c r="L236">
        <v>1001821.5919999999</v>
      </c>
    </row>
    <row r="237" spans="1:12">
      <c r="A237" t="s">
        <v>257</v>
      </c>
      <c r="B237">
        <v>865664.603</v>
      </c>
      <c r="C237">
        <v>945985.05700000003</v>
      </c>
      <c r="D237">
        <v>975732.15800000005</v>
      </c>
      <c r="E237">
        <v>1147670.4099999999</v>
      </c>
      <c r="F237">
        <v>1264720.362</v>
      </c>
      <c r="G237">
        <v>1339808.0160000001</v>
      </c>
      <c r="H237">
        <v>1296364.6510000001</v>
      </c>
      <c r="I237">
        <v>1452368.621</v>
      </c>
      <c r="J237">
        <v>1686797.1170000001</v>
      </c>
      <c r="K237">
        <v>1368146.118</v>
      </c>
      <c r="L237">
        <v>1161357.0449999999</v>
      </c>
    </row>
    <row r="238" spans="1:12">
      <c r="A238" t="s">
        <v>258</v>
      </c>
      <c r="B238">
        <v>834160.1</v>
      </c>
      <c r="C238">
        <v>941774.79399999999</v>
      </c>
      <c r="D238">
        <v>1046804.069</v>
      </c>
      <c r="E238">
        <v>1170029.483</v>
      </c>
      <c r="F238">
        <v>1202319.9080000001</v>
      </c>
      <c r="G238">
        <v>1328293.6510000001</v>
      </c>
      <c r="H238">
        <v>1433733.98</v>
      </c>
      <c r="I238">
        <v>1644322.112</v>
      </c>
      <c r="J238">
        <v>1873528.3060000001</v>
      </c>
      <c r="K238">
        <v>1532206.379</v>
      </c>
      <c r="L238">
        <v>1300390.6429999999</v>
      </c>
    </row>
    <row r="239" spans="1:12">
      <c r="A239" t="s">
        <v>259</v>
      </c>
      <c r="B239">
        <v>125631.465</v>
      </c>
      <c r="C239">
        <v>127752.796</v>
      </c>
      <c r="D239">
        <v>121541.143</v>
      </c>
      <c r="E239">
        <v>161244.978</v>
      </c>
      <c r="F239">
        <v>202140.144</v>
      </c>
      <c r="G239">
        <v>235020.96100000001</v>
      </c>
      <c r="H239">
        <v>287933.37800000003</v>
      </c>
      <c r="I239">
        <v>383514.26199999999</v>
      </c>
      <c r="J239">
        <v>481581.56599999999</v>
      </c>
      <c r="K239">
        <v>445964.15299999999</v>
      </c>
      <c r="L239">
        <v>423545.34100000001</v>
      </c>
    </row>
    <row r="240" spans="1:12">
      <c r="A240" t="s">
        <v>260</v>
      </c>
      <c r="B240">
        <v>277797.10700000002</v>
      </c>
      <c r="C240">
        <v>270499.65899999999</v>
      </c>
      <c r="D240">
        <v>280782.315</v>
      </c>
      <c r="E240">
        <v>352308.82699999999</v>
      </c>
      <c r="F240">
        <v>370142.02500000002</v>
      </c>
      <c r="G240">
        <v>379716.35499999998</v>
      </c>
      <c r="H240">
        <v>469226.21500000003</v>
      </c>
      <c r="I240">
        <v>607790.63199999998</v>
      </c>
      <c r="J240">
        <v>742617.60600000003</v>
      </c>
      <c r="K240">
        <v>692544.13699999999</v>
      </c>
      <c r="L240">
        <v>651854.54500000004</v>
      </c>
    </row>
    <row r="241" spans="1:12">
      <c r="A241" t="s">
        <v>261</v>
      </c>
      <c r="B241">
        <v>1288599.862</v>
      </c>
      <c r="C241">
        <v>1393540.5319999999</v>
      </c>
      <c r="D241">
        <v>1648431.3740000001</v>
      </c>
      <c r="E241">
        <v>1997785.6170000001</v>
      </c>
      <c r="F241">
        <v>2296503.9070000001</v>
      </c>
      <c r="G241">
        <v>2603488.4649999999</v>
      </c>
      <c r="H241">
        <v>2928483.0490000001</v>
      </c>
      <c r="I241">
        <v>3281809.8829999999</v>
      </c>
      <c r="J241">
        <v>3852629.0610000002</v>
      </c>
      <c r="K241">
        <v>3330896.0090000001</v>
      </c>
      <c r="L241">
        <v>3239682.8730000001</v>
      </c>
    </row>
    <row r="242" spans="1:12">
      <c r="A242" t="s">
        <v>262</v>
      </c>
      <c r="B242">
        <v>211768.296</v>
      </c>
      <c r="C242">
        <v>231774.99400000001</v>
      </c>
      <c r="D242">
        <v>261195.45199999999</v>
      </c>
      <c r="E242">
        <v>337813.73499999999</v>
      </c>
      <c r="F242">
        <v>404780.83799999999</v>
      </c>
      <c r="G242">
        <v>452371.36099999998</v>
      </c>
      <c r="H242">
        <v>493735.45899999997</v>
      </c>
      <c r="I242">
        <v>538482.17000000004</v>
      </c>
      <c r="J242">
        <v>629233.27500000002</v>
      </c>
      <c r="K242">
        <v>546991.72400000005</v>
      </c>
      <c r="L242">
        <v>553282.84100000001</v>
      </c>
    </row>
    <row r="243" spans="1:12">
      <c r="A243" t="s">
        <v>263</v>
      </c>
      <c r="B243">
        <v>245560.86900000001</v>
      </c>
      <c r="C243">
        <v>294955.96600000001</v>
      </c>
      <c r="D243">
        <v>308691.21799999999</v>
      </c>
      <c r="E243">
        <v>315047.86700000003</v>
      </c>
      <c r="F243">
        <v>331888.34600000002</v>
      </c>
      <c r="G243">
        <v>363580.43099999998</v>
      </c>
      <c r="H243">
        <v>398983.44</v>
      </c>
      <c r="I243">
        <v>431953.08799999999</v>
      </c>
      <c r="J243">
        <v>517674.08299999998</v>
      </c>
      <c r="K243">
        <v>438917.973</v>
      </c>
      <c r="L243">
        <v>560542.86800000002</v>
      </c>
    </row>
    <row r="244" spans="1:12">
      <c r="A244" t="s">
        <v>264</v>
      </c>
      <c r="B244">
        <v>1377590.297</v>
      </c>
      <c r="C244">
        <v>1652834.8419999999</v>
      </c>
      <c r="D244">
        <v>1855417.1410000001</v>
      </c>
      <c r="E244">
        <v>1863522.4839999999</v>
      </c>
      <c r="F244">
        <v>1940963.8489999999</v>
      </c>
      <c r="G244">
        <v>2522320.6150000002</v>
      </c>
      <c r="H244">
        <v>2974276.9569999999</v>
      </c>
      <c r="I244">
        <v>3396170.6919999998</v>
      </c>
      <c r="J244">
        <v>3703291.0359999998</v>
      </c>
      <c r="K244">
        <v>3486261.199</v>
      </c>
      <c r="L244">
        <v>3742158.2050000001</v>
      </c>
    </row>
    <row r="245" spans="1:12">
      <c r="A245" t="s">
        <v>265</v>
      </c>
      <c r="B245">
        <v>29262.65</v>
      </c>
      <c r="C245">
        <v>33568.684999999998</v>
      </c>
      <c r="D245">
        <v>35741.821000000004</v>
      </c>
      <c r="E245">
        <v>50910.836000000003</v>
      </c>
      <c r="F245">
        <v>90962.615000000005</v>
      </c>
      <c r="G245">
        <v>86834.873000000007</v>
      </c>
      <c r="H245">
        <v>80935.100000000006</v>
      </c>
      <c r="I245">
        <v>81281.146999999997</v>
      </c>
      <c r="J245">
        <v>82622.195999999996</v>
      </c>
      <c r="K245">
        <v>82597.043000000005</v>
      </c>
      <c r="L245">
        <v>64535.137000000002</v>
      </c>
    </row>
    <row r="246" spans="1:12">
      <c r="A246" t="s">
        <v>266</v>
      </c>
      <c r="B246">
        <v>1162968.327</v>
      </c>
      <c r="C246">
        <v>1295654.5390000001</v>
      </c>
      <c r="D246">
        <v>1219935.0619999999</v>
      </c>
      <c r="E246">
        <v>1682030.118</v>
      </c>
      <c r="F246">
        <v>2021877.8</v>
      </c>
      <c r="G246">
        <v>2280734.8199999998</v>
      </c>
      <c r="H246">
        <v>2555516.6290000002</v>
      </c>
      <c r="I246">
        <v>3255893.287</v>
      </c>
      <c r="J246">
        <v>4410068.7690000003</v>
      </c>
      <c r="K246">
        <v>4284161.2189999996</v>
      </c>
      <c r="L246">
        <v>4623589.08</v>
      </c>
    </row>
    <row r="247" spans="1:12">
      <c r="A247" t="s">
        <v>267</v>
      </c>
      <c r="B247">
        <v>73287.956000000006</v>
      </c>
      <c r="C247">
        <v>70363.285000000003</v>
      </c>
      <c r="D247">
        <v>84699.217000000004</v>
      </c>
      <c r="E247">
        <v>69383.255000000005</v>
      </c>
      <c r="F247">
        <v>102312.2</v>
      </c>
      <c r="G247">
        <v>96880.668999999994</v>
      </c>
      <c r="H247">
        <v>117161.844</v>
      </c>
      <c r="I247">
        <v>132912.12899999999</v>
      </c>
      <c r="J247">
        <v>151321.299</v>
      </c>
      <c r="K247">
        <v>131577.08600000001</v>
      </c>
      <c r="L247">
        <v>155030.07199999999</v>
      </c>
    </row>
    <row r="248" spans="1:12">
      <c r="A248" t="s">
        <v>268</v>
      </c>
      <c r="B248">
        <v>603868.25800000003</v>
      </c>
      <c r="C248">
        <v>612924.66899999999</v>
      </c>
      <c r="D248">
        <v>724594.41799999995</v>
      </c>
      <c r="E248">
        <v>957260.48199999996</v>
      </c>
      <c r="F248">
        <v>1308470.0049999999</v>
      </c>
      <c r="G248">
        <v>1394302.5819999999</v>
      </c>
      <c r="H248">
        <v>1428714.264</v>
      </c>
      <c r="I248">
        <v>1700673.865</v>
      </c>
      <c r="J248">
        <v>2042600.6059999999</v>
      </c>
      <c r="K248">
        <v>1706952.111</v>
      </c>
      <c r="L248">
        <v>2002621.584</v>
      </c>
    </row>
    <row r="249" spans="1:12">
      <c r="A249" t="s">
        <v>269</v>
      </c>
      <c r="B249">
        <v>261146.296</v>
      </c>
      <c r="C249">
        <v>292433.266</v>
      </c>
      <c r="D249">
        <v>276957.72200000001</v>
      </c>
      <c r="E249">
        <v>202756.098</v>
      </c>
      <c r="F249">
        <v>185599.90299999999</v>
      </c>
      <c r="G249">
        <v>194762.43700000001</v>
      </c>
      <c r="H249">
        <v>262121.087</v>
      </c>
      <c r="I249">
        <v>262771.62400000001</v>
      </c>
      <c r="J249">
        <v>180696.91899999999</v>
      </c>
      <c r="K249">
        <v>85342.312999999995</v>
      </c>
      <c r="L249">
        <v>83764.937999999995</v>
      </c>
    </row>
    <row r="250" spans="1:12">
      <c r="A250" t="s">
        <v>270</v>
      </c>
      <c r="B250">
        <v>1434278.162</v>
      </c>
      <c r="C250">
        <v>1388524.648</v>
      </c>
      <c r="D250">
        <v>1468987.916</v>
      </c>
      <c r="E250">
        <v>1813355.2560000001</v>
      </c>
      <c r="F250">
        <v>1913098.7250000001</v>
      </c>
      <c r="G250">
        <v>1912336.956</v>
      </c>
      <c r="H250">
        <v>2035217.9369999999</v>
      </c>
      <c r="I250">
        <v>2067458.227</v>
      </c>
      <c r="J250">
        <v>1868795.645</v>
      </c>
      <c r="K250">
        <v>1495915.0730000001</v>
      </c>
      <c r="L250">
        <v>1551886.4110000001</v>
      </c>
    </row>
    <row r="251" spans="1:12">
      <c r="A251" t="s">
        <v>271</v>
      </c>
      <c r="B251">
        <v>1724.5129999999999</v>
      </c>
      <c r="C251">
        <v>3062.4319999999998</v>
      </c>
      <c r="D251">
        <v>2434.7640000000001</v>
      </c>
      <c r="E251">
        <v>2718.1709999999998</v>
      </c>
      <c r="F251">
        <v>3753.8969999999999</v>
      </c>
      <c r="G251">
        <v>4196.7920000000004</v>
      </c>
      <c r="H251">
        <v>2906.3389999999999</v>
      </c>
      <c r="I251">
        <v>2638.8719999999998</v>
      </c>
      <c r="J251">
        <v>2789.2809999999999</v>
      </c>
      <c r="K251">
        <v>2208.828</v>
      </c>
      <c r="L251">
        <v>2654.5940000000001</v>
      </c>
    </row>
    <row r="252" spans="1:12">
      <c r="A252" t="s">
        <v>272</v>
      </c>
      <c r="B252">
        <v>144746.67199999999</v>
      </c>
      <c r="C252">
        <v>113020.936</v>
      </c>
      <c r="D252">
        <v>118770.61</v>
      </c>
      <c r="E252">
        <v>139688.06599999999</v>
      </c>
      <c r="F252">
        <v>138865.04199999999</v>
      </c>
      <c r="G252">
        <v>150264.51199999999</v>
      </c>
      <c r="H252">
        <v>154103.96299999999</v>
      </c>
      <c r="I252">
        <v>215118.057</v>
      </c>
      <c r="J252">
        <v>287297.90100000001</v>
      </c>
      <c r="K252">
        <v>304986.76400000002</v>
      </c>
      <c r="L252">
        <v>345118.93199999997</v>
      </c>
    </row>
    <row r="253" spans="1:12">
      <c r="A253" t="s">
        <v>273</v>
      </c>
      <c r="B253">
        <v>117386.924</v>
      </c>
      <c r="C253">
        <v>108781.53200000001</v>
      </c>
      <c r="D253">
        <v>118250.039</v>
      </c>
      <c r="E253">
        <v>154149.111</v>
      </c>
      <c r="F253">
        <v>112613.283</v>
      </c>
      <c r="G253">
        <v>104287.719</v>
      </c>
      <c r="H253">
        <v>92729.319000000003</v>
      </c>
      <c r="I253">
        <v>121284.107</v>
      </c>
      <c r="J253">
        <v>135610.274</v>
      </c>
      <c r="K253">
        <v>123457.186</v>
      </c>
      <c r="L253">
        <v>140045.723</v>
      </c>
    </row>
    <row r="254" spans="1:12">
      <c r="A254" t="s">
        <v>274</v>
      </c>
      <c r="B254">
        <v>59474.353000000003</v>
      </c>
      <c r="C254">
        <v>62490.025000000001</v>
      </c>
      <c r="D254">
        <v>53749.788999999997</v>
      </c>
      <c r="E254">
        <v>54246.004999999997</v>
      </c>
      <c r="F254">
        <v>70255.872000000003</v>
      </c>
      <c r="G254">
        <v>77534.789000000004</v>
      </c>
      <c r="H254">
        <v>65999.369000000006</v>
      </c>
      <c r="I254">
        <v>104998.65300000001</v>
      </c>
      <c r="J254">
        <v>110596.06</v>
      </c>
      <c r="K254">
        <v>101740.08</v>
      </c>
      <c r="L254">
        <v>82527.841</v>
      </c>
    </row>
    <row r="255" spans="1:12">
      <c r="A255" t="s">
        <v>275</v>
      </c>
      <c r="B255">
        <v>1055799.9809999999</v>
      </c>
      <c r="C255">
        <v>1073148.67</v>
      </c>
      <c r="D255">
        <v>1088750.4210000001</v>
      </c>
      <c r="E255">
        <v>1405448.179</v>
      </c>
      <c r="F255">
        <v>1527231.5349999999</v>
      </c>
      <c r="G255">
        <v>1534943.1270000001</v>
      </c>
      <c r="H255">
        <v>1499007.943</v>
      </c>
      <c r="I255">
        <v>1735383.057</v>
      </c>
      <c r="J255">
        <v>1900304.1780000001</v>
      </c>
      <c r="K255">
        <v>1557554.264</v>
      </c>
      <c r="L255">
        <v>1544105.2609999999</v>
      </c>
    </row>
    <row r="256" spans="1:12">
      <c r="A256" t="s">
        <v>276</v>
      </c>
      <c r="B256">
        <v>1892448.436</v>
      </c>
      <c r="C256">
        <v>2002264.7320000001</v>
      </c>
      <c r="D256">
        <v>2098020.324</v>
      </c>
      <c r="E256">
        <v>2567537.6889999998</v>
      </c>
      <c r="F256">
        <v>3095263.4339999999</v>
      </c>
      <c r="G256">
        <v>3252401.99</v>
      </c>
      <c r="H256">
        <v>3535791.4109999998</v>
      </c>
      <c r="I256">
        <v>4117257.105</v>
      </c>
      <c r="J256">
        <v>4559748.33</v>
      </c>
      <c r="K256">
        <v>3786955.3250000002</v>
      </c>
      <c r="L256">
        <v>3757335.5440000002</v>
      </c>
    </row>
    <row r="257" spans="1:12">
      <c r="A257" t="s">
        <v>277</v>
      </c>
      <c r="B257">
        <v>687440.94700000004</v>
      </c>
      <c r="C257">
        <v>691268.49</v>
      </c>
      <c r="D257">
        <v>697527.92799999996</v>
      </c>
      <c r="E257">
        <v>1056252.666</v>
      </c>
      <c r="F257">
        <v>1183648.8459999999</v>
      </c>
      <c r="G257">
        <v>1292423.1880000001</v>
      </c>
      <c r="H257">
        <v>1363657.1629999999</v>
      </c>
      <c r="I257">
        <v>1528736.3559999999</v>
      </c>
      <c r="J257">
        <v>1674196.6939999999</v>
      </c>
      <c r="K257">
        <v>1653745.693</v>
      </c>
      <c r="L257">
        <v>1612762.574</v>
      </c>
    </row>
    <row r="258" spans="1:12">
      <c r="A258" t="s">
        <v>278</v>
      </c>
      <c r="B258">
        <v>116350.68700000001</v>
      </c>
      <c r="C258">
        <v>112193.08100000001</v>
      </c>
      <c r="D258">
        <v>123533.44899999999</v>
      </c>
      <c r="E258">
        <v>131737.50200000001</v>
      </c>
      <c r="F258">
        <v>172966.58600000001</v>
      </c>
      <c r="G258">
        <v>183352.44399999999</v>
      </c>
      <c r="H258">
        <v>191484.44099999999</v>
      </c>
      <c r="I258">
        <v>203086.36799999999</v>
      </c>
      <c r="J258">
        <v>204872.35399999999</v>
      </c>
      <c r="K258">
        <v>188889.64799999999</v>
      </c>
      <c r="L258">
        <v>221494.44899999999</v>
      </c>
    </row>
    <row r="259" spans="1:12">
      <c r="A259" t="s">
        <v>279</v>
      </c>
      <c r="B259">
        <v>94286.183999999994</v>
      </c>
      <c r="C259">
        <v>79198.8</v>
      </c>
      <c r="D259">
        <v>78052.588000000003</v>
      </c>
      <c r="E259">
        <v>75043.42</v>
      </c>
      <c r="F259">
        <v>80589.013000000006</v>
      </c>
      <c r="G259">
        <v>98183.849000000002</v>
      </c>
      <c r="H259">
        <v>76675.312999999995</v>
      </c>
      <c r="I259">
        <v>130701.107</v>
      </c>
      <c r="J259">
        <v>166844.82800000001</v>
      </c>
      <c r="K259">
        <v>88406.926000000007</v>
      </c>
      <c r="L259">
        <v>79557.168000000005</v>
      </c>
    </row>
    <row r="260" spans="1:12">
      <c r="A260" t="s">
        <v>280</v>
      </c>
      <c r="B260">
        <v>187167.33600000001</v>
      </c>
      <c r="C260">
        <v>235798.52499999999</v>
      </c>
      <c r="D260">
        <v>212389.74</v>
      </c>
      <c r="E260">
        <v>246703.21400000001</v>
      </c>
      <c r="F260">
        <v>297148.10399999999</v>
      </c>
      <c r="G260">
        <v>354612.74099999998</v>
      </c>
      <c r="H260">
        <v>444838.55599999998</v>
      </c>
      <c r="I260">
        <v>527646.054</v>
      </c>
      <c r="J260">
        <v>573104.38199999998</v>
      </c>
      <c r="K260">
        <v>332711.28999999998</v>
      </c>
      <c r="L260">
        <v>476027.91399999999</v>
      </c>
    </row>
    <row r="261" spans="1:12">
      <c r="A261" t="s">
        <v>281</v>
      </c>
      <c r="B261">
        <v>606535.68299999996</v>
      </c>
      <c r="C261">
        <v>629698.92099999997</v>
      </c>
      <c r="D261">
        <v>547886.12</v>
      </c>
      <c r="E261">
        <v>674967.90300000005</v>
      </c>
      <c r="F261">
        <v>717203.01800000004</v>
      </c>
      <c r="G261">
        <v>832169.951</v>
      </c>
      <c r="H261">
        <v>977544.08100000001</v>
      </c>
      <c r="I261">
        <v>1036883.096</v>
      </c>
      <c r="J261">
        <v>990043.15</v>
      </c>
      <c r="K261">
        <v>788502.09699999995</v>
      </c>
      <c r="L261">
        <v>477900.38900000002</v>
      </c>
    </row>
    <row r="262" spans="1:12">
      <c r="A262" t="s">
        <v>282</v>
      </c>
      <c r="B262">
        <v>514029.91200000001</v>
      </c>
      <c r="C262">
        <v>592761.54700000002</v>
      </c>
      <c r="D262">
        <v>669764.272</v>
      </c>
      <c r="E262">
        <v>930146.43299999996</v>
      </c>
      <c r="F262">
        <v>1163555.787</v>
      </c>
      <c r="G262">
        <v>1283549.737</v>
      </c>
      <c r="H262">
        <v>1434383.24</v>
      </c>
      <c r="I262">
        <v>1766272.4350000001</v>
      </c>
      <c r="J262">
        <v>2116250.5619999999</v>
      </c>
      <c r="K262">
        <v>2350933.4300000002</v>
      </c>
      <c r="L262">
        <v>3048450.8050000002</v>
      </c>
    </row>
    <row r="263" spans="1:12">
      <c r="A263" t="s">
        <v>283</v>
      </c>
      <c r="B263">
        <v>375512.58500000002</v>
      </c>
      <c r="C263">
        <v>472840.70500000002</v>
      </c>
      <c r="D263">
        <v>352983.17200000002</v>
      </c>
      <c r="E263">
        <v>300607.16399999999</v>
      </c>
      <c r="F263">
        <v>340337.16200000001</v>
      </c>
      <c r="G263">
        <v>331117.19400000002</v>
      </c>
      <c r="H263">
        <v>421086.962</v>
      </c>
      <c r="I263">
        <v>555898.16700000002</v>
      </c>
      <c r="J263">
        <v>696661.56700000004</v>
      </c>
      <c r="K263">
        <v>803308.17099999997</v>
      </c>
      <c r="L263">
        <v>912577.64300000004</v>
      </c>
    </row>
  </sheetData>
  <pageMargins left="0.7" right="0.7" top="0.75" bottom="0.75" header="0.3" footer="0.3"/>
  <legacyDrawing r:id="rId1"/>
</worksheet>
</file>

<file path=xl/worksheets/sheet29.xml><?xml version="1.0" encoding="utf-8"?>
<worksheet xmlns="http://schemas.openxmlformats.org/spreadsheetml/2006/main" xmlns:r="http://schemas.openxmlformats.org/officeDocument/2006/relationships">
  <dimension ref="A1:Z263"/>
  <sheetViews>
    <sheetView workbookViewId="0">
      <selection activeCell="N2" sqref="N2"/>
    </sheetView>
  </sheetViews>
  <sheetFormatPr defaultRowHeight="12.75"/>
  <sheetData>
    <row r="1" spans="1:26">
      <c r="A1" t="s">
        <v>26</v>
      </c>
    </row>
    <row r="2" spans="1:26">
      <c r="A2" t="s">
        <v>0</v>
      </c>
      <c r="N2" s="1"/>
    </row>
    <row r="3" spans="1:26">
      <c r="O3" s="2" t="s">
        <v>288</v>
      </c>
    </row>
    <row r="4" spans="1:26">
      <c r="A4" t="s">
        <v>1</v>
      </c>
      <c r="B4" t="s">
        <v>319</v>
      </c>
      <c r="C4" t="s">
        <v>3</v>
      </c>
      <c r="D4" t="s">
        <v>4</v>
      </c>
      <c r="O4" s="3" t="s">
        <v>289</v>
      </c>
      <c r="P4" s="1" t="s">
        <v>286</v>
      </c>
    </row>
    <row r="5" spans="1:26">
      <c r="N5" s="4" t="s">
        <v>20</v>
      </c>
      <c r="O5" s="6"/>
      <c r="P5" s="5">
        <v>2000</v>
      </c>
      <c r="Q5" s="5">
        <v>2001</v>
      </c>
      <c r="R5" s="5">
        <v>2002</v>
      </c>
      <c r="S5" s="5">
        <v>2003</v>
      </c>
      <c r="T5" s="5">
        <v>2004</v>
      </c>
      <c r="U5" s="5">
        <v>2005</v>
      </c>
      <c r="V5" s="5">
        <v>2006</v>
      </c>
      <c r="W5" s="5">
        <v>2007</v>
      </c>
      <c r="X5" s="5">
        <v>2008</v>
      </c>
      <c r="Y5" s="5">
        <v>2009</v>
      </c>
      <c r="Z5" s="5">
        <v>2010</v>
      </c>
    </row>
    <row r="6" spans="1:26">
      <c r="A6" t="s">
        <v>5</v>
      </c>
      <c r="B6" t="s">
        <v>6</v>
      </c>
      <c r="C6" t="s">
        <v>7</v>
      </c>
      <c r="D6" t="s">
        <v>8</v>
      </c>
      <c r="E6" t="s">
        <v>9</v>
      </c>
      <c r="F6" t="s">
        <v>10</v>
      </c>
      <c r="G6" t="s">
        <v>11</v>
      </c>
      <c r="H6" t="s">
        <v>12</v>
      </c>
      <c r="I6" t="s">
        <v>13</v>
      </c>
      <c r="J6" t="s">
        <v>14</v>
      </c>
      <c r="K6" t="s">
        <v>15</v>
      </c>
      <c r="L6" t="s">
        <v>16</v>
      </c>
      <c r="O6" s="7"/>
    </row>
    <row r="7" spans="1:26">
      <c r="A7" t="s">
        <v>17</v>
      </c>
      <c r="O7" s="7" t="s">
        <v>21</v>
      </c>
      <c r="P7">
        <f>SUM(B9:B96)</f>
        <v>5684889.6059999978</v>
      </c>
      <c r="Q7">
        <f t="shared" ref="Q7:Z7" si="0">SUM(C9:C96)</f>
        <v>6426734.3210000005</v>
      </c>
      <c r="R7">
        <f t="shared" si="0"/>
        <v>7457472.4540000027</v>
      </c>
      <c r="S7">
        <f t="shared" si="0"/>
        <v>10050381.077999998</v>
      </c>
      <c r="T7">
        <f t="shared" si="0"/>
        <v>12936100.406999992</v>
      </c>
      <c r="U7">
        <f t="shared" si="0"/>
        <v>15616113.977000006</v>
      </c>
      <c r="V7">
        <f t="shared" si="0"/>
        <v>18553685.763000004</v>
      </c>
      <c r="W7">
        <f t="shared" si="0"/>
        <v>18158889.103999998</v>
      </c>
      <c r="X7">
        <f t="shared" si="0"/>
        <v>21364002.424999993</v>
      </c>
      <c r="Y7">
        <f t="shared" si="0"/>
        <v>17324665.894999996</v>
      </c>
      <c r="Z7">
        <f t="shared" si="0"/>
        <v>18471874.378000006</v>
      </c>
    </row>
    <row r="8" spans="1:26">
      <c r="A8" t="s">
        <v>28</v>
      </c>
      <c r="B8">
        <v>63674699.061999999</v>
      </c>
      <c r="C8">
        <v>66492423.851999998</v>
      </c>
      <c r="D8">
        <v>73112664.769999996</v>
      </c>
      <c r="E8">
        <v>89256767.359999999</v>
      </c>
      <c r="F8">
        <v>110829757.35699999</v>
      </c>
      <c r="G8">
        <v>117721712.17</v>
      </c>
      <c r="H8">
        <v>134169531.32600001</v>
      </c>
      <c r="I8">
        <v>156588406.56200001</v>
      </c>
      <c r="J8">
        <v>172227951.752</v>
      </c>
      <c r="K8">
        <v>131387248.005</v>
      </c>
      <c r="L8">
        <v>144882002.01199999</v>
      </c>
      <c r="O8" s="7"/>
    </row>
    <row r="9" spans="1:26">
      <c r="A9" t="s">
        <v>29</v>
      </c>
      <c r="B9">
        <v>76322.157999999996</v>
      </c>
      <c r="C9">
        <v>52326.131999999998</v>
      </c>
      <c r="D9">
        <v>60201.311999999998</v>
      </c>
      <c r="E9">
        <v>81430.698000000004</v>
      </c>
      <c r="F9">
        <v>97001.728000000003</v>
      </c>
      <c r="G9">
        <v>116848.215</v>
      </c>
      <c r="H9">
        <v>129121.58900000001</v>
      </c>
      <c r="I9">
        <v>159092.576</v>
      </c>
      <c r="J9">
        <v>177762.80300000001</v>
      </c>
      <c r="K9">
        <v>148585.549</v>
      </c>
      <c r="L9">
        <v>164497.90700000001</v>
      </c>
      <c r="O9" s="7" t="s">
        <v>22</v>
      </c>
      <c r="P9">
        <f>B105+B130+B131+B132+B136+B137+B138+B106+B150+B151+B152+B156+B157+B166+B167+B168+B169+B170+B171+B172+B173</f>
        <v>3167290.9690000005</v>
      </c>
      <c r="Q9">
        <f t="shared" ref="Q9:Z9" si="1">C105+C130+C131+C132+C136+C137+C138+C106+C150+C151+C152+C156+C157+C166+C167+C168+C169+C170+C171+C172+C173</f>
        <v>3227911.9760000003</v>
      </c>
      <c r="R9">
        <f t="shared" si="1"/>
        <v>3497573.9729999993</v>
      </c>
      <c r="S9">
        <f t="shared" si="1"/>
        <v>4789676.6319999993</v>
      </c>
      <c r="T9">
        <f t="shared" si="1"/>
        <v>5569758.6960000005</v>
      </c>
      <c r="U9">
        <f t="shared" si="1"/>
        <v>6029816.442999999</v>
      </c>
      <c r="V9">
        <f t="shared" si="1"/>
        <v>7646911.8859999999</v>
      </c>
      <c r="W9">
        <f t="shared" si="1"/>
        <v>9600165.2959999982</v>
      </c>
      <c r="X9">
        <f t="shared" si="1"/>
        <v>10305854.628</v>
      </c>
      <c r="Y9">
        <f t="shared" si="1"/>
        <v>7615152.3430000003</v>
      </c>
      <c r="Z9">
        <f t="shared" si="1"/>
        <v>9249045.6129999999</v>
      </c>
    </row>
    <row r="10" spans="1:26">
      <c r="A10" t="s">
        <v>30</v>
      </c>
      <c r="B10">
        <v>135765.46900000001</v>
      </c>
      <c r="C10">
        <v>135404.15400000001</v>
      </c>
      <c r="D10">
        <v>159535.69500000001</v>
      </c>
      <c r="E10">
        <v>194635.9</v>
      </c>
      <c r="F10">
        <v>243901.50599999999</v>
      </c>
      <c r="G10">
        <v>284681.41700000002</v>
      </c>
      <c r="H10">
        <v>324305.09000000003</v>
      </c>
      <c r="I10">
        <v>362346.14</v>
      </c>
      <c r="J10">
        <v>472763.31800000003</v>
      </c>
      <c r="K10">
        <v>482111.45600000001</v>
      </c>
      <c r="L10">
        <v>474422.36099999998</v>
      </c>
      <c r="O10" s="7"/>
    </row>
    <row r="11" spans="1:26">
      <c r="A11" t="s">
        <v>31</v>
      </c>
      <c r="B11">
        <v>197673.804</v>
      </c>
      <c r="C11">
        <v>256207.75200000001</v>
      </c>
      <c r="D11">
        <v>276292.04599999997</v>
      </c>
      <c r="E11">
        <v>292330.69300000003</v>
      </c>
      <c r="F11">
        <v>376555.40399999998</v>
      </c>
      <c r="G11">
        <v>442759.261</v>
      </c>
      <c r="H11">
        <v>485439.91800000001</v>
      </c>
      <c r="I11">
        <v>604787.06099999999</v>
      </c>
      <c r="J11">
        <v>793474.98600000003</v>
      </c>
      <c r="K11">
        <v>698456.73400000005</v>
      </c>
      <c r="L11">
        <v>677769.87800000003</v>
      </c>
      <c r="O11" s="7" t="s">
        <v>23</v>
      </c>
      <c r="P11">
        <f>B141+B142+B143+B144+B145+B146+B147+B148+B149+B153+B154+B155+B231+B232+B233+B234+B235+B236+B237+B238+B239+B240+B241+B242+B243+B244+B257+B258</f>
        <v>6270283.4679999994</v>
      </c>
      <c r="Q11">
        <f t="shared" ref="Q11:Z11" si="2">C141+C142+C143+C144+C145+C146+C147+C148+C149+C153+C154+C155+C231+C232+C233+C234+C235+C236+C237+C238+C239+C240+C241+C242+C243+C244+C257+C258</f>
        <v>6660525.1509999996</v>
      </c>
      <c r="R11">
        <f t="shared" si="2"/>
        <v>7126187.4880000008</v>
      </c>
      <c r="S11">
        <f t="shared" si="2"/>
        <v>8965380.6160000004</v>
      </c>
      <c r="T11">
        <f t="shared" si="2"/>
        <v>10331605.906000001</v>
      </c>
      <c r="U11">
        <f t="shared" si="2"/>
        <v>10282199.784999998</v>
      </c>
      <c r="V11">
        <f t="shared" si="2"/>
        <v>10926823.262</v>
      </c>
      <c r="W11">
        <f t="shared" si="2"/>
        <v>12214479.189999999</v>
      </c>
      <c r="X11">
        <f t="shared" si="2"/>
        <v>12920439.890999997</v>
      </c>
      <c r="Y11">
        <f t="shared" si="2"/>
        <v>10472981.563999999</v>
      </c>
      <c r="Z11">
        <f t="shared" si="2"/>
        <v>10566146.269999998</v>
      </c>
    </row>
    <row r="12" spans="1:26">
      <c r="A12" t="s">
        <v>32</v>
      </c>
      <c r="B12">
        <v>19359.527999999998</v>
      </c>
      <c r="C12">
        <v>18739.261999999999</v>
      </c>
      <c r="D12">
        <v>20393.557000000001</v>
      </c>
      <c r="E12">
        <v>22839.294999999998</v>
      </c>
      <c r="F12">
        <v>25000.921999999999</v>
      </c>
      <c r="G12">
        <v>30697.485000000001</v>
      </c>
      <c r="H12">
        <v>38461.69</v>
      </c>
      <c r="I12">
        <v>44250.525999999998</v>
      </c>
      <c r="J12">
        <v>61409.123</v>
      </c>
      <c r="K12">
        <v>52135.932000000001</v>
      </c>
      <c r="L12">
        <v>52746.885999999999</v>
      </c>
      <c r="O12" s="8"/>
    </row>
    <row r="13" spans="1:26">
      <c r="A13" t="s">
        <v>33</v>
      </c>
      <c r="B13">
        <v>47097.057999999997</v>
      </c>
      <c r="C13">
        <v>56318.078000000001</v>
      </c>
      <c r="D13">
        <v>69577.228000000003</v>
      </c>
      <c r="E13">
        <v>101415.247</v>
      </c>
      <c r="F13">
        <v>139476.99900000001</v>
      </c>
      <c r="G13">
        <v>190194.27900000001</v>
      </c>
      <c r="H13">
        <v>227812.65100000001</v>
      </c>
      <c r="I13">
        <v>291334.61599999998</v>
      </c>
      <c r="J13">
        <v>353170.01699999999</v>
      </c>
      <c r="K13">
        <v>353858.11300000001</v>
      </c>
      <c r="L13">
        <v>374749.02500000002</v>
      </c>
      <c r="O13" s="7" t="s">
        <v>24</v>
      </c>
      <c r="P13">
        <f>B97+B98+B99+B100+B101+B102+B103+B104+B110+B111+B115+B116+B117+B118+B119+B120+B121+B122+B123+B124+B125+B126+B127+B128+B129+B182+B183+B184+B185+B186+B187+B188+B189+B190+B191+B192+B193+B194+B195+B196+B197+B198+B199+B200+B201+B202+B203+B204+B205+B206+B207+B208+B209+B210+B211+B215+B216+B217+B218+B219+B220+B221+B222+B230+B245+B246+B247+B248+B249+B250+B251+B252+B254+B256</f>
        <v>24392835.744999997</v>
      </c>
      <c r="Q13" t="e">
        <f t="shared" ref="Q13:Z13" si="3">C97+C98+C99+C100+C101+C102+C103+C104+C110+C111+C115+C116+C117+C118+C119+C120+C121+C122+C123+C124+C125+C126+C127+C128+C129+C182+C183+C184+C185+C186+C187+C188+C189+C190+C191+C192+C193+C194+C195+C196+C197+C198+C199+C200+C201+C202+C203+C204+C205+C206+C207+C208+C209+C210+C211+C215+C216+C217+C218+C219+C220+C221+C222+C230+C245+C246+C247+C248+C249+C250+C251+C252+C254+C256</f>
        <v>#VALUE!</v>
      </c>
      <c r="R13" t="e">
        <f t="shared" si="3"/>
        <v>#VALUE!</v>
      </c>
      <c r="S13">
        <f t="shared" si="3"/>
        <v>36071448.639999993</v>
      </c>
      <c r="T13">
        <f t="shared" si="3"/>
        <v>44087561.360000007</v>
      </c>
      <c r="U13">
        <f t="shared" si="3"/>
        <v>45666378.781999998</v>
      </c>
      <c r="V13">
        <f t="shared" si="3"/>
        <v>52169787.058000006</v>
      </c>
      <c r="W13">
        <f t="shared" si="3"/>
        <v>63644361.512999997</v>
      </c>
      <c r="X13">
        <f t="shared" si="3"/>
        <v>70069990.422000021</v>
      </c>
      <c r="Y13">
        <f t="shared" si="3"/>
        <v>54801450.41399999</v>
      </c>
      <c r="Z13">
        <f t="shared" si="3"/>
        <v>60591475.056000017</v>
      </c>
    </row>
    <row r="14" spans="1:26">
      <c r="A14" t="s">
        <v>34</v>
      </c>
      <c r="B14">
        <v>264714.79100000003</v>
      </c>
      <c r="C14">
        <v>287521.82199999999</v>
      </c>
      <c r="D14">
        <v>319322.8</v>
      </c>
      <c r="E14">
        <v>428078.50900000002</v>
      </c>
      <c r="F14">
        <v>499646.652</v>
      </c>
      <c r="G14">
        <v>510192.71</v>
      </c>
      <c r="H14">
        <v>580635.58799999999</v>
      </c>
      <c r="I14">
        <v>732032.84100000001</v>
      </c>
      <c r="J14">
        <v>818165.83700000006</v>
      </c>
      <c r="K14">
        <v>665410.679</v>
      </c>
      <c r="L14">
        <v>680997.76399999997</v>
      </c>
      <c r="O14" s="8"/>
    </row>
    <row r="15" spans="1:26">
      <c r="A15" t="s">
        <v>35</v>
      </c>
      <c r="B15">
        <v>10381.465</v>
      </c>
      <c r="C15">
        <v>9342.5509999999995</v>
      </c>
      <c r="D15">
        <v>10593.659</v>
      </c>
      <c r="E15">
        <v>9205.3960000000006</v>
      </c>
      <c r="F15">
        <v>10899.694</v>
      </c>
      <c r="G15">
        <v>11664.645</v>
      </c>
      <c r="H15">
        <v>12052.644</v>
      </c>
      <c r="I15">
        <v>17989.45</v>
      </c>
      <c r="J15">
        <v>21217.620999999999</v>
      </c>
      <c r="K15">
        <v>15918.946</v>
      </c>
      <c r="L15">
        <v>14170.749</v>
      </c>
      <c r="O15" s="7" t="s">
        <v>25</v>
      </c>
      <c r="P15">
        <f>B107+B108+B109+B112+B113+B114+B133+B134+B135+B139+B140+B158+B159+B160+B161+B162+B163+B164+B165+B174+B175+B176+B177+B178+B179+B180+B181+B212+B213+B214+B223+B224+B225+B226+B227+B228+B229+B253+B255+B259+B260+B261+B262</f>
        <v>17932678.639000002</v>
      </c>
      <c r="Q15" t="e">
        <f t="shared" ref="Q15:Z15" si="4">C107+C108+C109+C112+C113+C114+C133+C134+C135+C139+C140+C158+C159+C160+C161+C162+C163+C164+C165+C174+C175+C176+C177+C178+C179+C180+C181+C212+C213+C214+C223+C224+C225+C226+C227+C228+C229+C253+C255+C259+C260+C261+C262</f>
        <v>#VALUE!</v>
      </c>
      <c r="R15" t="e">
        <f t="shared" si="4"/>
        <v>#VALUE!</v>
      </c>
      <c r="S15">
        <f t="shared" si="4"/>
        <v>25304851.212999996</v>
      </c>
      <c r="T15">
        <f t="shared" si="4"/>
        <v>33198990.786999993</v>
      </c>
      <c r="U15">
        <f t="shared" si="4"/>
        <v>35342054.611999996</v>
      </c>
      <c r="V15">
        <f t="shared" si="4"/>
        <v>40227688.643000007</v>
      </c>
      <c r="W15">
        <f t="shared" si="4"/>
        <v>47432881.522</v>
      </c>
      <c r="X15">
        <f t="shared" si="4"/>
        <v>50711516.764999993</v>
      </c>
      <c r="Y15">
        <f t="shared" si="4"/>
        <v>35609694.706000008</v>
      </c>
      <c r="Z15">
        <f t="shared" si="4"/>
        <v>39217409.374000005</v>
      </c>
    </row>
    <row r="16" spans="1:26">
      <c r="A16" t="s">
        <v>36</v>
      </c>
      <c r="B16">
        <v>158582.92000000001</v>
      </c>
      <c r="C16">
        <v>207868.59299999999</v>
      </c>
      <c r="D16">
        <v>241459.15</v>
      </c>
      <c r="E16">
        <v>334706.91700000002</v>
      </c>
      <c r="F16">
        <v>379039.712</v>
      </c>
      <c r="G16">
        <v>388271.54300000001</v>
      </c>
      <c r="H16">
        <v>401928.641</v>
      </c>
      <c r="I16">
        <v>475637.80599999998</v>
      </c>
      <c r="J16">
        <v>541309.43900000001</v>
      </c>
      <c r="K16">
        <v>494875.47399999999</v>
      </c>
      <c r="L16">
        <v>514824.875</v>
      </c>
    </row>
    <row r="17" spans="1:26">
      <c r="A17" t="s">
        <v>37</v>
      </c>
      <c r="B17">
        <v>4848.0119999999997</v>
      </c>
      <c r="C17">
        <v>6804.7640000000001</v>
      </c>
      <c r="D17">
        <v>6467.3950000000004</v>
      </c>
      <c r="E17">
        <v>13570.790999999999</v>
      </c>
      <c r="F17">
        <v>16031.626</v>
      </c>
      <c r="G17">
        <v>10779.94</v>
      </c>
      <c r="H17">
        <v>10616.654</v>
      </c>
      <c r="I17">
        <v>17772.652999999998</v>
      </c>
      <c r="J17">
        <v>20344.041000000001</v>
      </c>
      <c r="K17">
        <v>23165.165000000001</v>
      </c>
      <c r="L17">
        <v>25723.347000000002</v>
      </c>
      <c r="N17" s="1" t="s">
        <v>290</v>
      </c>
      <c r="P17">
        <f>SUM(P7:P15)+B263</f>
        <v>57936646.409000002</v>
      </c>
      <c r="Q17" t="e">
        <f t="shared" ref="Q17:Z17" si="5">SUM(Q7:Q15)+C263</f>
        <v>#VALUE!</v>
      </c>
      <c r="R17" t="e">
        <f t="shared" si="5"/>
        <v>#VALUE!</v>
      </c>
      <c r="S17">
        <f t="shared" si="5"/>
        <v>85333353.545999989</v>
      </c>
      <c r="T17">
        <f t="shared" si="5"/>
        <v>106294249.47299999</v>
      </c>
      <c r="U17">
        <f t="shared" si="5"/>
        <v>113102721.25500001</v>
      </c>
      <c r="V17">
        <f t="shared" si="5"/>
        <v>129767012.12000002</v>
      </c>
      <c r="W17">
        <f t="shared" si="5"/>
        <v>151409055.16600001</v>
      </c>
      <c r="X17">
        <f t="shared" si="5"/>
        <v>165949017.14500001</v>
      </c>
      <c r="Y17">
        <f t="shared" si="5"/>
        <v>126479277.31599998</v>
      </c>
      <c r="Z17">
        <f t="shared" si="5"/>
        <v>139431468.63700002</v>
      </c>
    </row>
    <row r="18" spans="1:26">
      <c r="A18" t="s">
        <v>38</v>
      </c>
      <c r="B18">
        <v>2313.7379999999998</v>
      </c>
      <c r="C18">
        <v>2475.1289999999999</v>
      </c>
      <c r="D18">
        <v>2971.6709999999998</v>
      </c>
      <c r="E18">
        <v>1500.616</v>
      </c>
      <c r="F18">
        <v>1479.2670000000001</v>
      </c>
      <c r="G18">
        <v>2921.9250000000002</v>
      </c>
      <c r="H18">
        <v>4613.2</v>
      </c>
      <c r="I18">
        <v>7352.6019999999999</v>
      </c>
      <c r="J18">
        <v>7866.7380000000003</v>
      </c>
      <c r="K18">
        <v>10580.342000000001</v>
      </c>
      <c r="L18">
        <v>9067.59</v>
      </c>
      <c r="P18">
        <f>B8</f>
        <v>63674699.061999999</v>
      </c>
      <c r="Q18">
        <f t="shared" ref="Q18:Z18" si="6">C8</f>
        <v>66492423.851999998</v>
      </c>
      <c r="R18">
        <f t="shared" si="6"/>
        <v>73112664.769999996</v>
      </c>
      <c r="S18">
        <f t="shared" si="6"/>
        <v>89256767.359999999</v>
      </c>
      <c r="T18">
        <f t="shared" si="6"/>
        <v>110829757.35699999</v>
      </c>
      <c r="U18">
        <f t="shared" si="6"/>
        <v>117721712.17</v>
      </c>
      <c r="V18">
        <f t="shared" si="6"/>
        <v>134169531.32600001</v>
      </c>
      <c r="W18">
        <f t="shared" si="6"/>
        <v>156588406.56200001</v>
      </c>
      <c r="X18">
        <f t="shared" si="6"/>
        <v>172227951.752</v>
      </c>
      <c r="Y18">
        <f t="shared" si="6"/>
        <v>131387248.005</v>
      </c>
      <c r="Z18">
        <f t="shared" si="6"/>
        <v>144882002.01199999</v>
      </c>
    </row>
    <row r="19" spans="1:26">
      <c r="A19" t="s">
        <v>39</v>
      </c>
      <c r="B19">
        <v>370.423</v>
      </c>
      <c r="C19">
        <v>576.20899999999995</v>
      </c>
      <c r="D19">
        <v>585.03700000000003</v>
      </c>
      <c r="E19">
        <v>616.51400000000001</v>
      </c>
      <c r="F19">
        <v>670.38699999999994</v>
      </c>
      <c r="G19">
        <v>794.42899999999997</v>
      </c>
      <c r="H19">
        <v>966.79499999999996</v>
      </c>
      <c r="I19">
        <v>1717.8</v>
      </c>
      <c r="J19">
        <v>1327.432</v>
      </c>
      <c r="K19">
        <v>1319.1869999999999</v>
      </c>
      <c r="L19">
        <v>1505.2639999999999</v>
      </c>
      <c r="P19" s="9">
        <f>P17-P18</f>
        <v>-5738052.6529999971</v>
      </c>
      <c r="Q19" s="9" t="e">
        <f t="shared" ref="Q19:Z19" si="7">Q17-Q18</f>
        <v>#VALUE!</v>
      </c>
      <c r="R19" s="9" t="e">
        <f t="shared" si="7"/>
        <v>#VALUE!</v>
      </c>
      <c r="S19" s="9">
        <f t="shared" si="7"/>
        <v>-3923413.8140000105</v>
      </c>
      <c r="T19" s="9">
        <f t="shared" si="7"/>
        <v>-4535507.8840000033</v>
      </c>
      <c r="U19" s="9">
        <f t="shared" si="7"/>
        <v>-4618990.9149999917</v>
      </c>
      <c r="V19" s="9">
        <f t="shared" si="7"/>
        <v>-4402519.2059999853</v>
      </c>
      <c r="W19" s="9">
        <f t="shared" si="7"/>
        <v>-5179351.3959999979</v>
      </c>
      <c r="X19" s="9">
        <f t="shared" si="7"/>
        <v>-6278934.6069999933</v>
      </c>
      <c r="Y19" s="9">
        <f t="shared" si="7"/>
        <v>-4907970.6890000105</v>
      </c>
      <c r="Z19" s="9">
        <f t="shared" si="7"/>
        <v>-5450533.3749999702</v>
      </c>
    </row>
    <row r="20" spans="1:26">
      <c r="A20" t="s">
        <v>40</v>
      </c>
      <c r="B20">
        <v>170.357</v>
      </c>
      <c r="C20">
        <v>214.261</v>
      </c>
      <c r="D20">
        <v>116.143</v>
      </c>
      <c r="E20">
        <v>125.965</v>
      </c>
      <c r="F20">
        <v>145.17599999999999</v>
      </c>
      <c r="G20">
        <v>343.65300000000002</v>
      </c>
      <c r="H20">
        <v>675.20299999999997</v>
      </c>
      <c r="I20">
        <v>1682.5050000000001</v>
      </c>
      <c r="J20">
        <v>1671.7380000000001</v>
      </c>
      <c r="K20">
        <v>2442.5410000000002</v>
      </c>
      <c r="L20">
        <v>2561.087</v>
      </c>
    </row>
    <row r="21" spans="1:26">
      <c r="A21" t="s">
        <v>41</v>
      </c>
      <c r="B21">
        <v>2123.4389999999999</v>
      </c>
      <c r="C21">
        <v>1963.037</v>
      </c>
      <c r="D21">
        <v>1806.492</v>
      </c>
      <c r="E21">
        <v>2211.3510000000001</v>
      </c>
      <c r="F21">
        <v>2613.4340000000002</v>
      </c>
      <c r="G21">
        <v>3739.2190000000001</v>
      </c>
      <c r="H21">
        <v>6329.5810000000001</v>
      </c>
      <c r="I21">
        <v>10097.629000000001</v>
      </c>
      <c r="J21">
        <v>11353.522000000001</v>
      </c>
      <c r="K21">
        <v>11709.261</v>
      </c>
      <c r="L21">
        <v>12739.630999999999</v>
      </c>
    </row>
    <row r="22" spans="1:26">
      <c r="A22" t="s">
        <v>42</v>
      </c>
      <c r="B22">
        <v>74085.239000000001</v>
      </c>
      <c r="C22">
        <v>79275.145000000004</v>
      </c>
      <c r="D22">
        <v>103260.11500000001</v>
      </c>
      <c r="E22">
        <v>106110.86599999999</v>
      </c>
      <c r="F22">
        <v>87628.379000000001</v>
      </c>
      <c r="G22">
        <v>133959.149</v>
      </c>
      <c r="H22">
        <v>109184.539</v>
      </c>
      <c r="I22">
        <v>185305.32</v>
      </c>
      <c r="J22">
        <v>238364.85800000001</v>
      </c>
      <c r="K22">
        <v>144634.79399999999</v>
      </c>
      <c r="L22">
        <v>202519.55</v>
      </c>
    </row>
    <row r="23" spans="1:26">
      <c r="A23" t="s">
        <v>43</v>
      </c>
      <c r="B23">
        <v>432.24900000000002</v>
      </c>
      <c r="C23">
        <v>454.75900000000001</v>
      </c>
      <c r="D23">
        <v>404.95400000000001</v>
      </c>
      <c r="E23">
        <v>401.57600000000002</v>
      </c>
      <c r="F23">
        <v>552.88</v>
      </c>
      <c r="G23">
        <v>972.39499999999998</v>
      </c>
      <c r="H23">
        <v>1561.0519999999999</v>
      </c>
      <c r="I23">
        <v>3334.0590000000002</v>
      </c>
      <c r="J23">
        <v>3193.49</v>
      </c>
      <c r="K23">
        <v>6261.3440000000001</v>
      </c>
      <c r="L23">
        <v>7591.89</v>
      </c>
    </row>
    <row r="24" spans="1:26">
      <c r="A24" t="s">
        <v>44</v>
      </c>
      <c r="B24">
        <v>28066.398000000001</v>
      </c>
      <c r="C24">
        <v>12400.599</v>
      </c>
      <c r="D24">
        <v>10093.672</v>
      </c>
      <c r="E24">
        <v>11503.196</v>
      </c>
      <c r="F24">
        <v>11439.855</v>
      </c>
      <c r="G24">
        <v>12182.058000000001</v>
      </c>
      <c r="H24">
        <v>21850.007000000001</v>
      </c>
      <c r="I24">
        <v>23168.800999999999</v>
      </c>
      <c r="J24">
        <v>17090.495999999999</v>
      </c>
      <c r="K24">
        <v>16105.763999999999</v>
      </c>
      <c r="L24">
        <v>17142.819</v>
      </c>
    </row>
    <row r="25" spans="1:26">
      <c r="A25" t="s">
        <v>45</v>
      </c>
      <c r="B25">
        <v>31081.501</v>
      </c>
      <c r="C25">
        <v>52518.116000000002</v>
      </c>
      <c r="D25">
        <v>44838.644</v>
      </c>
      <c r="E25">
        <v>79205.16</v>
      </c>
      <c r="F25">
        <v>102285.954</v>
      </c>
      <c r="G25">
        <v>91699.544999999998</v>
      </c>
      <c r="H25">
        <v>98764.239000000001</v>
      </c>
      <c r="I25">
        <v>143784.62899999999</v>
      </c>
      <c r="J25">
        <v>180429.549</v>
      </c>
      <c r="K25">
        <v>150833.049</v>
      </c>
      <c r="L25">
        <v>110425.77499999999</v>
      </c>
    </row>
    <row r="26" spans="1:26">
      <c r="A26" t="s">
        <v>46</v>
      </c>
      <c r="B26">
        <v>3742.9</v>
      </c>
      <c r="C26">
        <v>3548.3939999999998</v>
      </c>
      <c r="D26">
        <v>4544.62</v>
      </c>
      <c r="E26">
        <v>6087.8320000000003</v>
      </c>
      <c r="F26">
        <v>7695.6679999999997</v>
      </c>
      <c r="G26">
        <v>8964.3700000000008</v>
      </c>
      <c r="H26">
        <v>8412.0609999999997</v>
      </c>
      <c r="I26">
        <v>11522.674999999999</v>
      </c>
      <c r="J26">
        <v>15226.32</v>
      </c>
      <c r="K26">
        <v>15650.522999999999</v>
      </c>
      <c r="L26">
        <v>18826.169999999998</v>
      </c>
    </row>
    <row r="27" spans="1:26">
      <c r="A27" t="s">
        <v>47</v>
      </c>
      <c r="B27">
        <v>6835.4189999999999</v>
      </c>
      <c r="C27">
        <v>7875.5590000000002</v>
      </c>
      <c r="D27">
        <v>6986.5429999999997</v>
      </c>
      <c r="E27">
        <v>8946.0220000000008</v>
      </c>
      <c r="F27">
        <v>13993.832</v>
      </c>
      <c r="G27">
        <v>16348.793</v>
      </c>
      <c r="H27">
        <v>16685.545999999998</v>
      </c>
      <c r="I27">
        <v>22480.034</v>
      </c>
      <c r="J27">
        <v>31510.86</v>
      </c>
      <c r="K27">
        <v>35804.283000000003</v>
      </c>
      <c r="L27">
        <v>37595.775000000001</v>
      </c>
    </row>
    <row r="28" spans="1:26">
      <c r="A28" t="s">
        <v>48</v>
      </c>
      <c r="B28">
        <v>813.91300000000001</v>
      </c>
      <c r="C28">
        <v>1463.9490000000001</v>
      </c>
      <c r="D28">
        <v>2236.777</v>
      </c>
      <c r="E28">
        <v>3076.7150000000001</v>
      </c>
      <c r="F28">
        <v>2875.4789999999998</v>
      </c>
      <c r="G28">
        <v>3304.6480000000001</v>
      </c>
      <c r="H28">
        <v>4375.5110000000004</v>
      </c>
      <c r="I28">
        <v>10553.472</v>
      </c>
      <c r="J28">
        <v>16858.065999999999</v>
      </c>
      <c r="K28">
        <v>6306.4470000000001</v>
      </c>
      <c r="L28">
        <v>5512.6</v>
      </c>
    </row>
    <row r="29" spans="1:26">
      <c r="A29" t="s">
        <v>49</v>
      </c>
      <c r="B29">
        <v>191514.12400000001</v>
      </c>
      <c r="C29">
        <v>206057.22099999999</v>
      </c>
      <c r="D29">
        <v>265444.43699999998</v>
      </c>
      <c r="E29">
        <v>336652.717</v>
      </c>
      <c r="F29">
        <v>401971.11499999999</v>
      </c>
      <c r="G29">
        <v>414671.99599999998</v>
      </c>
      <c r="H29">
        <v>463511.92200000002</v>
      </c>
      <c r="I29">
        <v>599170.29599999997</v>
      </c>
      <c r="J29">
        <v>768719.12199999997</v>
      </c>
      <c r="K29">
        <v>742493.71900000004</v>
      </c>
      <c r="L29">
        <v>777770.72400000005</v>
      </c>
    </row>
    <row r="30" spans="1:26">
      <c r="A30" t="s">
        <v>50</v>
      </c>
      <c r="B30">
        <v>48704.940999999999</v>
      </c>
      <c r="C30">
        <v>52520.317000000003</v>
      </c>
      <c r="D30">
        <v>60761.584000000003</v>
      </c>
      <c r="E30">
        <v>71042.793000000005</v>
      </c>
      <c r="F30">
        <v>71713.785999999993</v>
      </c>
      <c r="G30">
        <v>67464.445000000007</v>
      </c>
      <c r="H30">
        <v>98970.596000000005</v>
      </c>
      <c r="I30">
        <v>139412.51500000001</v>
      </c>
      <c r="J30">
        <v>146472.935</v>
      </c>
      <c r="K30">
        <v>157163.58799999999</v>
      </c>
      <c r="L30">
        <v>163533.68100000001</v>
      </c>
    </row>
    <row r="31" spans="1:26">
      <c r="A31" t="s">
        <v>51</v>
      </c>
      <c r="B31">
        <v>11701.031999999999</v>
      </c>
      <c r="C31">
        <v>15715.359</v>
      </c>
      <c r="D31">
        <v>15599.392</v>
      </c>
      <c r="E31">
        <v>40649.362999999998</v>
      </c>
      <c r="F31">
        <v>50080.464999999997</v>
      </c>
      <c r="G31">
        <v>68165.13</v>
      </c>
      <c r="H31">
        <v>87387.718999999997</v>
      </c>
      <c r="I31">
        <v>106747.982</v>
      </c>
      <c r="J31">
        <v>127905.91</v>
      </c>
      <c r="K31">
        <v>124394.232</v>
      </c>
      <c r="L31">
        <v>130204.659</v>
      </c>
    </row>
    <row r="32" spans="1:26">
      <c r="A32" t="s">
        <v>52</v>
      </c>
      <c r="B32">
        <v>56863.669000000002</v>
      </c>
      <c r="C32">
        <v>74099.922000000006</v>
      </c>
      <c r="D32">
        <v>65795.837</v>
      </c>
      <c r="E32">
        <v>85225.020999999993</v>
      </c>
      <c r="F32">
        <v>82157.724000000002</v>
      </c>
      <c r="G32">
        <v>102627.98</v>
      </c>
      <c r="H32">
        <v>132605.609</v>
      </c>
      <c r="I32">
        <v>166633.495</v>
      </c>
      <c r="J32">
        <v>227066.32500000001</v>
      </c>
      <c r="K32">
        <v>182661.489</v>
      </c>
      <c r="L32">
        <v>210646.783</v>
      </c>
    </row>
    <row r="33" spans="1:12">
      <c r="A33" t="s">
        <v>53</v>
      </c>
      <c r="B33">
        <v>73266.707999999999</v>
      </c>
      <c r="C33">
        <v>74509.983999999997</v>
      </c>
      <c r="D33">
        <v>93740.945000000007</v>
      </c>
      <c r="E33">
        <v>123369.03</v>
      </c>
      <c r="F33">
        <v>147269.69699999999</v>
      </c>
      <c r="G33">
        <v>158495.81599999999</v>
      </c>
      <c r="H33">
        <v>177386.07199999999</v>
      </c>
      <c r="I33">
        <v>203072.11900000001</v>
      </c>
      <c r="J33">
        <v>243857.88099999999</v>
      </c>
      <c r="K33">
        <v>228088.57399999999</v>
      </c>
      <c r="L33">
        <v>214581.29500000001</v>
      </c>
    </row>
    <row r="34" spans="1:12">
      <c r="A34" t="s">
        <v>54</v>
      </c>
      <c r="B34">
        <v>175442.70300000001</v>
      </c>
      <c r="C34">
        <v>163848.77100000001</v>
      </c>
      <c r="D34">
        <v>163874.75200000001</v>
      </c>
      <c r="E34">
        <v>213931.06700000001</v>
      </c>
      <c r="F34">
        <v>248025.27100000001</v>
      </c>
      <c r="G34">
        <v>268502.98300000001</v>
      </c>
      <c r="H34">
        <v>287322.701</v>
      </c>
      <c r="I34">
        <v>368514.71600000001</v>
      </c>
      <c r="J34">
        <v>534979.63699999999</v>
      </c>
      <c r="K34">
        <v>300469.43599999999</v>
      </c>
      <c r="L34">
        <v>289818.14399999997</v>
      </c>
    </row>
    <row r="35" spans="1:12">
      <c r="A35" t="s">
        <v>55</v>
      </c>
      <c r="B35">
        <v>43369.544000000002</v>
      </c>
      <c r="C35">
        <v>54632.324999999997</v>
      </c>
      <c r="D35">
        <v>74681.629000000001</v>
      </c>
      <c r="E35">
        <v>61019.508000000002</v>
      </c>
      <c r="F35">
        <v>64828.688999999998</v>
      </c>
      <c r="G35">
        <v>175422.8</v>
      </c>
      <c r="H35">
        <v>168611.46599999999</v>
      </c>
      <c r="I35">
        <v>115420.38400000001</v>
      </c>
      <c r="J35">
        <v>134925.61300000001</v>
      </c>
      <c r="K35">
        <v>113540.00900000001</v>
      </c>
      <c r="L35">
        <v>158609.20000000001</v>
      </c>
    </row>
    <row r="36" spans="1:12">
      <c r="A36" t="s">
        <v>56</v>
      </c>
      <c r="B36">
        <v>51172.841999999997</v>
      </c>
      <c r="C36">
        <v>40541.446000000004</v>
      </c>
      <c r="D36">
        <v>51277.56</v>
      </c>
      <c r="E36">
        <v>72534.244000000006</v>
      </c>
      <c r="F36">
        <v>78369.078999999998</v>
      </c>
      <c r="G36">
        <v>70365.83</v>
      </c>
      <c r="H36">
        <v>66243.714000000007</v>
      </c>
      <c r="I36">
        <v>78798.422999999995</v>
      </c>
      <c r="J36">
        <v>88631.248999999996</v>
      </c>
      <c r="K36">
        <v>87552.944000000003</v>
      </c>
      <c r="L36">
        <v>71089.649000000005</v>
      </c>
    </row>
    <row r="37" spans="1:12">
      <c r="A37" t="s">
        <v>57</v>
      </c>
      <c r="B37">
        <v>68092.702999999994</v>
      </c>
      <c r="C37">
        <v>61084.192000000003</v>
      </c>
      <c r="D37">
        <v>66948.902000000002</v>
      </c>
      <c r="E37">
        <v>88099.731</v>
      </c>
      <c r="F37">
        <v>92081.88</v>
      </c>
      <c r="G37">
        <v>137165.22899999999</v>
      </c>
      <c r="H37">
        <v>211456.416</v>
      </c>
      <c r="I37">
        <v>240583.83199999999</v>
      </c>
      <c r="J37">
        <v>268842.21899999998</v>
      </c>
      <c r="K37">
        <v>120980.603</v>
      </c>
      <c r="L37">
        <v>128901.853</v>
      </c>
    </row>
    <row r="38" spans="1:12">
      <c r="A38" t="s">
        <v>58</v>
      </c>
      <c r="B38">
        <v>3841.7950000000001</v>
      </c>
      <c r="C38">
        <v>5562.4390000000003</v>
      </c>
      <c r="D38">
        <v>9202.2549999999992</v>
      </c>
      <c r="E38">
        <v>15042.387000000001</v>
      </c>
      <c r="F38">
        <v>15551.629000000001</v>
      </c>
      <c r="G38">
        <v>14643.42</v>
      </c>
      <c r="H38">
        <v>11805.627</v>
      </c>
      <c r="I38">
        <v>6515.8389999999999</v>
      </c>
      <c r="J38">
        <v>10421.191999999999</v>
      </c>
      <c r="K38">
        <v>10519.322</v>
      </c>
      <c r="L38">
        <v>15328.521000000001</v>
      </c>
    </row>
    <row r="39" spans="1:12">
      <c r="A39" t="s">
        <v>59</v>
      </c>
      <c r="B39">
        <v>155524.59700000001</v>
      </c>
      <c r="C39">
        <v>175100.13699999999</v>
      </c>
      <c r="D39">
        <v>178494.47899999999</v>
      </c>
      <c r="E39">
        <v>225217.51500000001</v>
      </c>
      <c r="F39">
        <v>262134.63399999999</v>
      </c>
      <c r="G39">
        <v>344069.20500000002</v>
      </c>
      <c r="H39">
        <v>358332.56699999998</v>
      </c>
      <c r="I39">
        <v>426176.527</v>
      </c>
      <c r="J39">
        <v>501020.83500000002</v>
      </c>
      <c r="K39">
        <v>420711.47600000002</v>
      </c>
      <c r="L39">
        <v>442033.92800000001</v>
      </c>
    </row>
    <row r="40" spans="1:12">
      <c r="A40" t="s">
        <v>60</v>
      </c>
      <c r="B40">
        <v>2823.2</v>
      </c>
      <c r="C40">
        <v>9614.2579999999998</v>
      </c>
      <c r="D40">
        <v>12406.076999999999</v>
      </c>
      <c r="E40">
        <v>21209.43</v>
      </c>
      <c r="F40">
        <v>28306.598000000002</v>
      </c>
      <c r="G40">
        <v>37790.258999999998</v>
      </c>
      <c r="H40">
        <v>27963.506000000001</v>
      </c>
      <c r="I40">
        <v>29133.807000000001</v>
      </c>
      <c r="J40">
        <v>31574.881000000001</v>
      </c>
      <c r="K40">
        <v>19550.856</v>
      </c>
      <c r="L40">
        <v>20739.964</v>
      </c>
    </row>
    <row r="41" spans="1:12">
      <c r="A41" t="s">
        <v>61</v>
      </c>
      <c r="B41">
        <v>15027.07</v>
      </c>
      <c r="C41">
        <v>17179.752</v>
      </c>
      <c r="D41">
        <v>34633.964</v>
      </c>
      <c r="E41">
        <v>53608.909</v>
      </c>
      <c r="F41">
        <v>57054.26</v>
      </c>
      <c r="G41">
        <v>43602.987999999998</v>
      </c>
      <c r="H41">
        <v>49158.77</v>
      </c>
      <c r="I41">
        <v>54566.642999999996</v>
      </c>
      <c r="J41">
        <v>47859.080999999998</v>
      </c>
      <c r="K41">
        <v>47056.228000000003</v>
      </c>
      <c r="L41">
        <v>48624.529000000002</v>
      </c>
    </row>
    <row r="42" spans="1:12">
      <c r="A42" t="s">
        <v>62</v>
      </c>
      <c r="B42">
        <v>112252.272</v>
      </c>
      <c r="C42">
        <v>130077.841</v>
      </c>
      <c r="D42">
        <v>180656.11499999999</v>
      </c>
      <c r="E42">
        <v>224595.12899999999</v>
      </c>
      <c r="F42">
        <v>255683.65900000001</v>
      </c>
      <c r="G42">
        <v>244305.18100000001</v>
      </c>
      <c r="H42">
        <v>257451.47</v>
      </c>
      <c r="I42">
        <v>319213.21000000002</v>
      </c>
      <c r="J42">
        <v>438532.62900000002</v>
      </c>
      <c r="K42">
        <v>415653.09600000002</v>
      </c>
      <c r="L42">
        <v>411748.67599999998</v>
      </c>
    </row>
    <row r="43" spans="1:12">
      <c r="A43" t="s">
        <v>63</v>
      </c>
      <c r="B43">
        <v>976.84400000000005</v>
      </c>
      <c r="C43">
        <v>1097.25</v>
      </c>
      <c r="D43">
        <v>1852.194</v>
      </c>
      <c r="E43">
        <v>24441.805</v>
      </c>
      <c r="F43">
        <v>27545.356</v>
      </c>
      <c r="G43">
        <v>26017.703000000001</v>
      </c>
      <c r="H43">
        <v>27584.344000000001</v>
      </c>
      <c r="I43">
        <v>34133.334999999999</v>
      </c>
      <c r="J43">
        <v>55883.06</v>
      </c>
      <c r="K43">
        <v>47971.087</v>
      </c>
      <c r="L43">
        <v>48098.938000000002</v>
      </c>
    </row>
    <row r="44" spans="1:12">
      <c r="A44" t="s">
        <v>64</v>
      </c>
      <c r="B44">
        <v>146882.56099999999</v>
      </c>
      <c r="C44">
        <v>180620.024</v>
      </c>
      <c r="D44">
        <v>218586.96100000001</v>
      </c>
      <c r="E44">
        <v>352477.54399999999</v>
      </c>
      <c r="F44">
        <v>397350.22100000002</v>
      </c>
      <c r="G44">
        <v>458473.05300000001</v>
      </c>
      <c r="H44">
        <v>565864.43500000006</v>
      </c>
      <c r="I44">
        <v>704100.33700000006</v>
      </c>
      <c r="J44">
        <v>861759.48800000001</v>
      </c>
      <c r="K44">
        <v>813767.37300000002</v>
      </c>
      <c r="L44">
        <v>884340.37</v>
      </c>
    </row>
    <row r="45" spans="1:12">
      <c r="A45" t="s">
        <v>65</v>
      </c>
      <c r="B45">
        <v>549184.75800000003</v>
      </c>
      <c r="C45">
        <v>683540.80700000003</v>
      </c>
      <c r="D45">
        <v>662999.12800000003</v>
      </c>
      <c r="E45">
        <v>1065359.8770000001</v>
      </c>
      <c r="F45">
        <v>1467513.2579999999</v>
      </c>
      <c r="G45">
        <v>1640968.804</v>
      </c>
      <c r="H45">
        <v>1846109.183</v>
      </c>
      <c r="I45">
        <v>2033098.4839999999</v>
      </c>
      <c r="J45">
        <v>1916463.8189999999</v>
      </c>
      <c r="K45">
        <v>1610650.7420000001</v>
      </c>
      <c r="L45">
        <v>1763606.0079999999</v>
      </c>
    </row>
    <row r="46" spans="1:12">
      <c r="A46" t="s">
        <v>66</v>
      </c>
      <c r="B46">
        <v>74390.156000000003</v>
      </c>
      <c r="C46">
        <v>86735.937999999995</v>
      </c>
      <c r="D46">
        <v>103026.61500000001</v>
      </c>
      <c r="E46">
        <v>129149.079</v>
      </c>
      <c r="F46">
        <v>164503.329</v>
      </c>
      <c r="G46">
        <v>172669.149</v>
      </c>
      <c r="H46">
        <v>179659.769</v>
      </c>
      <c r="I46">
        <v>250465.035</v>
      </c>
      <c r="J46">
        <v>263203.33799999999</v>
      </c>
      <c r="K46">
        <v>274279.94199999998</v>
      </c>
      <c r="L46">
        <v>280144.15700000001</v>
      </c>
    </row>
    <row r="47" spans="1:12">
      <c r="A47" t="s">
        <v>67</v>
      </c>
      <c r="B47">
        <v>2071.0479999999998</v>
      </c>
      <c r="C47">
        <v>1657.1769999999999</v>
      </c>
      <c r="D47">
        <v>2302.7399999999998</v>
      </c>
      <c r="E47">
        <v>4313.2049999999999</v>
      </c>
      <c r="F47">
        <v>3586.9789999999998</v>
      </c>
      <c r="G47">
        <v>1462.973</v>
      </c>
      <c r="H47">
        <v>1204.0530000000001</v>
      </c>
      <c r="I47">
        <v>1716.3009999999999</v>
      </c>
      <c r="J47">
        <v>1466.039</v>
      </c>
      <c r="K47">
        <v>189.40100000000001</v>
      </c>
      <c r="L47">
        <v>458.541</v>
      </c>
    </row>
    <row r="48" spans="1:12">
      <c r="A48" t="s">
        <v>68</v>
      </c>
      <c r="B48">
        <v>83405.486999999994</v>
      </c>
      <c r="C48">
        <v>100092.352</v>
      </c>
      <c r="D48">
        <v>152762.94699999999</v>
      </c>
      <c r="E48">
        <v>293150.94699999999</v>
      </c>
      <c r="F48">
        <v>355797.96399999998</v>
      </c>
      <c r="G48">
        <v>374160.10800000001</v>
      </c>
      <c r="H48">
        <v>383348.80300000001</v>
      </c>
      <c r="I48">
        <v>362844.40299999999</v>
      </c>
      <c r="J48">
        <v>315239.45199999999</v>
      </c>
      <c r="K48">
        <v>225939.326</v>
      </c>
      <c r="L48">
        <v>93863.729000000007</v>
      </c>
    </row>
    <row r="49" spans="1:12">
      <c r="A49" t="s">
        <v>69</v>
      </c>
      <c r="B49">
        <v>54886.766000000003</v>
      </c>
      <c r="C49">
        <v>64161.690999999999</v>
      </c>
      <c r="D49">
        <v>50431.5</v>
      </c>
      <c r="E49">
        <v>56348.434000000001</v>
      </c>
      <c r="F49">
        <v>56221.050999999999</v>
      </c>
      <c r="G49">
        <v>49965.097999999998</v>
      </c>
      <c r="H49">
        <v>62083.281999999999</v>
      </c>
      <c r="I49">
        <v>62072.188999999998</v>
      </c>
      <c r="J49">
        <v>55189.156000000003</v>
      </c>
      <c r="K49">
        <v>53798.370999999999</v>
      </c>
      <c r="L49">
        <v>86217.463000000003</v>
      </c>
    </row>
    <row r="50" spans="1:12">
      <c r="A50" t="s">
        <v>70</v>
      </c>
      <c r="B50">
        <v>345.79899999999998</v>
      </c>
      <c r="C50">
        <v>114.66200000000001</v>
      </c>
      <c r="D50" t="s">
        <v>18</v>
      </c>
      <c r="E50">
        <v>15.01</v>
      </c>
      <c r="F50">
        <v>1.58</v>
      </c>
      <c r="G50">
        <v>0.33200000000000002</v>
      </c>
      <c r="H50">
        <v>10.148</v>
      </c>
      <c r="I50">
        <v>17.917999999999999</v>
      </c>
      <c r="J50">
        <v>11.269</v>
      </c>
      <c r="K50">
        <v>28.315999999999999</v>
      </c>
      <c r="L50">
        <v>1.1579999999999999</v>
      </c>
    </row>
    <row r="51" spans="1:12">
      <c r="A51" t="s">
        <v>71</v>
      </c>
      <c r="B51">
        <v>17701.059000000001</v>
      </c>
      <c r="C51">
        <v>20336.987000000001</v>
      </c>
      <c r="D51">
        <v>33118.438000000002</v>
      </c>
      <c r="E51">
        <v>42300.175999999999</v>
      </c>
      <c r="F51">
        <v>50974.663</v>
      </c>
      <c r="G51">
        <v>63206.34</v>
      </c>
      <c r="H51">
        <v>83902.073999999993</v>
      </c>
      <c r="I51">
        <v>115467.26700000001</v>
      </c>
      <c r="J51">
        <v>185661.06200000001</v>
      </c>
      <c r="K51">
        <v>113319.571</v>
      </c>
      <c r="L51">
        <v>103943.05100000001</v>
      </c>
    </row>
    <row r="52" spans="1:12">
      <c r="A52" t="s">
        <v>72</v>
      </c>
      <c r="B52">
        <v>12416.246999999999</v>
      </c>
      <c r="C52">
        <v>14589.615</v>
      </c>
      <c r="D52">
        <v>16973.25</v>
      </c>
      <c r="E52">
        <v>20100.548999999999</v>
      </c>
      <c r="F52">
        <v>21362.12</v>
      </c>
      <c r="G52">
        <v>24300.881000000001</v>
      </c>
      <c r="H52">
        <v>24826.772000000001</v>
      </c>
      <c r="I52">
        <v>36854.218000000001</v>
      </c>
      <c r="J52">
        <v>45436.417999999998</v>
      </c>
      <c r="K52">
        <v>53149.648999999998</v>
      </c>
      <c r="L52">
        <v>60199.864000000001</v>
      </c>
    </row>
    <row r="53" spans="1:12">
      <c r="A53" t="s">
        <v>73</v>
      </c>
      <c r="B53">
        <v>435.39400000000001</v>
      </c>
      <c r="C53">
        <v>420.62900000000002</v>
      </c>
      <c r="D53">
        <v>608.59100000000001</v>
      </c>
      <c r="E53">
        <v>786.20500000000004</v>
      </c>
      <c r="F53">
        <v>1460.1980000000001</v>
      </c>
      <c r="G53">
        <v>1637.172</v>
      </c>
      <c r="H53">
        <v>3940.8739999999998</v>
      </c>
      <c r="I53">
        <v>5818.9009999999998</v>
      </c>
      <c r="J53">
        <v>2696.857</v>
      </c>
      <c r="K53">
        <v>3751.5520000000001</v>
      </c>
      <c r="L53">
        <v>2958.154</v>
      </c>
    </row>
    <row r="54" spans="1:12">
      <c r="A54" t="s">
        <v>74</v>
      </c>
      <c r="B54">
        <v>3983.5810000000001</v>
      </c>
      <c r="C54">
        <v>3536.0160000000001</v>
      </c>
      <c r="D54">
        <v>3968.7460000000001</v>
      </c>
      <c r="E54">
        <v>5375.1189999999997</v>
      </c>
      <c r="F54">
        <v>6258.8950000000004</v>
      </c>
      <c r="G54">
        <v>9024.4500000000007</v>
      </c>
      <c r="H54">
        <v>8068.4669999999996</v>
      </c>
      <c r="I54">
        <v>11763.954</v>
      </c>
      <c r="J54">
        <v>15092.337</v>
      </c>
      <c r="K54">
        <v>11188.154</v>
      </c>
      <c r="L54">
        <v>13776.486999999999</v>
      </c>
    </row>
    <row r="55" spans="1:12">
      <c r="A55" t="s">
        <v>75</v>
      </c>
      <c r="B55">
        <v>485.97899999999998</v>
      </c>
      <c r="C55">
        <v>1072.346</v>
      </c>
      <c r="D55">
        <v>1382.9390000000001</v>
      </c>
      <c r="E55">
        <v>5271.6819999999998</v>
      </c>
      <c r="F55">
        <v>6732.8149999999996</v>
      </c>
      <c r="G55">
        <v>5085.76</v>
      </c>
      <c r="H55">
        <v>4445.7969999999996</v>
      </c>
      <c r="I55">
        <v>2800.5709999999999</v>
      </c>
      <c r="J55">
        <v>3887.893</v>
      </c>
      <c r="K55">
        <v>6173.2370000000001</v>
      </c>
      <c r="L55">
        <v>6647.6580000000004</v>
      </c>
    </row>
    <row r="56" spans="1:12">
      <c r="A56" t="s">
        <v>76</v>
      </c>
      <c r="B56">
        <v>23229.628000000001</v>
      </c>
      <c r="C56">
        <v>23232.328000000001</v>
      </c>
      <c r="D56">
        <v>29055.059000000001</v>
      </c>
      <c r="E56">
        <v>57146.84</v>
      </c>
      <c r="F56">
        <v>65553.542000000001</v>
      </c>
      <c r="G56">
        <v>91172.971000000005</v>
      </c>
      <c r="H56">
        <v>120683.508</v>
      </c>
      <c r="I56">
        <v>145326.67800000001</v>
      </c>
      <c r="J56">
        <v>133633.264</v>
      </c>
      <c r="K56">
        <v>134175.00599999999</v>
      </c>
      <c r="L56">
        <v>172198.329</v>
      </c>
    </row>
    <row r="57" spans="1:12">
      <c r="A57" t="s">
        <v>77</v>
      </c>
      <c r="B57">
        <v>63743.718000000001</v>
      </c>
      <c r="C57">
        <v>68024.411999999997</v>
      </c>
      <c r="D57">
        <v>68451.206999999995</v>
      </c>
      <c r="E57">
        <v>74056.491999999998</v>
      </c>
      <c r="F57">
        <v>88660.839000000007</v>
      </c>
      <c r="G57">
        <v>80877.705000000002</v>
      </c>
      <c r="H57">
        <v>79029.338000000003</v>
      </c>
      <c r="I57">
        <v>108125.732</v>
      </c>
      <c r="J57">
        <v>116657.042</v>
      </c>
      <c r="K57">
        <v>83766.538</v>
      </c>
      <c r="L57">
        <v>106830.20299999999</v>
      </c>
    </row>
    <row r="58" spans="1:12">
      <c r="A58" t="s">
        <v>78</v>
      </c>
      <c r="B58">
        <v>1103321.3700000001</v>
      </c>
      <c r="C58">
        <v>1031191.662</v>
      </c>
      <c r="D58">
        <v>1143819.808</v>
      </c>
      <c r="E58">
        <v>1421006.08</v>
      </c>
      <c r="F58">
        <v>1680843.7390000001</v>
      </c>
      <c r="G58">
        <v>1634768.811</v>
      </c>
      <c r="H58">
        <v>1766832.8230000001</v>
      </c>
      <c r="I58">
        <v>2303556.8590000002</v>
      </c>
      <c r="J58">
        <v>2104262.6060000001</v>
      </c>
      <c r="K58">
        <v>1515271.175</v>
      </c>
      <c r="L58">
        <v>1690717.8840000001</v>
      </c>
    </row>
    <row r="59" spans="1:12">
      <c r="A59" t="s">
        <v>79</v>
      </c>
      <c r="B59">
        <v>215087.34099999999</v>
      </c>
      <c r="C59">
        <v>189352.2</v>
      </c>
      <c r="D59">
        <v>172646.26500000001</v>
      </c>
      <c r="E59">
        <v>183162.47</v>
      </c>
      <c r="F59">
        <v>181926.2</v>
      </c>
      <c r="G59">
        <v>172319.56</v>
      </c>
      <c r="H59">
        <v>192892.92199999999</v>
      </c>
      <c r="I59">
        <v>295650.46600000001</v>
      </c>
      <c r="J59">
        <v>296149.647</v>
      </c>
      <c r="K59">
        <v>234605.31700000001</v>
      </c>
      <c r="L59">
        <v>364244.61700000003</v>
      </c>
    </row>
    <row r="60" spans="1:12">
      <c r="A60" t="s">
        <v>80</v>
      </c>
      <c r="B60">
        <v>13.65</v>
      </c>
      <c r="C60">
        <v>11.772</v>
      </c>
      <c r="D60">
        <v>11.679</v>
      </c>
      <c r="E60">
        <v>29.452999999999999</v>
      </c>
      <c r="F60">
        <v>11.717000000000001</v>
      </c>
      <c r="G60">
        <v>7.6959999999999997</v>
      </c>
      <c r="H60">
        <v>3.9220000000000002</v>
      </c>
      <c r="I60">
        <v>4.4989999999999997</v>
      </c>
      <c r="J60">
        <v>3.6999999999999998E-2</v>
      </c>
      <c r="K60">
        <v>174.59100000000001</v>
      </c>
      <c r="L60">
        <v>24.655000000000001</v>
      </c>
    </row>
    <row r="61" spans="1:12">
      <c r="A61" t="s">
        <v>81</v>
      </c>
      <c r="B61">
        <v>4485.2839999999997</v>
      </c>
      <c r="C61">
        <v>4171.067</v>
      </c>
      <c r="D61">
        <v>7049.607</v>
      </c>
      <c r="E61">
        <v>5449.2219999999998</v>
      </c>
      <c r="F61">
        <v>8093.4390000000003</v>
      </c>
      <c r="G61">
        <v>5971.607</v>
      </c>
      <c r="H61">
        <v>6356.1139999999996</v>
      </c>
      <c r="I61">
        <v>5262.8159999999998</v>
      </c>
      <c r="J61">
        <v>5029.424</v>
      </c>
      <c r="K61">
        <v>3810.8919999999998</v>
      </c>
      <c r="L61">
        <v>5976.97</v>
      </c>
    </row>
    <row r="62" spans="1:12">
      <c r="A62" t="s">
        <v>82</v>
      </c>
      <c r="B62">
        <v>2962.9119999999998</v>
      </c>
      <c r="C62">
        <v>2159.6619999999998</v>
      </c>
      <c r="D62">
        <v>2453.0120000000002</v>
      </c>
      <c r="E62">
        <v>1717.5909999999999</v>
      </c>
      <c r="F62">
        <v>610.32899999999995</v>
      </c>
      <c r="G62">
        <v>3039.2190000000001</v>
      </c>
      <c r="H62">
        <v>190.31</v>
      </c>
      <c r="I62">
        <v>103.297</v>
      </c>
      <c r="J62">
        <v>95.373999999999995</v>
      </c>
      <c r="K62">
        <v>160.03399999999999</v>
      </c>
      <c r="L62">
        <v>146.52199999999999</v>
      </c>
    </row>
    <row r="63" spans="1:12">
      <c r="A63" t="s">
        <v>83</v>
      </c>
      <c r="B63">
        <v>329.94099999999997</v>
      </c>
      <c r="C63">
        <v>199.36099999999999</v>
      </c>
      <c r="D63">
        <v>259.54199999999997</v>
      </c>
      <c r="E63">
        <v>490.024</v>
      </c>
      <c r="F63">
        <v>742.16</v>
      </c>
      <c r="G63">
        <v>564.80799999999999</v>
      </c>
      <c r="H63">
        <v>813.22699999999998</v>
      </c>
      <c r="I63">
        <v>959.92700000000002</v>
      </c>
      <c r="J63">
        <v>1223.703</v>
      </c>
      <c r="K63">
        <v>1473.559</v>
      </c>
      <c r="L63">
        <v>2527.7289999999998</v>
      </c>
    </row>
    <row r="64" spans="1:12">
      <c r="A64" t="s">
        <v>84</v>
      </c>
      <c r="B64">
        <v>1125.3209999999999</v>
      </c>
      <c r="C64">
        <v>969.08600000000001</v>
      </c>
      <c r="D64">
        <v>925.41800000000001</v>
      </c>
      <c r="E64">
        <v>4823.3540000000003</v>
      </c>
      <c r="F64">
        <v>8309.7919999999995</v>
      </c>
      <c r="G64">
        <v>8408.3449999999993</v>
      </c>
      <c r="H64">
        <v>9046.9349999999995</v>
      </c>
      <c r="I64">
        <v>11888.388000000001</v>
      </c>
      <c r="J64">
        <v>12828.989</v>
      </c>
      <c r="K64">
        <v>8939.6810000000005</v>
      </c>
      <c r="L64">
        <v>9762.857</v>
      </c>
    </row>
    <row r="65" spans="1:12">
      <c r="A65" t="s">
        <v>85</v>
      </c>
      <c r="B65">
        <v>776.17600000000004</v>
      </c>
      <c r="C65">
        <v>870.548</v>
      </c>
      <c r="D65">
        <v>679.67700000000002</v>
      </c>
      <c r="E65">
        <v>6017.143</v>
      </c>
      <c r="F65">
        <v>7014.4179999999997</v>
      </c>
      <c r="G65">
        <v>9745.7289999999994</v>
      </c>
      <c r="H65">
        <v>14881.295</v>
      </c>
      <c r="I65">
        <v>15154.558999999999</v>
      </c>
      <c r="J65">
        <v>15575.522000000001</v>
      </c>
      <c r="K65">
        <v>10238.656999999999</v>
      </c>
      <c r="L65">
        <v>7184.8620000000001</v>
      </c>
    </row>
    <row r="66" spans="1:12">
      <c r="A66" t="s">
        <v>86</v>
      </c>
      <c r="B66">
        <v>7787.17</v>
      </c>
      <c r="C66">
        <v>11042.632</v>
      </c>
      <c r="D66">
        <v>12917.18</v>
      </c>
      <c r="E66">
        <v>11582.343999999999</v>
      </c>
      <c r="F66">
        <v>15068.554</v>
      </c>
      <c r="G66">
        <v>11926.004000000001</v>
      </c>
      <c r="H66">
        <v>14270.181</v>
      </c>
      <c r="I66">
        <v>17435.62</v>
      </c>
      <c r="J66">
        <v>16773.883999999998</v>
      </c>
      <c r="K66">
        <v>17882.862000000001</v>
      </c>
      <c r="L66">
        <v>20055.593000000001</v>
      </c>
    </row>
    <row r="67" spans="1:12">
      <c r="A67" t="s">
        <v>87</v>
      </c>
      <c r="B67">
        <v>4631.8209999999999</v>
      </c>
      <c r="C67">
        <v>5268.9319999999998</v>
      </c>
      <c r="D67">
        <v>5594.5649999999996</v>
      </c>
      <c r="E67">
        <v>7104.4949999999999</v>
      </c>
      <c r="F67">
        <v>8115.09</v>
      </c>
      <c r="G67">
        <v>8373.89</v>
      </c>
      <c r="H67">
        <v>9127.1139999999996</v>
      </c>
      <c r="I67">
        <v>11369.098</v>
      </c>
      <c r="J67">
        <v>13596.601000000001</v>
      </c>
      <c r="K67">
        <v>15442.084999999999</v>
      </c>
      <c r="L67">
        <v>19171.284</v>
      </c>
    </row>
    <row r="68" spans="1:12">
      <c r="A68" t="s">
        <v>88</v>
      </c>
      <c r="B68">
        <v>101249.73299999999</v>
      </c>
      <c r="C68">
        <v>104181.08100000001</v>
      </c>
      <c r="D68">
        <v>116068.299</v>
      </c>
      <c r="E68">
        <v>145142.02799999999</v>
      </c>
      <c r="F68">
        <v>160499.41899999999</v>
      </c>
      <c r="G68">
        <v>162581.48699999999</v>
      </c>
      <c r="H68">
        <v>171237.815</v>
      </c>
      <c r="I68">
        <v>208852.622</v>
      </c>
      <c r="J68">
        <v>201350.58300000001</v>
      </c>
      <c r="K68">
        <v>171587.973</v>
      </c>
      <c r="L68">
        <v>169892.435</v>
      </c>
    </row>
    <row r="69" spans="1:12">
      <c r="A69" t="s">
        <v>89</v>
      </c>
      <c r="B69">
        <v>257.00700000000001</v>
      </c>
      <c r="C69">
        <v>369.96300000000002</v>
      </c>
      <c r="D69">
        <v>320.56700000000001</v>
      </c>
      <c r="E69">
        <v>835.02300000000002</v>
      </c>
      <c r="F69">
        <v>1740.675</v>
      </c>
      <c r="G69">
        <v>1578.511</v>
      </c>
      <c r="H69">
        <v>1745.9469999999999</v>
      </c>
      <c r="I69">
        <v>1958.434</v>
      </c>
      <c r="J69">
        <v>2094.152</v>
      </c>
      <c r="K69">
        <v>1431.2049999999999</v>
      </c>
      <c r="L69">
        <v>1919.62</v>
      </c>
    </row>
    <row r="70" spans="1:12">
      <c r="A70" t="s">
        <v>90</v>
      </c>
      <c r="B70">
        <v>857.072</v>
      </c>
      <c r="C70">
        <v>839.98599999999999</v>
      </c>
      <c r="D70">
        <v>1104.252</v>
      </c>
      <c r="E70">
        <v>465.72899999999998</v>
      </c>
      <c r="F70">
        <v>891.35900000000004</v>
      </c>
      <c r="G70">
        <v>835.34799999999996</v>
      </c>
      <c r="H70">
        <v>277.255</v>
      </c>
      <c r="I70">
        <v>535.69799999999998</v>
      </c>
      <c r="J70">
        <v>784.40300000000002</v>
      </c>
      <c r="K70">
        <v>625.71600000000001</v>
      </c>
      <c r="L70">
        <v>556.65099999999995</v>
      </c>
    </row>
    <row r="71" spans="1:12">
      <c r="A71" t="s">
        <v>91</v>
      </c>
      <c r="B71">
        <v>53101.498</v>
      </c>
      <c r="C71">
        <v>58668.275000000001</v>
      </c>
      <c r="D71">
        <v>62466.014000000003</v>
      </c>
      <c r="E71">
        <v>111334.071</v>
      </c>
      <c r="F71">
        <v>128408.06299999999</v>
      </c>
      <c r="G71">
        <v>134187.628</v>
      </c>
      <c r="H71">
        <v>140977.87700000001</v>
      </c>
      <c r="I71">
        <v>164288.24600000001</v>
      </c>
      <c r="J71">
        <v>180485.07800000001</v>
      </c>
      <c r="K71">
        <v>175144.321</v>
      </c>
      <c r="L71">
        <v>199464.829</v>
      </c>
    </row>
    <row r="72" spans="1:12">
      <c r="A72" t="s">
        <v>92</v>
      </c>
      <c r="B72">
        <v>0.13400000000000001</v>
      </c>
      <c r="C72">
        <v>5.5609999999999999</v>
      </c>
      <c r="D72">
        <v>0.627</v>
      </c>
      <c r="E72" t="s">
        <v>18</v>
      </c>
      <c r="F72">
        <v>0.373</v>
      </c>
      <c r="G72" t="s">
        <v>18</v>
      </c>
      <c r="H72">
        <v>50.264000000000003</v>
      </c>
      <c r="I72">
        <v>6.1989999999999998</v>
      </c>
      <c r="J72">
        <v>17.670999999999999</v>
      </c>
      <c r="K72">
        <v>14.327999999999999</v>
      </c>
      <c r="L72">
        <v>4.4580000000000002</v>
      </c>
    </row>
    <row r="73" spans="1:12">
      <c r="A73" t="s">
        <v>93</v>
      </c>
      <c r="B73">
        <v>78079.86</v>
      </c>
      <c r="C73">
        <v>76307.335000000006</v>
      </c>
      <c r="D73">
        <v>96510.826000000001</v>
      </c>
      <c r="E73">
        <v>153861.402</v>
      </c>
      <c r="F73">
        <v>293019.09999999998</v>
      </c>
      <c r="G73">
        <v>261090.73699999999</v>
      </c>
      <c r="H73">
        <v>367406.375</v>
      </c>
      <c r="I73">
        <v>472747.679</v>
      </c>
      <c r="J73">
        <v>670024.38399999996</v>
      </c>
      <c r="K73">
        <v>302285.28999999998</v>
      </c>
      <c r="L73">
        <v>430676.62599999999</v>
      </c>
    </row>
    <row r="74" spans="1:12">
      <c r="A74" t="s">
        <v>94</v>
      </c>
      <c r="B74">
        <v>287.05099999999999</v>
      </c>
      <c r="C74">
        <v>114.47499999999999</v>
      </c>
      <c r="D74">
        <v>95.117000000000004</v>
      </c>
      <c r="E74">
        <v>624.678</v>
      </c>
      <c r="F74">
        <v>4316.567</v>
      </c>
      <c r="G74">
        <v>2703.0140000000001</v>
      </c>
      <c r="H74">
        <v>2360.3919999999998</v>
      </c>
      <c r="I74">
        <v>4081.931</v>
      </c>
      <c r="J74">
        <v>1426.306</v>
      </c>
      <c r="K74">
        <v>3933.9690000000001</v>
      </c>
      <c r="L74">
        <v>2048.3310000000001</v>
      </c>
    </row>
    <row r="75" spans="1:12">
      <c r="A75" t="s">
        <v>95</v>
      </c>
      <c r="B75">
        <v>1367.405</v>
      </c>
      <c r="C75">
        <v>2135.7809999999999</v>
      </c>
      <c r="D75">
        <v>2126.4059999999999</v>
      </c>
      <c r="E75">
        <v>811.57</v>
      </c>
      <c r="F75">
        <v>175.375</v>
      </c>
      <c r="G75">
        <v>0.02</v>
      </c>
      <c r="H75">
        <v>5.8869999999999996</v>
      </c>
      <c r="I75" t="s">
        <v>18</v>
      </c>
      <c r="J75" t="s">
        <v>18</v>
      </c>
      <c r="K75">
        <v>0.34300000000000003</v>
      </c>
      <c r="L75">
        <v>0.378</v>
      </c>
    </row>
    <row r="76" spans="1:12">
      <c r="A76" t="s">
        <v>96</v>
      </c>
      <c r="B76">
        <v>177.18199999999999</v>
      </c>
      <c r="C76">
        <v>391.70400000000001</v>
      </c>
      <c r="D76">
        <v>653.49699999999996</v>
      </c>
      <c r="E76">
        <v>540.08399999999995</v>
      </c>
      <c r="F76">
        <v>502.60700000000003</v>
      </c>
      <c r="G76">
        <v>386.29599999999999</v>
      </c>
      <c r="H76">
        <v>780.90099999999995</v>
      </c>
      <c r="I76">
        <v>1480.8689999999999</v>
      </c>
      <c r="J76">
        <v>1576.6669999999999</v>
      </c>
      <c r="K76">
        <v>928.25400000000002</v>
      </c>
      <c r="L76">
        <v>4966.08</v>
      </c>
    </row>
    <row r="77" spans="1:12">
      <c r="A77" t="s">
        <v>97</v>
      </c>
      <c r="B77">
        <v>0</v>
      </c>
      <c r="C77" t="s">
        <v>18</v>
      </c>
      <c r="D77" t="s">
        <v>18</v>
      </c>
      <c r="E77" t="s">
        <v>18</v>
      </c>
      <c r="F77" t="s">
        <v>18</v>
      </c>
      <c r="G77" t="s">
        <v>18</v>
      </c>
      <c r="H77" t="s">
        <v>18</v>
      </c>
      <c r="I77" t="s">
        <v>18</v>
      </c>
      <c r="J77" t="s">
        <v>18</v>
      </c>
      <c r="K77" t="s">
        <v>18</v>
      </c>
      <c r="L77">
        <v>0</v>
      </c>
    </row>
    <row r="78" spans="1:12">
      <c r="A78" t="s">
        <v>98</v>
      </c>
      <c r="B78">
        <v>466.37400000000002</v>
      </c>
      <c r="C78">
        <v>384.91300000000001</v>
      </c>
      <c r="D78">
        <v>431.32600000000002</v>
      </c>
      <c r="E78">
        <v>1021.647</v>
      </c>
      <c r="F78">
        <v>683.29100000000005</v>
      </c>
      <c r="G78">
        <v>389.93200000000002</v>
      </c>
      <c r="H78">
        <v>350.983</v>
      </c>
      <c r="I78">
        <v>746.41</v>
      </c>
      <c r="J78">
        <v>848.14</v>
      </c>
      <c r="K78">
        <v>263.20400000000001</v>
      </c>
      <c r="L78">
        <v>425.57499999999999</v>
      </c>
    </row>
    <row r="79" spans="1:12">
      <c r="A79" t="s">
        <v>99</v>
      </c>
      <c r="B79">
        <v>88982.900999999998</v>
      </c>
      <c r="C79">
        <v>77043.623000000007</v>
      </c>
      <c r="D79">
        <v>93068.145999999993</v>
      </c>
      <c r="E79">
        <v>90729.251000000004</v>
      </c>
      <c r="F79">
        <v>145154.96400000001</v>
      </c>
      <c r="G79">
        <v>162569.155</v>
      </c>
      <c r="H79">
        <v>298290.875</v>
      </c>
      <c r="I79">
        <v>319271.85499999998</v>
      </c>
      <c r="J79">
        <v>310469.59700000001</v>
      </c>
      <c r="K79">
        <v>273643.75699999998</v>
      </c>
      <c r="L79">
        <v>403513.179</v>
      </c>
    </row>
    <row r="80" spans="1:12">
      <c r="A80" t="s">
        <v>100</v>
      </c>
      <c r="B80">
        <v>12537.49</v>
      </c>
      <c r="C80">
        <v>9754.5</v>
      </c>
      <c r="D80">
        <v>26636.468000000001</v>
      </c>
      <c r="E80">
        <v>27354.762999999999</v>
      </c>
      <c r="F80">
        <v>15797.235000000001</v>
      </c>
      <c r="G80">
        <v>24031.714</v>
      </c>
      <c r="H80">
        <v>15481.95</v>
      </c>
      <c r="I80">
        <v>28830.260999999999</v>
      </c>
      <c r="J80">
        <v>14157.88</v>
      </c>
      <c r="K80">
        <v>8382.6869999999999</v>
      </c>
      <c r="L80">
        <v>2532.25</v>
      </c>
    </row>
    <row r="81" spans="1:12">
      <c r="A81" t="s">
        <v>101</v>
      </c>
      <c r="B81">
        <v>16379.018</v>
      </c>
      <c r="C81">
        <v>17273.034</v>
      </c>
      <c r="D81">
        <v>16955.162</v>
      </c>
      <c r="E81">
        <v>21100.601999999999</v>
      </c>
      <c r="F81">
        <v>29166.468000000001</v>
      </c>
      <c r="G81">
        <v>39681.557000000001</v>
      </c>
      <c r="H81">
        <v>35385.713000000003</v>
      </c>
      <c r="I81">
        <v>40451.165999999997</v>
      </c>
      <c r="J81">
        <v>52753.224999999999</v>
      </c>
      <c r="K81">
        <v>50859.995000000003</v>
      </c>
      <c r="L81">
        <v>55218.220999999998</v>
      </c>
    </row>
    <row r="82" spans="1:12">
      <c r="A82" t="s">
        <v>102</v>
      </c>
      <c r="B82">
        <v>31895.545999999998</v>
      </c>
      <c r="C82">
        <v>31914.647000000001</v>
      </c>
      <c r="D82">
        <v>30349.637999999999</v>
      </c>
      <c r="E82">
        <v>39854.557999999997</v>
      </c>
      <c r="F82">
        <v>44171.444000000003</v>
      </c>
      <c r="G82">
        <v>50816.267</v>
      </c>
      <c r="H82">
        <v>59968.042999999998</v>
      </c>
      <c r="I82">
        <v>81997.64</v>
      </c>
      <c r="J82">
        <v>98273.668999999994</v>
      </c>
      <c r="K82">
        <v>85212.153999999995</v>
      </c>
      <c r="L82">
        <v>84036.316999999995</v>
      </c>
    </row>
    <row r="83" spans="1:12">
      <c r="A83" t="s">
        <v>103</v>
      </c>
      <c r="B83">
        <v>8.4979999999999993</v>
      </c>
      <c r="C83">
        <v>6.5220000000000002</v>
      </c>
      <c r="D83">
        <v>14.493</v>
      </c>
      <c r="E83">
        <v>10.164999999999999</v>
      </c>
      <c r="F83">
        <v>2484.0740000000001</v>
      </c>
      <c r="G83">
        <v>445.666</v>
      </c>
      <c r="H83">
        <v>36.262999999999998</v>
      </c>
      <c r="I83">
        <v>238.541</v>
      </c>
      <c r="J83">
        <v>322.99900000000002</v>
      </c>
      <c r="K83">
        <v>213.98</v>
      </c>
      <c r="L83">
        <v>424.39800000000002</v>
      </c>
    </row>
    <row r="84" spans="1:12">
      <c r="A84" t="s">
        <v>104</v>
      </c>
      <c r="B84">
        <v>769.41800000000001</v>
      </c>
      <c r="C84">
        <v>759.048</v>
      </c>
      <c r="D84">
        <v>536.11900000000003</v>
      </c>
      <c r="E84">
        <v>838.82899999999995</v>
      </c>
      <c r="F84">
        <v>842.05899999999997</v>
      </c>
      <c r="G84">
        <v>1446.241</v>
      </c>
      <c r="H84">
        <v>1296.588</v>
      </c>
      <c r="I84">
        <v>1988.7349999999999</v>
      </c>
      <c r="J84">
        <v>2133.4789999999998</v>
      </c>
      <c r="K84">
        <v>2186.9870000000001</v>
      </c>
      <c r="L84">
        <v>1541.8720000000001</v>
      </c>
    </row>
    <row r="85" spans="1:12">
      <c r="A85" t="s">
        <v>105</v>
      </c>
      <c r="B85">
        <v>168.417</v>
      </c>
      <c r="C85">
        <v>107.455</v>
      </c>
      <c r="D85">
        <v>170.54400000000001</v>
      </c>
      <c r="E85">
        <v>198.214</v>
      </c>
      <c r="F85">
        <v>6530.5129999999999</v>
      </c>
      <c r="G85">
        <v>365.06400000000002</v>
      </c>
      <c r="H85">
        <v>240.56399999999999</v>
      </c>
      <c r="I85">
        <v>569.33199999999999</v>
      </c>
      <c r="J85">
        <v>849.63599999999997</v>
      </c>
      <c r="K85">
        <v>447.14499999999998</v>
      </c>
      <c r="L85">
        <v>1828.0419999999999</v>
      </c>
    </row>
    <row r="86" spans="1:12">
      <c r="A86" t="s">
        <v>106</v>
      </c>
      <c r="B86">
        <v>12194.434999999999</v>
      </c>
      <c r="C86">
        <v>10804.004000000001</v>
      </c>
      <c r="D86" t="s">
        <v>18</v>
      </c>
      <c r="E86" t="s">
        <v>18</v>
      </c>
      <c r="F86" t="s">
        <v>18</v>
      </c>
      <c r="G86" t="s">
        <v>18</v>
      </c>
      <c r="H86" t="s">
        <v>18</v>
      </c>
      <c r="I86" t="s">
        <v>18</v>
      </c>
      <c r="J86" t="s">
        <v>18</v>
      </c>
      <c r="K86" t="s">
        <v>18</v>
      </c>
      <c r="L86">
        <v>0</v>
      </c>
    </row>
    <row r="87" spans="1:12">
      <c r="A87" t="s">
        <v>107</v>
      </c>
      <c r="B87">
        <v>344296.48200000002</v>
      </c>
      <c r="C87">
        <v>347974.79200000002</v>
      </c>
      <c r="D87">
        <v>335073.91499999998</v>
      </c>
      <c r="E87">
        <v>400104.99699999997</v>
      </c>
      <c r="F87">
        <v>600045.49899999995</v>
      </c>
      <c r="G87">
        <v>1097991.9169999999</v>
      </c>
      <c r="H87">
        <v>966046.67299999995</v>
      </c>
      <c r="I87">
        <v>1444136.1089999999</v>
      </c>
      <c r="J87">
        <v>2225201.392</v>
      </c>
      <c r="K87">
        <v>1294782.4620000001</v>
      </c>
      <c r="L87">
        <v>1591361.4920000001</v>
      </c>
    </row>
    <row r="88" spans="1:12">
      <c r="A88" t="s">
        <v>108</v>
      </c>
      <c r="B88">
        <v>38154.858999999997</v>
      </c>
      <c r="C88">
        <v>43467.375999999997</v>
      </c>
      <c r="D88">
        <v>44217.512999999999</v>
      </c>
      <c r="E88">
        <v>66679.846000000005</v>
      </c>
      <c r="F88">
        <v>103052.59699999999</v>
      </c>
      <c r="G88">
        <v>115642.584</v>
      </c>
      <c r="H88">
        <v>168710.31299999999</v>
      </c>
      <c r="I88">
        <v>196335.38699999999</v>
      </c>
      <c r="J88">
        <v>280460.70400000003</v>
      </c>
      <c r="K88">
        <v>217895.976</v>
      </c>
      <c r="L88">
        <v>256061.80100000001</v>
      </c>
    </row>
    <row r="89" spans="1:12">
      <c r="A89" t="s">
        <v>109</v>
      </c>
      <c r="B89">
        <v>1872.588</v>
      </c>
      <c r="C89">
        <v>969.07100000000003</v>
      </c>
      <c r="D89">
        <v>1250.3820000000001</v>
      </c>
      <c r="E89">
        <v>2252.64</v>
      </c>
      <c r="F89">
        <v>1495.002</v>
      </c>
      <c r="G89">
        <v>2782.855</v>
      </c>
      <c r="H89">
        <v>1361.8040000000001</v>
      </c>
      <c r="I89">
        <v>7471.7790000000014</v>
      </c>
      <c r="J89">
        <v>16770.414000000001</v>
      </c>
      <c r="K89">
        <v>5492.47</v>
      </c>
      <c r="L89">
        <v>13831.618</v>
      </c>
    </row>
    <row r="90" spans="1:12">
      <c r="A90" t="s">
        <v>110</v>
      </c>
      <c r="B90">
        <v>0</v>
      </c>
      <c r="C90" t="s">
        <v>18</v>
      </c>
      <c r="D90" t="s">
        <v>18</v>
      </c>
      <c r="E90">
        <v>146664.4</v>
      </c>
      <c r="F90">
        <v>242265.76300000001</v>
      </c>
      <c r="G90">
        <v>353612.87800000003</v>
      </c>
      <c r="H90">
        <v>751023.16299999994</v>
      </c>
      <c r="I90">
        <v>1231878.371</v>
      </c>
      <c r="J90">
        <v>1829217.3160000001</v>
      </c>
      <c r="K90">
        <v>1498505.9580000001</v>
      </c>
      <c r="L90">
        <v>1076644.1270000001</v>
      </c>
    </row>
    <row r="91" spans="1:12">
      <c r="A91" t="s">
        <v>111</v>
      </c>
      <c r="B91">
        <v>89.326999999999998</v>
      </c>
      <c r="C91">
        <v>80.966999999999999</v>
      </c>
      <c r="D91">
        <v>524.47299999999996</v>
      </c>
      <c r="E91">
        <v>1744.229</v>
      </c>
      <c r="F91">
        <v>9326.3189999999995</v>
      </c>
      <c r="G91">
        <v>13029.273999999999</v>
      </c>
      <c r="H91">
        <v>22819.588</v>
      </c>
      <c r="I91">
        <v>26477.599999999999</v>
      </c>
      <c r="J91">
        <v>35731.146999999997</v>
      </c>
      <c r="K91">
        <v>2925.7280000000001</v>
      </c>
      <c r="L91">
        <v>1657.1590000000001</v>
      </c>
    </row>
    <row r="92" spans="1:12">
      <c r="A92" t="s">
        <v>112</v>
      </c>
      <c r="B92">
        <v>405214.12099999998</v>
      </c>
      <c r="C92">
        <v>829753.41</v>
      </c>
      <c r="D92">
        <v>1262564.7</v>
      </c>
      <c r="E92">
        <v>1656577.4339999999</v>
      </c>
      <c r="F92">
        <v>2554542.9559999998</v>
      </c>
      <c r="G92">
        <v>3833804.9890000001</v>
      </c>
      <c r="H92">
        <v>5156767.8130000001</v>
      </c>
      <c r="I92">
        <v>1263291.0630000001</v>
      </c>
      <c r="J92">
        <v>1390165.344</v>
      </c>
      <c r="K92">
        <v>1498248.6029999999</v>
      </c>
      <c r="L92">
        <v>1707568.44</v>
      </c>
    </row>
    <row r="93" spans="1:12">
      <c r="A93" t="s">
        <v>113</v>
      </c>
      <c r="B93">
        <v>7415.7430000000004</v>
      </c>
      <c r="C93">
        <v>6032.38</v>
      </c>
      <c r="D93">
        <v>8240.2970000000005</v>
      </c>
      <c r="E93">
        <v>12096.598</v>
      </c>
      <c r="F93">
        <v>20383.074000000001</v>
      </c>
      <c r="G93">
        <v>13266.287</v>
      </c>
      <c r="H93">
        <v>15697.965</v>
      </c>
      <c r="I93">
        <v>21536.629000000001</v>
      </c>
      <c r="J93">
        <v>37093.726000000002</v>
      </c>
      <c r="K93">
        <v>26903.74</v>
      </c>
      <c r="L93">
        <v>26494.999</v>
      </c>
    </row>
    <row r="94" spans="1:12">
      <c r="A94" t="s">
        <v>114</v>
      </c>
      <c r="B94">
        <v>24877.260999999999</v>
      </c>
      <c r="C94">
        <v>23029.232</v>
      </c>
      <c r="D94">
        <v>36729.563999999998</v>
      </c>
      <c r="E94">
        <v>46581.735999999997</v>
      </c>
      <c r="F94">
        <v>50152.510999999999</v>
      </c>
      <c r="G94">
        <v>53679.169000000002</v>
      </c>
      <c r="H94">
        <v>56149.584999999999</v>
      </c>
      <c r="I94">
        <v>58957.951999999997</v>
      </c>
      <c r="J94">
        <v>124885.04</v>
      </c>
      <c r="K94">
        <v>93976.274999999994</v>
      </c>
      <c r="L94">
        <v>136289.63</v>
      </c>
    </row>
    <row r="95" spans="1:12">
      <c r="A95" t="s">
        <v>115</v>
      </c>
      <c r="B95">
        <v>4694.5829999999996</v>
      </c>
      <c r="C95">
        <v>5733.924</v>
      </c>
      <c r="D95">
        <v>5967.308</v>
      </c>
      <c r="E95">
        <v>7963.5290000000014</v>
      </c>
      <c r="F95">
        <v>9752.7330000000002</v>
      </c>
      <c r="G95">
        <v>13651.972</v>
      </c>
      <c r="H95">
        <v>13364.744000000001</v>
      </c>
      <c r="I95">
        <v>16813.157999999999</v>
      </c>
      <c r="J95">
        <v>25275.49</v>
      </c>
      <c r="K95">
        <v>26050.223000000002</v>
      </c>
      <c r="L95">
        <v>24771.712</v>
      </c>
    </row>
    <row r="96" spans="1:12">
      <c r="A96" t="s">
        <v>116</v>
      </c>
      <c r="B96">
        <v>10457.611000000001</v>
      </c>
      <c r="C96">
        <v>10319.877</v>
      </c>
      <c r="D96">
        <v>8314.2950000000001</v>
      </c>
      <c r="E96">
        <v>13121.812</v>
      </c>
      <c r="F96">
        <v>12279.079</v>
      </c>
      <c r="G96">
        <v>12782.306</v>
      </c>
      <c r="H96">
        <v>18674.379000000001</v>
      </c>
      <c r="I96">
        <v>47751.603000000003</v>
      </c>
      <c r="J96">
        <v>68497.938999999998</v>
      </c>
      <c r="K96">
        <v>35574.879000000001</v>
      </c>
      <c r="L96">
        <v>46024.506000000001</v>
      </c>
    </row>
    <row r="97" spans="1:12">
      <c r="A97" t="s">
        <v>117</v>
      </c>
      <c r="B97">
        <v>19257.689999999999</v>
      </c>
      <c r="C97">
        <v>15451.946</v>
      </c>
      <c r="D97">
        <v>15816.636</v>
      </c>
      <c r="E97">
        <v>21992.367999999999</v>
      </c>
      <c r="F97">
        <v>22107.901000000002</v>
      </c>
      <c r="G97">
        <v>17665.633999999998</v>
      </c>
      <c r="H97">
        <v>21799.451000000001</v>
      </c>
      <c r="I97">
        <v>29172.932000000001</v>
      </c>
      <c r="J97">
        <v>44528.205999999998</v>
      </c>
      <c r="K97">
        <v>26613.291000000001</v>
      </c>
      <c r="L97">
        <v>52772.042000000001</v>
      </c>
    </row>
    <row r="98" spans="1:12">
      <c r="A98" t="s">
        <v>118</v>
      </c>
      <c r="B98">
        <v>12426.287</v>
      </c>
      <c r="C98">
        <v>12578.191000000001</v>
      </c>
      <c r="D98">
        <v>11137.050999999999</v>
      </c>
      <c r="E98">
        <v>18501.538</v>
      </c>
      <c r="F98">
        <v>11108.439</v>
      </c>
      <c r="G98">
        <v>11234.09</v>
      </c>
      <c r="H98">
        <v>13456.989</v>
      </c>
      <c r="I98">
        <v>24249.044000000002</v>
      </c>
      <c r="J98">
        <v>56406.434000000001</v>
      </c>
      <c r="K98">
        <v>64929.724999999999</v>
      </c>
      <c r="L98">
        <v>84012.012000000002</v>
      </c>
    </row>
    <row r="99" spans="1:12">
      <c r="A99" t="s">
        <v>119</v>
      </c>
      <c r="B99">
        <v>30287.996999999999</v>
      </c>
      <c r="C99">
        <v>28542.105</v>
      </c>
      <c r="D99">
        <v>36717.951999999997</v>
      </c>
      <c r="E99">
        <v>55490.423000000003</v>
      </c>
      <c r="F99">
        <v>53935.711000000003</v>
      </c>
      <c r="G99">
        <v>67037.591</v>
      </c>
      <c r="H99">
        <v>72965.626000000004</v>
      </c>
      <c r="I99">
        <v>77517.581999999995</v>
      </c>
      <c r="J99">
        <v>92934.747000000003</v>
      </c>
      <c r="K99">
        <v>50365.891000000003</v>
      </c>
      <c r="L99">
        <v>57813.283000000003</v>
      </c>
    </row>
    <row r="100" spans="1:12">
      <c r="A100" t="s">
        <v>120</v>
      </c>
      <c r="B100">
        <v>44476.866000000002</v>
      </c>
      <c r="C100">
        <v>45703.123</v>
      </c>
      <c r="D100">
        <v>54951.781000000003</v>
      </c>
      <c r="E100">
        <v>53125.313000000002</v>
      </c>
      <c r="F100">
        <v>61476.311000000002</v>
      </c>
      <c r="G100">
        <v>58427.133999999998</v>
      </c>
      <c r="H100">
        <v>70282.607999999993</v>
      </c>
      <c r="I100">
        <v>92078.335999999996</v>
      </c>
      <c r="J100">
        <v>82385.914999999994</v>
      </c>
      <c r="K100">
        <v>77604.914999999994</v>
      </c>
      <c r="L100">
        <v>79552.801999999996</v>
      </c>
    </row>
    <row r="101" spans="1:12">
      <c r="A101" t="s">
        <v>121</v>
      </c>
      <c r="B101">
        <v>338256.777</v>
      </c>
      <c r="C101">
        <v>331564.39500000002</v>
      </c>
      <c r="D101">
        <v>376961.63400000002</v>
      </c>
      <c r="E101">
        <v>335723.27500000002</v>
      </c>
      <c r="F101">
        <v>312021.65600000002</v>
      </c>
      <c r="G101">
        <v>347281.96799999999</v>
      </c>
      <c r="H101">
        <v>422225.95299999998</v>
      </c>
      <c r="I101">
        <v>367575.76</v>
      </c>
      <c r="J101">
        <v>281686.65899999999</v>
      </c>
      <c r="K101">
        <v>412899.94099999999</v>
      </c>
      <c r="L101">
        <v>338647.52600000001</v>
      </c>
    </row>
    <row r="102" spans="1:12">
      <c r="A102" t="s">
        <v>122</v>
      </c>
      <c r="B102">
        <v>75319.422000000006</v>
      </c>
      <c r="C102">
        <v>84924.895999999993</v>
      </c>
      <c r="D102">
        <v>99937.164000000004</v>
      </c>
      <c r="E102">
        <v>126910.504</v>
      </c>
      <c r="F102">
        <v>169849.80799999999</v>
      </c>
      <c r="G102">
        <v>159897.00599999999</v>
      </c>
      <c r="H102">
        <v>211839.06</v>
      </c>
      <c r="I102">
        <v>267397.71100000001</v>
      </c>
      <c r="J102">
        <v>265919.51899999997</v>
      </c>
      <c r="K102">
        <v>196640.576</v>
      </c>
      <c r="L102">
        <v>189466.67800000001</v>
      </c>
    </row>
    <row r="103" spans="1:12">
      <c r="A103" t="s">
        <v>123</v>
      </c>
      <c r="B103">
        <v>44474.724000000002</v>
      </c>
      <c r="C103">
        <v>43709.135999999999</v>
      </c>
      <c r="D103">
        <v>50259.086000000003</v>
      </c>
      <c r="E103">
        <v>68494.048999999999</v>
      </c>
      <c r="F103">
        <v>76887.702999999994</v>
      </c>
      <c r="G103">
        <v>79607.487999999998</v>
      </c>
      <c r="H103">
        <v>98115.078999999998</v>
      </c>
      <c r="I103">
        <v>126673.81299999999</v>
      </c>
      <c r="J103">
        <v>150407.84700000001</v>
      </c>
      <c r="K103">
        <v>118932.764</v>
      </c>
      <c r="L103">
        <v>148606.834</v>
      </c>
    </row>
    <row r="104" spans="1:12">
      <c r="A104" t="s">
        <v>124</v>
      </c>
      <c r="B104">
        <v>24050.569</v>
      </c>
      <c r="C104">
        <v>23129.91</v>
      </c>
      <c r="D104">
        <v>23114.342000000001</v>
      </c>
      <c r="E104">
        <v>45381.879000000001</v>
      </c>
      <c r="F104">
        <v>52273.750999999997</v>
      </c>
      <c r="G104">
        <v>58968.421000000002</v>
      </c>
      <c r="H104">
        <v>67926.228000000003</v>
      </c>
      <c r="I104">
        <v>89280.581999999995</v>
      </c>
      <c r="J104">
        <v>101449.186</v>
      </c>
      <c r="K104">
        <v>85181.751000000004</v>
      </c>
      <c r="L104">
        <v>95889.376999999993</v>
      </c>
    </row>
    <row r="105" spans="1:12">
      <c r="A105" t="s">
        <v>125</v>
      </c>
      <c r="B105">
        <v>8026.0460000000003</v>
      </c>
      <c r="C105">
        <v>7486.375</v>
      </c>
      <c r="D105">
        <v>7667.6390000000001</v>
      </c>
      <c r="E105">
        <v>13592.317999999999</v>
      </c>
      <c r="F105">
        <v>23229.037</v>
      </c>
      <c r="G105">
        <v>33257.654000000002</v>
      </c>
      <c r="H105">
        <v>50376.752999999997</v>
      </c>
      <c r="I105">
        <v>24710.641</v>
      </c>
      <c r="J105">
        <v>27647.607</v>
      </c>
      <c r="K105">
        <v>24212.606</v>
      </c>
      <c r="L105">
        <v>37360.896000000001</v>
      </c>
    </row>
    <row r="106" spans="1:12">
      <c r="A106" t="s">
        <v>126</v>
      </c>
      <c r="B106">
        <v>1100.8309999999999</v>
      </c>
      <c r="C106">
        <v>791.57600000000002</v>
      </c>
      <c r="D106">
        <v>1070.8140000000001</v>
      </c>
      <c r="E106">
        <v>18911.327000000001</v>
      </c>
      <c r="F106">
        <v>20400.125</v>
      </c>
      <c r="G106">
        <v>26535.42</v>
      </c>
      <c r="H106">
        <v>25996.385999999999</v>
      </c>
      <c r="I106">
        <v>47804.533000000003</v>
      </c>
      <c r="J106">
        <v>55303.190999999999</v>
      </c>
      <c r="K106">
        <v>47099.298999999999</v>
      </c>
      <c r="L106">
        <v>62728.908000000003</v>
      </c>
    </row>
    <row r="107" spans="1:12">
      <c r="A107" t="s">
        <v>127</v>
      </c>
      <c r="B107">
        <v>59674.959000000003</v>
      </c>
      <c r="C107">
        <v>60060.08</v>
      </c>
      <c r="D107">
        <v>56175.495000000003</v>
      </c>
      <c r="E107">
        <v>55791.076000000001</v>
      </c>
      <c r="F107">
        <v>48588.724000000002</v>
      </c>
      <c r="G107">
        <v>37401.468000000001</v>
      </c>
      <c r="H107">
        <v>41022.811999999998</v>
      </c>
      <c r="I107">
        <v>53013.133000000002</v>
      </c>
      <c r="J107">
        <v>48255.474999999999</v>
      </c>
      <c r="K107">
        <v>40416.830999999998</v>
      </c>
      <c r="L107">
        <v>54871.415000000001</v>
      </c>
    </row>
    <row r="108" spans="1:12">
      <c r="A108" t="s">
        <v>128</v>
      </c>
      <c r="B108">
        <v>1900.557</v>
      </c>
      <c r="C108">
        <v>2313.7800000000002</v>
      </c>
      <c r="D108">
        <v>2788.0619999999999</v>
      </c>
      <c r="E108">
        <v>3214.3040000000001</v>
      </c>
      <c r="F108">
        <v>3821.8560000000002</v>
      </c>
      <c r="G108">
        <v>4154.4979999999996</v>
      </c>
      <c r="H108">
        <v>3645.7979999999998</v>
      </c>
      <c r="I108">
        <v>4599.63</v>
      </c>
      <c r="J108">
        <v>4218.2420000000002</v>
      </c>
      <c r="K108">
        <v>3271.4949999999999</v>
      </c>
      <c r="L108">
        <v>5112.4740000000002</v>
      </c>
    </row>
    <row r="109" spans="1:12">
      <c r="A109" t="s">
        <v>129</v>
      </c>
      <c r="B109">
        <v>260464.97</v>
      </c>
      <c r="C109">
        <v>274866.05099999998</v>
      </c>
      <c r="D109">
        <v>298106.78600000002</v>
      </c>
      <c r="E109">
        <v>388924.37300000002</v>
      </c>
      <c r="F109">
        <v>461060.28700000001</v>
      </c>
      <c r="G109">
        <v>520308.027</v>
      </c>
      <c r="H109">
        <v>561378.22199999995</v>
      </c>
      <c r="I109">
        <v>676956.11399999994</v>
      </c>
      <c r="J109">
        <v>716736.57900000003</v>
      </c>
      <c r="K109">
        <v>561965.76199999999</v>
      </c>
      <c r="L109">
        <v>627597.647</v>
      </c>
    </row>
    <row r="110" spans="1:12">
      <c r="A110" t="s">
        <v>130</v>
      </c>
      <c r="B110">
        <v>667275.53099999996</v>
      </c>
      <c r="C110">
        <v>677813.30099999998</v>
      </c>
      <c r="D110">
        <v>925107.16099999996</v>
      </c>
      <c r="E110">
        <v>1198630.541</v>
      </c>
      <c r="F110">
        <v>1362001.507</v>
      </c>
      <c r="G110">
        <v>1422049.219</v>
      </c>
      <c r="H110">
        <v>1762785.517</v>
      </c>
      <c r="I110">
        <v>2385677.7069999999</v>
      </c>
      <c r="J110">
        <v>2985704.6839999999</v>
      </c>
      <c r="K110">
        <v>2998415.9589999998</v>
      </c>
      <c r="L110">
        <v>3020186.4589999998</v>
      </c>
    </row>
    <row r="111" spans="1:12">
      <c r="A111" t="s">
        <v>131</v>
      </c>
      <c r="B111">
        <v>963586.03599999996</v>
      </c>
      <c r="C111">
        <v>1168261.79</v>
      </c>
      <c r="D111">
        <v>1700946.0330000001</v>
      </c>
      <c r="E111">
        <v>2143178.219</v>
      </c>
      <c r="F111">
        <v>2178911.9160000002</v>
      </c>
      <c r="G111">
        <v>3060510.21</v>
      </c>
      <c r="H111">
        <v>3554575.9440000001</v>
      </c>
      <c r="I111">
        <v>3858129.622</v>
      </c>
      <c r="J111">
        <v>4312402.9380000001</v>
      </c>
      <c r="K111">
        <v>4684171.8720000004</v>
      </c>
      <c r="L111">
        <v>5080410.1119999997</v>
      </c>
    </row>
    <row r="112" spans="1:12">
      <c r="A112" t="s">
        <v>132</v>
      </c>
      <c r="B112">
        <v>48522.470999999998</v>
      </c>
      <c r="C112">
        <v>54815.442000000003</v>
      </c>
      <c r="D112">
        <v>65062.186999999998</v>
      </c>
      <c r="E112">
        <v>72717.042000000001</v>
      </c>
      <c r="F112">
        <v>52834.756999999998</v>
      </c>
      <c r="G112">
        <v>50915.218999999997</v>
      </c>
      <c r="H112">
        <v>50949.199000000001</v>
      </c>
      <c r="I112">
        <v>60670.646999999997</v>
      </c>
      <c r="J112">
        <v>64502.476000000002</v>
      </c>
      <c r="K112">
        <v>62737.858</v>
      </c>
      <c r="L112">
        <v>71800.89</v>
      </c>
    </row>
    <row r="113" spans="1:12">
      <c r="A113" t="s">
        <v>133</v>
      </c>
      <c r="B113">
        <v>133609.378</v>
      </c>
      <c r="C113">
        <v>145711.65700000001</v>
      </c>
      <c r="D113">
        <v>165002.696</v>
      </c>
      <c r="E113">
        <v>202046.679</v>
      </c>
      <c r="F113">
        <v>221369.666</v>
      </c>
      <c r="G113">
        <v>214154.35</v>
      </c>
      <c r="H113">
        <v>239425.166</v>
      </c>
      <c r="I113">
        <v>290178.81900000002</v>
      </c>
      <c r="J113">
        <v>324117.18900000001</v>
      </c>
      <c r="K113">
        <v>298077.43699999998</v>
      </c>
      <c r="L113">
        <v>323102.59899999999</v>
      </c>
    </row>
    <row r="114" spans="1:12">
      <c r="A114" t="s">
        <v>134</v>
      </c>
      <c r="B114">
        <v>76871.971000000005</v>
      </c>
      <c r="C114">
        <v>111346.663</v>
      </c>
      <c r="D114">
        <v>134785.764</v>
      </c>
      <c r="E114">
        <v>221605.508</v>
      </c>
      <c r="F114">
        <v>250368.72500000001</v>
      </c>
      <c r="G114">
        <v>291279.94400000002</v>
      </c>
      <c r="H114">
        <v>348632.75400000002</v>
      </c>
      <c r="I114">
        <v>392455.41200000001</v>
      </c>
      <c r="J114">
        <v>455478.79700000002</v>
      </c>
      <c r="K114">
        <v>470719.32400000002</v>
      </c>
      <c r="L114">
        <v>477014.59899999999</v>
      </c>
    </row>
    <row r="115" spans="1:12">
      <c r="A115" t="s">
        <v>135</v>
      </c>
      <c r="B115">
        <v>9506.7970000000005</v>
      </c>
      <c r="C115">
        <v>11226.763000000001</v>
      </c>
      <c r="D115">
        <v>11460.47</v>
      </c>
      <c r="E115">
        <v>44747.544999999998</v>
      </c>
      <c r="F115">
        <v>57591.745999999999</v>
      </c>
      <c r="G115">
        <v>5027.3159999999998</v>
      </c>
      <c r="H115">
        <v>17555.448</v>
      </c>
      <c r="I115">
        <v>10139.116</v>
      </c>
      <c r="J115">
        <v>30389.644</v>
      </c>
      <c r="K115">
        <v>20483.681</v>
      </c>
      <c r="L115">
        <v>22404.294000000002</v>
      </c>
    </row>
    <row r="116" spans="1:12">
      <c r="A116" t="s">
        <v>136</v>
      </c>
      <c r="B116">
        <v>194.84700000000001</v>
      </c>
      <c r="C116">
        <v>249.62100000000001</v>
      </c>
      <c r="D116">
        <v>135.23599999999999</v>
      </c>
      <c r="E116">
        <v>7955.3429999999998</v>
      </c>
      <c r="F116">
        <v>5188.1120000000001</v>
      </c>
      <c r="G116">
        <v>264869.30900000001</v>
      </c>
      <c r="H116">
        <v>483202.37800000003</v>
      </c>
      <c r="I116">
        <v>775943.63100000005</v>
      </c>
      <c r="J116">
        <v>760921.12699999998</v>
      </c>
      <c r="K116">
        <v>522754.51699999999</v>
      </c>
      <c r="L116">
        <v>679118.43099999998</v>
      </c>
    </row>
    <row r="117" spans="1:12">
      <c r="A117" t="s">
        <v>137</v>
      </c>
      <c r="B117">
        <v>11665.365</v>
      </c>
      <c r="C117">
        <v>11099.227000000001</v>
      </c>
      <c r="D117">
        <v>11585.026</v>
      </c>
      <c r="E117">
        <v>14373.762000000001</v>
      </c>
      <c r="F117">
        <v>18044.983</v>
      </c>
      <c r="G117">
        <v>20723.86</v>
      </c>
      <c r="H117">
        <v>23842.216</v>
      </c>
      <c r="I117">
        <v>37744.839</v>
      </c>
      <c r="J117">
        <v>53489.927000000003</v>
      </c>
      <c r="K117">
        <v>21930.543000000001</v>
      </c>
      <c r="L117">
        <v>26197.218000000001</v>
      </c>
    </row>
    <row r="118" spans="1:12">
      <c r="A118" t="s">
        <v>138</v>
      </c>
      <c r="B118">
        <v>3233.0349999999999</v>
      </c>
      <c r="C118">
        <v>2892.7429999999999</v>
      </c>
      <c r="D118">
        <v>3280.0770000000002</v>
      </c>
      <c r="E118">
        <v>8418.7950000000001</v>
      </c>
      <c r="F118">
        <v>10570.97</v>
      </c>
      <c r="G118">
        <v>10363.103999999999</v>
      </c>
      <c r="H118">
        <v>12353.378000000001</v>
      </c>
      <c r="I118">
        <v>14675.722</v>
      </c>
      <c r="J118">
        <v>18405.091</v>
      </c>
      <c r="K118">
        <v>12096.733</v>
      </c>
      <c r="L118">
        <v>16951.661</v>
      </c>
    </row>
    <row r="119" spans="1:12">
      <c r="A119" t="s">
        <v>139</v>
      </c>
      <c r="B119">
        <v>187954.29399999999</v>
      </c>
      <c r="C119">
        <v>194385.36499999999</v>
      </c>
      <c r="D119">
        <v>189517.742</v>
      </c>
      <c r="E119">
        <v>224224.34599999999</v>
      </c>
      <c r="F119">
        <v>250615.152</v>
      </c>
      <c r="G119">
        <v>292369.96299999999</v>
      </c>
      <c r="H119">
        <v>315935.88799999998</v>
      </c>
      <c r="I119">
        <v>392015.61099999998</v>
      </c>
      <c r="J119">
        <v>366317.94</v>
      </c>
      <c r="K119">
        <v>258487.78599999999</v>
      </c>
      <c r="L119">
        <v>297587.89</v>
      </c>
    </row>
    <row r="120" spans="1:12">
      <c r="A120" t="s">
        <v>140</v>
      </c>
      <c r="B120">
        <v>58096.650999999998</v>
      </c>
      <c r="C120">
        <v>58197.510999999999</v>
      </c>
      <c r="D120">
        <v>61436.41</v>
      </c>
      <c r="E120">
        <v>468911.44199999998</v>
      </c>
      <c r="F120">
        <v>519093.28899999999</v>
      </c>
      <c r="G120">
        <v>584632.70900000003</v>
      </c>
      <c r="H120">
        <v>760397.05500000005</v>
      </c>
      <c r="I120">
        <v>993004.49699999997</v>
      </c>
      <c r="J120">
        <v>1042426.466</v>
      </c>
      <c r="K120">
        <v>781676.49800000002</v>
      </c>
      <c r="L120">
        <v>1022073.914</v>
      </c>
    </row>
    <row r="121" spans="1:12">
      <c r="A121" t="s">
        <v>141</v>
      </c>
      <c r="B121">
        <v>4701.7430000000004</v>
      </c>
      <c r="C121">
        <v>4632.9160000000002</v>
      </c>
      <c r="D121">
        <v>6450.9369999999999</v>
      </c>
      <c r="E121">
        <v>10412.359</v>
      </c>
      <c r="F121">
        <v>16043.151</v>
      </c>
      <c r="G121">
        <v>21496.281999999999</v>
      </c>
      <c r="H121">
        <v>29492.475999999999</v>
      </c>
      <c r="I121">
        <v>38838.002999999997</v>
      </c>
      <c r="J121">
        <v>46743.856</v>
      </c>
      <c r="K121">
        <v>33430.455000000002</v>
      </c>
      <c r="L121">
        <v>40421.294999999998</v>
      </c>
    </row>
    <row r="122" spans="1:12">
      <c r="A122" t="s">
        <v>142</v>
      </c>
      <c r="B122">
        <v>155934.22500000001</v>
      </c>
      <c r="C122">
        <v>157256.166</v>
      </c>
      <c r="D122">
        <v>163677.228</v>
      </c>
      <c r="E122">
        <v>200675.48199999999</v>
      </c>
      <c r="F122">
        <v>252147.34700000001</v>
      </c>
      <c r="G122">
        <v>302367.35700000002</v>
      </c>
      <c r="H122">
        <v>352490.41</v>
      </c>
      <c r="I122">
        <v>420427.212</v>
      </c>
      <c r="J122">
        <v>466397.087</v>
      </c>
      <c r="K122">
        <v>382453.451</v>
      </c>
      <c r="L122">
        <v>393659.72700000001</v>
      </c>
    </row>
    <row r="123" spans="1:12">
      <c r="A123" t="s">
        <v>143</v>
      </c>
      <c r="B123">
        <v>605501.89</v>
      </c>
      <c r="C123">
        <v>624364.34299999999</v>
      </c>
      <c r="D123">
        <v>683444.277</v>
      </c>
      <c r="E123">
        <v>866532.21799999999</v>
      </c>
      <c r="F123">
        <v>1088172.5660000001</v>
      </c>
      <c r="G123">
        <v>1179293.1229999999</v>
      </c>
      <c r="H123">
        <v>1431917.4669999999</v>
      </c>
      <c r="I123">
        <v>1798142.852</v>
      </c>
      <c r="J123">
        <v>2015405.335</v>
      </c>
      <c r="K123">
        <v>1570512.6</v>
      </c>
      <c r="L123">
        <v>1764300.2139999999</v>
      </c>
    </row>
    <row r="124" spans="1:12">
      <c r="A124" t="s">
        <v>144</v>
      </c>
      <c r="B124">
        <v>71692.350000000006</v>
      </c>
      <c r="C124">
        <v>70957.531000000003</v>
      </c>
      <c r="D124">
        <v>86955.548999999999</v>
      </c>
      <c r="E124">
        <v>107092.523</v>
      </c>
      <c r="F124">
        <v>121752.31600000001</v>
      </c>
      <c r="G124">
        <v>149046.11300000001</v>
      </c>
      <c r="H124">
        <v>173121.03899999999</v>
      </c>
      <c r="I124">
        <v>192218.36199999999</v>
      </c>
      <c r="J124">
        <v>200099.80900000001</v>
      </c>
      <c r="K124">
        <v>151489.84299999999</v>
      </c>
      <c r="L124">
        <v>157713.70000000001</v>
      </c>
    </row>
    <row r="125" spans="1:12">
      <c r="A125" t="s">
        <v>145</v>
      </c>
      <c r="B125">
        <v>0</v>
      </c>
      <c r="C125" t="s">
        <v>18</v>
      </c>
      <c r="D125" t="s">
        <v>18</v>
      </c>
      <c r="E125">
        <v>76695.494999999995</v>
      </c>
      <c r="F125">
        <v>92327.191999999995</v>
      </c>
      <c r="G125">
        <v>123649.58199999999</v>
      </c>
      <c r="H125">
        <v>122808.889</v>
      </c>
      <c r="I125">
        <v>175429.52299999999</v>
      </c>
      <c r="J125">
        <v>200188.79</v>
      </c>
      <c r="K125">
        <v>198925.524</v>
      </c>
      <c r="L125">
        <v>213488.962</v>
      </c>
    </row>
    <row r="126" spans="1:12">
      <c r="A126" t="s">
        <v>146</v>
      </c>
      <c r="B126">
        <v>53543.582999999999</v>
      </c>
      <c r="C126">
        <v>56160.421999999999</v>
      </c>
      <c r="D126">
        <v>57534.055</v>
      </c>
      <c r="E126">
        <v>68841.144</v>
      </c>
      <c r="F126">
        <v>87443.823000000004</v>
      </c>
      <c r="G126">
        <v>80246.221000000005</v>
      </c>
      <c r="H126">
        <v>78753.826000000001</v>
      </c>
      <c r="I126">
        <v>79919.83</v>
      </c>
      <c r="J126">
        <v>101740.383</v>
      </c>
      <c r="K126">
        <v>105308.005</v>
      </c>
      <c r="L126">
        <v>102952.005</v>
      </c>
    </row>
    <row r="127" spans="1:12">
      <c r="A127" t="s">
        <v>147</v>
      </c>
      <c r="B127">
        <v>1328.2619999999999</v>
      </c>
      <c r="C127">
        <v>2512.2049999999999</v>
      </c>
      <c r="D127">
        <v>7852.7479999999996</v>
      </c>
      <c r="E127">
        <v>1071.289</v>
      </c>
      <c r="F127">
        <v>1006.386</v>
      </c>
      <c r="G127">
        <v>663.91</v>
      </c>
      <c r="H127">
        <v>1071.4929999999999</v>
      </c>
      <c r="I127">
        <v>2245.2959999999998</v>
      </c>
      <c r="J127">
        <v>7295.9059999999999</v>
      </c>
      <c r="K127">
        <v>6330.0190000000002</v>
      </c>
      <c r="L127">
        <v>7760</v>
      </c>
    </row>
    <row r="128" spans="1:12">
      <c r="A128" t="s">
        <v>148</v>
      </c>
      <c r="B128">
        <v>35845.006999999998</v>
      </c>
      <c r="C128">
        <v>46391.451000000001</v>
      </c>
      <c r="D128">
        <v>50710.970999999998</v>
      </c>
      <c r="E128">
        <v>64169.309000000001</v>
      </c>
      <c r="F128">
        <v>78465.182000000001</v>
      </c>
      <c r="G128">
        <v>125398.719</v>
      </c>
      <c r="H128">
        <v>150711.24</v>
      </c>
      <c r="I128">
        <v>167477.867</v>
      </c>
      <c r="J128">
        <v>187905.505</v>
      </c>
      <c r="K128">
        <v>141154.96100000001</v>
      </c>
      <c r="L128">
        <v>142915.96799999999</v>
      </c>
    </row>
    <row r="129" spans="1:12">
      <c r="A129" t="s">
        <v>149</v>
      </c>
      <c r="B129">
        <v>289432.39600000001</v>
      </c>
      <c r="C129">
        <v>293600.717</v>
      </c>
      <c r="D129">
        <v>344764.34100000001</v>
      </c>
      <c r="E129">
        <v>461947.55699999997</v>
      </c>
      <c r="F129">
        <v>553361.73300000001</v>
      </c>
      <c r="G129">
        <v>599453.11800000002</v>
      </c>
      <c r="H129">
        <v>686736.04200000002</v>
      </c>
      <c r="I129">
        <v>893216.63</v>
      </c>
      <c r="J129">
        <v>1051112.7709999999</v>
      </c>
      <c r="K129">
        <v>845857.40599999996</v>
      </c>
      <c r="L129">
        <v>999149.94200000004</v>
      </c>
    </row>
    <row r="130" spans="1:12">
      <c r="A130" t="s">
        <v>150</v>
      </c>
      <c r="B130">
        <v>221638.185</v>
      </c>
      <c r="C130">
        <v>257575.51800000001</v>
      </c>
      <c r="D130">
        <v>281013.74400000001</v>
      </c>
      <c r="E130">
        <v>371170</v>
      </c>
      <c r="F130">
        <v>321769.85600000003</v>
      </c>
      <c r="G130">
        <v>310794.24099999998</v>
      </c>
      <c r="H130">
        <v>336109.29300000001</v>
      </c>
      <c r="I130">
        <v>527072.64599999995</v>
      </c>
      <c r="J130">
        <v>609774.12300000002</v>
      </c>
      <c r="K130">
        <v>406011.97</v>
      </c>
      <c r="L130">
        <v>458271.77899999998</v>
      </c>
    </row>
    <row r="131" spans="1:12">
      <c r="A131" t="s">
        <v>151</v>
      </c>
      <c r="B131">
        <v>117146.855</v>
      </c>
      <c r="C131">
        <v>107509.603</v>
      </c>
      <c r="D131">
        <v>128611.47900000001</v>
      </c>
      <c r="E131">
        <v>180102.50399999999</v>
      </c>
      <c r="F131">
        <v>200846.56899999999</v>
      </c>
      <c r="G131">
        <v>90542.323000000004</v>
      </c>
      <c r="H131">
        <v>93437.701000000001</v>
      </c>
      <c r="I131">
        <v>92706.865000000005</v>
      </c>
      <c r="J131">
        <v>87156.891000000003</v>
      </c>
      <c r="K131">
        <v>71775.691999999995</v>
      </c>
      <c r="L131">
        <v>78001.092000000004</v>
      </c>
    </row>
    <row r="132" spans="1:12">
      <c r="A132" t="s">
        <v>152</v>
      </c>
      <c r="B132">
        <v>3714.9989999999998</v>
      </c>
      <c r="C132">
        <v>2174.0500000000002</v>
      </c>
      <c r="D132">
        <v>2680.8969999999999</v>
      </c>
      <c r="E132">
        <v>1544.104</v>
      </c>
      <c r="F132">
        <v>3086.4349999999999</v>
      </c>
      <c r="G132">
        <v>3054.5050000000001</v>
      </c>
      <c r="H132">
        <v>3225.7739999999999</v>
      </c>
      <c r="I132">
        <v>3166.5920000000001</v>
      </c>
      <c r="J132">
        <v>2739.8580000000002</v>
      </c>
      <c r="K132">
        <v>1314.809</v>
      </c>
      <c r="L132">
        <v>2536.35</v>
      </c>
    </row>
    <row r="133" spans="1:12">
      <c r="A133" t="s">
        <v>153</v>
      </c>
      <c r="B133">
        <v>76088.502999999997</v>
      </c>
      <c r="C133">
        <v>107556.32</v>
      </c>
      <c r="D133">
        <v>135391.497</v>
      </c>
      <c r="E133">
        <v>227719.27499999999</v>
      </c>
      <c r="F133">
        <v>306983.96399999998</v>
      </c>
      <c r="G133">
        <v>326407.989</v>
      </c>
      <c r="H133">
        <v>372023.87599999999</v>
      </c>
      <c r="I133">
        <v>478530.93199999997</v>
      </c>
      <c r="J133">
        <v>467344.11200000002</v>
      </c>
      <c r="K133">
        <v>348740.24300000002</v>
      </c>
      <c r="L133">
        <v>232310.995</v>
      </c>
    </row>
    <row r="134" spans="1:12">
      <c r="A134" t="s">
        <v>154</v>
      </c>
      <c r="B134">
        <v>0</v>
      </c>
      <c r="C134" t="s">
        <v>18</v>
      </c>
      <c r="D134" t="s">
        <v>18</v>
      </c>
      <c r="E134">
        <v>2257.2260000000001</v>
      </c>
      <c r="F134">
        <v>3001.4589999999998</v>
      </c>
      <c r="G134">
        <v>43322.864999999998</v>
      </c>
      <c r="H134">
        <v>62199.243999999999</v>
      </c>
      <c r="I134">
        <v>269859.83100000001</v>
      </c>
      <c r="J134">
        <v>300215.90999999997</v>
      </c>
      <c r="K134">
        <v>225838.58300000001</v>
      </c>
      <c r="L134">
        <v>267993.13099999999</v>
      </c>
    </row>
    <row r="135" spans="1:12">
      <c r="A135" t="s">
        <v>155</v>
      </c>
      <c r="B135">
        <v>122497.10400000001</v>
      </c>
      <c r="C135">
        <v>130034.20699999999</v>
      </c>
      <c r="D135">
        <v>151043.715</v>
      </c>
      <c r="E135">
        <v>190045.36300000001</v>
      </c>
      <c r="F135">
        <v>228158.755</v>
      </c>
      <c r="G135">
        <v>251064.24400000001</v>
      </c>
      <c r="H135">
        <v>274695.93900000001</v>
      </c>
      <c r="I135">
        <v>327279.34000000003</v>
      </c>
      <c r="J135">
        <v>338463.08799999999</v>
      </c>
      <c r="K135">
        <v>255331.231</v>
      </c>
      <c r="L135">
        <v>288073.473</v>
      </c>
    </row>
    <row r="136" spans="1:12">
      <c r="A136" t="s">
        <v>156</v>
      </c>
      <c r="B136">
        <v>11484.037</v>
      </c>
      <c r="C136">
        <v>10979.021000000001</v>
      </c>
      <c r="D136">
        <v>12493.379000000001</v>
      </c>
      <c r="E136">
        <v>14281.101000000001</v>
      </c>
      <c r="F136">
        <v>16198.97</v>
      </c>
      <c r="G136">
        <v>15486.343000000001</v>
      </c>
      <c r="H136">
        <v>14567.450999999999</v>
      </c>
      <c r="I136">
        <v>18459.739000000001</v>
      </c>
      <c r="J136">
        <v>16928.109</v>
      </c>
      <c r="K136">
        <v>13577.164000000001</v>
      </c>
      <c r="L136">
        <v>11367.048000000001</v>
      </c>
    </row>
    <row r="137" spans="1:12">
      <c r="A137" t="s">
        <v>157</v>
      </c>
      <c r="B137">
        <v>620524.946</v>
      </c>
      <c r="C137">
        <v>667874.06400000001</v>
      </c>
      <c r="D137">
        <v>802793.826</v>
      </c>
      <c r="E137">
        <v>981555.54399999999</v>
      </c>
      <c r="F137">
        <v>1077849.93</v>
      </c>
      <c r="G137">
        <v>1157909.412</v>
      </c>
      <c r="H137">
        <v>1322497.2320000001</v>
      </c>
      <c r="I137">
        <v>1705554.7509999999</v>
      </c>
      <c r="J137">
        <v>1713934.294</v>
      </c>
      <c r="K137">
        <v>1368225.983</v>
      </c>
      <c r="L137">
        <v>1397369.504</v>
      </c>
    </row>
    <row r="138" spans="1:12">
      <c r="A138" t="s">
        <v>158</v>
      </c>
      <c r="B138">
        <v>475954.31699999998</v>
      </c>
      <c r="C138">
        <v>442718.79499999998</v>
      </c>
      <c r="D138">
        <v>512841.35800000001</v>
      </c>
      <c r="E138">
        <v>701329.16099999996</v>
      </c>
      <c r="F138">
        <v>844768.451</v>
      </c>
      <c r="G138">
        <v>1021855.812</v>
      </c>
      <c r="H138">
        <v>1254551.6610000001</v>
      </c>
      <c r="I138">
        <v>1537622.892</v>
      </c>
      <c r="J138">
        <v>1598034.716</v>
      </c>
      <c r="K138">
        <v>1289419.0660000001</v>
      </c>
      <c r="L138">
        <v>1418306.781</v>
      </c>
    </row>
    <row r="139" spans="1:12">
      <c r="A139" t="s">
        <v>159</v>
      </c>
      <c r="B139">
        <v>2062055.6459999999</v>
      </c>
      <c r="C139">
        <v>2041969.483</v>
      </c>
      <c r="D139">
        <v>2594333.585</v>
      </c>
      <c r="E139">
        <v>3040588.125</v>
      </c>
      <c r="F139">
        <v>3379512.4589999998</v>
      </c>
      <c r="G139">
        <v>3137061.8640000001</v>
      </c>
      <c r="H139">
        <v>3431682.8309999998</v>
      </c>
      <c r="I139">
        <v>3866092.1970000002</v>
      </c>
      <c r="J139">
        <v>4177944.4539999999</v>
      </c>
      <c r="K139">
        <v>3330069.6460000002</v>
      </c>
      <c r="L139">
        <v>3479914.2420000001</v>
      </c>
    </row>
    <row r="140" spans="1:12">
      <c r="A140" t="s">
        <v>160</v>
      </c>
      <c r="B140">
        <v>709814.902</v>
      </c>
      <c r="C140">
        <v>790968.26899999997</v>
      </c>
      <c r="D140">
        <v>563846.83200000005</v>
      </c>
      <c r="E140">
        <v>688733.29</v>
      </c>
      <c r="F140">
        <v>792662.09299999999</v>
      </c>
      <c r="G140">
        <v>799400.19</v>
      </c>
      <c r="H140">
        <v>829426.00399999996</v>
      </c>
      <c r="I140">
        <v>1017703.942</v>
      </c>
      <c r="J140">
        <v>1160716.548</v>
      </c>
      <c r="K140">
        <v>1006780.296</v>
      </c>
      <c r="L140">
        <v>978688.80299999996</v>
      </c>
    </row>
    <row r="141" spans="1:12">
      <c r="A141" t="s">
        <v>161</v>
      </c>
      <c r="B141">
        <v>271276.27500000002</v>
      </c>
      <c r="C141">
        <v>259698.6</v>
      </c>
      <c r="D141">
        <v>272026.696</v>
      </c>
      <c r="E141">
        <v>386681.04100000003</v>
      </c>
      <c r="F141">
        <v>398264.86</v>
      </c>
      <c r="G141">
        <v>357120.40100000001</v>
      </c>
      <c r="H141">
        <v>352280.46399999998</v>
      </c>
      <c r="I141">
        <v>370893.13099999999</v>
      </c>
      <c r="J141">
        <v>312136.56800000003</v>
      </c>
      <c r="K141">
        <v>252773.25899999999</v>
      </c>
      <c r="L141">
        <v>298856.64199999999</v>
      </c>
    </row>
    <row r="142" spans="1:12">
      <c r="A142" t="s">
        <v>162</v>
      </c>
      <c r="B142">
        <v>221264.81899999999</v>
      </c>
      <c r="C142">
        <v>231893.82199999999</v>
      </c>
      <c r="D142">
        <v>236530.38699999999</v>
      </c>
      <c r="E142">
        <v>289443.18900000001</v>
      </c>
      <c r="F142">
        <v>279710.62599999999</v>
      </c>
      <c r="G142">
        <v>247066.28899999999</v>
      </c>
      <c r="H142">
        <v>246614.114</v>
      </c>
      <c r="I142">
        <v>269316.40500000003</v>
      </c>
      <c r="J142">
        <v>271020.201</v>
      </c>
      <c r="K142">
        <v>204783.61199999999</v>
      </c>
      <c r="L142">
        <v>205161.595</v>
      </c>
    </row>
    <row r="143" spans="1:12">
      <c r="A143" t="s">
        <v>163</v>
      </c>
      <c r="B143">
        <v>183542.88200000001</v>
      </c>
      <c r="C143">
        <v>172528.02299999999</v>
      </c>
      <c r="D143">
        <v>163919.65400000001</v>
      </c>
      <c r="E143">
        <v>169314.47700000001</v>
      </c>
      <c r="F143">
        <v>195075.929</v>
      </c>
      <c r="G143">
        <v>164511.00200000001</v>
      </c>
      <c r="H143">
        <v>166303.196</v>
      </c>
      <c r="I143">
        <v>200789.52600000001</v>
      </c>
      <c r="J143">
        <v>225822.557</v>
      </c>
      <c r="K143">
        <v>176752.15599999999</v>
      </c>
      <c r="L143">
        <v>185755.91500000001</v>
      </c>
    </row>
    <row r="144" spans="1:12">
      <c r="A144" t="s">
        <v>164</v>
      </c>
      <c r="B144">
        <v>84078.146999999997</v>
      </c>
      <c r="C144">
        <v>69878.679000000004</v>
      </c>
      <c r="D144">
        <v>62867.94</v>
      </c>
      <c r="E144">
        <v>80040.173999999999</v>
      </c>
      <c r="F144">
        <v>97653.353000000003</v>
      </c>
      <c r="G144">
        <v>100897.894</v>
      </c>
      <c r="H144">
        <v>91361.202999999994</v>
      </c>
      <c r="I144">
        <v>95025.837</v>
      </c>
      <c r="J144">
        <v>137829.234</v>
      </c>
      <c r="K144">
        <v>92755.225999999995</v>
      </c>
      <c r="L144">
        <v>89916.092000000004</v>
      </c>
    </row>
    <row r="145" spans="1:12">
      <c r="A145" t="s">
        <v>165</v>
      </c>
      <c r="B145">
        <v>233727.37400000001</v>
      </c>
      <c r="C145">
        <v>205067.041</v>
      </c>
      <c r="D145">
        <v>201687.41099999999</v>
      </c>
      <c r="E145">
        <v>206677.08</v>
      </c>
      <c r="F145">
        <v>204226.52600000001</v>
      </c>
      <c r="G145">
        <v>168378.228</v>
      </c>
      <c r="H145">
        <v>179368.318</v>
      </c>
      <c r="I145">
        <v>198785.70499999999</v>
      </c>
      <c r="J145">
        <v>212388.967</v>
      </c>
      <c r="K145">
        <v>157444.31299999999</v>
      </c>
      <c r="L145">
        <v>170427.44200000001</v>
      </c>
    </row>
    <row r="146" spans="1:12">
      <c r="A146" t="s">
        <v>166</v>
      </c>
      <c r="B146">
        <v>195464.78400000001</v>
      </c>
      <c r="C146">
        <v>204382.48499999999</v>
      </c>
      <c r="D146">
        <v>211741.91500000001</v>
      </c>
      <c r="E146">
        <v>227770.84400000001</v>
      </c>
      <c r="F146">
        <v>213818.15900000001</v>
      </c>
      <c r="G146">
        <v>191369.68799999999</v>
      </c>
      <c r="H146">
        <v>190648.85500000001</v>
      </c>
      <c r="I146">
        <v>205264.22500000001</v>
      </c>
      <c r="J146">
        <v>199543.27499999999</v>
      </c>
      <c r="K146">
        <v>139217.916</v>
      </c>
      <c r="L146">
        <v>140252.139</v>
      </c>
    </row>
    <row r="147" spans="1:12">
      <c r="A147" t="s">
        <v>167</v>
      </c>
      <c r="B147">
        <v>171887.62299999999</v>
      </c>
      <c r="C147">
        <v>182198.65100000001</v>
      </c>
      <c r="D147">
        <v>197426.02600000001</v>
      </c>
      <c r="E147">
        <v>347541.47200000001</v>
      </c>
      <c r="F147">
        <v>420095.147</v>
      </c>
      <c r="G147">
        <v>383946.68400000001</v>
      </c>
      <c r="H147">
        <v>380324.3</v>
      </c>
      <c r="I147">
        <v>475300.08299999998</v>
      </c>
      <c r="J147">
        <v>504794.90399999998</v>
      </c>
      <c r="K147">
        <v>419554.25</v>
      </c>
      <c r="L147">
        <v>452123.69400000002</v>
      </c>
    </row>
    <row r="148" spans="1:12">
      <c r="A148" t="s">
        <v>168</v>
      </c>
      <c r="B148">
        <v>120861.51700000001</v>
      </c>
      <c r="C148">
        <v>135196.889</v>
      </c>
      <c r="D148">
        <v>142472.63500000001</v>
      </c>
      <c r="E148">
        <v>186898.35200000001</v>
      </c>
      <c r="F148">
        <v>193525.09299999999</v>
      </c>
      <c r="G148">
        <v>205178.71299999999</v>
      </c>
      <c r="H148">
        <v>229059.98</v>
      </c>
      <c r="I148">
        <v>254419.149</v>
      </c>
      <c r="J148">
        <v>258115.77799999999</v>
      </c>
      <c r="K148">
        <v>239077.122</v>
      </c>
      <c r="L148">
        <v>242926.598</v>
      </c>
    </row>
    <row r="149" spans="1:12">
      <c r="A149" t="s">
        <v>169</v>
      </c>
      <c r="B149">
        <v>68877.31</v>
      </c>
      <c r="C149">
        <v>75442.888000000006</v>
      </c>
      <c r="D149">
        <v>76589.823999999993</v>
      </c>
      <c r="E149">
        <v>90379.201000000001</v>
      </c>
      <c r="F149">
        <v>105766.444</v>
      </c>
      <c r="G149">
        <v>95880.024000000005</v>
      </c>
      <c r="H149">
        <v>102492.105</v>
      </c>
      <c r="I149">
        <v>117413.64</v>
      </c>
      <c r="J149">
        <v>127104.098</v>
      </c>
      <c r="K149">
        <v>112819.636</v>
      </c>
      <c r="L149">
        <v>132128.992</v>
      </c>
    </row>
    <row r="150" spans="1:12">
      <c r="A150" t="s">
        <v>170</v>
      </c>
      <c r="B150">
        <v>53066.303</v>
      </c>
      <c r="C150">
        <v>60110.103999999999</v>
      </c>
      <c r="D150">
        <v>69201.044999999998</v>
      </c>
      <c r="E150">
        <v>84040.396999999997</v>
      </c>
      <c r="F150">
        <v>95491.6</v>
      </c>
      <c r="G150">
        <v>105123.723</v>
      </c>
      <c r="H150">
        <v>126060.678</v>
      </c>
      <c r="I150">
        <v>162157.23300000001</v>
      </c>
      <c r="J150">
        <v>198492.519</v>
      </c>
      <c r="K150">
        <v>158142.853</v>
      </c>
      <c r="L150">
        <v>131422.01800000001</v>
      </c>
    </row>
    <row r="151" spans="1:12">
      <c r="A151" t="s">
        <v>171</v>
      </c>
      <c r="B151">
        <v>26939.338</v>
      </c>
      <c r="C151">
        <v>33271.868000000002</v>
      </c>
      <c r="D151">
        <v>38464.898000000001</v>
      </c>
      <c r="E151">
        <v>158773.57399999999</v>
      </c>
      <c r="F151">
        <v>192817.47500000001</v>
      </c>
      <c r="G151">
        <v>169783.35399999999</v>
      </c>
      <c r="H151">
        <v>269014.13500000001</v>
      </c>
      <c r="I151">
        <v>451319.60200000001</v>
      </c>
      <c r="J151">
        <v>523226.08</v>
      </c>
      <c r="K151">
        <v>391252.51699999999</v>
      </c>
      <c r="L151">
        <v>465351.413</v>
      </c>
    </row>
    <row r="152" spans="1:12">
      <c r="A152" t="s">
        <v>172</v>
      </c>
      <c r="B152">
        <v>328556.33299999998</v>
      </c>
      <c r="C152">
        <v>343349.76799999998</v>
      </c>
      <c r="D152">
        <v>371702.59499999997</v>
      </c>
      <c r="E152">
        <v>522313.66100000002</v>
      </c>
      <c r="F152">
        <v>612024.06599999999</v>
      </c>
      <c r="G152">
        <v>631975.27800000005</v>
      </c>
      <c r="H152">
        <v>715927.23300000001</v>
      </c>
      <c r="I152">
        <v>892902.63399999996</v>
      </c>
      <c r="J152">
        <v>950638.51300000004</v>
      </c>
      <c r="K152">
        <v>692546.01899999997</v>
      </c>
      <c r="L152">
        <v>779333.87300000002</v>
      </c>
    </row>
    <row r="153" spans="1:12">
      <c r="A153" t="s">
        <v>173</v>
      </c>
      <c r="B153">
        <v>101184.829</v>
      </c>
      <c r="C153">
        <v>107709.307</v>
      </c>
      <c r="D153">
        <v>130869.992</v>
      </c>
      <c r="E153">
        <v>130484.647</v>
      </c>
      <c r="F153">
        <v>151538.79300000001</v>
      </c>
      <c r="G153">
        <v>165172.83600000001</v>
      </c>
      <c r="H153">
        <v>199324.58900000001</v>
      </c>
      <c r="I153">
        <v>233954.52</v>
      </c>
      <c r="J153">
        <v>280078.75199999998</v>
      </c>
      <c r="K153">
        <v>203520.65599999999</v>
      </c>
      <c r="L153">
        <v>179710.23</v>
      </c>
    </row>
    <row r="154" spans="1:12">
      <c r="A154" t="s">
        <v>174</v>
      </c>
      <c r="B154">
        <v>515731.70899999997</v>
      </c>
      <c r="C154">
        <v>548840.29200000002</v>
      </c>
      <c r="D154">
        <v>598022.29099999997</v>
      </c>
      <c r="E154">
        <v>726939.87800000003</v>
      </c>
      <c r="F154">
        <v>815779.43599999999</v>
      </c>
      <c r="G154">
        <v>944428.38199999998</v>
      </c>
      <c r="H154">
        <v>1007727.205</v>
      </c>
      <c r="I154">
        <v>1076420.0079999999</v>
      </c>
      <c r="J154">
        <v>673504.451</v>
      </c>
      <c r="K154">
        <v>512337.07500000001</v>
      </c>
      <c r="L154">
        <v>526888.74100000004</v>
      </c>
    </row>
    <row r="155" spans="1:12">
      <c r="A155" t="s">
        <v>175</v>
      </c>
      <c r="B155">
        <v>21875.67</v>
      </c>
      <c r="C155">
        <v>18732.306</v>
      </c>
      <c r="D155">
        <v>18915.076000000001</v>
      </c>
      <c r="E155">
        <v>23385.927</v>
      </c>
      <c r="F155">
        <v>26561.498</v>
      </c>
      <c r="G155">
        <v>32310.766</v>
      </c>
      <c r="H155">
        <v>33682.998</v>
      </c>
      <c r="I155">
        <v>35292.417000000001</v>
      </c>
      <c r="J155">
        <v>33448.911999999997</v>
      </c>
      <c r="K155">
        <v>36342.417999999998</v>
      </c>
      <c r="L155">
        <v>37572.671999999999</v>
      </c>
    </row>
    <row r="156" spans="1:12">
      <c r="A156" t="s">
        <v>176</v>
      </c>
      <c r="B156">
        <v>21514.95</v>
      </c>
      <c r="C156">
        <v>16998.917000000001</v>
      </c>
      <c r="D156">
        <v>22028.401000000002</v>
      </c>
      <c r="E156">
        <v>19048.027999999998</v>
      </c>
      <c r="F156">
        <v>20641.876</v>
      </c>
      <c r="G156">
        <v>22367.562999999998</v>
      </c>
      <c r="H156">
        <v>29462.237000000001</v>
      </c>
      <c r="I156">
        <v>48294.828999999998</v>
      </c>
      <c r="J156">
        <v>64884.726000000002</v>
      </c>
      <c r="K156">
        <v>43271.165000000001</v>
      </c>
      <c r="L156">
        <v>60383.131999999998</v>
      </c>
    </row>
    <row r="157" spans="1:12">
      <c r="A157" t="s">
        <v>177</v>
      </c>
      <c r="B157">
        <v>5926.6260000000002</v>
      </c>
      <c r="C157">
        <v>6736.924</v>
      </c>
      <c r="D157">
        <v>13341.656000000001</v>
      </c>
      <c r="E157">
        <v>15360.1</v>
      </c>
      <c r="F157">
        <v>14800.620999999999</v>
      </c>
      <c r="G157">
        <v>16702.466</v>
      </c>
      <c r="H157">
        <v>20054.951000000001</v>
      </c>
      <c r="I157">
        <v>43581.266000000003</v>
      </c>
      <c r="J157">
        <v>38485.563999999998</v>
      </c>
      <c r="K157">
        <v>21257.164000000001</v>
      </c>
      <c r="L157">
        <v>20297.564999999999</v>
      </c>
    </row>
    <row r="158" spans="1:12">
      <c r="A158" t="s">
        <v>178</v>
      </c>
      <c r="B158">
        <v>80604.566000000006</v>
      </c>
      <c r="C158">
        <v>69706.345000000001</v>
      </c>
      <c r="D158">
        <v>77495.425000000003</v>
      </c>
      <c r="E158">
        <v>115687.758</v>
      </c>
      <c r="F158">
        <v>229679.40100000001</v>
      </c>
      <c r="G158">
        <v>428618.033</v>
      </c>
      <c r="H158">
        <v>368705.995</v>
      </c>
      <c r="I158">
        <v>496152.11</v>
      </c>
      <c r="J158">
        <v>601851.81799999997</v>
      </c>
      <c r="K158">
        <v>232828.981</v>
      </c>
      <c r="L158">
        <v>241456.55900000001</v>
      </c>
    </row>
    <row r="159" spans="1:12">
      <c r="A159" t="s">
        <v>179</v>
      </c>
      <c r="B159">
        <v>542320.69999999995</v>
      </c>
      <c r="C159">
        <v>569788.73499999999</v>
      </c>
      <c r="D159">
        <v>636474.16200000001</v>
      </c>
      <c r="E159">
        <v>942822.33900000004</v>
      </c>
      <c r="F159">
        <v>1095406.6740000001</v>
      </c>
      <c r="G159">
        <v>1405952.6540000001</v>
      </c>
      <c r="H159">
        <v>1475641.449</v>
      </c>
      <c r="I159">
        <v>1842212.669</v>
      </c>
      <c r="J159">
        <v>2248783.4380000001</v>
      </c>
      <c r="K159">
        <v>1443376.618</v>
      </c>
      <c r="L159">
        <v>1615417.4890000001</v>
      </c>
    </row>
    <row r="160" spans="1:12">
      <c r="A160" t="s">
        <v>180</v>
      </c>
      <c r="B160">
        <v>550649.51699999999</v>
      </c>
      <c r="C160">
        <v>527933.25100000005</v>
      </c>
      <c r="D160">
        <v>575122.64099999995</v>
      </c>
      <c r="E160">
        <v>689301.58499999996</v>
      </c>
      <c r="F160">
        <v>1026944.5159999999</v>
      </c>
      <c r="G160">
        <v>1116617.635</v>
      </c>
      <c r="H160">
        <v>1313325.6969999999</v>
      </c>
      <c r="I160">
        <v>1654273.43</v>
      </c>
      <c r="J160">
        <v>2105800.497</v>
      </c>
      <c r="K160">
        <v>1055862.6869999999</v>
      </c>
      <c r="L160">
        <v>1248106.476</v>
      </c>
    </row>
    <row r="161" spans="1:12">
      <c r="A161" t="s">
        <v>181</v>
      </c>
      <c r="B161">
        <v>201094.122</v>
      </c>
      <c r="C161">
        <v>234857.93</v>
      </c>
      <c r="D161">
        <v>237324.57</v>
      </c>
      <c r="E161">
        <v>345633.935</v>
      </c>
      <c r="F161">
        <v>416276.91200000001</v>
      </c>
      <c r="G161">
        <v>557262.25199999998</v>
      </c>
      <c r="H161">
        <v>680412.46200000006</v>
      </c>
      <c r="I161">
        <v>1014792.03</v>
      </c>
      <c r="J161">
        <v>1210439.885</v>
      </c>
      <c r="K161">
        <v>1055921.7290000001</v>
      </c>
      <c r="L161">
        <v>1284403.9350000001</v>
      </c>
    </row>
    <row r="162" spans="1:12">
      <c r="A162" t="s">
        <v>182</v>
      </c>
      <c r="B162">
        <v>389855.43599999999</v>
      </c>
      <c r="C162">
        <v>397140.304</v>
      </c>
      <c r="D162">
        <v>397398.39799999999</v>
      </c>
      <c r="E162">
        <v>492757.18699999998</v>
      </c>
      <c r="F162">
        <v>707605.66500000004</v>
      </c>
      <c r="G162">
        <v>869709.25800000003</v>
      </c>
      <c r="H162">
        <v>998735.70200000005</v>
      </c>
      <c r="I162">
        <v>1695035.9040000001</v>
      </c>
      <c r="J162">
        <v>2067411.679</v>
      </c>
      <c r="K162">
        <v>877343.60800000001</v>
      </c>
      <c r="L162">
        <v>1211022.73</v>
      </c>
    </row>
    <row r="163" spans="1:12">
      <c r="A163" t="s">
        <v>183</v>
      </c>
      <c r="B163">
        <v>130105.084</v>
      </c>
      <c r="C163">
        <v>212976.15</v>
      </c>
      <c r="D163">
        <v>187794.65100000001</v>
      </c>
      <c r="E163">
        <v>211045.88099999999</v>
      </c>
      <c r="F163">
        <v>247728.90400000001</v>
      </c>
      <c r="G163">
        <v>298314.86300000001</v>
      </c>
      <c r="H163">
        <v>271619.08799999999</v>
      </c>
      <c r="I163">
        <v>418127.04300000001</v>
      </c>
      <c r="J163">
        <v>538363.56999999995</v>
      </c>
      <c r="K163">
        <v>485394.68599999999</v>
      </c>
      <c r="L163">
        <v>512509.054</v>
      </c>
    </row>
    <row r="164" spans="1:12">
      <c r="A164" t="s">
        <v>184</v>
      </c>
      <c r="B164">
        <v>81028.387000000002</v>
      </c>
      <c r="C164">
        <v>83949.410999999993</v>
      </c>
      <c r="D164">
        <v>93579.929000000004</v>
      </c>
      <c r="E164">
        <v>122853.948</v>
      </c>
      <c r="F164">
        <v>122953.25</v>
      </c>
      <c r="G164">
        <v>177436.00399999999</v>
      </c>
      <c r="H164">
        <v>222962.67</v>
      </c>
      <c r="I164">
        <v>287422.74900000001</v>
      </c>
      <c r="J164">
        <v>308637.83</v>
      </c>
      <c r="K164">
        <v>181172.26699999999</v>
      </c>
      <c r="L164">
        <v>235829.78</v>
      </c>
    </row>
    <row r="165" spans="1:12">
      <c r="A165" t="s">
        <v>185</v>
      </c>
      <c r="B165">
        <v>633611.44499999995</v>
      </c>
      <c r="C165">
        <v>648276.88800000004</v>
      </c>
      <c r="D165">
        <v>640427.50399999996</v>
      </c>
      <c r="E165">
        <v>804751.951</v>
      </c>
      <c r="F165">
        <v>1091759.594</v>
      </c>
      <c r="G165">
        <v>1399920.47</v>
      </c>
      <c r="H165">
        <v>1722991.7879999999</v>
      </c>
      <c r="I165">
        <v>2050672.3740000001</v>
      </c>
      <c r="J165">
        <v>2253393.7439999999</v>
      </c>
      <c r="K165">
        <v>1373319.9539999999</v>
      </c>
      <c r="L165">
        <v>1432408.4080000001</v>
      </c>
    </row>
    <row r="166" spans="1:12">
      <c r="A166" t="s">
        <v>186</v>
      </c>
      <c r="B166">
        <v>19006.300999999999</v>
      </c>
      <c r="C166">
        <v>23157.56</v>
      </c>
      <c r="D166">
        <v>18141.492999999999</v>
      </c>
      <c r="E166">
        <v>28082.762999999999</v>
      </c>
      <c r="F166">
        <v>32212.965</v>
      </c>
      <c r="G166">
        <v>39245.519</v>
      </c>
      <c r="H166">
        <v>67599.535000000003</v>
      </c>
      <c r="I166">
        <v>115615.073</v>
      </c>
      <c r="J166">
        <v>141789.345</v>
      </c>
      <c r="K166">
        <v>101161.247</v>
      </c>
      <c r="L166">
        <v>186758.00700000001</v>
      </c>
    </row>
    <row r="167" spans="1:12">
      <c r="A167" t="s">
        <v>187</v>
      </c>
      <c r="B167">
        <v>370597.01199999999</v>
      </c>
      <c r="C167">
        <v>338559.88</v>
      </c>
      <c r="D167">
        <v>284101.00199999998</v>
      </c>
      <c r="E167">
        <v>343689.64</v>
      </c>
      <c r="F167">
        <v>491044.42599999998</v>
      </c>
      <c r="G167">
        <v>639127.01</v>
      </c>
      <c r="H167">
        <v>1071777.452</v>
      </c>
      <c r="I167">
        <v>1140419.0149999999</v>
      </c>
      <c r="J167">
        <v>1416497.2279999999</v>
      </c>
      <c r="K167">
        <v>945572.17200000002</v>
      </c>
      <c r="L167">
        <v>1507719.365</v>
      </c>
    </row>
    <row r="168" spans="1:12">
      <c r="A168" t="s">
        <v>188</v>
      </c>
      <c r="B168">
        <v>36133.123</v>
      </c>
      <c r="C168">
        <v>26735.548999999999</v>
      </c>
      <c r="D168">
        <v>29439.411</v>
      </c>
      <c r="E168">
        <v>29839.592000000001</v>
      </c>
      <c r="F168">
        <v>54520.47</v>
      </c>
      <c r="G168">
        <v>55033.044999999998</v>
      </c>
      <c r="H168">
        <v>73497.52</v>
      </c>
      <c r="I168">
        <v>157906.84</v>
      </c>
      <c r="J168">
        <v>138897.83799999999</v>
      </c>
      <c r="K168">
        <v>57015.194000000003</v>
      </c>
      <c r="L168">
        <v>71159.074999999997</v>
      </c>
    </row>
    <row r="169" spans="1:12">
      <c r="A169" t="s">
        <v>189</v>
      </c>
      <c r="B169">
        <v>782611.55700000003</v>
      </c>
      <c r="C169">
        <v>821224.49</v>
      </c>
      <c r="D169">
        <v>809421.56599999999</v>
      </c>
      <c r="E169">
        <v>1205077.0789999999</v>
      </c>
      <c r="F169">
        <v>1422877.7120000001</v>
      </c>
      <c r="G169">
        <v>1582135.0090000001</v>
      </c>
      <c r="H169">
        <v>1989070.6680000001</v>
      </c>
      <c r="I169">
        <v>2361213.5660000001</v>
      </c>
      <c r="J169">
        <v>2428538.9070000001</v>
      </c>
      <c r="K169">
        <v>1821078.895</v>
      </c>
      <c r="L169">
        <v>2317145.7650000001</v>
      </c>
    </row>
    <row r="170" spans="1:12">
      <c r="A170" t="s">
        <v>190</v>
      </c>
      <c r="B170">
        <v>2695.3989999999999</v>
      </c>
      <c r="C170">
        <v>3831.3150000000001</v>
      </c>
      <c r="D170">
        <v>4493.402</v>
      </c>
      <c r="E170">
        <v>7448.6549999999997</v>
      </c>
      <c r="F170">
        <v>14925.45</v>
      </c>
      <c r="G170">
        <v>12588.08</v>
      </c>
      <c r="H170">
        <v>18609.300999999999</v>
      </c>
      <c r="I170">
        <v>36910.872000000003</v>
      </c>
      <c r="J170">
        <v>34087.845000000001</v>
      </c>
      <c r="K170">
        <v>23913.912</v>
      </c>
      <c r="L170">
        <v>37912.974000000002</v>
      </c>
    </row>
    <row r="171" spans="1:12">
      <c r="A171" t="s">
        <v>191</v>
      </c>
      <c r="B171">
        <v>27675.635999999999</v>
      </c>
      <c r="C171">
        <v>20113.719000000001</v>
      </c>
      <c r="D171">
        <v>33951.904999999999</v>
      </c>
      <c r="E171">
        <v>36951.343000000001</v>
      </c>
      <c r="F171">
        <v>51207.735999999997</v>
      </c>
      <c r="G171">
        <v>29832.1</v>
      </c>
      <c r="H171">
        <v>79428.307000000001</v>
      </c>
      <c r="I171">
        <v>69337.856</v>
      </c>
      <c r="J171">
        <v>42574.421999999999</v>
      </c>
      <c r="K171">
        <v>23688.306</v>
      </c>
      <c r="L171">
        <v>31863.173999999999</v>
      </c>
    </row>
    <row r="172" spans="1:12">
      <c r="A172" t="s">
        <v>192</v>
      </c>
      <c r="B172">
        <v>2235.85</v>
      </c>
      <c r="C172">
        <v>1148.4359999999999</v>
      </c>
      <c r="D172">
        <v>1512.4269999999999</v>
      </c>
      <c r="E172">
        <v>2490.5839999999998</v>
      </c>
      <c r="F172">
        <v>2114.6950000000002</v>
      </c>
      <c r="G172">
        <v>2569.9079999999999</v>
      </c>
      <c r="H172">
        <v>2883.5010000000002</v>
      </c>
      <c r="I172">
        <v>4271.2280000000001</v>
      </c>
      <c r="J172">
        <v>4733.2759999999998</v>
      </c>
      <c r="K172">
        <v>1847.8040000000001</v>
      </c>
      <c r="L172">
        <v>2504.0569999999998</v>
      </c>
    </row>
    <row r="173" spans="1:12">
      <c r="A173" t="s">
        <v>193</v>
      </c>
      <c r="B173">
        <v>30742.325000000001</v>
      </c>
      <c r="C173">
        <v>35564.444000000003</v>
      </c>
      <c r="D173">
        <v>52601.036</v>
      </c>
      <c r="E173">
        <v>54075.156999999999</v>
      </c>
      <c r="F173">
        <v>56930.231</v>
      </c>
      <c r="G173">
        <v>63897.678</v>
      </c>
      <c r="H173">
        <v>82764.116999999998</v>
      </c>
      <c r="I173">
        <v>159136.62299999999</v>
      </c>
      <c r="J173">
        <v>211489.576</v>
      </c>
      <c r="K173">
        <v>112768.50599999999</v>
      </c>
      <c r="L173">
        <v>171252.837</v>
      </c>
    </row>
    <row r="174" spans="1:12">
      <c r="A174" t="s">
        <v>194</v>
      </c>
      <c r="B174">
        <v>458020.47100000002</v>
      </c>
      <c r="C174">
        <v>463534.40500000003</v>
      </c>
      <c r="D174">
        <v>534252.07700000005</v>
      </c>
      <c r="E174">
        <v>669988.77300000004</v>
      </c>
      <c r="F174">
        <v>792605.80299999996</v>
      </c>
      <c r="G174">
        <v>943026.31499999994</v>
      </c>
      <c r="H174">
        <v>1241841.5819999999</v>
      </c>
      <c r="I174">
        <v>1536166.767</v>
      </c>
      <c r="J174">
        <v>1734303.554</v>
      </c>
      <c r="K174">
        <v>1190918.7309999999</v>
      </c>
      <c r="L174">
        <v>1339902.298</v>
      </c>
    </row>
    <row r="175" spans="1:12">
      <c r="A175" t="s">
        <v>195</v>
      </c>
      <c r="B175">
        <v>129178.428</v>
      </c>
      <c r="C175">
        <v>129290.43700000001</v>
      </c>
      <c r="D175">
        <v>129425.575</v>
      </c>
      <c r="E175">
        <v>216142.28099999999</v>
      </c>
      <c r="F175">
        <v>213475.86900000001</v>
      </c>
      <c r="G175">
        <v>254331.266</v>
      </c>
      <c r="H175">
        <v>338394.32699999999</v>
      </c>
      <c r="I175">
        <v>426499.75699999998</v>
      </c>
      <c r="J175">
        <v>516753.21299999999</v>
      </c>
      <c r="K175">
        <v>375077.23300000001</v>
      </c>
      <c r="L175">
        <v>367107.21899999998</v>
      </c>
    </row>
    <row r="176" spans="1:12">
      <c r="A176" t="s">
        <v>196</v>
      </c>
      <c r="B176">
        <v>46447.008999999998</v>
      </c>
      <c r="C176">
        <v>49961.675999999999</v>
      </c>
      <c r="D176">
        <v>57337.112999999998</v>
      </c>
      <c r="E176">
        <v>71603.06</v>
      </c>
      <c r="F176">
        <v>88501.762000000002</v>
      </c>
      <c r="G176">
        <v>85307.517999999996</v>
      </c>
      <c r="H176">
        <v>118397.011</v>
      </c>
      <c r="I176">
        <v>171650.62100000001</v>
      </c>
      <c r="J176">
        <v>206458.75700000001</v>
      </c>
      <c r="K176">
        <v>155855.02600000001</v>
      </c>
      <c r="L176">
        <v>167495.71900000001</v>
      </c>
    </row>
    <row r="177" spans="1:12">
      <c r="A177" t="s">
        <v>197</v>
      </c>
      <c r="B177">
        <v>144306.666</v>
      </c>
      <c r="C177">
        <v>140270.35200000001</v>
      </c>
      <c r="D177">
        <v>153862.13699999999</v>
      </c>
      <c r="E177">
        <v>193400.43400000001</v>
      </c>
      <c r="F177">
        <v>227751.758</v>
      </c>
      <c r="G177">
        <v>240379.21100000001</v>
      </c>
      <c r="H177">
        <v>297340.56400000001</v>
      </c>
      <c r="I177">
        <v>371789.42800000001</v>
      </c>
      <c r="J177">
        <v>443789.94099999999</v>
      </c>
      <c r="K177">
        <v>304452.74200000003</v>
      </c>
      <c r="L177">
        <v>339469.63199999998</v>
      </c>
    </row>
    <row r="178" spans="1:12">
      <c r="A178" t="s">
        <v>198</v>
      </c>
      <c r="B178">
        <v>492297.53399999999</v>
      </c>
      <c r="C178">
        <v>521729.27899999998</v>
      </c>
      <c r="D178">
        <v>549031.90700000001</v>
      </c>
      <c r="E178">
        <v>713979.95</v>
      </c>
      <c r="F178">
        <v>780496.57</v>
      </c>
      <c r="G178">
        <v>770250.46200000006</v>
      </c>
      <c r="H178">
        <v>878847.22499999998</v>
      </c>
      <c r="I178">
        <v>1041435.013</v>
      </c>
      <c r="J178">
        <v>1141527.993</v>
      </c>
      <c r="K178">
        <v>758817.54399999999</v>
      </c>
      <c r="L178">
        <v>836007.54200000002</v>
      </c>
    </row>
    <row r="179" spans="1:12">
      <c r="A179" t="s">
        <v>199</v>
      </c>
      <c r="B179">
        <v>9183.9509999999991</v>
      </c>
      <c r="C179">
        <v>8421.41</v>
      </c>
      <c r="D179">
        <v>8331.7430000000004</v>
      </c>
      <c r="E179">
        <v>10855.647000000001</v>
      </c>
      <c r="F179">
        <v>12450.454</v>
      </c>
      <c r="G179">
        <v>14366.468000000001</v>
      </c>
      <c r="H179">
        <v>13922.314</v>
      </c>
      <c r="I179">
        <v>18904.175999999999</v>
      </c>
      <c r="J179">
        <v>19816.741999999998</v>
      </c>
      <c r="K179">
        <v>20854.727999999999</v>
      </c>
      <c r="L179">
        <v>18871.947</v>
      </c>
    </row>
    <row r="180" spans="1:12">
      <c r="A180" t="s">
        <v>200</v>
      </c>
      <c r="B180">
        <v>113050.46</v>
      </c>
      <c r="C180">
        <v>107181.629</v>
      </c>
      <c r="D180">
        <v>113718.63</v>
      </c>
      <c r="E180">
        <v>140077.15299999999</v>
      </c>
      <c r="F180">
        <v>162611.89499999999</v>
      </c>
      <c r="G180">
        <v>184147.30499999999</v>
      </c>
      <c r="H180">
        <v>235503.576</v>
      </c>
      <c r="I180">
        <v>237982.97500000001</v>
      </c>
      <c r="J180">
        <v>273926.179</v>
      </c>
      <c r="K180">
        <v>258666.133</v>
      </c>
      <c r="L180">
        <v>235100.47500000001</v>
      </c>
    </row>
    <row r="181" spans="1:12">
      <c r="A181" t="s">
        <v>201</v>
      </c>
      <c r="B181">
        <v>1258823.8810000001</v>
      </c>
      <c r="C181">
        <v>1336072.196</v>
      </c>
      <c r="D181">
        <v>1376558.943</v>
      </c>
      <c r="E181">
        <v>1804437.297</v>
      </c>
      <c r="F181">
        <v>2273767.2609999999</v>
      </c>
      <c r="G181">
        <v>2561946.5410000002</v>
      </c>
      <c r="H181">
        <v>3015292.1009999998</v>
      </c>
      <c r="I181">
        <v>3939627.6869999999</v>
      </c>
      <c r="J181">
        <v>4426279.28</v>
      </c>
      <c r="K181">
        <v>3138260.87</v>
      </c>
      <c r="L181">
        <v>3624751.676</v>
      </c>
    </row>
    <row r="182" spans="1:12">
      <c r="A182" t="s">
        <v>202</v>
      </c>
      <c r="B182">
        <v>17892.423999999999</v>
      </c>
      <c r="C182">
        <v>11469.07</v>
      </c>
      <c r="D182">
        <v>19472.948</v>
      </c>
      <c r="E182">
        <v>26544.422999999999</v>
      </c>
      <c r="F182">
        <v>44080.267</v>
      </c>
      <c r="G182">
        <v>52821.148999999998</v>
      </c>
      <c r="H182">
        <v>57487.275000000001</v>
      </c>
      <c r="I182">
        <v>96389.79</v>
      </c>
      <c r="J182">
        <v>69978.02</v>
      </c>
      <c r="K182">
        <v>109539.761</v>
      </c>
      <c r="L182">
        <v>99719.104999999996</v>
      </c>
    </row>
    <row r="183" spans="1:12">
      <c r="A183" t="s">
        <v>203</v>
      </c>
      <c r="B183">
        <v>21790.024000000001</v>
      </c>
      <c r="C183">
        <v>38870.813000000002</v>
      </c>
      <c r="D183">
        <v>49091.514999999999</v>
      </c>
      <c r="E183">
        <v>62544.214999999997</v>
      </c>
      <c r="F183">
        <v>59796.58</v>
      </c>
      <c r="G183">
        <v>102757.24800000001</v>
      </c>
      <c r="H183">
        <v>123890.527</v>
      </c>
      <c r="I183">
        <v>156097.481</v>
      </c>
      <c r="J183">
        <v>178850.48800000001</v>
      </c>
      <c r="K183">
        <v>171154.13800000001</v>
      </c>
      <c r="L183">
        <v>126389.65</v>
      </c>
    </row>
    <row r="184" spans="1:12">
      <c r="A184" t="s">
        <v>204</v>
      </c>
      <c r="B184">
        <v>2575893.1549999998</v>
      </c>
      <c r="C184">
        <v>2654032.173</v>
      </c>
      <c r="D184">
        <v>2811258.4270000001</v>
      </c>
      <c r="E184">
        <v>3398926.4190000002</v>
      </c>
      <c r="F184">
        <v>3862498.966</v>
      </c>
      <c r="G184">
        <v>4245495.3650000002</v>
      </c>
      <c r="H184">
        <v>4444914.358</v>
      </c>
      <c r="I184">
        <v>5701004.6370000001</v>
      </c>
      <c r="J184">
        <v>5511902.4510000004</v>
      </c>
      <c r="K184">
        <v>4772893.165</v>
      </c>
      <c r="L184">
        <v>5820637.8430000003</v>
      </c>
    </row>
    <row r="185" spans="1:12">
      <c r="A185" t="s">
        <v>205</v>
      </c>
      <c r="B185">
        <v>148003.59700000001</v>
      </c>
      <c r="C185">
        <v>193640.67800000001</v>
      </c>
      <c r="D185">
        <v>161682.758</v>
      </c>
      <c r="E185">
        <v>176029.489</v>
      </c>
      <c r="F185">
        <v>214351.44399999999</v>
      </c>
      <c r="G185">
        <v>220226.07800000001</v>
      </c>
      <c r="H185">
        <v>183157.78</v>
      </c>
      <c r="I185">
        <v>166289.10999999999</v>
      </c>
      <c r="J185">
        <v>247178.739</v>
      </c>
      <c r="K185">
        <v>106573.001</v>
      </c>
      <c r="L185">
        <v>131576.60200000001</v>
      </c>
    </row>
    <row r="186" spans="1:12">
      <c r="A186" t="s">
        <v>206</v>
      </c>
      <c r="B186">
        <v>457171.83100000001</v>
      </c>
      <c r="C186">
        <v>564612.83700000006</v>
      </c>
      <c r="D186">
        <v>547494.62800000003</v>
      </c>
      <c r="E186">
        <v>663859.01399999997</v>
      </c>
      <c r="F186">
        <v>928727.79299999995</v>
      </c>
      <c r="G186">
        <v>926867.88600000006</v>
      </c>
      <c r="H186">
        <v>1134648.0149999999</v>
      </c>
      <c r="I186">
        <v>1513047.166</v>
      </c>
      <c r="J186">
        <v>1733706.9850000001</v>
      </c>
      <c r="K186">
        <v>1527747.5</v>
      </c>
      <c r="L186">
        <v>1458881.753</v>
      </c>
    </row>
    <row r="187" spans="1:12">
      <c r="A187" t="s">
        <v>207</v>
      </c>
      <c r="B187">
        <v>109271.09299999999</v>
      </c>
      <c r="C187">
        <v>103006.13499999999</v>
      </c>
      <c r="D187">
        <v>116702.092</v>
      </c>
      <c r="E187">
        <v>148495.88</v>
      </c>
      <c r="F187">
        <v>172669.617</v>
      </c>
      <c r="G187">
        <v>237377.505</v>
      </c>
      <c r="H187">
        <v>255043.34700000001</v>
      </c>
      <c r="I187">
        <v>315645.66499999998</v>
      </c>
      <c r="J187">
        <v>370173.64399999997</v>
      </c>
      <c r="K187">
        <v>322900.83</v>
      </c>
      <c r="L187">
        <v>332574.397</v>
      </c>
    </row>
    <row r="188" spans="1:12">
      <c r="A188" t="s">
        <v>208</v>
      </c>
      <c r="B188">
        <v>222786.723</v>
      </c>
      <c r="C188">
        <v>215296.128</v>
      </c>
      <c r="D188">
        <v>267187.96000000002</v>
      </c>
      <c r="E188">
        <v>319880.34600000002</v>
      </c>
      <c r="F188">
        <v>355546.19900000002</v>
      </c>
      <c r="G188">
        <v>431075.81900000002</v>
      </c>
      <c r="H188">
        <v>473351.71799999999</v>
      </c>
      <c r="I188">
        <v>620165.49199999997</v>
      </c>
      <c r="J188">
        <v>855487.94700000004</v>
      </c>
      <c r="K188">
        <v>655639.63800000004</v>
      </c>
      <c r="L188">
        <v>637110.76500000001</v>
      </c>
    </row>
    <row r="189" spans="1:12">
      <c r="A189" t="s">
        <v>209</v>
      </c>
      <c r="B189">
        <v>153762.677</v>
      </c>
      <c r="C189">
        <v>223864.505</v>
      </c>
      <c r="D189">
        <v>280311.42200000002</v>
      </c>
      <c r="E189">
        <v>294750.35499999998</v>
      </c>
      <c r="F189">
        <v>320822.685</v>
      </c>
      <c r="G189">
        <v>358404.79200000002</v>
      </c>
      <c r="H189">
        <v>406351.25799999997</v>
      </c>
      <c r="I189">
        <v>531696.05700000003</v>
      </c>
      <c r="J189">
        <v>1064093.243</v>
      </c>
      <c r="K189">
        <v>666701.61800000002</v>
      </c>
      <c r="L189">
        <v>578942.36600000004</v>
      </c>
    </row>
    <row r="190" spans="1:12">
      <c r="A190" t="s">
        <v>210</v>
      </c>
      <c r="B190">
        <v>600298.31200000003</v>
      </c>
      <c r="C190">
        <v>617355.06700000004</v>
      </c>
      <c r="D190">
        <v>700173.58900000004</v>
      </c>
      <c r="E190">
        <v>812791.26199999999</v>
      </c>
      <c r="F190">
        <v>1082583.818</v>
      </c>
      <c r="G190">
        <v>1371029.03</v>
      </c>
      <c r="H190">
        <v>1774465.4469999999</v>
      </c>
      <c r="I190">
        <v>2460736.9700000002</v>
      </c>
      <c r="J190">
        <v>2592953.3390000002</v>
      </c>
      <c r="K190">
        <v>1390093.5319999999</v>
      </c>
      <c r="L190">
        <v>1527218.9639999999</v>
      </c>
    </row>
    <row r="191" spans="1:12">
      <c r="A191" t="s">
        <v>211</v>
      </c>
      <c r="B191">
        <v>153108.75</v>
      </c>
      <c r="C191">
        <v>154721.72</v>
      </c>
      <c r="D191">
        <v>168313.106</v>
      </c>
      <c r="E191">
        <v>196003.53400000001</v>
      </c>
      <c r="F191">
        <v>195324.25399999999</v>
      </c>
      <c r="G191">
        <v>231929.628</v>
      </c>
      <c r="H191">
        <v>214094.625</v>
      </c>
      <c r="I191">
        <v>240609.226</v>
      </c>
      <c r="J191">
        <v>220673.212</v>
      </c>
      <c r="K191">
        <v>143696.16899999999</v>
      </c>
      <c r="L191">
        <v>164988.93400000001</v>
      </c>
    </row>
    <row r="192" spans="1:12">
      <c r="A192" t="s">
        <v>212</v>
      </c>
      <c r="B192">
        <v>275327.50199999998</v>
      </c>
      <c r="C192">
        <v>235157.03200000001</v>
      </c>
      <c r="D192">
        <v>320321.17</v>
      </c>
      <c r="E192">
        <v>394832.99099999998</v>
      </c>
      <c r="F192">
        <v>342040.951</v>
      </c>
      <c r="G192">
        <v>412128.96299999999</v>
      </c>
      <c r="H192">
        <v>548697.527</v>
      </c>
      <c r="I192">
        <v>664487.45600000001</v>
      </c>
      <c r="J192">
        <v>524016.76799999998</v>
      </c>
      <c r="K192">
        <v>456095.61599999998</v>
      </c>
      <c r="L192">
        <v>452518.06099999999</v>
      </c>
    </row>
    <row r="193" spans="1:12">
      <c r="A193" t="s">
        <v>213</v>
      </c>
      <c r="B193">
        <v>197452.52600000001</v>
      </c>
      <c r="C193">
        <v>232078.098</v>
      </c>
      <c r="D193">
        <v>241855.34899999999</v>
      </c>
      <c r="E193">
        <v>286611.33100000001</v>
      </c>
      <c r="F193">
        <v>352865.74200000003</v>
      </c>
      <c r="G193">
        <v>379606.91700000002</v>
      </c>
      <c r="H193">
        <v>434115.82799999998</v>
      </c>
      <c r="I193">
        <v>513603.408</v>
      </c>
      <c r="J193">
        <v>535098.90599999996</v>
      </c>
      <c r="K193">
        <v>332902.75</v>
      </c>
      <c r="L193">
        <v>339236.565</v>
      </c>
    </row>
    <row r="194" spans="1:12">
      <c r="A194" t="s">
        <v>214</v>
      </c>
      <c r="B194">
        <v>162991.18900000001</v>
      </c>
      <c r="C194">
        <v>176339.60399999999</v>
      </c>
      <c r="D194">
        <v>209849.77799999999</v>
      </c>
      <c r="E194">
        <v>286626.07900000003</v>
      </c>
      <c r="F194">
        <v>271533.55</v>
      </c>
      <c r="G194">
        <v>305230.16399999999</v>
      </c>
      <c r="H194">
        <v>322054.48200000002</v>
      </c>
      <c r="I194">
        <v>394808.02</v>
      </c>
      <c r="J194">
        <v>393664.90399999998</v>
      </c>
      <c r="K194">
        <v>261999.712</v>
      </c>
      <c r="L194">
        <v>291848.01400000002</v>
      </c>
    </row>
    <row r="195" spans="1:12">
      <c r="A195" t="s">
        <v>215</v>
      </c>
      <c r="B195">
        <v>1317022.9709999999</v>
      </c>
      <c r="C195">
        <v>1389201.0730000001</v>
      </c>
      <c r="D195">
        <v>1435428.064</v>
      </c>
      <c r="E195">
        <v>2201384.838</v>
      </c>
      <c r="F195">
        <v>2767754.8220000002</v>
      </c>
      <c r="G195">
        <v>2749932.0260000001</v>
      </c>
      <c r="H195">
        <v>3278988.162</v>
      </c>
      <c r="I195">
        <v>4026881.8169999998</v>
      </c>
      <c r="J195">
        <v>4630571.233</v>
      </c>
      <c r="K195">
        <v>3021760.6770000001</v>
      </c>
      <c r="L195">
        <v>3493216.8640000001</v>
      </c>
    </row>
    <row r="196" spans="1:12">
      <c r="A196" t="s">
        <v>216</v>
      </c>
      <c r="B196">
        <v>120404.048</v>
      </c>
      <c r="C196">
        <v>160998.139</v>
      </c>
      <c r="D196">
        <v>164620.20600000001</v>
      </c>
      <c r="E196">
        <v>200136.93599999999</v>
      </c>
      <c r="F196">
        <v>217448.693</v>
      </c>
      <c r="G196">
        <v>261475.78099999999</v>
      </c>
      <c r="H196">
        <v>308149.20199999999</v>
      </c>
      <c r="I196">
        <v>391091.19900000002</v>
      </c>
      <c r="J196">
        <v>491345.15600000002</v>
      </c>
      <c r="K196">
        <v>397851.95799999998</v>
      </c>
      <c r="L196">
        <v>390683.761</v>
      </c>
    </row>
    <row r="197" spans="1:12">
      <c r="A197" t="s">
        <v>217</v>
      </c>
      <c r="B197">
        <v>145562.261</v>
      </c>
      <c r="C197">
        <v>148273.76</v>
      </c>
      <c r="D197">
        <v>116549.202</v>
      </c>
      <c r="E197">
        <v>125437.88400000001</v>
      </c>
      <c r="F197">
        <v>187816.93299999999</v>
      </c>
      <c r="G197">
        <v>175233.345</v>
      </c>
      <c r="H197">
        <v>230302.21599999999</v>
      </c>
      <c r="I197">
        <v>390093.54599999997</v>
      </c>
      <c r="J197">
        <v>495564.80599999998</v>
      </c>
      <c r="K197">
        <v>248822.64</v>
      </c>
      <c r="L197">
        <v>342486.348</v>
      </c>
    </row>
    <row r="198" spans="1:12">
      <c r="A198" t="s">
        <v>218</v>
      </c>
      <c r="B198">
        <v>97008.815000000002</v>
      </c>
      <c r="C198">
        <v>109427.89200000001</v>
      </c>
      <c r="D198">
        <v>112663.09600000001</v>
      </c>
      <c r="E198">
        <v>125189.227</v>
      </c>
      <c r="F198">
        <v>153934.96599999999</v>
      </c>
      <c r="G198">
        <v>161276.51800000001</v>
      </c>
      <c r="H198">
        <v>208697.679</v>
      </c>
      <c r="I198">
        <v>247906.52900000001</v>
      </c>
      <c r="J198">
        <v>347284.74599999998</v>
      </c>
      <c r="K198">
        <v>262090.76500000001</v>
      </c>
      <c r="L198">
        <v>287886.45199999999</v>
      </c>
    </row>
    <row r="199" spans="1:12">
      <c r="A199" t="s">
        <v>219</v>
      </c>
      <c r="B199">
        <v>242515.736</v>
      </c>
      <c r="C199">
        <v>239121.68</v>
      </c>
      <c r="D199">
        <v>264399.01299999998</v>
      </c>
      <c r="E199">
        <v>312379.97700000001</v>
      </c>
      <c r="F199">
        <v>474646.38199999998</v>
      </c>
      <c r="G199">
        <v>642025.76199999999</v>
      </c>
      <c r="H199">
        <v>747571.98800000001</v>
      </c>
      <c r="I199">
        <v>695656.44099999999</v>
      </c>
      <c r="J199">
        <v>873719.19700000004</v>
      </c>
      <c r="K199">
        <v>558155.07900000003</v>
      </c>
      <c r="L199">
        <v>608439.00800000003</v>
      </c>
    </row>
    <row r="200" spans="1:12">
      <c r="A200" t="s">
        <v>220</v>
      </c>
      <c r="B200">
        <v>550849.91700000002</v>
      </c>
      <c r="C200">
        <v>622442.83900000004</v>
      </c>
      <c r="D200">
        <v>704511.18599999999</v>
      </c>
      <c r="E200">
        <v>854392.93599999999</v>
      </c>
      <c r="F200">
        <v>1034149.906</v>
      </c>
      <c r="G200">
        <v>1114403.673</v>
      </c>
      <c r="H200">
        <v>1588789.5889999999</v>
      </c>
      <c r="I200">
        <v>1941555.574</v>
      </c>
      <c r="J200">
        <v>2337668.4509999999</v>
      </c>
      <c r="K200">
        <v>1932125.267</v>
      </c>
      <c r="L200">
        <v>1660978.834</v>
      </c>
    </row>
    <row r="201" spans="1:12">
      <c r="A201" t="s">
        <v>221</v>
      </c>
      <c r="B201">
        <v>238514.08900000001</v>
      </c>
      <c r="C201">
        <v>270124.84899999999</v>
      </c>
      <c r="D201">
        <v>282071.30099999998</v>
      </c>
      <c r="E201">
        <v>397358.56400000001</v>
      </c>
      <c r="F201">
        <v>467067.386</v>
      </c>
      <c r="G201">
        <v>544142.88199999998</v>
      </c>
      <c r="H201">
        <v>583694.26899999997</v>
      </c>
      <c r="I201">
        <v>763734.92599999998</v>
      </c>
      <c r="J201">
        <v>892713.10100000002</v>
      </c>
      <c r="K201">
        <v>594406.62199999997</v>
      </c>
      <c r="L201">
        <v>691363.95600000001</v>
      </c>
    </row>
    <row r="202" spans="1:12">
      <c r="A202" t="s">
        <v>222</v>
      </c>
      <c r="B202">
        <v>460286.69900000002</v>
      </c>
      <c r="C202">
        <v>540252.755</v>
      </c>
      <c r="D202">
        <v>618808.55599999998</v>
      </c>
      <c r="E202">
        <v>810521.076</v>
      </c>
      <c r="F202">
        <v>924176.91399999999</v>
      </c>
      <c r="G202">
        <v>1055672.8570000001</v>
      </c>
      <c r="H202">
        <v>1214448.9240000001</v>
      </c>
      <c r="I202">
        <v>1544490.2350000001</v>
      </c>
      <c r="J202">
        <v>1639671.5360000001</v>
      </c>
      <c r="K202">
        <v>1321980.3459999999</v>
      </c>
      <c r="L202">
        <v>1422787.483</v>
      </c>
    </row>
    <row r="203" spans="1:12">
      <c r="A203" t="s">
        <v>223</v>
      </c>
      <c r="B203">
        <v>899682.8</v>
      </c>
      <c r="C203">
        <v>918595.62100000004</v>
      </c>
      <c r="D203">
        <v>990675.22199999995</v>
      </c>
      <c r="E203">
        <v>1212053.4890000001</v>
      </c>
      <c r="F203">
        <v>1378909.1359999999</v>
      </c>
      <c r="G203">
        <v>1610576.9439999999</v>
      </c>
      <c r="H203">
        <v>1954135.659</v>
      </c>
      <c r="I203">
        <v>2575908.0490000001</v>
      </c>
      <c r="J203">
        <v>2785345.6740000001</v>
      </c>
      <c r="K203">
        <v>1870452.4779999999</v>
      </c>
      <c r="L203">
        <v>1928169.8149999999</v>
      </c>
    </row>
    <row r="204" spans="1:12">
      <c r="A204" t="s">
        <v>224</v>
      </c>
      <c r="B204">
        <v>257978.065</v>
      </c>
      <c r="C204">
        <v>286171.266</v>
      </c>
      <c r="D204">
        <v>341380.36499999999</v>
      </c>
      <c r="E204">
        <v>426062.09</v>
      </c>
      <c r="F204">
        <v>533544.21299999999</v>
      </c>
      <c r="G204">
        <v>481713.75300000003</v>
      </c>
      <c r="H204">
        <v>572400.22600000002</v>
      </c>
      <c r="I204">
        <v>699315.82299999997</v>
      </c>
      <c r="J204">
        <v>761361.28700000001</v>
      </c>
      <c r="K204">
        <v>557834.326</v>
      </c>
      <c r="L204">
        <v>583048.17200000002</v>
      </c>
    </row>
    <row r="205" spans="1:12">
      <c r="A205" t="s">
        <v>225</v>
      </c>
      <c r="B205">
        <v>205994.19099999999</v>
      </c>
      <c r="C205">
        <v>213912.451</v>
      </c>
      <c r="D205">
        <v>234440.611</v>
      </c>
      <c r="E205">
        <v>294137.64399999997</v>
      </c>
      <c r="F205">
        <v>385762.55</v>
      </c>
      <c r="G205">
        <v>442267.90600000002</v>
      </c>
      <c r="H205">
        <v>500070.92800000001</v>
      </c>
      <c r="I205">
        <v>672224.16700000002</v>
      </c>
      <c r="J205">
        <v>787114.495</v>
      </c>
      <c r="K205">
        <v>468960.50199999998</v>
      </c>
      <c r="L205">
        <v>633974.53399999999</v>
      </c>
    </row>
    <row r="206" spans="1:12">
      <c r="A206" t="s">
        <v>226</v>
      </c>
      <c r="B206">
        <v>298549.09899999999</v>
      </c>
      <c r="C206">
        <v>282258.41899999999</v>
      </c>
      <c r="D206">
        <v>301229.82400000002</v>
      </c>
      <c r="E206">
        <v>382605.995</v>
      </c>
      <c r="F206">
        <v>459568.995</v>
      </c>
      <c r="G206">
        <v>484168.348</v>
      </c>
      <c r="H206">
        <v>553671.15899999999</v>
      </c>
      <c r="I206">
        <v>711303.48899999994</v>
      </c>
      <c r="J206">
        <v>793515.45900000003</v>
      </c>
      <c r="K206">
        <v>665550.19299999997</v>
      </c>
      <c r="L206">
        <v>653360.03</v>
      </c>
    </row>
    <row r="207" spans="1:12">
      <c r="A207" t="s">
        <v>227</v>
      </c>
      <c r="B207">
        <v>330193.25799999997</v>
      </c>
      <c r="C207">
        <v>347327.81400000001</v>
      </c>
      <c r="D207">
        <v>360283.64600000001</v>
      </c>
      <c r="E207">
        <v>408968.04399999999</v>
      </c>
      <c r="F207">
        <v>526826.29700000002</v>
      </c>
      <c r="G207">
        <v>531356.799</v>
      </c>
      <c r="H207">
        <v>578559.098</v>
      </c>
      <c r="I207">
        <v>728885.99399999995</v>
      </c>
      <c r="J207">
        <v>879397.01599999995</v>
      </c>
      <c r="K207">
        <v>646873.75199999998</v>
      </c>
      <c r="L207">
        <v>664631.25</v>
      </c>
    </row>
    <row r="208" spans="1:12">
      <c r="A208" t="s">
        <v>228</v>
      </c>
      <c r="B208">
        <v>293313</v>
      </c>
      <c r="C208">
        <v>303504.59000000003</v>
      </c>
      <c r="D208">
        <v>330029.245</v>
      </c>
      <c r="E208">
        <v>426761.04</v>
      </c>
      <c r="F208">
        <v>474999.42599999998</v>
      </c>
      <c r="G208">
        <v>459583.84100000001</v>
      </c>
      <c r="H208">
        <v>501960.201</v>
      </c>
      <c r="I208">
        <v>617410.08600000001</v>
      </c>
      <c r="J208">
        <v>715779.06599999999</v>
      </c>
      <c r="K208">
        <v>496742.90399999998</v>
      </c>
      <c r="L208">
        <v>567986.53300000005</v>
      </c>
    </row>
    <row r="209" spans="1:12">
      <c r="A209" t="s">
        <v>229</v>
      </c>
      <c r="B209">
        <v>47469.082999999999</v>
      </c>
      <c r="C209">
        <v>48809.158000000003</v>
      </c>
      <c r="D209">
        <v>61565.133000000002</v>
      </c>
      <c r="E209">
        <v>44639.966999999997</v>
      </c>
      <c r="F209">
        <v>79878.452999999994</v>
      </c>
      <c r="G209">
        <v>89578.31</v>
      </c>
      <c r="H209">
        <v>93987.593999999997</v>
      </c>
      <c r="I209">
        <v>143789.114</v>
      </c>
      <c r="J209">
        <v>148325.05600000001</v>
      </c>
      <c r="K209">
        <v>128571.952</v>
      </c>
      <c r="L209">
        <v>122681.80499999999</v>
      </c>
    </row>
    <row r="210" spans="1:12">
      <c r="A210" t="s">
        <v>230</v>
      </c>
      <c r="B210">
        <v>530494.41099999996</v>
      </c>
      <c r="C210">
        <v>703522.272</v>
      </c>
      <c r="D210">
        <v>855940.71200000006</v>
      </c>
      <c r="E210">
        <v>1057621.003</v>
      </c>
      <c r="F210">
        <v>1261681.942</v>
      </c>
      <c r="G210">
        <v>1031833.683</v>
      </c>
      <c r="H210">
        <v>764534.71699999995</v>
      </c>
      <c r="I210">
        <v>802106.30900000001</v>
      </c>
      <c r="J210">
        <v>802405.5</v>
      </c>
      <c r="K210">
        <v>607587.13500000001</v>
      </c>
      <c r="L210">
        <v>617549.5</v>
      </c>
    </row>
    <row r="211" spans="1:12">
      <c r="A211" t="s">
        <v>231</v>
      </c>
      <c r="B211">
        <v>449239.12900000002</v>
      </c>
      <c r="C211">
        <v>395832.52899999998</v>
      </c>
      <c r="D211">
        <v>568536.80099999998</v>
      </c>
      <c r="E211">
        <v>469576.66899999999</v>
      </c>
      <c r="F211">
        <v>532950.00899999996</v>
      </c>
      <c r="G211">
        <v>628624.24899999995</v>
      </c>
      <c r="H211">
        <v>664618.88699999999</v>
      </c>
      <c r="I211">
        <v>783228.71600000001</v>
      </c>
      <c r="J211">
        <v>750747.47900000005</v>
      </c>
      <c r="K211">
        <v>643665.56200000003</v>
      </c>
      <c r="L211">
        <v>626008.88600000006</v>
      </c>
    </row>
    <row r="212" spans="1:12">
      <c r="A212" t="s">
        <v>232</v>
      </c>
      <c r="B212">
        <v>191785.91800000001</v>
      </c>
      <c r="C212">
        <v>157960.05600000001</v>
      </c>
      <c r="D212">
        <v>110229.159</v>
      </c>
      <c r="E212">
        <v>216748.245</v>
      </c>
      <c r="F212">
        <v>220221.14499999999</v>
      </c>
      <c r="G212">
        <v>145303.64199999999</v>
      </c>
      <c r="H212">
        <v>136073.82800000001</v>
      </c>
      <c r="I212">
        <v>190655.57699999999</v>
      </c>
      <c r="J212">
        <v>315526.05499999999</v>
      </c>
      <c r="K212">
        <v>399179.54599999997</v>
      </c>
      <c r="L212">
        <v>380621.45600000001</v>
      </c>
    </row>
    <row r="213" spans="1:12">
      <c r="A213" t="s">
        <v>233</v>
      </c>
      <c r="B213">
        <v>143907.47099999999</v>
      </c>
      <c r="C213">
        <v>67048.263000000006</v>
      </c>
      <c r="D213">
        <v>12741.522000000001</v>
      </c>
      <c r="E213">
        <v>18618.667000000001</v>
      </c>
      <c r="F213">
        <v>30543.8</v>
      </c>
      <c r="G213">
        <v>29578.694</v>
      </c>
      <c r="H213">
        <v>31157.837</v>
      </c>
      <c r="I213">
        <v>32022.687000000002</v>
      </c>
      <c r="J213">
        <v>42587.224999999999</v>
      </c>
      <c r="K213">
        <v>58874.726000000002</v>
      </c>
      <c r="L213">
        <v>20169.825000000001</v>
      </c>
    </row>
    <row r="214" spans="1:12">
      <c r="A214" t="s">
        <v>234</v>
      </c>
      <c r="B214">
        <v>47516.722999999998</v>
      </c>
      <c r="C214">
        <v>43425.082000000002</v>
      </c>
      <c r="D214">
        <v>54399.317999999999</v>
      </c>
      <c r="E214">
        <v>64119.87</v>
      </c>
      <c r="F214">
        <v>224146.65400000001</v>
      </c>
      <c r="G214">
        <v>239608.88200000001</v>
      </c>
      <c r="H214">
        <v>219382.829</v>
      </c>
      <c r="I214">
        <v>183711.34899999999</v>
      </c>
      <c r="J214">
        <v>155062.54999999999</v>
      </c>
      <c r="K214">
        <v>128451.63099999999</v>
      </c>
      <c r="L214">
        <v>155868.791</v>
      </c>
    </row>
    <row r="215" spans="1:12">
      <c r="A215" t="s">
        <v>235</v>
      </c>
      <c r="B215">
        <v>891200.68700000003</v>
      </c>
      <c r="C215">
        <v>841050.02300000004</v>
      </c>
      <c r="D215">
        <v>1037113.618</v>
      </c>
      <c r="E215">
        <v>1161618.0120000001</v>
      </c>
      <c r="F215">
        <v>1469189.561</v>
      </c>
      <c r="G215">
        <v>2139174.9819999998</v>
      </c>
      <c r="H215">
        <v>2207434.0729999999</v>
      </c>
      <c r="I215">
        <v>2535574.5610000002</v>
      </c>
      <c r="J215">
        <v>2604012.9309999999</v>
      </c>
      <c r="K215">
        <v>1726873.8740000001</v>
      </c>
      <c r="L215">
        <v>1680207.5460000001</v>
      </c>
    </row>
    <row r="216" spans="1:12">
      <c r="A216" t="s">
        <v>236</v>
      </c>
      <c r="B216">
        <v>545948.71100000001</v>
      </c>
      <c r="C216">
        <v>550042.73</v>
      </c>
      <c r="D216">
        <v>588221.84400000004</v>
      </c>
      <c r="E216">
        <v>798115.59499999997</v>
      </c>
      <c r="F216">
        <v>925490.15700000001</v>
      </c>
      <c r="G216">
        <v>1020921.866</v>
      </c>
      <c r="H216">
        <v>1249994.5179999999</v>
      </c>
      <c r="I216">
        <v>1544460.152</v>
      </c>
      <c r="J216">
        <v>1951644.9909999999</v>
      </c>
      <c r="K216">
        <v>1692595.3049999999</v>
      </c>
      <c r="L216">
        <v>1957366.902</v>
      </c>
    </row>
    <row r="217" spans="1:12">
      <c r="A217" t="s">
        <v>237</v>
      </c>
      <c r="B217">
        <v>1315906.8189999999</v>
      </c>
      <c r="C217">
        <v>1351345.5149999999</v>
      </c>
      <c r="D217">
        <v>1454647.6059999999</v>
      </c>
      <c r="E217">
        <v>1953079.628</v>
      </c>
      <c r="F217">
        <v>2048937.8540000001</v>
      </c>
      <c r="G217">
        <v>2032331.405</v>
      </c>
      <c r="H217">
        <v>2015446.1780000001</v>
      </c>
      <c r="I217">
        <v>2578084.8859999999</v>
      </c>
      <c r="J217">
        <v>2892410.8709999998</v>
      </c>
      <c r="K217">
        <v>2114836.8840000001</v>
      </c>
      <c r="L217">
        <v>2696290.0180000002</v>
      </c>
    </row>
    <row r="218" spans="1:12">
      <c r="A218" t="s">
        <v>238</v>
      </c>
      <c r="B218">
        <v>656357.03300000005</v>
      </c>
      <c r="C218">
        <v>685170.28300000005</v>
      </c>
      <c r="D218">
        <v>693740.76899999997</v>
      </c>
      <c r="E218">
        <v>946339.41200000001</v>
      </c>
      <c r="F218">
        <v>1227454.2919999999</v>
      </c>
      <c r="G218">
        <v>1332195.5209999999</v>
      </c>
      <c r="H218">
        <v>1322072.473</v>
      </c>
      <c r="I218">
        <v>1363528.0349999999</v>
      </c>
      <c r="J218">
        <v>1376690.1939999999</v>
      </c>
      <c r="K218">
        <v>823240.79599999997</v>
      </c>
      <c r="L218">
        <v>1022194.749</v>
      </c>
    </row>
    <row r="219" spans="1:12">
      <c r="A219" t="s">
        <v>239</v>
      </c>
      <c r="B219">
        <v>148722.696</v>
      </c>
      <c r="C219">
        <v>143746.36799999999</v>
      </c>
      <c r="D219">
        <v>201867.644</v>
      </c>
      <c r="E219">
        <v>244525.66899999999</v>
      </c>
      <c r="F219">
        <v>279181.37300000002</v>
      </c>
      <c r="G219">
        <v>272098.51199999999</v>
      </c>
      <c r="H219">
        <v>283899.63699999999</v>
      </c>
      <c r="I219">
        <v>355318.516</v>
      </c>
      <c r="J219">
        <v>401942.56599999999</v>
      </c>
      <c r="K219">
        <v>380615.39500000002</v>
      </c>
      <c r="L219">
        <v>428894.78</v>
      </c>
    </row>
    <row r="220" spans="1:12">
      <c r="A220" t="s">
        <v>240</v>
      </c>
      <c r="B220">
        <v>406959.64500000002</v>
      </c>
      <c r="C220">
        <v>353467.212</v>
      </c>
      <c r="D220">
        <v>399153.88199999998</v>
      </c>
      <c r="E220">
        <v>517006.50099999999</v>
      </c>
      <c r="F220">
        <v>619608.06599999999</v>
      </c>
      <c r="G220">
        <v>777037.99399999995</v>
      </c>
      <c r="H220">
        <v>720755.79200000002</v>
      </c>
      <c r="I220">
        <v>669751.98100000003</v>
      </c>
      <c r="J220">
        <v>694071.93099999998</v>
      </c>
      <c r="K220">
        <v>598820.08200000005</v>
      </c>
      <c r="L220">
        <v>600649.03700000001</v>
      </c>
    </row>
    <row r="221" spans="1:12">
      <c r="A221" t="s">
        <v>241</v>
      </c>
      <c r="B221">
        <v>1105420.9879999999</v>
      </c>
      <c r="C221">
        <v>1334084.091</v>
      </c>
      <c r="D221">
        <v>1413941.088</v>
      </c>
      <c r="E221">
        <v>1427260.72</v>
      </c>
      <c r="F221">
        <v>1651478.3729999999</v>
      </c>
      <c r="G221">
        <v>1707398.76</v>
      </c>
      <c r="H221">
        <v>2181814.9569999999</v>
      </c>
      <c r="I221">
        <v>2382481.9240000001</v>
      </c>
      <c r="J221">
        <v>2423638.8339999998</v>
      </c>
      <c r="K221">
        <v>1442545.6059999999</v>
      </c>
      <c r="L221">
        <v>1892116.206</v>
      </c>
    </row>
    <row r="222" spans="1:12">
      <c r="A222" t="s">
        <v>242</v>
      </c>
      <c r="B222">
        <v>943448.26</v>
      </c>
      <c r="C222">
        <v>939857.049</v>
      </c>
      <c r="D222">
        <v>964999.15500000003</v>
      </c>
      <c r="E222">
        <v>1356798.493</v>
      </c>
      <c r="F222">
        <v>1637836.5519999999</v>
      </c>
      <c r="G222">
        <v>1482731.96</v>
      </c>
      <c r="H222">
        <v>1633994.5630000001</v>
      </c>
      <c r="I222">
        <v>1884170.8470000001</v>
      </c>
      <c r="J222">
        <v>2119909.6120000002</v>
      </c>
      <c r="K222">
        <v>1724598.879</v>
      </c>
      <c r="L222">
        <v>2063252.2509999999</v>
      </c>
    </row>
    <row r="223" spans="1:12">
      <c r="A223" t="s">
        <v>243</v>
      </c>
      <c r="B223">
        <v>2778566.86</v>
      </c>
      <c r="C223">
        <v>2856004.642</v>
      </c>
      <c r="D223">
        <v>3249623.6120000002</v>
      </c>
      <c r="E223">
        <v>3732745.3569999998</v>
      </c>
      <c r="F223">
        <v>7712081.3509999998</v>
      </c>
      <c r="G223">
        <v>7779141.7520000003</v>
      </c>
      <c r="H223">
        <v>8655421.5749999993</v>
      </c>
      <c r="I223">
        <v>8485908.4680000003</v>
      </c>
      <c r="J223">
        <v>6617178.5700000003</v>
      </c>
      <c r="K223">
        <v>3449097.7510000002</v>
      </c>
      <c r="L223">
        <v>4063395.9130000002</v>
      </c>
    </row>
    <row r="224" spans="1:12">
      <c r="A224" t="s">
        <v>244</v>
      </c>
      <c r="B224">
        <v>984110.89500000002</v>
      </c>
      <c r="C224">
        <v>1046462.598</v>
      </c>
      <c r="D224">
        <v>1058182.8370000001</v>
      </c>
      <c r="E224">
        <v>1280315.3670000001</v>
      </c>
      <c r="F224">
        <v>1507954.466</v>
      </c>
      <c r="G224">
        <v>1553165.8370000001</v>
      </c>
      <c r="H224">
        <v>1815292.6569999999</v>
      </c>
      <c r="I224">
        <v>2452738.145</v>
      </c>
      <c r="J224">
        <v>2811019.2570000002</v>
      </c>
      <c r="K224">
        <v>1935933.0460000001</v>
      </c>
      <c r="L224">
        <v>2033123.3060000001</v>
      </c>
    </row>
    <row r="225" spans="1:12">
      <c r="A225" t="s">
        <v>245</v>
      </c>
      <c r="B225">
        <v>236093.29500000001</v>
      </c>
      <c r="C225">
        <v>280755.27299999999</v>
      </c>
      <c r="D225">
        <v>159138.81299999999</v>
      </c>
      <c r="E225">
        <v>231758.89499999999</v>
      </c>
      <c r="F225">
        <v>295088.04100000003</v>
      </c>
      <c r="G225">
        <v>300957.76299999998</v>
      </c>
      <c r="H225">
        <v>368283.83</v>
      </c>
      <c r="I225">
        <v>396840.46</v>
      </c>
      <c r="J225">
        <v>409274.23800000001</v>
      </c>
      <c r="K225">
        <v>227313.85500000001</v>
      </c>
      <c r="L225">
        <v>214287.682</v>
      </c>
    </row>
    <row r="226" spans="1:12">
      <c r="A226" t="s">
        <v>246</v>
      </c>
      <c r="B226">
        <v>1939368.6470000001</v>
      </c>
      <c r="C226">
        <v>1926039.872</v>
      </c>
      <c r="D226">
        <v>2129163.4920000001</v>
      </c>
      <c r="E226">
        <v>2588866.3390000002</v>
      </c>
      <c r="F226">
        <v>2989164.9530000002</v>
      </c>
      <c r="G226">
        <v>3222629.3820000002</v>
      </c>
      <c r="H226">
        <v>3787939.173</v>
      </c>
      <c r="I226">
        <v>4527677.7910000002</v>
      </c>
      <c r="J226">
        <v>5044831.2850000001</v>
      </c>
      <c r="K226">
        <v>3545066.355</v>
      </c>
      <c r="L226">
        <v>4154287.6830000002</v>
      </c>
    </row>
    <row r="227" spans="1:12">
      <c r="A227" t="s">
        <v>247</v>
      </c>
      <c r="B227">
        <v>150155.674</v>
      </c>
      <c r="C227">
        <v>218862.62899999999</v>
      </c>
      <c r="D227">
        <v>294804.2</v>
      </c>
      <c r="E227">
        <v>429418.55300000001</v>
      </c>
      <c r="F227">
        <v>532459.78099999996</v>
      </c>
      <c r="G227">
        <v>603990.34400000004</v>
      </c>
      <c r="H227">
        <v>663428.68200000003</v>
      </c>
      <c r="I227">
        <v>667687.80099999998</v>
      </c>
      <c r="J227">
        <v>947493.598</v>
      </c>
      <c r="K227">
        <v>668067.77800000005</v>
      </c>
      <c r="L227">
        <v>710738.62800000003</v>
      </c>
    </row>
    <row r="228" spans="1:12">
      <c r="A228" t="s">
        <v>248</v>
      </c>
      <c r="B228">
        <v>212755.74</v>
      </c>
      <c r="C228">
        <v>223797.75599999999</v>
      </c>
      <c r="D228">
        <v>274894.73800000001</v>
      </c>
      <c r="E228">
        <v>306593.23</v>
      </c>
      <c r="F228">
        <v>401819.47200000001</v>
      </c>
      <c r="G228">
        <v>422645.13299999997</v>
      </c>
      <c r="H228">
        <v>481146.49800000002</v>
      </c>
      <c r="I228">
        <v>605559.82700000005</v>
      </c>
      <c r="J228">
        <v>700046.65800000005</v>
      </c>
      <c r="K228">
        <v>328126.72899999999</v>
      </c>
      <c r="L228">
        <v>363346.8</v>
      </c>
    </row>
    <row r="229" spans="1:12">
      <c r="A229" t="s">
        <v>249</v>
      </c>
      <c r="B229">
        <v>574431.63699999999</v>
      </c>
      <c r="C229">
        <v>521901.55300000001</v>
      </c>
      <c r="D229">
        <v>742795.49899999995</v>
      </c>
      <c r="E229">
        <v>1140717.564</v>
      </c>
      <c r="F229">
        <v>1244322.655</v>
      </c>
      <c r="G229">
        <v>1071676.216</v>
      </c>
      <c r="H229">
        <v>1273418.443</v>
      </c>
      <c r="I229">
        <v>1555888.1240000001</v>
      </c>
      <c r="J229">
        <v>1647380.267</v>
      </c>
      <c r="K229">
        <v>1946373.2720000001</v>
      </c>
      <c r="L229">
        <v>2004324.946</v>
      </c>
    </row>
    <row r="230" spans="1:12">
      <c r="A230" t="s">
        <v>250</v>
      </c>
      <c r="B230">
        <v>1057737.7209999999</v>
      </c>
      <c r="C230">
        <v>794338.78300000005</v>
      </c>
      <c r="D230">
        <v>862956.60400000005</v>
      </c>
      <c r="E230">
        <v>1194960.2509999999</v>
      </c>
      <c r="F230">
        <v>3244225.97</v>
      </c>
      <c r="G230">
        <v>476884.06</v>
      </c>
      <c r="H230">
        <v>891767.06200000003</v>
      </c>
      <c r="I230">
        <v>964636.15300000005</v>
      </c>
      <c r="J230">
        <v>763650.84900000005</v>
      </c>
      <c r="K230">
        <v>631279.929</v>
      </c>
      <c r="L230">
        <v>926821.00899999996</v>
      </c>
    </row>
    <row r="231" spans="1:12">
      <c r="A231" t="s">
        <v>251</v>
      </c>
      <c r="B231">
        <v>128482.412</v>
      </c>
      <c r="C231">
        <v>129135.526</v>
      </c>
      <c r="D231">
        <v>221845.46</v>
      </c>
      <c r="E231">
        <v>293791.97899999999</v>
      </c>
      <c r="F231">
        <v>514542.13299999997</v>
      </c>
      <c r="G231">
        <v>32636.514999999999</v>
      </c>
      <c r="H231">
        <v>66843.887000000002</v>
      </c>
      <c r="I231">
        <v>89395.040999999997</v>
      </c>
      <c r="J231">
        <v>72501.641000000003</v>
      </c>
      <c r="K231">
        <v>98880.476999999999</v>
      </c>
      <c r="L231">
        <v>138455.42499999999</v>
      </c>
    </row>
    <row r="232" spans="1:12">
      <c r="A232" t="s">
        <v>252</v>
      </c>
      <c r="B232">
        <v>59386.57</v>
      </c>
      <c r="C232">
        <v>72891.239000000001</v>
      </c>
      <c r="D232">
        <v>64570.156000000003</v>
      </c>
      <c r="E232">
        <v>79243.745999999999</v>
      </c>
      <c r="F232">
        <v>81696.604000000007</v>
      </c>
      <c r="G232">
        <v>88964.634000000005</v>
      </c>
      <c r="H232">
        <v>85430.747000000003</v>
      </c>
      <c r="I232">
        <v>111006.243</v>
      </c>
      <c r="J232">
        <v>127383.859</v>
      </c>
      <c r="K232">
        <v>101990.70600000001</v>
      </c>
      <c r="L232">
        <v>108536.04399999999</v>
      </c>
    </row>
    <row r="233" spans="1:12">
      <c r="A233" t="s">
        <v>253</v>
      </c>
      <c r="B233">
        <v>115716.686</v>
      </c>
      <c r="C233">
        <v>151703.054</v>
      </c>
      <c r="D233">
        <v>158831.77799999999</v>
      </c>
      <c r="E233">
        <v>210841.125</v>
      </c>
      <c r="F233">
        <v>241081.02499999999</v>
      </c>
      <c r="G233">
        <v>316237.96500000003</v>
      </c>
      <c r="H233">
        <v>500017.109</v>
      </c>
      <c r="I233">
        <v>364802.53899999999</v>
      </c>
      <c r="J233">
        <v>591933.64399999997</v>
      </c>
      <c r="K233">
        <v>559578.60400000005</v>
      </c>
      <c r="L233">
        <v>475813.84600000002</v>
      </c>
    </row>
    <row r="234" spans="1:12">
      <c r="A234" t="s">
        <v>254</v>
      </c>
      <c r="B234">
        <v>359771.38799999998</v>
      </c>
      <c r="C234">
        <v>346822.23499999999</v>
      </c>
      <c r="D234">
        <v>380515.84700000001</v>
      </c>
      <c r="E234">
        <v>446963.96100000001</v>
      </c>
      <c r="F234">
        <v>508117.484</v>
      </c>
      <c r="G234">
        <v>536455.777</v>
      </c>
      <c r="H234">
        <v>606826.147</v>
      </c>
      <c r="I234">
        <v>776571.00199999998</v>
      </c>
      <c r="J234">
        <v>850962.55700000003</v>
      </c>
      <c r="K234">
        <v>711819.77599999995</v>
      </c>
      <c r="L234">
        <v>742748.571</v>
      </c>
    </row>
    <row r="235" spans="1:12">
      <c r="A235" t="s">
        <v>255</v>
      </c>
      <c r="B235">
        <v>1086536.5319999999</v>
      </c>
      <c r="C235">
        <v>1244921.602</v>
      </c>
      <c r="D235">
        <v>1356878.514</v>
      </c>
      <c r="E235">
        <v>1671640.31</v>
      </c>
      <c r="F235">
        <v>1881974.7050000001</v>
      </c>
      <c r="G235">
        <v>1792180.889</v>
      </c>
      <c r="H235">
        <v>1853292.42</v>
      </c>
      <c r="I235">
        <v>2286771.0630000001</v>
      </c>
      <c r="J235">
        <v>2392691.04</v>
      </c>
      <c r="K235">
        <v>1928110.507</v>
      </c>
      <c r="L235">
        <v>1776998.486</v>
      </c>
    </row>
    <row r="236" spans="1:12">
      <c r="A236" t="s">
        <v>256</v>
      </c>
      <c r="B236">
        <v>19579.667000000001</v>
      </c>
      <c r="C236">
        <v>21892.777999999998</v>
      </c>
      <c r="D236">
        <v>21970.821</v>
      </c>
      <c r="E236">
        <v>28276.235000000001</v>
      </c>
      <c r="F236">
        <v>44541.605000000003</v>
      </c>
      <c r="G236">
        <v>66188.332999999999</v>
      </c>
      <c r="H236">
        <v>64115.803999999996</v>
      </c>
      <c r="I236">
        <v>79391.376000000004</v>
      </c>
      <c r="J236">
        <v>98450.369000000006</v>
      </c>
      <c r="K236">
        <v>85693.466</v>
      </c>
      <c r="L236">
        <v>78279.020999999993</v>
      </c>
    </row>
    <row r="237" spans="1:12">
      <c r="A237" t="s">
        <v>257</v>
      </c>
      <c r="B237">
        <v>135693.20699999999</v>
      </c>
      <c r="C237">
        <v>136411.83199999999</v>
      </c>
      <c r="D237">
        <v>124160.704</v>
      </c>
      <c r="E237">
        <v>145860.141</v>
      </c>
      <c r="F237">
        <v>169027.89199999999</v>
      </c>
      <c r="G237">
        <v>158678.97099999999</v>
      </c>
      <c r="H237">
        <v>169949.302</v>
      </c>
      <c r="I237">
        <v>214137.02799999999</v>
      </c>
      <c r="J237">
        <v>229331.894</v>
      </c>
      <c r="K237">
        <v>186095.75899999999</v>
      </c>
      <c r="L237">
        <v>193364.69699999999</v>
      </c>
    </row>
    <row r="238" spans="1:12">
      <c r="A238" t="s">
        <v>258</v>
      </c>
      <c r="B238">
        <v>164937.45499999999</v>
      </c>
      <c r="C238">
        <v>161067.90100000001</v>
      </c>
      <c r="D238">
        <v>165768.076</v>
      </c>
      <c r="E238">
        <v>220238.886</v>
      </c>
      <c r="F238">
        <v>328049.36499999999</v>
      </c>
      <c r="G238">
        <v>457803.26299999998</v>
      </c>
      <c r="H238">
        <v>491532.701</v>
      </c>
      <c r="I238">
        <v>585311.54599999997</v>
      </c>
      <c r="J238">
        <v>625591.054</v>
      </c>
      <c r="K238">
        <v>445766.84600000002</v>
      </c>
      <c r="L238">
        <v>412631.93400000001</v>
      </c>
    </row>
    <row r="239" spans="1:12">
      <c r="A239" t="s">
        <v>259</v>
      </c>
      <c r="B239">
        <v>55981.173000000003</v>
      </c>
      <c r="C239">
        <v>56637.182000000001</v>
      </c>
      <c r="D239">
        <v>59263.063000000002</v>
      </c>
      <c r="E239">
        <v>70456.985000000001</v>
      </c>
      <c r="F239">
        <v>78977.426999999996</v>
      </c>
      <c r="G239">
        <v>83626.017999999996</v>
      </c>
      <c r="H239">
        <v>71824.394</v>
      </c>
      <c r="I239">
        <v>87882.099000000002</v>
      </c>
      <c r="J239">
        <v>97851.053</v>
      </c>
      <c r="K239">
        <v>77638.644</v>
      </c>
      <c r="L239">
        <v>77159.125</v>
      </c>
    </row>
    <row r="240" spans="1:12">
      <c r="A240" t="s">
        <v>260</v>
      </c>
      <c r="B240">
        <v>220137.42499999999</v>
      </c>
      <c r="C240">
        <v>207848.96400000001</v>
      </c>
      <c r="D240">
        <v>215248.08199999999</v>
      </c>
      <c r="E240">
        <v>270057.76299999998</v>
      </c>
      <c r="F240">
        <v>320573.89600000001</v>
      </c>
      <c r="G240">
        <v>325631.51400000002</v>
      </c>
      <c r="H240">
        <v>316686.25799999997</v>
      </c>
      <c r="I240">
        <v>387532.20500000002</v>
      </c>
      <c r="J240">
        <v>436421.04300000001</v>
      </c>
      <c r="K240">
        <v>349443.02899999998</v>
      </c>
      <c r="L240">
        <v>369941.283</v>
      </c>
    </row>
    <row r="241" spans="1:12">
      <c r="A241" t="s">
        <v>261</v>
      </c>
      <c r="B241">
        <v>402559.93800000002</v>
      </c>
      <c r="C241">
        <v>408027.25</v>
      </c>
      <c r="D241">
        <v>431632.15700000001</v>
      </c>
      <c r="E241">
        <v>532928.97</v>
      </c>
      <c r="F241">
        <v>645636.53300000005</v>
      </c>
      <c r="G241">
        <v>742055.54799999995</v>
      </c>
      <c r="H241">
        <v>759589.35199999996</v>
      </c>
      <c r="I241">
        <v>910156.78700000001</v>
      </c>
      <c r="J241">
        <v>960693.52</v>
      </c>
      <c r="K241">
        <v>775841.902</v>
      </c>
      <c r="L241">
        <v>746328.027</v>
      </c>
    </row>
    <row r="242" spans="1:12">
      <c r="A242" t="s">
        <v>262</v>
      </c>
      <c r="B242">
        <v>104966.27</v>
      </c>
      <c r="C242">
        <v>95122.797000000006</v>
      </c>
      <c r="D242">
        <v>93048.198000000004</v>
      </c>
      <c r="E242">
        <v>109693.226</v>
      </c>
      <c r="F242">
        <v>120750.00199999999</v>
      </c>
      <c r="G242">
        <v>136988.864</v>
      </c>
      <c r="H242">
        <v>151006.742</v>
      </c>
      <c r="I242">
        <v>175866.55300000001</v>
      </c>
      <c r="J242">
        <v>183089.726</v>
      </c>
      <c r="K242">
        <v>135941.91</v>
      </c>
      <c r="L242">
        <v>153015.70499999999</v>
      </c>
    </row>
    <row r="243" spans="1:12">
      <c r="A243" t="s">
        <v>263</v>
      </c>
      <c r="B243">
        <v>70024.513000000006</v>
      </c>
      <c r="C243">
        <v>82204.058000000005</v>
      </c>
      <c r="D243">
        <v>89849.676000000007</v>
      </c>
      <c r="E243">
        <v>126575.067</v>
      </c>
      <c r="F243">
        <v>161224.18299999999</v>
      </c>
      <c r="G243">
        <v>164155.06299999999</v>
      </c>
      <c r="H243">
        <v>152412.514</v>
      </c>
      <c r="I243">
        <v>170938.43400000001</v>
      </c>
      <c r="J243">
        <v>200649.008</v>
      </c>
      <c r="K243">
        <v>180331.56299999999</v>
      </c>
      <c r="L243">
        <v>178135.00399999999</v>
      </c>
    </row>
    <row r="244" spans="1:12">
      <c r="A244" t="s">
        <v>264</v>
      </c>
      <c r="B244">
        <v>538294.76399999997</v>
      </c>
      <c r="C244">
        <v>581013.02899999998</v>
      </c>
      <c r="D244">
        <v>555234.40899999999</v>
      </c>
      <c r="E244">
        <v>660560.18999999994</v>
      </c>
      <c r="F244">
        <v>747295.06599999999</v>
      </c>
      <c r="G244">
        <v>791258.34400000004</v>
      </c>
      <c r="H244">
        <v>808888.55700000003</v>
      </c>
      <c r="I244">
        <v>753778.00699999998</v>
      </c>
      <c r="J244">
        <v>839640.03</v>
      </c>
      <c r="K244">
        <v>733794.60100000002</v>
      </c>
      <c r="L244">
        <v>758283.24100000004</v>
      </c>
    </row>
    <row r="245" spans="1:12">
      <c r="A245" t="s">
        <v>265</v>
      </c>
      <c r="B245">
        <v>55041.131000000001</v>
      </c>
      <c r="C245">
        <v>58229.04</v>
      </c>
      <c r="D245">
        <v>72506.066999999995</v>
      </c>
      <c r="E245">
        <v>92085.159</v>
      </c>
      <c r="F245">
        <v>103391.652</v>
      </c>
      <c r="G245">
        <v>97708.497000000003</v>
      </c>
      <c r="H245">
        <v>115029.792</v>
      </c>
      <c r="I245">
        <v>148617.29</v>
      </c>
      <c r="J245">
        <v>164852.174</v>
      </c>
      <c r="K245">
        <v>139125.03</v>
      </c>
      <c r="L245">
        <v>154749.43799999999</v>
      </c>
    </row>
    <row r="246" spans="1:12">
      <c r="A246" t="s">
        <v>266</v>
      </c>
      <c r="B246">
        <v>171057.715</v>
      </c>
      <c r="C246">
        <v>187938.36300000001</v>
      </c>
      <c r="D246">
        <v>215395.435</v>
      </c>
      <c r="E246">
        <v>279666.152</v>
      </c>
      <c r="F246">
        <v>327246.74300000002</v>
      </c>
      <c r="G246">
        <v>366672.37900000002</v>
      </c>
      <c r="H246">
        <v>410286.85100000002</v>
      </c>
      <c r="I246">
        <v>514898.95</v>
      </c>
      <c r="J246">
        <v>586282.43000000005</v>
      </c>
      <c r="K246">
        <v>522884.364</v>
      </c>
      <c r="L246">
        <v>627285.31700000004</v>
      </c>
    </row>
    <row r="247" spans="1:12">
      <c r="A247" t="s">
        <v>267</v>
      </c>
      <c r="B247">
        <v>32544.654999999999</v>
      </c>
      <c r="C247">
        <v>26904.277999999998</v>
      </c>
      <c r="D247">
        <v>32640.17</v>
      </c>
      <c r="E247">
        <v>33481.843000000001</v>
      </c>
      <c r="F247">
        <v>46067.321000000004</v>
      </c>
      <c r="G247">
        <v>34345.182000000001</v>
      </c>
      <c r="H247">
        <v>38602.716999999997</v>
      </c>
      <c r="I247">
        <v>49314.959000000003</v>
      </c>
      <c r="J247">
        <v>61240.36</v>
      </c>
      <c r="K247">
        <v>47588.663999999997</v>
      </c>
      <c r="L247">
        <v>42564.756000000001</v>
      </c>
    </row>
    <row r="248" spans="1:12">
      <c r="A248" t="s">
        <v>268</v>
      </c>
      <c r="B248">
        <v>609040.24199999997</v>
      </c>
      <c r="C248">
        <v>673497.83</v>
      </c>
      <c r="D248">
        <v>669693.15099999995</v>
      </c>
      <c r="E248">
        <v>878899.86</v>
      </c>
      <c r="F248">
        <v>1153570.486</v>
      </c>
      <c r="G248">
        <v>1220232.595</v>
      </c>
      <c r="H248">
        <v>1360812.963</v>
      </c>
      <c r="I248">
        <v>1721014.5589999999</v>
      </c>
      <c r="J248">
        <v>1881207.91</v>
      </c>
      <c r="K248">
        <v>1442463.4820000001</v>
      </c>
      <c r="L248">
        <v>1627300.4680000001</v>
      </c>
    </row>
    <row r="249" spans="1:12">
      <c r="A249" t="s">
        <v>269</v>
      </c>
      <c r="B249">
        <v>56715.392999999996</v>
      </c>
      <c r="C249">
        <v>52552.250999999997</v>
      </c>
      <c r="D249">
        <v>58408.921000000002</v>
      </c>
      <c r="E249">
        <v>69114.539000000004</v>
      </c>
      <c r="F249">
        <v>82298.327000000005</v>
      </c>
      <c r="G249">
        <v>88079.7</v>
      </c>
      <c r="H249">
        <v>89668.712</v>
      </c>
      <c r="I249">
        <v>110798.1</v>
      </c>
      <c r="J249">
        <v>96453.481</v>
      </c>
      <c r="K249">
        <v>88546.67</v>
      </c>
      <c r="L249">
        <v>72599.661999999997</v>
      </c>
    </row>
    <row r="250" spans="1:12">
      <c r="A250" t="s">
        <v>270</v>
      </c>
      <c r="B250">
        <v>70018.551999999996</v>
      </c>
      <c r="C250">
        <v>79378.66</v>
      </c>
      <c r="D250">
        <v>79674.876000000004</v>
      </c>
      <c r="E250">
        <v>84577.403999999995</v>
      </c>
      <c r="F250">
        <v>76561.452999999994</v>
      </c>
      <c r="G250">
        <v>74270.051999999996</v>
      </c>
      <c r="H250">
        <v>79630.758000000002</v>
      </c>
      <c r="I250">
        <v>73786.990000000005</v>
      </c>
      <c r="J250">
        <v>71545.774999999994</v>
      </c>
      <c r="K250">
        <v>63022.512999999999</v>
      </c>
      <c r="L250">
        <v>78617.365999999995</v>
      </c>
    </row>
    <row r="251" spans="1:12">
      <c r="A251" t="s">
        <v>271</v>
      </c>
      <c r="B251">
        <v>429.03699999999998</v>
      </c>
      <c r="C251">
        <v>768.38</v>
      </c>
      <c r="D251">
        <v>725.96600000000001</v>
      </c>
      <c r="E251">
        <v>343.03</v>
      </c>
      <c r="F251">
        <v>386.45800000000003</v>
      </c>
      <c r="G251">
        <v>381.048</v>
      </c>
      <c r="H251">
        <v>147.61799999999999</v>
      </c>
      <c r="I251">
        <v>276.16899999999998</v>
      </c>
      <c r="J251">
        <v>248.39</v>
      </c>
      <c r="K251">
        <v>2094.2719999999999</v>
      </c>
      <c r="L251">
        <v>1761.3579999999999</v>
      </c>
    </row>
    <row r="252" spans="1:12">
      <c r="A252" t="s">
        <v>272</v>
      </c>
      <c r="B252">
        <v>174495.83199999999</v>
      </c>
      <c r="C252">
        <v>251145.23</v>
      </c>
      <c r="D252">
        <v>238053.12700000001</v>
      </c>
      <c r="E252">
        <v>287293.16499999998</v>
      </c>
      <c r="F252">
        <v>279848.85700000002</v>
      </c>
      <c r="G252">
        <v>257939.49</v>
      </c>
      <c r="H252">
        <v>264702.87099999998</v>
      </c>
      <c r="I252">
        <v>283495.815</v>
      </c>
      <c r="J252">
        <v>312050.90600000002</v>
      </c>
      <c r="K252">
        <v>364639.38699999999</v>
      </c>
      <c r="L252">
        <v>358836.03399999999</v>
      </c>
    </row>
    <row r="253" spans="1:12">
      <c r="A253" t="s">
        <v>273</v>
      </c>
      <c r="B253">
        <v>47031.148000000001</v>
      </c>
      <c r="C253">
        <v>55060.146000000001</v>
      </c>
      <c r="D253">
        <v>74253.543000000005</v>
      </c>
      <c r="E253">
        <v>113921.864</v>
      </c>
      <c r="F253">
        <v>142734.79999999999</v>
      </c>
      <c r="G253">
        <v>160763.18700000001</v>
      </c>
      <c r="H253">
        <v>216442.337</v>
      </c>
      <c r="I253">
        <v>263571.37199999997</v>
      </c>
      <c r="J253">
        <v>291094.011</v>
      </c>
      <c r="K253">
        <v>239724.65</v>
      </c>
      <c r="L253">
        <v>263392.56099999999</v>
      </c>
    </row>
    <row r="254" spans="1:12">
      <c r="A254" t="s">
        <v>274</v>
      </c>
      <c r="B254">
        <v>21201.269</v>
      </c>
      <c r="C254">
        <v>23582.603999999999</v>
      </c>
      <c r="D254">
        <v>30793.52</v>
      </c>
      <c r="E254">
        <v>40038.165000000001</v>
      </c>
      <c r="F254">
        <v>41949.813000000002</v>
      </c>
      <c r="G254">
        <v>33004.53</v>
      </c>
      <c r="H254">
        <v>38558.517</v>
      </c>
      <c r="I254">
        <v>64943.432999999997</v>
      </c>
      <c r="J254">
        <v>85828.195999999996</v>
      </c>
      <c r="K254">
        <v>58000.35</v>
      </c>
      <c r="L254">
        <v>44096.45</v>
      </c>
    </row>
    <row r="255" spans="1:12">
      <c r="A255" t="s">
        <v>275</v>
      </c>
      <c r="B255">
        <v>382308.34499999997</v>
      </c>
      <c r="C255">
        <v>404589.22700000001</v>
      </c>
      <c r="D255">
        <v>407658.69099999999</v>
      </c>
      <c r="E255">
        <v>488192.28700000001</v>
      </c>
      <c r="F255">
        <v>556363.62100000004</v>
      </c>
      <c r="G255">
        <v>546332.54799999995</v>
      </c>
      <c r="H255">
        <v>579499.92000000004</v>
      </c>
      <c r="I255">
        <v>675344.46600000001</v>
      </c>
      <c r="J255">
        <v>726296.598</v>
      </c>
      <c r="K255">
        <v>639250.58900000004</v>
      </c>
      <c r="L255">
        <v>627539.62300000002</v>
      </c>
    </row>
    <row r="256" spans="1:12">
      <c r="A256" t="s">
        <v>276</v>
      </c>
      <c r="B256">
        <v>841719.64</v>
      </c>
      <c r="C256">
        <v>866348.61399999994</v>
      </c>
      <c r="D256">
        <v>940014.60900000005</v>
      </c>
      <c r="E256">
        <v>1195625.6070000001</v>
      </c>
      <c r="F256">
        <v>1356480.5120000001</v>
      </c>
      <c r="G256">
        <v>1471873.581</v>
      </c>
      <c r="H256">
        <v>1611952.621</v>
      </c>
      <c r="I256">
        <v>1979853.621</v>
      </c>
      <c r="J256">
        <v>2229334.3450000002</v>
      </c>
      <c r="K256">
        <v>1827660.6370000001</v>
      </c>
      <c r="L256">
        <v>2024923.1129999999</v>
      </c>
    </row>
    <row r="257" spans="1:12">
      <c r="A257" t="s">
        <v>277</v>
      </c>
      <c r="B257">
        <v>547235.35900000005</v>
      </c>
      <c r="C257">
        <v>678321.54500000004</v>
      </c>
      <c r="D257">
        <v>794643.32799999998</v>
      </c>
      <c r="E257">
        <v>1038465.593</v>
      </c>
      <c r="F257">
        <v>1191294.483</v>
      </c>
      <c r="G257">
        <v>1329904.18</v>
      </c>
      <c r="H257">
        <v>1430844.2150000001</v>
      </c>
      <c r="I257">
        <v>1449131.419</v>
      </c>
      <c r="J257">
        <v>1722430.2919999999</v>
      </c>
      <c r="K257">
        <v>1348928.753</v>
      </c>
      <c r="L257">
        <v>1490537.0989999999</v>
      </c>
    </row>
    <row r="258" spans="1:12">
      <c r="A258" t="s">
        <v>278</v>
      </c>
      <c r="B258">
        <v>71207.17</v>
      </c>
      <c r="C258">
        <v>74935.176000000007</v>
      </c>
      <c r="D258">
        <v>79657.372000000003</v>
      </c>
      <c r="E258">
        <v>194230.15700000001</v>
      </c>
      <c r="F258">
        <v>194807.639</v>
      </c>
      <c r="G258">
        <v>203173</v>
      </c>
      <c r="H258">
        <v>218375.78599999999</v>
      </c>
      <c r="I258">
        <v>238933.20199999999</v>
      </c>
      <c r="J258">
        <v>255031.46400000001</v>
      </c>
      <c r="K258">
        <v>205747.38200000001</v>
      </c>
      <c r="L258">
        <v>204198.01</v>
      </c>
    </row>
    <row r="259" spans="1:12">
      <c r="A259" t="s">
        <v>279</v>
      </c>
      <c r="B259">
        <v>44373.084000000003</v>
      </c>
      <c r="C259">
        <v>59734.678</v>
      </c>
      <c r="D259">
        <v>41129.788999999997</v>
      </c>
      <c r="E259">
        <v>55436.65</v>
      </c>
      <c r="F259">
        <v>69690.421000000002</v>
      </c>
      <c r="G259">
        <v>85983.524000000005</v>
      </c>
      <c r="H259">
        <v>400697.21500000003</v>
      </c>
      <c r="I259">
        <v>174373.89</v>
      </c>
      <c r="J259">
        <v>124803.952</v>
      </c>
      <c r="K259">
        <v>132441.99</v>
      </c>
      <c r="L259">
        <v>128248.402</v>
      </c>
    </row>
    <row r="260" spans="1:12">
      <c r="A260" t="s">
        <v>280</v>
      </c>
      <c r="B260">
        <v>166859.486</v>
      </c>
      <c r="C260">
        <v>174684.511</v>
      </c>
      <c r="D260">
        <v>199448.46</v>
      </c>
      <c r="E260">
        <v>245269.42</v>
      </c>
      <c r="F260">
        <v>324256.66100000002</v>
      </c>
      <c r="G260">
        <v>327992.04300000001</v>
      </c>
      <c r="H260">
        <v>365951.20699999999</v>
      </c>
      <c r="I260">
        <v>499092.533</v>
      </c>
      <c r="J260">
        <v>605352.73600000003</v>
      </c>
      <c r="K260">
        <v>540555.46699999995</v>
      </c>
      <c r="L260">
        <v>556093.23400000005</v>
      </c>
    </row>
    <row r="261" spans="1:12">
      <c r="A261" t="s">
        <v>281</v>
      </c>
      <c r="B261">
        <v>1078910.6200000001</v>
      </c>
      <c r="C261">
        <v>1130696.4920000001</v>
      </c>
      <c r="D261">
        <v>1336138.047</v>
      </c>
      <c r="E261">
        <v>1505309.291</v>
      </c>
      <c r="F261">
        <v>1421676.966</v>
      </c>
      <c r="G261">
        <v>1563771.7720000001</v>
      </c>
      <c r="H261">
        <v>1493133.3359999999</v>
      </c>
      <c r="I261">
        <v>1669597.2220000001</v>
      </c>
      <c r="J261">
        <v>1746773.8289999999</v>
      </c>
      <c r="K261">
        <v>1502158.575</v>
      </c>
      <c r="L261">
        <v>1673036.4939999999</v>
      </c>
    </row>
    <row r="262" spans="1:12">
      <c r="A262" t="s">
        <v>282</v>
      </c>
      <c r="B262">
        <v>142424.978</v>
      </c>
      <c r="C262">
        <v>135176.60500000001</v>
      </c>
      <c r="D262">
        <v>154248.842</v>
      </c>
      <c r="E262">
        <v>247838.174</v>
      </c>
      <c r="F262">
        <v>288086.967</v>
      </c>
      <c r="G262">
        <v>305456.98</v>
      </c>
      <c r="H262">
        <v>331403.88</v>
      </c>
      <c r="I262">
        <v>412127.08</v>
      </c>
      <c r="J262">
        <v>371264.946</v>
      </c>
      <c r="K262">
        <v>357006.50300000003</v>
      </c>
      <c r="L262">
        <v>352592.82299999997</v>
      </c>
    </row>
    <row r="263" spans="1:12">
      <c r="A263" t="s">
        <v>283</v>
      </c>
      <c r="B263">
        <v>488667.98200000002</v>
      </c>
      <c r="C263">
        <v>164791.27900000001</v>
      </c>
      <c r="D263">
        <v>245239.038</v>
      </c>
      <c r="E263">
        <v>151615.367</v>
      </c>
      <c r="F263">
        <v>170232.31700000001</v>
      </c>
      <c r="G263">
        <v>166157.65599999999</v>
      </c>
      <c r="H263">
        <v>242115.508</v>
      </c>
      <c r="I263">
        <v>358278.54100000003</v>
      </c>
      <c r="J263">
        <v>577213.01399999997</v>
      </c>
      <c r="K263">
        <v>655332.39399999997</v>
      </c>
      <c r="L263">
        <v>1335517.946</v>
      </c>
    </row>
  </sheetData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7030A0"/>
  </sheetPr>
  <dimension ref="B7:AO121"/>
  <sheetViews>
    <sheetView topLeftCell="A64" zoomScale="90" zoomScaleNormal="90" workbookViewId="0">
      <selection activeCell="N16" sqref="N16"/>
    </sheetView>
  </sheetViews>
  <sheetFormatPr defaultRowHeight="12.75"/>
  <sheetData>
    <row r="7" spans="2:26" ht="15.75">
      <c r="D7" s="143" t="s">
        <v>502</v>
      </c>
      <c r="E7" s="9"/>
      <c r="F7" s="9"/>
      <c r="G7" s="9"/>
      <c r="H7" s="9"/>
      <c r="I7" s="9"/>
      <c r="J7" s="9"/>
      <c r="K7" s="9"/>
      <c r="L7" s="9"/>
      <c r="M7" s="9"/>
      <c r="P7" s="142" t="s">
        <v>402</v>
      </c>
      <c r="Q7" s="9"/>
      <c r="R7" s="9"/>
      <c r="S7" s="143" t="s">
        <v>482</v>
      </c>
      <c r="T7" s="9"/>
      <c r="U7" s="9"/>
      <c r="V7" s="9"/>
      <c r="W7" s="9"/>
      <c r="X7" s="9"/>
      <c r="Y7" s="9"/>
      <c r="Z7" s="18"/>
    </row>
    <row r="8" spans="2:26" ht="14.25">
      <c r="B8" s="1" t="s">
        <v>1065</v>
      </c>
      <c r="D8" s="181" t="s">
        <v>503</v>
      </c>
      <c r="P8" s="33"/>
      <c r="Q8" s="47">
        <v>2000</v>
      </c>
      <c r="R8" s="31"/>
      <c r="S8" s="31"/>
      <c r="T8" s="31"/>
      <c r="U8" s="31"/>
      <c r="V8" s="31"/>
      <c r="W8" s="31"/>
      <c r="X8" s="31"/>
      <c r="Y8" s="31"/>
      <c r="Z8" s="8"/>
    </row>
    <row r="9" spans="2:26">
      <c r="D9" s="9"/>
      <c r="E9" s="9"/>
      <c r="F9" s="9"/>
      <c r="G9" s="9"/>
      <c r="H9" s="9"/>
      <c r="I9" s="9"/>
      <c r="J9" s="9"/>
      <c r="K9" s="9"/>
      <c r="L9" s="9"/>
      <c r="M9" s="9"/>
      <c r="P9" s="117" t="s">
        <v>374</v>
      </c>
      <c r="Q9" s="5">
        <v>0</v>
      </c>
      <c r="R9" s="5">
        <v>1</v>
      </c>
      <c r="S9" s="5">
        <v>2</v>
      </c>
      <c r="T9" s="5">
        <v>3</v>
      </c>
      <c r="U9" s="5">
        <v>4</v>
      </c>
      <c r="V9" s="5">
        <v>5</v>
      </c>
      <c r="W9" s="5">
        <v>6</v>
      </c>
      <c r="X9" s="5">
        <v>7</v>
      </c>
      <c r="Y9" s="5">
        <v>8</v>
      </c>
      <c r="Z9" s="6">
        <v>9</v>
      </c>
    </row>
    <row r="10" spans="2:26">
      <c r="D10" s="239"/>
      <c r="E10" s="239"/>
      <c r="F10" s="239"/>
      <c r="G10" s="239"/>
      <c r="H10" s="240"/>
      <c r="I10" s="238" t="s">
        <v>501</v>
      </c>
      <c r="J10" s="241"/>
      <c r="K10" s="239"/>
      <c r="L10" s="239"/>
      <c r="M10" s="239"/>
      <c r="P10" s="34" t="s">
        <v>329</v>
      </c>
      <c r="Q10" s="59">
        <v>0.46980179236891617</v>
      </c>
      <c r="R10" s="59">
        <v>0.34993595500170294</v>
      </c>
      <c r="S10" s="59">
        <v>0.33985335938027</v>
      </c>
      <c r="T10" s="59">
        <v>0.84959734132212006</v>
      </c>
      <c r="U10" s="59">
        <v>0.63096909361798614</v>
      </c>
      <c r="V10" s="59">
        <v>0.44323640881539178</v>
      </c>
      <c r="W10" s="59">
        <v>0.56575499004633845</v>
      </c>
      <c r="X10" s="59">
        <v>0.44150960350775609</v>
      </c>
      <c r="Y10" s="59">
        <v>0.57597564964505865</v>
      </c>
      <c r="Z10" s="119">
        <v>0.92881572169236049</v>
      </c>
    </row>
    <row r="11" spans="2:26">
      <c r="P11" s="34" t="s">
        <v>330</v>
      </c>
      <c r="Q11" s="154">
        <v>0.5648160646270789</v>
      </c>
      <c r="R11" s="154">
        <v>0.81339200556197522</v>
      </c>
      <c r="S11" s="154">
        <v>0.49566972309392088</v>
      </c>
      <c r="T11" s="154">
        <v>0.24842782668978297</v>
      </c>
      <c r="U11" s="154">
        <v>0.66932506770948907</v>
      </c>
      <c r="V11" s="154">
        <v>0.56122766239725408</v>
      </c>
      <c r="W11" s="154">
        <v>0.70937100796482122</v>
      </c>
      <c r="X11" s="154">
        <v>0.7101505795500701</v>
      </c>
      <c r="Y11" s="154">
        <v>0.77171797527183905</v>
      </c>
      <c r="Z11" s="155">
        <v>0.61995214039848379</v>
      </c>
    </row>
    <row r="12" spans="2:26">
      <c r="D12" s="168" t="s">
        <v>439</v>
      </c>
      <c r="E12" s="10">
        <v>1995</v>
      </c>
      <c r="F12" s="5"/>
      <c r="G12" s="10">
        <v>2000</v>
      </c>
      <c r="H12" s="5"/>
      <c r="I12" s="10">
        <v>2010</v>
      </c>
      <c r="J12" s="5"/>
      <c r="K12" s="10">
        <v>2014</v>
      </c>
      <c r="L12" s="5"/>
      <c r="M12" s="5"/>
      <c r="P12" s="34" t="s">
        <v>331</v>
      </c>
      <c r="Q12" s="59">
        <v>0.42316485787028185</v>
      </c>
      <c r="R12" s="59">
        <v>0.49915487836292799</v>
      </c>
      <c r="S12" s="59">
        <v>0.42625365656287506</v>
      </c>
      <c r="T12" s="59">
        <v>0.38985685771085171</v>
      </c>
      <c r="U12" s="59">
        <v>0.32100461147583942</v>
      </c>
      <c r="V12" s="59">
        <v>0.60496952202237242</v>
      </c>
      <c r="W12" s="59">
        <v>0.6335882000309685</v>
      </c>
      <c r="X12" s="59">
        <v>0.62945622122345535</v>
      </c>
      <c r="Y12" s="59">
        <v>0.63090644802083617</v>
      </c>
      <c r="Z12" s="119">
        <v>0.31863588372095775</v>
      </c>
    </row>
    <row r="13" spans="2:26">
      <c r="D13" s="180" t="s">
        <v>504</v>
      </c>
      <c r="E13" s="1">
        <v>1</v>
      </c>
      <c r="F13" s="1">
        <v>3</v>
      </c>
      <c r="G13" s="50">
        <v>1</v>
      </c>
      <c r="H13" s="50">
        <v>3</v>
      </c>
      <c r="I13" s="50">
        <v>1</v>
      </c>
      <c r="J13" s="50">
        <v>3</v>
      </c>
      <c r="K13" s="50">
        <v>1</v>
      </c>
      <c r="L13" s="50">
        <v>3</v>
      </c>
      <c r="P13" s="34" t="s">
        <v>332</v>
      </c>
      <c r="Q13" s="59">
        <v>0.44519851938700067</v>
      </c>
      <c r="R13" s="59">
        <v>0.56228158176973031</v>
      </c>
      <c r="S13" s="59">
        <v>0.36286771726953382</v>
      </c>
      <c r="T13" s="59">
        <v>0.14880927917186546</v>
      </c>
      <c r="U13" s="59">
        <v>0.2258144850560031</v>
      </c>
      <c r="V13" s="59">
        <v>0.37120114763080747</v>
      </c>
      <c r="W13" s="59">
        <v>0.57036976521393523</v>
      </c>
      <c r="X13" s="59">
        <v>0.50303559176558044</v>
      </c>
      <c r="Y13" s="59">
        <v>0.40012571978962308</v>
      </c>
      <c r="Z13" s="119">
        <v>0.10587668918618842</v>
      </c>
    </row>
    <row r="14" spans="2:26">
      <c r="D14" s="7" t="s">
        <v>374</v>
      </c>
      <c r="P14" s="34" t="s">
        <v>333</v>
      </c>
      <c r="Q14" s="59">
        <v>0.33311799765315458</v>
      </c>
      <c r="R14" s="59">
        <v>0.39739056140441453</v>
      </c>
      <c r="S14" s="59">
        <v>0.14849173169176819</v>
      </c>
      <c r="T14" s="59">
        <v>0.14681747513899535</v>
      </c>
      <c r="U14" s="59">
        <v>9.8176608364424059E-2</v>
      </c>
      <c r="V14" s="59">
        <v>0.45485990687514138</v>
      </c>
      <c r="W14" s="59">
        <v>0.35412568132370281</v>
      </c>
      <c r="X14" s="59">
        <v>0.22220338866612394</v>
      </c>
      <c r="Y14" s="59">
        <v>0.45466943344501087</v>
      </c>
      <c r="Z14" s="119">
        <v>0.5326146139605793</v>
      </c>
    </row>
    <row r="15" spans="2:26">
      <c r="D15" s="172">
        <v>0</v>
      </c>
      <c r="E15" s="261">
        <v>0.85399196365209995</v>
      </c>
      <c r="F15" s="261">
        <v>0.49790671186628899</v>
      </c>
      <c r="G15" s="262">
        <v>0.81592532440456744</v>
      </c>
      <c r="H15" s="261">
        <v>0.5648160646270789</v>
      </c>
      <c r="I15" s="261">
        <v>0.79235026666286024</v>
      </c>
      <c r="J15" s="261">
        <v>0.60246377757182545</v>
      </c>
      <c r="K15" s="261">
        <v>0.90554045144103801</v>
      </c>
      <c r="L15" s="261">
        <v>0.66613436828360162</v>
      </c>
      <c r="P15" s="34" t="s">
        <v>334</v>
      </c>
      <c r="Q15" s="59">
        <v>0.49279971353743796</v>
      </c>
      <c r="R15" s="59">
        <v>0.4410740198481361</v>
      </c>
      <c r="S15" s="59">
        <v>0.40278401599413893</v>
      </c>
      <c r="T15" s="59">
        <v>0.15562409392419968</v>
      </c>
      <c r="U15" s="59">
        <v>0.15338542525249194</v>
      </c>
      <c r="V15" s="59">
        <v>0.43240007802170632</v>
      </c>
      <c r="W15" s="59">
        <v>0.56803021474670046</v>
      </c>
      <c r="X15" s="59">
        <v>0.59548550843139669</v>
      </c>
      <c r="Y15" s="59">
        <v>0.49059190122406521</v>
      </c>
      <c r="Z15" s="119">
        <v>0.2559467174119886</v>
      </c>
    </row>
    <row r="16" spans="2:26">
      <c r="D16" s="172">
        <v>1</v>
      </c>
      <c r="E16" s="261">
        <v>0.93503801836894807</v>
      </c>
      <c r="F16" s="261">
        <v>0.71091517717737274</v>
      </c>
      <c r="G16" s="261">
        <v>0.98294305415985117</v>
      </c>
      <c r="H16" s="261">
        <v>0.81339200556197522</v>
      </c>
      <c r="I16" s="261">
        <v>0.84973044228789796</v>
      </c>
      <c r="J16" s="261">
        <v>0.7685510874863255</v>
      </c>
      <c r="K16" s="261">
        <v>0.83868994454337797</v>
      </c>
      <c r="L16" s="261">
        <v>0.74515217399408185</v>
      </c>
      <c r="P16" s="34" t="s">
        <v>335</v>
      </c>
      <c r="Q16" s="59">
        <v>0.57363250954261247</v>
      </c>
      <c r="R16" s="59">
        <v>0.64366977565531491</v>
      </c>
      <c r="S16" s="59">
        <v>0.35498192254910732</v>
      </c>
      <c r="T16" s="59">
        <v>7.088355234063301E-2</v>
      </c>
      <c r="U16" s="59">
        <v>0.6471865722708805</v>
      </c>
      <c r="V16" s="59">
        <v>0.57914963453725476</v>
      </c>
      <c r="W16" s="59">
        <v>0.5533372438006976</v>
      </c>
      <c r="X16" s="59">
        <v>0.5651647309371256</v>
      </c>
      <c r="Y16" s="59">
        <v>0.55344150251404289</v>
      </c>
      <c r="Z16" s="119">
        <v>0.87791305466651659</v>
      </c>
    </row>
    <row r="17" spans="2:26">
      <c r="D17" s="172">
        <v>2</v>
      </c>
      <c r="E17" s="261">
        <v>0.99567140508605723</v>
      </c>
      <c r="F17" s="261">
        <v>0.4842938579572556</v>
      </c>
      <c r="G17" s="261">
        <v>0.92986013372961485</v>
      </c>
      <c r="H17" s="261">
        <v>0.49566972309392088</v>
      </c>
      <c r="I17" s="261">
        <v>0.88312589259325058</v>
      </c>
      <c r="J17" s="261">
        <v>0.54904147345739762</v>
      </c>
      <c r="K17" s="261">
        <v>0.93997283593936953</v>
      </c>
      <c r="L17" s="261">
        <v>0.59882768596137137</v>
      </c>
      <c r="P17" s="35" t="s">
        <v>336</v>
      </c>
      <c r="Q17" s="51">
        <v>0.39564128621691663</v>
      </c>
      <c r="R17" s="51">
        <v>0.56011751653762865</v>
      </c>
      <c r="S17" s="51">
        <v>0.437561563499833</v>
      </c>
      <c r="T17" s="51">
        <v>7.6006772839594852E-2</v>
      </c>
      <c r="U17" s="51">
        <v>0.33598771180572096</v>
      </c>
      <c r="V17" s="51">
        <v>0.57329749168804334</v>
      </c>
      <c r="W17" s="51">
        <v>0.69626373154393728</v>
      </c>
      <c r="X17" s="51">
        <v>0.62815422882510208</v>
      </c>
      <c r="Y17" s="51">
        <v>0.69550216259741759</v>
      </c>
      <c r="Z17" s="120">
        <v>0.17275852235825548</v>
      </c>
    </row>
    <row r="18" spans="2:26">
      <c r="D18" s="172">
        <v>3</v>
      </c>
      <c r="E18" s="261">
        <v>0.63671147820450136</v>
      </c>
      <c r="F18" s="261">
        <v>0.2607512746057461</v>
      </c>
      <c r="G18" s="261">
        <v>0.46129077946843772</v>
      </c>
      <c r="H18" s="261">
        <v>0.24842782668978297</v>
      </c>
      <c r="I18" s="261">
        <v>0.69562444937843337</v>
      </c>
      <c r="J18" s="261">
        <v>0.4528361441160213</v>
      </c>
      <c r="K18" s="261">
        <v>0.54549886895106958</v>
      </c>
      <c r="L18" s="261">
        <v>0.45512217558147039</v>
      </c>
      <c r="P18" s="33"/>
      <c r="Q18" s="31"/>
      <c r="R18" s="31"/>
      <c r="S18" s="31"/>
      <c r="T18" s="31"/>
      <c r="U18" s="31"/>
      <c r="V18" s="31"/>
      <c r="W18" s="31"/>
      <c r="X18" s="31"/>
      <c r="Y18" s="31"/>
      <c r="Z18" s="8"/>
    </row>
    <row r="19" spans="2:26">
      <c r="D19" s="173">
        <v>4</v>
      </c>
      <c r="E19" s="121">
        <v>0.60581831703651168</v>
      </c>
      <c r="F19" s="121">
        <v>0.55654497829777472</v>
      </c>
      <c r="G19" s="121">
        <v>0.72678087715778572</v>
      </c>
      <c r="H19" s="121">
        <v>0.66932506770948907</v>
      </c>
      <c r="I19" s="121">
        <v>0.92808226292672846</v>
      </c>
      <c r="J19" s="121">
        <v>0.77910364456952308</v>
      </c>
      <c r="K19" s="121">
        <v>0.86114450746472437</v>
      </c>
      <c r="L19" s="261">
        <v>0.68371204687342257</v>
      </c>
      <c r="P19" s="68" t="s">
        <v>485</v>
      </c>
      <c r="Q19" s="125">
        <f>AVERAGE(Q10:Q17)</f>
        <v>0.46227159265042489</v>
      </c>
      <c r="R19" s="125">
        <f t="shared" ref="R19:Z19" si="0">AVERAGE(R10:R17)</f>
        <v>0.53337703676772885</v>
      </c>
      <c r="S19" s="125">
        <f t="shared" si="0"/>
        <v>0.37105796125518092</v>
      </c>
      <c r="T19" s="125">
        <f t="shared" si="0"/>
        <v>0.26075289989225536</v>
      </c>
      <c r="U19" s="125">
        <f t="shared" si="0"/>
        <v>0.38523119694410435</v>
      </c>
      <c r="V19" s="125">
        <f t="shared" si="0"/>
        <v>0.50254273149849649</v>
      </c>
      <c r="W19" s="125">
        <f t="shared" si="0"/>
        <v>0.58135510433388782</v>
      </c>
      <c r="X19" s="125">
        <f t="shared" si="0"/>
        <v>0.53689498161332627</v>
      </c>
      <c r="Y19" s="125">
        <f t="shared" si="0"/>
        <v>0.57161634906348668</v>
      </c>
      <c r="Z19" s="129">
        <f t="shared" si="0"/>
        <v>0.4765641679244163</v>
      </c>
    </row>
    <row r="20" spans="2:26">
      <c r="D20" s="172">
        <v>5</v>
      </c>
      <c r="E20" s="121">
        <v>0.80115560982334155</v>
      </c>
      <c r="F20" s="121">
        <v>0.6349780193024106</v>
      </c>
      <c r="G20" s="121">
        <v>0.7440126330780571</v>
      </c>
      <c r="H20" s="121">
        <v>0.56122766239725408</v>
      </c>
      <c r="I20" s="121">
        <v>0.75998017048465072</v>
      </c>
      <c r="J20" s="121">
        <v>0.6456233910778969</v>
      </c>
      <c r="K20" s="121">
        <v>0.77628055873097868</v>
      </c>
      <c r="L20" s="261">
        <v>0.70116135160023241</v>
      </c>
      <c r="P20" s="33"/>
      <c r="Q20" s="47">
        <v>2010</v>
      </c>
      <c r="R20" s="31"/>
      <c r="S20" s="31"/>
      <c r="T20" s="31"/>
      <c r="U20" s="31"/>
      <c r="V20" s="31"/>
      <c r="W20" s="31"/>
      <c r="X20" s="31"/>
      <c r="Y20" s="31"/>
      <c r="Z20" s="8"/>
    </row>
    <row r="21" spans="2:26">
      <c r="D21" s="174">
        <v>6</v>
      </c>
      <c r="E21" s="121">
        <v>0.84677630035934837</v>
      </c>
      <c r="F21" s="121">
        <v>0.70927315638318911</v>
      </c>
      <c r="G21" s="121">
        <v>0.95106949604343793</v>
      </c>
      <c r="H21" s="121">
        <v>0.70937100796482122</v>
      </c>
      <c r="I21" s="121">
        <v>0.99102650572337314</v>
      </c>
      <c r="J21" s="121">
        <v>0.72081788110872358</v>
      </c>
      <c r="K21" s="121">
        <v>0.96616231392409802</v>
      </c>
      <c r="L21" s="261">
        <v>0.70985483888942313</v>
      </c>
      <c r="P21" s="117" t="s">
        <v>374</v>
      </c>
      <c r="Q21" s="5">
        <v>0</v>
      </c>
      <c r="R21" s="5">
        <v>1</v>
      </c>
      <c r="S21" s="5">
        <v>2</v>
      </c>
      <c r="T21" s="5">
        <v>3</v>
      </c>
      <c r="U21" s="5">
        <v>4</v>
      </c>
      <c r="V21" s="5">
        <v>5</v>
      </c>
      <c r="W21" s="5">
        <v>6</v>
      </c>
      <c r="X21" s="5">
        <v>7</v>
      </c>
      <c r="Y21" s="5">
        <v>8</v>
      </c>
      <c r="Z21" s="6">
        <v>9</v>
      </c>
    </row>
    <row r="22" spans="2:26">
      <c r="D22" s="174">
        <v>7</v>
      </c>
      <c r="E22" s="121">
        <v>0.8207780678752834</v>
      </c>
      <c r="F22" s="121">
        <v>0.72663193744691101</v>
      </c>
      <c r="G22" s="121">
        <v>0.99815130353796833</v>
      </c>
      <c r="H22" s="121">
        <v>0.7101505795500701</v>
      </c>
      <c r="I22" s="121">
        <v>0.85659391886432545</v>
      </c>
      <c r="J22" s="121">
        <v>0.71849431590067725</v>
      </c>
      <c r="K22" s="121">
        <v>0.81680175222608731</v>
      </c>
      <c r="L22" s="261">
        <v>0.73355527107467577</v>
      </c>
      <c r="P22" s="34" t="s">
        <v>329</v>
      </c>
      <c r="Q22" s="121">
        <v>0.6126996764670285</v>
      </c>
      <c r="R22" s="121">
        <v>0.633937978064397</v>
      </c>
      <c r="S22" s="121">
        <v>0.40216591083803144</v>
      </c>
      <c r="T22" s="121">
        <v>0.70255099495091022</v>
      </c>
      <c r="U22" s="121">
        <v>0.51738083472154717</v>
      </c>
      <c r="V22" s="121">
        <v>0.56030183141188461</v>
      </c>
      <c r="W22" s="121">
        <v>0.58683105501566479</v>
      </c>
      <c r="X22" s="121">
        <v>0.70244245667915473</v>
      </c>
      <c r="Y22" s="121">
        <v>0.6824938346647953</v>
      </c>
      <c r="Z22" s="122">
        <v>0.76195134756369898</v>
      </c>
    </row>
    <row r="23" spans="2:26">
      <c r="D23" s="174">
        <v>8</v>
      </c>
      <c r="E23" s="121">
        <v>0.95215916005977719</v>
      </c>
      <c r="F23" s="121">
        <v>0.77384568819733279</v>
      </c>
      <c r="G23" s="121">
        <v>0.96753873422240144</v>
      </c>
      <c r="H23" s="121">
        <v>0.77171797527183905</v>
      </c>
      <c r="I23" s="121">
        <v>0.98267626915086359</v>
      </c>
      <c r="J23" s="121">
        <v>0.79231621755889592</v>
      </c>
      <c r="K23" s="121">
        <v>0.87324448997307702</v>
      </c>
      <c r="L23" s="121">
        <v>0.77437897448918613</v>
      </c>
      <c r="M23" s="31"/>
      <c r="P23" s="34" t="s">
        <v>330</v>
      </c>
      <c r="Q23" s="156">
        <v>0.60246377757182545</v>
      </c>
      <c r="R23" s="156">
        <v>0.7685510874863255</v>
      </c>
      <c r="S23" s="156">
        <v>0.54904147345739762</v>
      </c>
      <c r="T23" s="156">
        <v>0.4528361441160213</v>
      </c>
      <c r="U23" s="156">
        <v>0.77910364456952308</v>
      </c>
      <c r="V23" s="156">
        <v>0.6456233910778969</v>
      </c>
      <c r="W23" s="156">
        <v>0.72081788110872358</v>
      </c>
      <c r="X23" s="156">
        <v>0.71849431590067725</v>
      </c>
      <c r="Y23" s="156">
        <v>0.79231621755889592</v>
      </c>
      <c r="Z23" s="157">
        <v>0.75243294267607885</v>
      </c>
    </row>
    <row r="24" spans="2:26">
      <c r="D24" s="5"/>
      <c r="E24" s="5"/>
      <c r="F24" s="5"/>
      <c r="G24" s="5"/>
      <c r="H24" s="5"/>
      <c r="I24" s="5"/>
      <c r="J24" s="5"/>
      <c r="K24" s="5"/>
      <c r="L24" s="5"/>
      <c r="M24" s="5"/>
      <c r="P24" s="34" t="s">
        <v>331</v>
      </c>
      <c r="Q24" s="121">
        <v>0.60429173564109318</v>
      </c>
      <c r="R24" s="121">
        <v>0.82622137161273324</v>
      </c>
      <c r="S24" s="121">
        <v>0.48345412935472643</v>
      </c>
      <c r="T24" s="121">
        <v>0.37244824654988001</v>
      </c>
      <c r="U24" s="121">
        <v>0.58850722033953862</v>
      </c>
      <c r="V24" s="121">
        <v>0.79775543668133819</v>
      </c>
      <c r="W24" s="121">
        <v>0.72080094752267287</v>
      </c>
      <c r="X24" s="121">
        <v>0.71274704873002759</v>
      </c>
      <c r="Y24" s="121">
        <v>0.7251990277439796</v>
      </c>
      <c r="Z24" s="122">
        <v>0.30484817702598871</v>
      </c>
    </row>
    <row r="25" spans="2:26">
      <c r="P25" s="34" t="s">
        <v>332</v>
      </c>
      <c r="Q25" s="121">
        <v>0.67014675438209426</v>
      </c>
      <c r="R25" s="121">
        <v>0.59928927238963325</v>
      </c>
      <c r="S25" s="121">
        <v>0.44140641865349034</v>
      </c>
      <c r="T25" s="121">
        <v>0.10940096416815144</v>
      </c>
      <c r="U25" s="121">
        <v>0.45006499100514669</v>
      </c>
      <c r="V25" s="121">
        <v>0.48048340830852776</v>
      </c>
      <c r="W25" s="121">
        <v>0.6806373126990175</v>
      </c>
      <c r="X25" s="121">
        <v>0.78530263567611669</v>
      </c>
      <c r="Y25" s="121">
        <v>0.60173206142217583</v>
      </c>
      <c r="Z25" s="122">
        <v>0.33164206741179014</v>
      </c>
    </row>
    <row r="26" spans="2:26">
      <c r="P26" s="34" t="s">
        <v>333</v>
      </c>
      <c r="Q26" s="121">
        <v>0.58120119411626436</v>
      </c>
      <c r="R26" s="121">
        <v>0.6427056758941081</v>
      </c>
      <c r="S26" s="121">
        <v>0.36778185270493086</v>
      </c>
      <c r="T26" s="121">
        <v>0.32856211170588506</v>
      </c>
      <c r="U26" s="121">
        <v>0.51132396276175118</v>
      </c>
      <c r="V26" s="121">
        <v>0.65726500330412263</v>
      </c>
      <c r="W26" s="121">
        <v>0.54633066677008824</v>
      </c>
      <c r="X26" s="121">
        <v>0.77296361429224725</v>
      </c>
      <c r="Y26" s="121">
        <v>0.73791363459167925</v>
      </c>
      <c r="Z26" s="122">
        <v>0.79985070175305739</v>
      </c>
    </row>
    <row r="27" spans="2:26" ht="15">
      <c r="D27" s="179" t="s">
        <v>502</v>
      </c>
      <c r="E27" s="158"/>
      <c r="F27" s="158"/>
      <c r="G27" s="158"/>
      <c r="H27" s="158"/>
      <c r="I27" s="158"/>
      <c r="J27" s="158"/>
      <c r="K27" s="158"/>
      <c r="P27" s="34" t="s">
        <v>334</v>
      </c>
      <c r="Q27" s="121">
        <v>0.63074802810046837</v>
      </c>
      <c r="R27" s="121">
        <v>0.38881706132741217</v>
      </c>
      <c r="S27" s="121">
        <v>0.53780131192899872</v>
      </c>
      <c r="T27" s="121">
        <v>0.3210968115711062</v>
      </c>
      <c r="U27" s="121">
        <v>0.52693934315762847</v>
      </c>
      <c r="V27" s="121">
        <v>0.62688222850127229</v>
      </c>
      <c r="W27" s="121">
        <v>0.66447475943448786</v>
      </c>
      <c r="X27" s="121">
        <v>0.72219695809957585</v>
      </c>
      <c r="Y27" s="121">
        <v>0.63065405245932515</v>
      </c>
      <c r="Z27" s="122">
        <v>0.99050874187261828</v>
      </c>
    </row>
    <row r="28" spans="2:26" ht="14.25">
      <c r="B28" s="1" t="s">
        <v>1066</v>
      </c>
      <c r="D28" s="181" t="s">
        <v>505</v>
      </c>
      <c r="E28" s="31"/>
      <c r="F28" s="31"/>
      <c r="G28" s="31"/>
      <c r="H28" s="31"/>
      <c r="I28" s="31"/>
      <c r="K28" s="31"/>
      <c r="P28" s="34" t="s">
        <v>335</v>
      </c>
      <c r="Q28" s="121">
        <v>0.67240876147833806</v>
      </c>
      <c r="R28" s="121">
        <v>0.34152046019074755</v>
      </c>
      <c r="S28" s="121">
        <v>0.45346490099511749</v>
      </c>
      <c r="T28" s="121">
        <v>0.32899334780381312</v>
      </c>
      <c r="U28" s="121">
        <v>0.66838163772151149</v>
      </c>
      <c r="V28" s="121">
        <v>0.60561290844724391</v>
      </c>
      <c r="W28" s="121">
        <v>0.71812918077000787</v>
      </c>
      <c r="X28" s="121">
        <v>0.59904376412959137</v>
      </c>
      <c r="Y28" s="121">
        <v>0.74326645413969161</v>
      </c>
      <c r="Z28" s="122">
        <v>0.93976581224119216</v>
      </c>
    </row>
    <row r="29" spans="2:26">
      <c r="D29" s="9"/>
      <c r="E29" s="161"/>
      <c r="F29" s="9"/>
      <c r="G29" s="9"/>
      <c r="H29" s="9"/>
      <c r="I29" s="9"/>
      <c r="J29" s="9"/>
      <c r="K29" s="9"/>
      <c r="P29" s="35" t="s">
        <v>336</v>
      </c>
      <c r="Q29" s="123">
        <v>0.56415623698406758</v>
      </c>
      <c r="R29" s="123">
        <v>0.60837279767632435</v>
      </c>
      <c r="S29" s="123">
        <v>0.6464840619628609</v>
      </c>
      <c r="T29" s="123">
        <v>0.41253539388792815</v>
      </c>
      <c r="U29" s="123">
        <v>0.29768454456491567</v>
      </c>
      <c r="V29" s="123">
        <v>0.61720203097166704</v>
      </c>
      <c r="W29" s="123">
        <v>0.72290401108757019</v>
      </c>
      <c r="X29" s="123">
        <v>0.66727006322406324</v>
      </c>
      <c r="Y29" s="123">
        <v>0.7482443793653506</v>
      </c>
      <c r="Z29" s="124">
        <v>0.18420315453053562</v>
      </c>
    </row>
    <row r="30" spans="2:26">
      <c r="D30" s="167" t="s">
        <v>439</v>
      </c>
      <c r="F30" s="31"/>
      <c r="G30" s="31"/>
      <c r="H30" s="31"/>
      <c r="I30" s="31"/>
      <c r="J30" s="31"/>
      <c r="K30" s="31"/>
      <c r="P30" s="33"/>
      <c r="Q30" s="31"/>
      <c r="R30" s="31"/>
      <c r="S30" s="31"/>
      <c r="T30" s="31"/>
      <c r="U30" s="31"/>
      <c r="V30" s="31"/>
      <c r="W30" s="31"/>
      <c r="X30" s="31"/>
      <c r="Y30" s="31"/>
      <c r="Z30" s="8"/>
    </row>
    <row r="31" spans="2:26">
      <c r="E31" s="31"/>
      <c r="F31" s="199">
        <v>1995</v>
      </c>
      <c r="G31" s="199">
        <v>2000</v>
      </c>
      <c r="H31" s="199">
        <v>2005</v>
      </c>
      <c r="I31" s="199">
        <v>2010</v>
      </c>
      <c r="J31" s="199">
        <v>2014</v>
      </c>
      <c r="K31" s="31"/>
      <c r="P31" s="68" t="s">
        <v>485</v>
      </c>
      <c r="Q31" s="125">
        <f>AVERAGE(Q22:Q29)</f>
        <v>0.61726452059264747</v>
      </c>
      <c r="R31" s="125">
        <f t="shared" ref="R31:Z31" si="1">AVERAGE(R22:R29)</f>
        <v>0.60117696308021007</v>
      </c>
      <c r="S31" s="125">
        <f t="shared" si="1"/>
        <v>0.48520000748694425</v>
      </c>
      <c r="T31" s="125">
        <f t="shared" si="1"/>
        <v>0.37855300184421192</v>
      </c>
      <c r="U31" s="125">
        <f t="shared" si="1"/>
        <v>0.54242327235519538</v>
      </c>
      <c r="V31" s="125">
        <f t="shared" si="1"/>
        <v>0.62389077983799412</v>
      </c>
      <c r="W31" s="125">
        <f t="shared" si="1"/>
        <v>0.67011572680102915</v>
      </c>
      <c r="X31" s="125">
        <f t="shared" si="1"/>
        <v>0.71005760709143184</v>
      </c>
      <c r="Y31" s="125">
        <f t="shared" si="1"/>
        <v>0.70772745774323653</v>
      </c>
      <c r="Z31" s="129">
        <f t="shared" si="1"/>
        <v>0.63315036813437009</v>
      </c>
    </row>
    <row r="32" spans="2:26">
      <c r="D32" s="1" t="s">
        <v>506</v>
      </c>
      <c r="E32" s="31"/>
      <c r="F32" s="202"/>
      <c r="G32" s="202"/>
      <c r="H32" s="202"/>
      <c r="I32" s="202"/>
      <c r="J32" s="202"/>
      <c r="K32" s="31"/>
      <c r="P32" s="131"/>
      <c r="Q32" s="31"/>
      <c r="R32" s="31"/>
      <c r="S32" s="31"/>
      <c r="T32" s="31"/>
      <c r="U32" s="31"/>
      <c r="V32" s="31"/>
      <c r="W32" s="31"/>
      <c r="X32" s="31"/>
      <c r="Y32" s="31"/>
      <c r="Z32" s="8"/>
    </row>
    <row r="33" spans="3:41">
      <c r="D33" s="50"/>
      <c r="E33" s="31"/>
      <c r="F33" s="202"/>
      <c r="G33" s="202"/>
      <c r="H33" s="202"/>
      <c r="I33" s="202"/>
      <c r="J33" s="202"/>
      <c r="K33" s="31"/>
      <c r="P33" s="117" t="s">
        <v>422</v>
      </c>
      <c r="Q33" s="125">
        <f>Q31-Q19</f>
        <v>0.15499292794222258</v>
      </c>
      <c r="R33" s="125">
        <f t="shared" ref="R33:Z33" si="2">R31-R19</f>
        <v>6.7799926312481218E-2</v>
      </c>
      <c r="S33" s="125">
        <f t="shared" si="2"/>
        <v>0.11414204623176333</v>
      </c>
      <c r="T33" s="125">
        <f t="shared" si="2"/>
        <v>0.11780010195195656</v>
      </c>
      <c r="U33" s="125">
        <f t="shared" si="2"/>
        <v>0.15719207541109104</v>
      </c>
      <c r="V33" s="125">
        <f t="shared" si="2"/>
        <v>0.12134804833949764</v>
      </c>
      <c r="W33" s="125">
        <f t="shared" si="2"/>
        <v>8.8760622467141337E-2</v>
      </c>
      <c r="X33" s="125">
        <f t="shared" si="2"/>
        <v>0.17316262547810557</v>
      </c>
      <c r="Y33" s="125">
        <f t="shared" si="2"/>
        <v>0.13611110867974985</v>
      </c>
      <c r="Z33" s="129">
        <f t="shared" si="2"/>
        <v>0.15658620020995379</v>
      </c>
    </row>
    <row r="34" spans="3:41">
      <c r="D34" s="7" t="s">
        <v>21</v>
      </c>
      <c r="E34" s="31"/>
      <c r="F34" s="217">
        <v>0.81562057144418798</v>
      </c>
      <c r="G34" s="217">
        <v>0.7332443490524696</v>
      </c>
      <c r="H34" s="217">
        <v>0.81441881486161549</v>
      </c>
      <c r="I34" s="217">
        <v>0.83428766237144325</v>
      </c>
      <c r="J34" s="217">
        <v>0.80850598353279635</v>
      </c>
      <c r="K34" s="31"/>
    </row>
    <row r="35" spans="3:41">
      <c r="D35" s="8"/>
      <c r="E35" s="158"/>
      <c r="F35" s="217"/>
      <c r="G35" s="217"/>
      <c r="H35" s="217"/>
      <c r="I35" s="217"/>
      <c r="J35" s="217"/>
      <c r="K35" s="158"/>
    </row>
    <row r="36" spans="3:41" ht="18">
      <c r="D36" s="7" t="s">
        <v>22</v>
      </c>
      <c r="E36" s="31"/>
      <c r="F36" s="218">
        <v>0.95815910792453196</v>
      </c>
      <c r="G36" s="218">
        <v>0.87174291011754046</v>
      </c>
      <c r="H36" s="218">
        <v>0.78497948212583102</v>
      </c>
      <c r="I36" s="218">
        <v>0.76300037005328503</v>
      </c>
      <c r="J36" s="218">
        <v>0.8606877040834382</v>
      </c>
      <c r="K36" s="31"/>
      <c r="T36" s="165" t="s">
        <v>441</v>
      </c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18"/>
    </row>
    <row r="37" spans="3:41">
      <c r="D37" s="8"/>
      <c r="E37" s="31"/>
      <c r="F37" s="217"/>
      <c r="G37" s="217"/>
      <c r="H37" s="217"/>
      <c r="I37" s="217"/>
      <c r="J37" s="217"/>
      <c r="K37" s="31"/>
      <c r="T37" s="57" t="s">
        <v>443</v>
      </c>
      <c r="U37" s="47" t="s">
        <v>442</v>
      </c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8"/>
    </row>
    <row r="38" spans="3:41">
      <c r="D38" s="7" t="s">
        <v>23</v>
      </c>
      <c r="E38" s="31"/>
      <c r="F38" s="218">
        <v>0.78918781021820983</v>
      </c>
      <c r="G38" s="218">
        <v>0.80705845449096048</v>
      </c>
      <c r="H38" s="218">
        <v>0.85357096326797988</v>
      </c>
      <c r="I38" s="218">
        <v>0.88533843601194306</v>
      </c>
      <c r="J38" s="218">
        <v>0.81971819189104689</v>
      </c>
      <c r="K38" s="31"/>
      <c r="T38" s="33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8"/>
    </row>
    <row r="39" spans="3:41">
      <c r="D39" s="8"/>
      <c r="E39" s="31"/>
      <c r="F39" s="217"/>
      <c r="G39" s="217"/>
      <c r="H39" s="217"/>
      <c r="I39" s="217"/>
      <c r="J39" s="217"/>
      <c r="K39" s="31"/>
      <c r="T39" s="117" t="s">
        <v>437</v>
      </c>
      <c r="U39" s="6"/>
      <c r="V39" s="159">
        <v>1995</v>
      </c>
      <c r="W39" s="159">
        <v>1996</v>
      </c>
      <c r="X39" s="159">
        <v>1997</v>
      </c>
      <c r="Y39" s="159">
        <v>1998</v>
      </c>
      <c r="Z39" s="159">
        <v>1999</v>
      </c>
      <c r="AA39" s="159">
        <v>2000</v>
      </c>
      <c r="AB39" s="159">
        <v>2001</v>
      </c>
      <c r="AC39" s="159">
        <v>2002</v>
      </c>
      <c r="AD39" s="159">
        <v>2003</v>
      </c>
      <c r="AE39" s="159">
        <v>2004</v>
      </c>
      <c r="AF39" s="159">
        <v>2005</v>
      </c>
      <c r="AG39" s="159">
        <v>2006</v>
      </c>
      <c r="AH39" s="159">
        <v>2007</v>
      </c>
      <c r="AI39" s="159">
        <v>2008</v>
      </c>
      <c r="AJ39" s="159">
        <v>2009</v>
      </c>
      <c r="AK39" s="159">
        <v>2010</v>
      </c>
      <c r="AL39" s="159">
        <v>2011</v>
      </c>
      <c r="AM39" s="159">
        <v>2012</v>
      </c>
      <c r="AN39" s="159">
        <v>2013</v>
      </c>
      <c r="AO39" s="162">
        <v>2014</v>
      </c>
    </row>
    <row r="40" spans="3:41">
      <c r="D40" s="7" t="s">
        <v>24</v>
      </c>
      <c r="E40" s="31"/>
      <c r="F40" s="218">
        <v>0.76401248709842662</v>
      </c>
      <c r="G40" s="218">
        <v>0.84455913574723829</v>
      </c>
      <c r="H40" s="218">
        <v>0.96547748568015301</v>
      </c>
      <c r="I40" s="218">
        <v>0.96123632270556625</v>
      </c>
      <c r="J40" s="218">
        <v>0.98337030320680374</v>
      </c>
      <c r="K40" s="31"/>
      <c r="T40" s="33"/>
      <c r="U40" s="8"/>
      <c r="V40" s="72"/>
      <c r="W40" s="72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212"/>
    </row>
    <row r="41" spans="3:41">
      <c r="D41" s="8"/>
      <c r="E41" s="31"/>
      <c r="F41" s="217"/>
      <c r="G41" s="217"/>
      <c r="H41" s="217"/>
      <c r="I41" s="217"/>
      <c r="J41" s="217"/>
      <c r="K41" s="31"/>
      <c r="T41" s="33"/>
      <c r="U41" s="7" t="s">
        <v>21</v>
      </c>
      <c r="V41" s="216">
        <v>0.81562057144418798</v>
      </c>
      <c r="W41" s="216">
        <v>0.74910544269922619</v>
      </c>
      <c r="X41" s="216">
        <v>0.72757176906959176</v>
      </c>
      <c r="Y41" s="216">
        <v>0.76974986646037935</v>
      </c>
      <c r="Z41" s="216">
        <v>0.77164179002986855</v>
      </c>
      <c r="AA41" s="216">
        <v>0.7332443490524696</v>
      </c>
      <c r="AB41" s="216">
        <v>0.72210117257805273</v>
      </c>
      <c r="AC41" s="216">
        <v>0.70566216146670391</v>
      </c>
      <c r="AD41" s="216">
        <v>0.75180250473345911</v>
      </c>
      <c r="AE41" s="216">
        <v>0.7841380849085674</v>
      </c>
      <c r="AF41" s="216">
        <v>0.81441881486161549</v>
      </c>
      <c r="AG41" s="216">
        <v>0.75279422304746979</v>
      </c>
      <c r="AH41" s="216">
        <v>0.78315981456454709</v>
      </c>
      <c r="AI41" s="216">
        <v>0.76189857425722796</v>
      </c>
      <c r="AJ41" s="216">
        <v>0.83366980806418201</v>
      </c>
      <c r="AK41" s="216">
        <v>0.83428766237144325</v>
      </c>
      <c r="AL41" s="216">
        <v>0.76094703146865172</v>
      </c>
      <c r="AM41" s="216">
        <v>0.79112304794401123</v>
      </c>
      <c r="AN41" s="216">
        <v>0.77641958280930901</v>
      </c>
      <c r="AO41" s="219">
        <v>0.80850598353279635</v>
      </c>
    </row>
    <row r="42" spans="3:41">
      <c r="D42" s="7" t="s">
        <v>25</v>
      </c>
      <c r="E42" s="158"/>
      <c r="F42" s="218">
        <v>0.94185438331016791</v>
      </c>
      <c r="G42" s="218">
        <v>0.87280114473400283</v>
      </c>
      <c r="H42" s="218">
        <v>0.82607907968566363</v>
      </c>
      <c r="I42" s="218">
        <v>0.78492177010043562</v>
      </c>
      <c r="J42" s="218">
        <v>0.75765501260893597</v>
      </c>
      <c r="K42" s="158"/>
      <c r="T42" s="33"/>
      <c r="U42" s="8"/>
      <c r="V42" s="216"/>
      <c r="W42" s="216"/>
      <c r="X42" s="216"/>
      <c r="Y42" s="216"/>
      <c r="Z42" s="216"/>
      <c r="AA42" s="216"/>
      <c r="AB42" s="216"/>
      <c r="AC42" s="216"/>
      <c r="AD42" s="216"/>
      <c r="AE42" s="216"/>
      <c r="AF42" s="216"/>
      <c r="AG42" s="216"/>
      <c r="AH42" s="216"/>
      <c r="AI42" s="216"/>
      <c r="AJ42" s="216"/>
      <c r="AK42" s="216"/>
      <c r="AL42" s="216"/>
      <c r="AM42" s="216"/>
      <c r="AN42" s="216"/>
      <c r="AO42" s="219"/>
    </row>
    <row r="43" spans="3:41">
      <c r="D43" s="5"/>
      <c r="E43" s="5"/>
      <c r="F43" s="5"/>
      <c r="G43" s="5"/>
      <c r="H43" s="5"/>
      <c r="I43" s="5"/>
      <c r="J43" s="5"/>
      <c r="K43" s="5"/>
      <c r="T43" s="33"/>
      <c r="U43" s="7" t="s">
        <v>22</v>
      </c>
      <c r="V43" s="216">
        <v>0.95815910792453196</v>
      </c>
      <c r="W43" s="216">
        <v>0.92417770385119791</v>
      </c>
      <c r="X43" s="216">
        <v>0.91577910823840514</v>
      </c>
      <c r="Y43" s="216">
        <v>0.90095281003293459</v>
      </c>
      <c r="Z43" s="216">
        <v>0.91764991061021162</v>
      </c>
      <c r="AA43" s="216">
        <v>0.87174291011754046</v>
      </c>
      <c r="AB43" s="216">
        <v>0.83447679746387005</v>
      </c>
      <c r="AC43" s="216">
        <v>0.82532863383776045</v>
      </c>
      <c r="AD43" s="216">
        <v>0.82793020633703795</v>
      </c>
      <c r="AE43" s="216">
        <v>0.80225966985810493</v>
      </c>
      <c r="AF43" s="216">
        <v>0.78497948212583102</v>
      </c>
      <c r="AG43" s="216">
        <v>0.73855298880043385</v>
      </c>
      <c r="AH43" s="216">
        <v>0.7186079847669451</v>
      </c>
      <c r="AI43" s="216">
        <v>0.73803943961835894</v>
      </c>
      <c r="AJ43" s="216">
        <v>0.79413257206961485</v>
      </c>
      <c r="AK43" s="216">
        <v>0.76300037005328503</v>
      </c>
      <c r="AL43" s="216">
        <v>0.80846148495246417</v>
      </c>
      <c r="AM43" s="216">
        <v>0.87065588073488143</v>
      </c>
      <c r="AN43" s="216">
        <v>0.87694310321687041</v>
      </c>
      <c r="AO43" s="219">
        <v>0.8606877040834382</v>
      </c>
    </row>
    <row r="44" spans="3:41">
      <c r="M44" t="s">
        <v>1038</v>
      </c>
      <c r="N44" s="1" t="s">
        <v>4</v>
      </c>
      <c r="T44" s="33"/>
      <c r="U44" s="8"/>
      <c r="V44" s="216"/>
      <c r="W44" s="216"/>
      <c r="X44" s="216"/>
      <c r="Y44" s="216"/>
      <c r="Z44" s="216"/>
      <c r="AA44" s="216"/>
      <c r="AB44" s="216"/>
      <c r="AC44" s="216"/>
      <c r="AD44" s="216"/>
      <c r="AE44" s="216"/>
      <c r="AF44" s="216"/>
      <c r="AG44" s="216"/>
      <c r="AH44" s="216"/>
      <c r="AI44" s="216"/>
      <c r="AJ44" s="216"/>
      <c r="AK44" s="216"/>
      <c r="AL44" s="216"/>
      <c r="AM44" s="216"/>
      <c r="AN44" s="216"/>
      <c r="AO44" s="219"/>
    </row>
    <row r="45" spans="3:41">
      <c r="C45" s="1" t="s">
        <v>1062</v>
      </c>
      <c r="L45" s="1" t="s">
        <v>1061</v>
      </c>
      <c r="T45" s="33"/>
      <c r="U45" s="7" t="s">
        <v>23</v>
      </c>
      <c r="V45" s="216">
        <v>0.78918781021820983</v>
      </c>
      <c r="W45" s="216">
        <v>0.83805838283467005</v>
      </c>
      <c r="X45" s="216">
        <v>0.83042006845363547</v>
      </c>
      <c r="Y45" s="216">
        <v>0.79750794614877929</v>
      </c>
      <c r="Z45" s="216">
        <v>0.79487049786769304</v>
      </c>
      <c r="AA45" s="216">
        <v>0.80705845449096048</v>
      </c>
      <c r="AB45" s="216">
        <v>0.80529131614325955</v>
      </c>
      <c r="AC45" s="216">
        <v>0.84038904444744034</v>
      </c>
      <c r="AD45" s="216">
        <v>0.85214710213559841</v>
      </c>
      <c r="AE45" s="216">
        <v>0.87265139329523644</v>
      </c>
      <c r="AF45" s="216">
        <v>0.85357096326797988</v>
      </c>
      <c r="AG45" s="216">
        <v>0.86233152509541011</v>
      </c>
      <c r="AH45" s="216">
        <v>0.86885358169951954</v>
      </c>
      <c r="AI45" s="216">
        <v>0.89218889461118145</v>
      </c>
      <c r="AJ45" s="216">
        <v>0.90290922318251987</v>
      </c>
      <c r="AK45" s="216">
        <v>0.88533843601194306</v>
      </c>
      <c r="AL45" s="216">
        <v>0.85529749273567746</v>
      </c>
      <c r="AM45" s="216">
        <v>0.8229609783771521</v>
      </c>
      <c r="AN45" s="216">
        <v>0.80916278967745869</v>
      </c>
      <c r="AO45" s="219">
        <v>0.81971819189104689</v>
      </c>
    </row>
    <row r="46" spans="3:41">
      <c r="E46" t="s">
        <v>1035</v>
      </c>
      <c r="L46" s="5"/>
      <c r="M46" s="5"/>
      <c r="N46" s="5"/>
      <c r="O46" s="5"/>
      <c r="P46" s="5"/>
      <c r="Q46" s="5"/>
      <c r="R46" s="5"/>
      <c r="T46" s="33"/>
      <c r="U46" s="8"/>
      <c r="V46" s="216"/>
      <c r="W46" s="216"/>
      <c r="X46" s="216"/>
      <c r="Y46" s="216"/>
      <c r="Z46" s="216"/>
      <c r="AA46" s="216"/>
      <c r="AB46" s="216"/>
      <c r="AC46" s="216"/>
      <c r="AD46" s="216"/>
      <c r="AE46" s="216"/>
      <c r="AF46" s="216"/>
      <c r="AG46" s="216"/>
      <c r="AH46" s="216"/>
      <c r="AI46" s="216"/>
      <c r="AJ46" s="216"/>
      <c r="AK46" s="216"/>
      <c r="AL46" s="216"/>
      <c r="AM46" s="216"/>
      <c r="AN46" s="216"/>
      <c r="AO46" s="219"/>
    </row>
    <row r="47" spans="3:41">
      <c r="D47" s="9"/>
      <c r="E47" s="9"/>
      <c r="F47" s="9"/>
      <c r="G47" s="9"/>
      <c r="H47" s="9"/>
      <c r="I47" s="9"/>
      <c r="J47" s="9"/>
      <c r="T47" s="33"/>
      <c r="U47" s="7" t="s">
        <v>24</v>
      </c>
      <c r="V47" s="216">
        <v>0.76401248709842662</v>
      </c>
      <c r="W47" s="216">
        <v>0.74640532178475882</v>
      </c>
      <c r="X47" s="216">
        <v>0.79892238830336548</v>
      </c>
      <c r="Y47" s="216">
        <v>0.84277465104703608</v>
      </c>
      <c r="Z47" s="216">
        <v>0.83483685271220687</v>
      </c>
      <c r="AA47" s="216">
        <v>0.84455913574723829</v>
      </c>
      <c r="AB47" s="216">
        <v>0.86410073460045411</v>
      </c>
      <c r="AC47" s="216">
        <v>0.91564516608548707</v>
      </c>
      <c r="AD47" s="216">
        <v>0.9271644846716004</v>
      </c>
      <c r="AE47" s="216">
        <v>0.93759977703832054</v>
      </c>
      <c r="AF47" s="216">
        <v>0.96547748568015301</v>
      </c>
      <c r="AG47" s="216">
        <v>0.95760467770160562</v>
      </c>
      <c r="AH47" s="216">
        <v>0.96641652293537317</v>
      </c>
      <c r="AI47" s="216">
        <v>0.98722165399702622</v>
      </c>
      <c r="AJ47" s="216">
        <v>0.98570886233865651</v>
      </c>
      <c r="AK47" s="216">
        <v>0.96123632270556625</v>
      </c>
      <c r="AL47" s="216">
        <v>0.99281638573970354</v>
      </c>
      <c r="AM47" s="216">
        <v>0.98428151934330432</v>
      </c>
      <c r="AN47" s="216">
        <v>0.97486178928705092</v>
      </c>
      <c r="AO47" s="219">
        <v>0.98337030320680374</v>
      </c>
    </row>
    <row r="48" spans="3:41">
      <c r="D48" s="198" t="s">
        <v>439</v>
      </c>
      <c r="L48" s="203" t="s">
        <v>439</v>
      </c>
      <c r="M48" s="5"/>
      <c r="N48" s="199">
        <v>1995</v>
      </c>
      <c r="O48" s="199">
        <v>2000</v>
      </c>
      <c r="P48" s="199">
        <v>2005</v>
      </c>
      <c r="Q48" s="199">
        <v>2010</v>
      </c>
      <c r="R48" s="199">
        <v>2014</v>
      </c>
      <c r="T48" s="33"/>
      <c r="U48" s="8"/>
      <c r="V48" s="216"/>
      <c r="W48" s="216"/>
      <c r="X48" s="216"/>
      <c r="Y48" s="216"/>
      <c r="Z48" s="216"/>
      <c r="AA48" s="216"/>
      <c r="AB48" s="216"/>
      <c r="AC48" s="216"/>
      <c r="AD48" s="216"/>
      <c r="AE48" s="216"/>
      <c r="AF48" s="216"/>
      <c r="AG48" s="216"/>
      <c r="AH48" s="216"/>
      <c r="AI48" s="216"/>
      <c r="AJ48" s="216"/>
      <c r="AK48" s="216"/>
      <c r="AL48" s="216"/>
      <c r="AM48" s="216"/>
      <c r="AN48" s="216"/>
      <c r="AO48" s="219"/>
    </row>
    <row r="49" spans="3:41">
      <c r="F49" s="199">
        <v>1995</v>
      </c>
      <c r="G49" s="199">
        <v>2000</v>
      </c>
      <c r="H49" s="199">
        <v>2005</v>
      </c>
      <c r="I49" s="199">
        <v>2010</v>
      </c>
      <c r="J49" s="199">
        <v>2014</v>
      </c>
      <c r="L49" s="204" t="s">
        <v>374</v>
      </c>
      <c r="N49" s="201"/>
      <c r="O49" s="201"/>
      <c r="P49" s="201"/>
      <c r="Q49" s="201"/>
      <c r="R49" s="201"/>
      <c r="T49" s="33"/>
      <c r="U49" s="7" t="s">
        <v>25</v>
      </c>
      <c r="V49" s="216">
        <v>0.94185438331016791</v>
      </c>
      <c r="W49" s="216">
        <v>0.97593027405762467</v>
      </c>
      <c r="X49" s="216">
        <v>0.94487912849438116</v>
      </c>
      <c r="Y49" s="216">
        <v>0.87784676465762701</v>
      </c>
      <c r="Z49" s="216">
        <v>0.87182417442722748</v>
      </c>
      <c r="AA49" s="216">
        <v>0.87280114473400283</v>
      </c>
      <c r="AB49" s="216">
        <v>0.87211110504987166</v>
      </c>
      <c r="AC49" s="216">
        <v>0.86098108476690072</v>
      </c>
      <c r="AD49" s="216">
        <v>0.88935395400004968</v>
      </c>
      <c r="AE49" s="216">
        <v>0.87198116603994891</v>
      </c>
      <c r="AF49" s="216">
        <v>0.82607907968566363</v>
      </c>
      <c r="AG49" s="216">
        <v>0.81853502835940617</v>
      </c>
      <c r="AH49" s="216">
        <v>0.82805281751404125</v>
      </c>
      <c r="AI49" s="216">
        <v>0.84018088293856308</v>
      </c>
      <c r="AJ49" s="216">
        <v>0.78920508209545359</v>
      </c>
      <c r="AK49" s="216">
        <v>0.78492177010043562</v>
      </c>
      <c r="AL49" s="216">
        <v>0.76906123891222844</v>
      </c>
      <c r="AM49" s="216">
        <v>0.76085670295307239</v>
      </c>
      <c r="AN49" s="216">
        <v>0.75997310815026986</v>
      </c>
      <c r="AO49" s="219">
        <v>0.75765501260893597</v>
      </c>
    </row>
    <row r="50" spans="3:41">
      <c r="D50" t="s">
        <v>506</v>
      </c>
      <c r="L50" s="8"/>
      <c r="N50" s="201"/>
      <c r="O50" s="201"/>
      <c r="P50" s="201"/>
      <c r="Q50" s="201"/>
      <c r="R50" s="201"/>
      <c r="T50" s="33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8"/>
    </row>
    <row r="51" spans="3:41">
      <c r="L51" s="8">
        <v>0</v>
      </c>
      <c r="N51" s="208">
        <v>0.68299893982975335</v>
      </c>
      <c r="O51" s="208">
        <v>0.76432969377144322</v>
      </c>
      <c r="P51" s="208">
        <v>0.70923618892602502</v>
      </c>
      <c r="Q51" s="208">
        <v>0.5650267788964185</v>
      </c>
      <c r="R51" s="208">
        <v>0.45920073961963792</v>
      </c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8"/>
    </row>
    <row r="52" spans="3:41">
      <c r="D52" s="8" t="s">
        <v>21</v>
      </c>
      <c r="F52" s="200">
        <v>0.73796676875927381</v>
      </c>
      <c r="G52" s="200">
        <v>0.49513491824785605</v>
      </c>
      <c r="H52" s="200">
        <v>0.41158578820528008</v>
      </c>
      <c r="I52" s="200">
        <v>0.4114601985126477</v>
      </c>
      <c r="J52" s="200">
        <v>0.34337705012598968</v>
      </c>
      <c r="L52" s="8">
        <v>1</v>
      </c>
      <c r="N52" s="200">
        <v>0.71178218468938115</v>
      </c>
      <c r="O52" s="209">
        <v>1.1470344270335442</v>
      </c>
      <c r="P52" s="209">
        <v>1.5780583912658277</v>
      </c>
      <c r="Q52" s="209">
        <v>1.3051504876644013</v>
      </c>
      <c r="R52" s="209">
        <v>1.0478087427098528</v>
      </c>
    </row>
    <row r="53" spans="3:41">
      <c r="D53" s="8"/>
      <c r="F53" s="200"/>
      <c r="G53" s="200"/>
      <c r="H53" s="200"/>
      <c r="I53" s="200"/>
      <c r="J53" s="200"/>
      <c r="L53" s="8">
        <v>2</v>
      </c>
      <c r="N53" s="209">
        <v>1.236894348359842</v>
      </c>
      <c r="O53" s="209">
        <v>1.5641924266442799</v>
      </c>
      <c r="P53" s="209">
        <v>1.2419788700417795</v>
      </c>
      <c r="Q53" s="200">
        <v>0.78123870596167588</v>
      </c>
      <c r="R53" s="200">
        <v>0.96838188600922093</v>
      </c>
      <c r="T53" s="65" t="s">
        <v>454</v>
      </c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18"/>
    </row>
    <row r="54" spans="3:41">
      <c r="D54" s="8" t="s">
        <v>22</v>
      </c>
      <c r="F54" s="209">
        <v>1.128231304088523</v>
      </c>
      <c r="G54" s="200">
        <v>0.86631565596659343</v>
      </c>
      <c r="H54" s="200">
        <v>0.60978717655108272</v>
      </c>
      <c r="I54" s="200">
        <v>0.51950291213254085</v>
      </c>
      <c r="J54" s="200">
        <v>0.6409175768296218</v>
      </c>
      <c r="L54" s="8">
        <v>3</v>
      </c>
      <c r="N54" s="200">
        <v>0.58678060030164725</v>
      </c>
      <c r="O54" s="200">
        <v>0.43496977980293389</v>
      </c>
      <c r="P54" s="200">
        <v>0.27079674600776726</v>
      </c>
      <c r="Q54" s="200">
        <v>0.19178117865202907</v>
      </c>
      <c r="R54" s="200">
        <v>0.17313199704080562</v>
      </c>
      <c r="T54" s="13"/>
      <c r="U54" s="6"/>
      <c r="V54" s="5">
        <v>1995</v>
      </c>
      <c r="W54" s="5">
        <v>1996</v>
      </c>
      <c r="X54" s="5">
        <v>1997</v>
      </c>
      <c r="Y54" s="5">
        <v>1998</v>
      </c>
      <c r="Z54" s="5">
        <v>1999</v>
      </c>
      <c r="AA54" s="5">
        <v>2000</v>
      </c>
      <c r="AB54" s="5">
        <v>2001</v>
      </c>
      <c r="AC54" s="5">
        <v>2002</v>
      </c>
      <c r="AD54" s="5">
        <v>2003</v>
      </c>
      <c r="AE54" s="5">
        <v>2004</v>
      </c>
      <c r="AF54" s="5">
        <v>2005</v>
      </c>
      <c r="AG54" s="5">
        <v>2006</v>
      </c>
      <c r="AH54" s="5">
        <v>2007</v>
      </c>
      <c r="AI54" s="5">
        <v>2008</v>
      </c>
      <c r="AJ54" s="5">
        <v>2009</v>
      </c>
      <c r="AK54" s="5">
        <v>2010</v>
      </c>
      <c r="AL54" s="5">
        <v>2011</v>
      </c>
      <c r="AM54" s="5">
        <v>2012</v>
      </c>
      <c r="AN54" s="5">
        <v>2013</v>
      </c>
      <c r="AO54" s="6">
        <v>2014</v>
      </c>
    </row>
    <row r="55" spans="3:41">
      <c r="D55" s="8"/>
      <c r="F55" s="200"/>
      <c r="G55" s="200"/>
      <c r="H55" s="200"/>
      <c r="I55" s="200"/>
      <c r="J55" s="200"/>
      <c r="L55" s="8">
        <v>4</v>
      </c>
      <c r="N55" s="200">
        <v>0.29382149145109787</v>
      </c>
      <c r="O55" s="200">
        <v>0.56974567369192874</v>
      </c>
      <c r="P55" s="200">
        <v>0.42402543624169098</v>
      </c>
      <c r="Q55" s="200">
        <v>0.28315421697672183</v>
      </c>
      <c r="R55" s="200">
        <v>0.20086871324831285</v>
      </c>
      <c r="T55" s="33"/>
      <c r="U55" s="18"/>
      <c r="V55" s="37"/>
      <c r="W55" s="37"/>
      <c r="X55" s="37"/>
      <c r="Y55" s="37"/>
      <c r="Z55" s="37"/>
      <c r="AA55" s="37"/>
      <c r="AB55" s="37"/>
      <c r="AC55" s="37"/>
      <c r="AD55" s="37"/>
      <c r="AE55" s="37"/>
      <c r="AF55" s="37"/>
      <c r="AG55" s="37"/>
      <c r="AH55" s="37"/>
      <c r="AI55" s="37"/>
      <c r="AJ55" s="37"/>
      <c r="AK55" s="37"/>
      <c r="AL55" s="37"/>
      <c r="AM55" s="37"/>
      <c r="AN55" s="37"/>
      <c r="AO55" s="163"/>
    </row>
    <row r="56" spans="3:41">
      <c r="D56" s="8" t="s">
        <v>23</v>
      </c>
      <c r="F56" s="209">
        <v>1.5180212698625875</v>
      </c>
      <c r="G56" s="209">
        <v>1.389415198296539</v>
      </c>
      <c r="H56" s="209">
        <v>1.1574909455066975</v>
      </c>
      <c r="I56" s="200">
        <v>0.94429525062944519</v>
      </c>
      <c r="J56" s="209">
        <v>1.07988546852187</v>
      </c>
      <c r="L56" s="8">
        <v>5</v>
      </c>
      <c r="N56" s="200">
        <v>0.99266702480253655</v>
      </c>
      <c r="O56" s="209">
        <v>1.0057544714089999</v>
      </c>
      <c r="P56" s="200">
        <v>0.8315705586950406</v>
      </c>
      <c r="Q56" s="200">
        <v>0.66072455377421369</v>
      </c>
      <c r="R56" s="200">
        <v>0.66731923083628508</v>
      </c>
      <c r="T56" s="33"/>
      <c r="U56" s="7" t="s">
        <v>21</v>
      </c>
      <c r="V56" s="37">
        <v>0.73796676875927381</v>
      </c>
      <c r="W56" s="37">
        <v>0.67265767015008082</v>
      </c>
      <c r="X56" s="37">
        <v>0.61737620569341933</v>
      </c>
      <c r="Y56" s="37">
        <v>0.58170342489479643</v>
      </c>
      <c r="Z56" s="37">
        <v>0.55018980719983712</v>
      </c>
      <c r="AA56" s="37">
        <v>0.49513491824785605</v>
      </c>
      <c r="AB56" s="37">
        <v>0.45720785375766559</v>
      </c>
      <c r="AC56" s="37">
        <v>0.47353599617085484</v>
      </c>
      <c r="AD56" s="37">
        <v>0.42376003738513085</v>
      </c>
      <c r="AE56" s="37">
        <v>0.41549024296083448</v>
      </c>
      <c r="AF56" s="37">
        <v>0.41158578820528008</v>
      </c>
      <c r="AG56" s="37">
        <v>0.37975268151110514</v>
      </c>
      <c r="AH56" s="37">
        <v>0.37301800844122696</v>
      </c>
      <c r="AI56" s="37">
        <v>0.35602852570644844</v>
      </c>
      <c r="AJ56" s="37">
        <v>0.41917521279827713</v>
      </c>
      <c r="AK56" s="37">
        <v>0.4114601985126477</v>
      </c>
      <c r="AL56" s="37">
        <v>0.34827257843328174</v>
      </c>
      <c r="AM56" s="37">
        <v>0.36525576942610549</v>
      </c>
      <c r="AN56" s="37">
        <v>0.34839266046090284</v>
      </c>
      <c r="AO56" s="38">
        <v>0.34337705012598968</v>
      </c>
    </row>
    <row r="57" spans="3:41">
      <c r="D57" s="8"/>
      <c r="F57" s="200"/>
      <c r="G57" s="200"/>
      <c r="H57" s="200"/>
      <c r="I57" s="200"/>
      <c r="J57" s="200"/>
      <c r="L57" s="8">
        <v>6</v>
      </c>
      <c r="N57" s="210">
        <v>2.0068332610959065</v>
      </c>
      <c r="O57" s="210">
        <v>2.1076645784586647</v>
      </c>
      <c r="P57" s="209">
        <v>1.9416979971775337</v>
      </c>
      <c r="Q57" s="209">
        <v>1.9815124298866191</v>
      </c>
      <c r="R57" s="210">
        <v>2.0606200384516837</v>
      </c>
      <c r="T57" s="33"/>
      <c r="U57" s="8"/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8"/>
    </row>
    <row r="58" spans="3:41">
      <c r="D58" s="8" t="s">
        <v>24</v>
      </c>
      <c r="F58" s="200">
        <v>0.77819090636357813</v>
      </c>
      <c r="G58" s="200">
        <v>0.82629641689224342</v>
      </c>
      <c r="H58" s="200">
        <v>0.98908307366018189</v>
      </c>
      <c r="I58" s="209">
        <v>1.0570787414157863</v>
      </c>
      <c r="J58" s="209">
        <v>1.1201274220338957</v>
      </c>
      <c r="L58" s="8">
        <v>7</v>
      </c>
      <c r="N58" s="200">
        <v>0.77518222750795607</v>
      </c>
      <c r="O58" s="200">
        <v>0.79870261184592561</v>
      </c>
      <c r="P58" s="209">
        <v>1.0062739847305051</v>
      </c>
      <c r="Q58" s="209">
        <v>1.2620642934675927</v>
      </c>
      <c r="R58" s="209">
        <v>1.3049117837276953</v>
      </c>
      <c r="T58" s="33"/>
      <c r="U58" s="7" t="s">
        <v>22</v>
      </c>
      <c r="V58" s="37">
        <v>1.128231304088523</v>
      </c>
      <c r="W58" s="37">
        <v>1.0621211199734579</v>
      </c>
      <c r="X58" s="37">
        <v>1.0256887317207948</v>
      </c>
      <c r="Y58" s="37">
        <v>0.90749770824120068</v>
      </c>
      <c r="Z58" s="37">
        <v>0.95853414144053195</v>
      </c>
      <c r="AA58" s="37">
        <v>0.86631565596659343</v>
      </c>
      <c r="AB58" s="37">
        <v>0.78793936730311853</v>
      </c>
      <c r="AC58" s="37">
        <v>0.69024663150499166</v>
      </c>
      <c r="AD58" s="37">
        <v>0.73585249598716029</v>
      </c>
      <c r="AE58" s="37">
        <v>0.65955605406594309</v>
      </c>
      <c r="AF58" s="37">
        <v>0.60978717655108272</v>
      </c>
      <c r="AG58" s="37">
        <v>0.56091426243867581</v>
      </c>
      <c r="AH58" s="37">
        <v>0.52464767749433372</v>
      </c>
      <c r="AI58" s="37">
        <v>0.56076751033679517</v>
      </c>
      <c r="AJ58" s="37">
        <v>0.55960455456152303</v>
      </c>
      <c r="AK58" s="37">
        <v>0.51950291213254085</v>
      </c>
      <c r="AL58" s="37">
        <v>0.53807233537183707</v>
      </c>
      <c r="AM58" s="37">
        <v>0.66486262358560344</v>
      </c>
      <c r="AN58" s="37">
        <v>0.68530935430805984</v>
      </c>
      <c r="AO58" s="38">
        <v>0.6409175768296218</v>
      </c>
    </row>
    <row r="59" spans="3:41">
      <c r="D59" s="8"/>
      <c r="F59" s="200"/>
      <c r="G59" s="200"/>
      <c r="H59" s="200"/>
      <c r="I59" s="200"/>
      <c r="J59" s="200"/>
      <c r="L59" s="8">
        <v>8</v>
      </c>
      <c r="N59" s="210">
        <v>4.2987814752702445</v>
      </c>
      <c r="O59" s="210">
        <v>3.611256918287681</v>
      </c>
      <c r="P59" s="210">
        <v>4.1625683963863604</v>
      </c>
      <c r="Q59" s="210">
        <v>2.9074615817197884</v>
      </c>
      <c r="R59" s="210">
        <v>3.1258440349622467</v>
      </c>
      <c r="T59" s="33"/>
      <c r="U59" s="8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8"/>
    </row>
    <row r="60" spans="3:41">
      <c r="D60" s="8" t="s">
        <v>25</v>
      </c>
      <c r="F60" s="209">
        <v>1.3690243848226042</v>
      </c>
      <c r="G60" s="209">
        <v>1.7213439930973524</v>
      </c>
      <c r="H60" s="209">
        <v>1.7382048386459539</v>
      </c>
      <c r="I60" s="209">
        <v>1.9557836523291747</v>
      </c>
      <c r="J60" s="209">
        <v>1.9009618465127829</v>
      </c>
      <c r="T60" s="33"/>
      <c r="U60" s="7" t="s">
        <v>23</v>
      </c>
      <c r="V60" s="37">
        <v>1.5180212698625875</v>
      </c>
      <c r="W60" s="37">
        <v>1.5023037980741969</v>
      </c>
      <c r="X60" s="37">
        <v>1.3785744698863904</v>
      </c>
      <c r="Y60" s="37">
        <v>1.3362886074595774</v>
      </c>
      <c r="Z60" s="37">
        <v>1.3702101482184545</v>
      </c>
      <c r="AA60" s="37">
        <v>1.389415198296539</v>
      </c>
      <c r="AB60" s="37">
        <v>1.3164069701894727</v>
      </c>
      <c r="AC60" s="37">
        <v>1.1726759756062628</v>
      </c>
      <c r="AD60" s="37">
        <v>1.2097042672925389</v>
      </c>
      <c r="AE60" s="37">
        <v>1.1793019919952255</v>
      </c>
      <c r="AF60" s="37">
        <v>1.1574909455066975</v>
      </c>
      <c r="AG60" s="37">
        <v>1.119877553513978</v>
      </c>
      <c r="AH60" s="37">
        <v>1.0535465106381054</v>
      </c>
      <c r="AI60" s="37">
        <v>1.0333732939635996</v>
      </c>
      <c r="AJ60" s="37">
        <v>0.9274241805429555</v>
      </c>
      <c r="AK60" s="37">
        <v>0.94429525062944519</v>
      </c>
      <c r="AL60" s="37">
        <v>1.0361722763912626</v>
      </c>
      <c r="AM60" s="37">
        <v>1.0810084529138788</v>
      </c>
      <c r="AN60" s="37">
        <v>1.1171568147390711</v>
      </c>
      <c r="AO60" s="38">
        <v>1.07988546852187</v>
      </c>
    </row>
    <row r="61" spans="3:41">
      <c r="D61" s="5"/>
      <c r="E61" s="5"/>
      <c r="F61" s="5"/>
      <c r="G61" s="5"/>
      <c r="H61" s="5"/>
      <c r="I61" s="5"/>
      <c r="J61" s="5"/>
      <c r="L61" s="9"/>
      <c r="M61" s="9"/>
      <c r="N61" s="9"/>
      <c r="O61" s="9"/>
      <c r="P61" s="9"/>
      <c r="Q61" s="9"/>
      <c r="R61" s="9"/>
      <c r="T61" s="33"/>
      <c r="U61" s="8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8"/>
    </row>
    <row r="62" spans="3:41">
      <c r="T62" s="33"/>
      <c r="U62" s="7" t="s">
        <v>24</v>
      </c>
      <c r="V62" s="37">
        <v>0.77819090636357813</v>
      </c>
      <c r="W62" s="37">
        <v>0.81849194913950685</v>
      </c>
      <c r="X62" s="37">
        <v>0.82805817107107582</v>
      </c>
      <c r="Y62" s="37">
        <v>0.83866418346568372</v>
      </c>
      <c r="Z62" s="37">
        <v>0.80873526010832308</v>
      </c>
      <c r="AA62" s="37">
        <v>0.82629641689224342</v>
      </c>
      <c r="AB62" s="37">
        <v>0.87299014137342978</v>
      </c>
      <c r="AC62" s="37">
        <v>0.93305714029765985</v>
      </c>
      <c r="AD62" s="37">
        <v>0.97560715236267659</v>
      </c>
      <c r="AE62" s="37">
        <v>0.98083132522007321</v>
      </c>
      <c r="AF62" s="37">
        <v>0.98908307366018189</v>
      </c>
      <c r="AG62" s="37">
        <v>1.004004106400888</v>
      </c>
      <c r="AH62" s="37">
        <v>1.0364873306552549</v>
      </c>
      <c r="AI62" s="37">
        <v>1.0967341026208146</v>
      </c>
      <c r="AJ62" s="37">
        <v>1.0128029669232821</v>
      </c>
      <c r="AK62" s="37">
        <v>1.0570787414157863</v>
      </c>
      <c r="AL62" s="37">
        <v>1.1500855288881773</v>
      </c>
      <c r="AM62" s="37">
        <v>1.1496659205257729</v>
      </c>
      <c r="AN62" s="37">
        <v>1.1433529294916811</v>
      </c>
      <c r="AO62" s="38">
        <v>1.1201274220338957</v>
      </c>
    </row>
    <row r="63" spans="3:41">
      <c r="T63" s="33"/>
      <c r="U63" s="8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8"/>
    </row>
    <row r="64" spans="3:41">
      <c r="C64" s="1" t="s">
        <v>1063</v>
      </c>
      <c r="E64" s="1" t="s">
        <v>1036</v>
      </c>
      <c r="K64" s="1" t="s">
        <v>1067</v>
      </c>
      <c r="N64" s="1" t="s">
        <v>1056</v>
      </c>
      <c r="T64" s="33"/>
      <c r="U64" s="21" t="s">
        <v>25</v>
      </c>
      <c r="V64" s="37">
        <v>1.3690243848226042</v>
      </c>
      <c r="W64" s="37">
        <v>1.4120665342138643</v>
      </c>
      <c r="X64" s="37">
        <v>1.5173256028110138</v>
      </c>
      <c r="Y64" s="37">
        <v>1.5172595332040584</v>
      </c>
      <c r="Z64" s="37">
        <v>1.6025596638554334</v>
      </c>
      <c r="AA64" s="37">
        <v>1.7213439930973524</v>
      </c>
      <c r="AB64" s="37">
        <v>1.6861089411897443</v>
      </c>
      <c r="AC64" s="37">
        <v>1.61379751069827</v>
      </c>
      <c r="AD64" s="37">
        <v>1.5686196769779914</v>
      </c>
      <c r="AE64" s="37">
        <v>1.6339391713794966</v>
      </c>
      <c r="AF64" s="37">
        <v>1.7382048386459539</v>
      </c>
      <c r="AG64" s="37">
        <v>1.8360766699022943</v>
      </c>
      <c r="AH64" s="37">
        <v>1.8132656750754883</v>
      </c>
      <c r="AI64" s="37">
        <v>1.8836630967455688</v>
      </c>
      <c r="AJ64" s="37">
        <v>1.9877729131821016</v>
      </c>
      <c r="AK64" s="37">
        <v>1.9557836523291747</v>
      </c>
      <c r="AL64" s="37">
        <v>1.9589046612745751</v>
      </c>
      <c r="AM64" s="37">
        <v>1.9289361520020376</v>
      </c>
      <c r="AN64" s="37">
        <v>1.955016958561036</v>
      </c>
      <c r="AO64" s="38">
        <v>1.9009618465127829</v>
      </c>
    </row>
    <row r="65" spans="4:20">
      <c r="D65" s="5"/>
      <c r="E65" s="5"/>
      <c r="F65" s="5"/>
      <c r="G65" s="5"/>
      <c r="H65" s="5"/>
      <c r="I65" s="5"/>
    </row>
    <row r="66" spans="4:20">
      <c r="L66" s="18"/>
      <c r="M66" s="9"/>
      <c r="N66" s="9"/>
      <c r="O66" s="9"/>
      <c r="P66" s="9"/>
      <c r="Q66" s="9"/>
      <c r="R66" s="9"/>
      <c r="S66" s="9"/>
      <c r="T66" s="9"/>
    </row>
    <row r="67" spans="4:20">
      <c r="D67" s="10">
        <v>2000</v>
      </c>
      <c r="E67" s="199" t="s">
        <v>21</v>
      </c>
      <c r="F67" s="199" t="s">
        <v>22</v>
      </c>
      <c r="G67" s="199" t="s">
        <v>23</v>
      </c>
      <c r="H67" s="199" t="s">
        <v>24</v>
      </c>
      <c r="I67" s="199" t="s">
        <v>25</v>
      </c>
      <c r="L67" s="247" t="s">
        <v>439</v>
      </c>
      <c r="M67" s="10">
        <v>2000</v>
      </c>
      <c r="N67" s="5"/>
      <c r="O67" s="10">
        <v>2005</v>
      </c>
      <c r="P67" s="5"/>
      <c r="Q67" s="10">
        <v>2010</v>
      </c>
      <c r="R67" s="5"/>
      <c r="S67" s="10">
        <v>2014</v>
      </c>
      <c r="T67" s="5"/>
    </row>
    <row r="68" spans="4:20">
      <c r="D68" s="18"/>
      <c r="L68" s="151" t="s">
        <v>1057</v>
      </c>
      <c r="M68" s="62"/>
      <c r="N68" s="62"/>
      <c r="O68" s="62"/>
      <c r="P68" s="151" t="s">
        <v>501</v>
      </c>
      <c r="Q68" s="62"/>
      <c r="R68" s="62"/>
      <c r="S68" s="62"/>
      <c r="T68" s="62"/>
    </row>
    <row r="69" spans="4:20">
      <c r="D69" s="8" t="s">
        <v>425</v>
      </c>
      <c r="E69" s="200">
        <v>0.69942528152875216</v>
      </c>
      <c r="F69" s="209">
        <v>1.0096310230844545</v>
      </c>
      <c r="G69" s="200">
        <v>0.85497989407553199</v>
      </c>
      <c r="H69" s="209">
        <v>1.0563607194187123</v>
      </c>
      <c r="I69" s="209">
        <v>1.2590103867740916</v>
      </c>
      <c r="L69" s="7"/>
      <c r="M69" s="201">
        <v>1</v>
      </c>
      <c r="N69" s="249">
        <v>3</v>
      </c>
      <c r="O69" s="201">
        <v>1</v>
      </c>
      <c r="P69" s="249">
        <v>3</v>
      </c>
      <c r="Q69" s="201">
        <v>1</v>
      </c>
      <c r="R69" s="249">
        <v>3</v>
      </c>
      <c r="S69" s="201">
        <v>1</v>
      </c>
      <c r="T69" s="201">
        <v>3</v>
      </c>
    </row>
    <row r="70" spans="4:20">
      <c r="D70" s="8"/>
      <c r="E70" s="200"/>
      <c r="F70" s="200"/>
      <c r="G70" s="200"/>
      <c r="H70" s="200"/>
      <c r="I70" s="200"/>
      <c r="L70" s="20" t="s">
        <v>341</v>
      </c>
      <c r="M70" s="257">
        <v>0.84195248175579129</v>
      </c>
      <c r="N70" s="258">
        <v>0.61601087920735897</v>
      </c>
      <c r="O70" s="257">
        <v>0.85426191773662508</v>
      </c>
      <c r="P70" s="258">
        <v>0.63617826515483944</v>
      </c>
      <c r="Q70" s="257">
        <v>0.85991001978582038</v>
      </c>
      <c r="R70" s="258">
        <v>0.66991643698303183</v>
      </c>
      <c r="S70" s="257">
        <v>0.83592619146598002</v>
      </c>
      <c r="T70" s="257">
        <v>0.67421098741638497</v>
      </c>
    </row>
    <row r="71" spans="4:20">
      <c r="D71" s="8" t="s">
        <v>360</v>
      </c>
      <c r="E71" s="200">
        <v>0.70096466250748413</v>
      </c>
      <c r="F71" s="209">
        <v>1.0249134246043958</v>
      </c>
      <c r="G71" s="200">
        <v>0.90846442494087398</v>
      </c>
      <c r="H71" s="209">
        <v>1.0403018506241928</v>
      </c>
      <c r="I71" s="209">
        <v>1.2602176658783535</v>
      </c>
      <c r="L71" s="7" t="s">
        <v>1058</v>
      </c>
      <c r="M71" s="248">
        <v>0.11270230070746813</v>
      </c>
      <c r="N71" s="250">
        <v>8.2458149185237042E-2</v>
      </c>
      <c r="O71" s="248">
        <v>0.11098678458782923</v>
      </c>
      <c r="P71" s="250">
        <v>8.2653081693345273E-2</v>
      </c>
      <c r="Q71" s="248">
        <v>0.29895309281616411</v>
      </c>
      <c r="R71" s="250">
        <v>0.23290063629488217</v>
      </c>
      <c r="S71" s="248">
        <v>0.11801310938343247</v>
      </c>
      <c r="T71" s="248">
        <v>9.5182727635254344E-2</v>
      </c>
    </row>
    <row r="72" spans="4:20">
      <c r="D72" s="8"/>
      <c r="L72" s="7" t="s">
        <v>1059</v>
      </c>
      <c r="M72" s="248">
        <v>0.72925018104832318</v>
      </c>
      <c r="N72" s="250">
        <v>0.533552730022122</v>
      </c>
      <c r="O72" s="248">
        <v>0.7432751331487959</v>
      </c>
      <c r="P72" s="250">
        <v>0.55352518346149415</v>
      </c>
      <c r="Q72" s="248">
        <v>0.56095692696965627</v>
      </c>
      <c r="R72" s="250">
        <v>0.43701580068814966</v>
      </c>
      <c r="S72" s="248">
        <v>0.71791308208254756</v>
      </c>
      <c r="T72" s="248">
        <v>0.57902825978113071</v>
      </c>
    </row>
    <row r="73" spans="4:20">
      <c r="D73" s="8"/>
      <c r="L73" s="5"/>
      <c r="M73" s="5"/>
      <c r="N73" s="5"/>
      <c r="O73" s="5"/>
      <c r="P73" s="5"/>
      <c r="Q73" s="5"/>
      <c r="R73" s="5"/>
      <c r="S73" s="5"/>
      <c r="T73" s="5"/>
    </row>
    <row r="74" spans="4:20">
      <c r="D74" s="12">
        <v>2010</v>
      </c>
      <c r="E74" s="199" t="s">
        <v>21</v>
      </c>
      <c r="F74" s="199" t="s">
        <v>22</v>
      </c>
      <c r="G74" s="199" t="s">
        <v>23</v>
      </c>
      <c r="H74" s="199" t="s">
        <v>24</v>
      </c>
      <c r="I74" s="199" t="s">
        <v>25</v>
      </c>
    </row>
    <row r="75" spans="4:20">
      <c r="D75" s="8"/>
      <c r="O75" s="1" t="s">
        <v>1031</v>
      </c>
    </row>
    <row r="76" spans="4:20">
      <c r="D76" s="8" t="s">
        <v>425</v>
      </c>
      <c r="E76" s="200">
        <v>0.66868585268933056</v>
      </c>
      <c r="F76" s="200">
        <v>0.90946285372798064</v>
      </c>
      <c r="G76" s="200">
        <v>0.84366276506878779</v>
      </c>
      <c r="H76" s="209">
        <v>1.1378647101579684</v>
      </c>
      <c r="I76" s="209">
        <v>1.3012089208216697</v>
      </c>
    </row>
    <row r="77" spans="4:20">
      <c r="D77" s="8"/>
      <c r="E77" s="200"/>
      <c r="F77" s="200"/>
      <c r="G77" s="200"/>
      <c r="H77" s="200"/>
      <c r="I77" s="200"/>
    </row>
    <row r="78" spans="4:20">
      <c r="D78" s="8" t="s">
        <v>360</v>
      </c>
      <c r="E78" s="200">
        <v>0.66092125725233697</v>
      </c>
      <c r="F78" s="200">
        <v>0.91291223584185932</v>
      </c>
      <c r="G78" s="200">
        <v>0.88174066070913359</v>
      </c>
      <c r="H78" s="209">
        <v>1.1125497963675546</v>
      </c>
      <c r="I78" s="209">
        <v>1.3468151844688574</v>
      </c>
    </row>
    <row r="79" spans="4:20">
      <c r="D79" s="8"/>
    </row>
    <row r="80" spans="4:20">
      <c r="D80" s="31"/>
    </row>
    <row r="82" spans="3:20">
      <c r="F82" t="s">
        <v>1037</v>
      </c>
      <c r="L82" s="126"/>
      <c r="M82" s="127" t="s">
        <v>483</v>
      </c>
      <c r="N82" s="9"/>
      <c r="O82" s="9"/>
      <c r="P82" s="9"/>
      <c r="Q82" s="9"/>
      <c r="R82" s="9"/>
      <c r="S82" s="9"/>
      <c r="T82" s="18"/>
    </row>
    <row r="83" spans="3:20">
      <c r="L83" s="128"/>
      <c r="M83" s="58"/>
      <c r="N83" s="31"/>
      <c r="O83" s="31"/>
      <c r="P83" s="31"/>
      <c r="Q83" s="31"/>
      <c r="R83" s="31"/>
      <c r="S83" s="31"/>
      <c r="T83" s="8"/>
    </row>
    <row r="84" spans="3:20">
      <c r="C84" s="1" t="s">
        <v>1064</v>
      </c>
      <c r="L84" s="128"/>
      <c r="M84" s="73" t="s">
        <v>403</v>
      </c>
      <c r="N84" s="50" t="s">
        <v>412</v>
      </c>
      <c r="O84" s="31"/>
      <c r="P84" s="31"/>
      <c r="Q84" s="31"/>
      <c r="R84" s="31"/>
      <c r="S84" s="31"/>
      <c r="T84" s="8"/>
    </row>
    <row r="85" spans="3:20">
      <c r="D85" s="10">
        <v>2000</v>
      </c>
      <c r="E85" s="199" t="s">
        <v>21</v>
      </c>
      <c r="F85" s="199" t="s">
        <v>22</v>
      </c>
      <c r="G85" s="199" t="s">
        <v>23</v>
      </c>
      <c r="H85" s="199" t="s">
        <v>24</v>
      </c>
      <c r="I85" s="199" t="s">
        <v>25</v>
      </c>
      <c r="L85" s="128"/>
      <c r="M85" s="73" t="s">
        <v>404</v>
      </c>
      <c r="N85" s="50" t="s">
        <v>413</v>
      </c>
      <c r="O85" s="31"/>
      <c r="P85" s="31"/>
      <c r="Q85" s="31"/>
      <c r="R85" s="31"/>
      <c r="S85" s="31"/>
      <c r="T85" s="8"/>
    </row>
    <row r="86" spans="3:20">
      <c r="D86" s="18"/>
      <c r="E86" s="201"/>
      <c r="F86" s="201"/>
      <c r="G86" s="201"/>
      <c r="H86" s="201"/>
      <c r="I86" s="201"/>
      <c r="L86" s="128"/>
      <c r="M86" s="73" t="s">
        <v>405</v>
      </c>
      <c r="N86" s="50" t="s">
        <v>414</v>
      </c>
      <c r="O86" s="31"/>
      <c r="P86" s="31"/>
      <c r="Q86" s="31"/>
      <c r="R86" s="31"/>
      <c r="S86" s="31"/>
      <c r="T86" s="8"/>
    </row>
    <row r="87" spans="3:20">
      <c r="D87" s="7" t="s">
        <v>425</v>
      </c>
      <c r="E87" s="200">
        <v>0.70580433864790104</v>
      </c>
      <c r="F87" s="200">
        <v>0.85549124866722959</v>
      </c>
      <c r="G87" s="209">
        <v>1.6202358535281425</v>
      </c>
      <c r="H87" s="200">
        <v>0.77987629684111881</v>
      </c>
      <c r="I87" s="209">
        <v>1.3631399634729406</v>
      </c>
      <c r="J87" s="15"/>
      <c r="L87" s="128"/>
      <c r="M87" s="73" t="s">
        <v>406</v>
      </c>
      <c r="N87" s="50" t="s">
        <v>415</v>
      </c>
      <c r="O87" s="31"/>
      <c r="P87" s="31"/>
      <c r="Q87" s="31"/>
      <c r="R87" s="31"/>
      <c r="S87" s="31"/>
      <c r="T87" s="8"/>
    </row>
    <row r="88" spans="3:20">
      <c r="D88" s="8"/>
      <c r="E88" s="201"/>
      <c r="F88" s="201"/>
      <c r="G88" s="201"/>
      <c r="H88" s="201"/>
      <c r="I88" s="201"/>
      <c r="L88" s="128"/>
      <c r="M88" s="73" t="s">
        <v>407</v>
      </c>
      <c r="N88" s="50" t="s">
        <v>416</v>
      </c>
      <c r="O88" s="31"/>
      <c r="P88" s="31"/>
      <c r="Q88" s="31"/>
      <c r="R88" s="31"/>
      <c r="S88" s="31"/>
      <c r="T88" s="8"/>
    </row>
    <row r="89" spans="3:20">
      <c r="D89" s="12">
        <v>2010</v>
      </c>
      <c r="E89" s="199" t="s">
        <v>21</v>
      </c>
      <c r="F89" s="199" t="s">
        <v>22</v>
      </c>
      <c r="G89" s="199" t="s">
        <v>23</v>
      </c>
      <c r="H89" s="199" t="s">
        <v>24</v>
      </c>
      <c r="I89" s="199" t="s">
        <v>25</v>
      </c>
      <c r="L89" s="33"/>
      <c r="M89" s="73" t="s">
        <v>408</v>
      </c>
      <c r="N89" s="50" t="s">
        <v>417</v>
      </c>
      <c r="O89" s="31"/>
      <c r="P89" s="31"/>
      <c r="Q89" s="31"/>
      <c r="R89" s="31"/>
      <c r="S89" s="31"/>
      <c r="T89" s="8"/>
    </row>
    <row r="90" spans="3:20">
      <c r="D90" s="18"/>
      <c r="E90" s="201"/>
      <c r="F90" s="201"/>
      <c r="G90" s="201"/>
      <c r="H90" s="201"/>
      <c r="I90" s="201"/>
      <c r="L90" s="33"/>
      <c r="M90" s="73" t="s">
        <v>409</v>
      </c>
      <c r="N90" s="50" t="s">
        <v>418</v>
      </c>
      <c r="O90" s="31"/>
      <c r="P90" s="31"/>
      <c r="Q90" s="31"/>
      <c r="R90" s="31"/>
      <c r="S90" s="31"/>
      <c r="T90" s="8"/>
    </row>
    <row r="91" spans="3:20">
      <c r="D91" s="7" t="s">
        <v>425</v>
      </c>
      <c r="E91" s="200">
        <v>0.6093080892968693</v>
      </c>
      <c r="F91" s="200">
        <v>0.56563238741976907</v>
      </c>
      <c r="G91" s="209">
        <v>1.1083327619460821</v>
      </c>
      <c r="H91" s="200">
        <v>0.91991554597008784</v>
      </c>
      <c r="I91" s="209">
        <v>1.4883498474648109</v>
      </c>
      <c r="L91" s="33"/>
      <c r="M91" s="73" t="s">
        <v>410</v>
      </c>
      <c r="N91" s="50" t="s">
        <v>419</v>
      </c>
      <c r="O91" s="31"/>
      <c r="P91" s="31"/>
      <c r="Q91" s="31"/>
      <c r="R91" s="31"/>
      <c r="S91" s="31"/>
      <c r="T91" s="8"/>
    </row>
    <row r="92" spans="3:20">
      <c r="L92" s="33"/>
      <c r="M92" s="73" t="s">
        <v>411</v>
      </c>
      <c r="N92" s="50" t="s">
        <v>420</v>
      </c>
      <c r="O92" s="31"/>
      <c r="P92" s="31"/>
      <c r="Q92" s="31"/>
      <c r="R92" s="31"/>
      <c r="S92" s="31"/>
      <c r="T92" s="8"/>
    </row>
    <row r="93" spans="3:20">
      <c r="L93" s="33"/>
      <c r="M93" s="73" t="s">
        <v>471</v>
      </c>
      <c r="N93" s="50" t="s">
        <v>421</v>
      </c>
      <c r="O93" s="31"/>
      <c r="P93" s="31"/>
      <c r="Q93" s="31"/>
      <c r="R93" s="31"/>
      <c r="S93" s="31"/>
      <c r="T93" s="8"/>
    </row>
    <row r="94" spans="3:20">
      <c r="D94" t="s">
        <v>1069</v>
      </c>
      <c r="L94" s="33"/>
      <c r="M94" s="31"/>
      <c r="N94" s="31"/>
      <c r="O94" s="31"/>
      <c r="P94" s="31"/>
      <c r="Q94" s="31"/>
      <c r="R94" s="31"/>
      <c r="S94" s="31"/>
      <c r="T94" s="8"/>
    </row>
    <row r="95" spans="3:20">
      <c r="L95" s="13"/>
      <c r="M95" s="5"/>
      <c r="N95" s="4" t="s">
        <v>484</v>
      </c>
      <c r="O95" s="5"/>
      <c r="P95" s="5"/>
      <c r="Q95" s="5"/>
      <c r="R95" s="5"/>
      <c r="S95" s="5"/>
      <c r="T95" s="6"/>
    </row>
    <row r="100" spans="4:18">
      <c r="D100" s="259"/>
      <c r="E100" s="31"/>
      <c r="F100" s="31"/>
      <c r="G100" s="47"/>
      <c r="H100" s="31"/>
    </row>
    <row r="101" spans="4:18">
      <c r="D101" s="31"/>
      <c r="E101" s="202"/>
      <c r="F101" s="31"/>
      <c r="G101" s="31"/>
      <c r="H101" s="238"/>
    </row>
    <row r="102" spans="4:18">
      <c r="D102" s="31"/>
      <c r="E102" s="202"/>
      <c r="F102" s="31"/>
      <c r="G102" s="31"/>
      <c r="H102" s="202"/>
    </row>
    <row r="103" spans="4:18">
      <c r="D103" s="50"/>
      <c r="E103" s="267"/>
      <c r="F103" s="268"/>
      <c r="G103" s="50"/>
      <c r="H103" s="267"/>
    </row>
    <row r="104" spans="4:18">
      <c r="D104" s="50"/>
      <c r="E104" s="267"/>
      <c r="F104" s="268"/>
      <c r="G104" s="50"/>
      <c r="H104" s="267"/>
    </row>
    <row r="105" spans="4:18">
      <c r="D105" s="50"/>
      <c r="E105" s="267"/>
      <c r="F105" s="268"/>
      <c r="G105" s="50"/>
      <c r="H105" s="267"/>
    </row>
    <row r="106" spans="4:18">
      <c r="D106" s="50"/>
      <c r="E106" s="267"/>
      <c r="F106" s="268"/>
      <c r="G106" s="50"/>
      <c r="H106" s="267"/>
    </row>
    <row r="107" spans="4:18">
      <c r="D107" s="196">
        <v>1995</v>
      </c>
      <c r="E107" s="5"/>
      <c r="F107" s="5"/>
      <c r="G107" s="196">
        <v>2014</v>
      </c>
      <c r="H107" s="5"/>
      <c r="K107">
        <v>1995</v>
      </c>
      <c r="N107">
        <v>2014</v>
      </c>
    </row>
    <row r="108" spans="4:18">
      <c r="D108" t="s">
        <v>374</v>
      </c>
      <c r="E108" s="201" t="s">
        <v>1082</v>
      </c>
      <c r="G108" t="s">
        <v>374</v>
      </c>
      <c r="H108" s="255" t="s">
        <v>1082</v>
      </c>
      <c r="K108" t="s">
        <v>374</v>
      </c>
      <c r="L108" t="s">
        <v>1082</v>
      </c>
      <c r="M108" s="269" t="s">
        <v>1093</v>
      </c>
      <c r="N108" t="s">
        <v>374</v>
      </c>
      <c r="O108" t="s">
        <v>1082</v>
      </c>
      <c r="P108" s="1" t="s">
        <v>1093</v>
      </c>
      <c r="R108" t="s">
        <v>1092</v>
      </c>
    </row>
    <row r="109" spans="4:18">
      <c r="E109" s="201"/>
      <c r="H109" s="201"/>
    </row>
    <row r="110" spans="4:18">
      <c r="D110" s="1" t="s">
        <v>1083</v>
      </c>
      <c r="E110" s="264">
        <v>3.3522588562947792E-2</v>
      </c>
      <c r="F110" s="265"/>
      <c r="G110" s="1" t="s">
        <v>1084</v>
      </c>
      <c r="H110" s="264">
        <v>0.10227092278729918</v>
      </c>
      <c r="K110" t="s">
        <v>341</v>
      </c>
      <c r="L110">
        <v>21685565.440000001</v>
      </c>
      <c r="N110" t="s">
        <v>341</v>
      </c>
      <c r="O110">
        <v>173726654.16299999</v>
      </c>
    </row>
    <row r="111" spans="4:18">
      <c r="D111" s="1" t="s">
        <v>1084</v>
      </c>
      <c r="E111" s="264">
        <v>3.3241544842097508E-2</v>
      </c>
      <c r="F111" s="265"/>
      <c r="G111" s="1" t="s">
        <v>1085</v>
      </c>
      <c r="H111" s="264">
        <v>7.6789183354002574E-2</v>
      </c>
    </row>
    <row r="112" spans="4:18">
      <c r="D112" s="1" t="s">
        <v>1086</v>
      </c>
      <c r="E112" s="264">
        <v>2.9170516108986459E-2</v>
      </c>
      <c r="F112" s="265"/>
      <c r="G112" s="1" t="s">
        <v>1087</v>
      </c>
      <c r="H112" s="264">
        <v>5.9616637313940839E-2</v>
      </c>
      <c r="K112" t="s">
        <v>1083</v>
      </c>
      <c r="L112">
        <v>726956.28799999994</v>
      </c>
      <c r="M112">
        <v>3.3522588562947792E-2</v>
      </c>
      <c r="N112" t="s">
        <v>1084</v>
      </c>
      <c r="O112">
        <v>17767185.234000001</v>
      </c>
      <c r="P112">
        <v>0.10227092278729918</v>
      </c>
    </row>
    <row r="113" spans="4:16">
      <c r="D113" s="1" t="s">
        <v>1088</v>
      </c>
      <c r="E113" s="264">
        <v>2.3965576246463782E-2</v>
      </c>
      <c r="F113" s="265"/>
      <c r="G113" s="1" t="s">
        <v>1089</v>
      </c>
      <c r="H113" s="264">
        <v>3.2697066810890046E-2</v>
      </c>
      <c r="K113" t="s">
        <v>1084</v>
      </c>
      <c r="L113">
        <v>720861.696</v>
      </c>
      <c r="M113">
        <v>3.3241544842097508E-2</v>
      </c>
      <c r="N113" t="s">
        <v>1085</v>
      </c>
      <c r="O113">
        <v>13340327.9</v>
      </c>
      <c r="P113">
        <v>7.6789183354002574E-2</v>
      </c>
    </row>
    <row r="114" spans="4:16">
      <c r="D114" s="1" t="s">
        <v>1085</v>
      </c>
      <c r="E114" s="264">
        <v>2.2480062387527026E-2</v>
      </c>
      <c r="F114" s="265"/>
      <c r="G114" s="1" t="s">
        <v>1090</v>
      </c>
      <c r="H114" s="264">
        <v>3.2423725795783377E-2</v>
      </c>
      <c r="K114" t="s">
        <v>1086</v>
      </c>
      <c r="L114">
        <v>632579.13600000006</v>
      </c>
      <c r="M114">
        <v>2.9170516108986459E-2</v>
      </c>
      <c r="N114" t="s">
        <v>1087</v>
      </c>
      <c r="O114">
        <v>10356998.933</v>
      </c>
      <c r="P114">
        <v>5.9616637313940839E-2</v>
      </c>
    </row>
    <row r="115" spans="4:16">
      <c r="D115" s="1" t="s">
        <v>1089</v>
      </c>
      <c r="E115" s="264">
        <v>2.1151253688499624E-2</v>
      </c>
      <c r="F115" s="265"/>
      <c r="G115" s="1" t="s">
        <v>1086</v>
      </c>
      <c r="H115" s="264">
        <v>2.8196984001107234E-2</v>
      </c>
      <c r="K115" t="s">
        <v>1088</v>
      </c>
      <c r="L115">
        <v>519707.07199999999</v>
      </c>
      <c r="M115">
        <v>2.3965576246463782E-2</v>
      </c>
      <c r="N115" t="s">
        <v>1089</v>
      </c>
      <c r="O115">
        <v>5680352.0180000002</v>
      </c>
      <c r="P115">
        <v>3.2697066810890046E-2</v>
      </c>
    </row>
    <row r="116" spans="4:16">
      <c r="D116" t="s">
        <v>255</v>
      </c>
      <c r="E116" s="264">
        <v>1.7987451841145075E-2</v>
      </c>
      <c r="F116" s="265"/>
      <c r="G116" s="1" t="s">
        <v>1088</v>
      </c>
      <c r="H116" s="264">
        <v>2.7273030093324057E-2</v>
      </c>
      <c r="K116" t="s">
        <v>1085</v>
      </c>
      <c r="L116">
        <v>487492.864</v>
      </c>
      <c r="M116">
        <v>2.2480062387527026E-2</v>
      </c>
      <c r="N116" t="s">
        <v>1090</v>
      </c>
      <c r="O116">
        <v>5632865.398</v>
      </c>
      <c r="P116">
        <v>3.2423725795783377E-2</v>
      </c>
    </row>
    <row r="117" spans="4:16">
      <c r="D117" t="s">
        <v>174</v>
      </c>
      <c r="E117" s="264">
        <v>1.7869483600608388E-2</v>
      </c>
      <c r="F117" s="265"/>
      <c r="G117" t="s">
        <v>255</v>
      </c>
      <c r="H117" s="264">
        <v>2.0127785738158356E-2</v>
      </c>
      <c r="K117" t="s">
        <v>1089</v>
      </c>
      <c r="L117">
        <v>458676.89600000001</v>
      </c>
      <c r="M117">
        <v>2.1151253688499624E-2</v>
      </c>
      <c r="N117" t="s">
        <v>1086</v>
      </c>
      <c r="O117">
        <v>4898567.6880000001</v>
      </c>
      <c r="P117">
        <v>2.8196984001107234E-2</v>
      </c>
    </row>
    <row r="118" spans="4:16">
      <c r="E118" s="201"/>
      <c r="H118" s="201"/>
      <c r="K118" t="s">
        <v>255</v>
      </c>
      <c r="L118">
        <v>390068.06400000001</v>
      </c>
      <c r="M118">
        <v>1.7987451841145075E-2</v>
      </c>
      <c r="N118" t="s">
        <v>1088</v>
      </c>
      <c r="O118">
        <v>4738052.267</v>
      </c>
      <c r="P118">
        <v>2.7273030093324057E-2</v>
      </c>
    </row>
    <row r="119" spans="4:16">
      <c r="D119" s="1" t="s">
        <v>1091</v>
      </c>
      <c r="E119" s="266">
        <f>SUM(E110:E117)</f>
        <v>0.19938847727827569</v>
      </c>
      <c r="H119" s="266">
        <f>SUM(H110:H117)</f>
        <v>0.37939533589450564</v>
      </c>
      <c r="K119" t="s">
        <v>174</v>
      </c>
      <c r="L119">
        <v>387509.85600000003</v>
      </c>
      <c r="M119">
        <v>1.7869483600608388E-2</v>
      </c>
      <c r="N119" t="s">
        <v>255</v>
      </c>
      <c r="O119">
        <v>3496732.872</v>
      </c>
      <c r="P119">
        <v>2.0127785738158356E-2</v>
      </c>
    </row>
    <row r="120" spans="4:16">
      <c r="D120" s="5"/>
      <c r="E120" s="5"/>
      <c r="F120" s="5"/>
      <c r="G120" s="5"/>
      <c r="H120" s="5"/>
    </row>
    <row r="121" spans="4:16">
      <c r="K121" t="s">
        <v>1091</v>
      </c>
    </row>
  </sheetData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Z263"/>
  <sheetViews>
    <sheetView topLeftCell="G1" workbookViewId="0">
      <selection activeCell="N2" sqref="N2"/>
    </sheetView>
  </sheetViews>
  <sheetFormatPr defaultRowHeight="12.75"/>
  <sheetData>
    <row r="1" spans="1:26">
      <c r="A1" t="s">
        <v>26</v>
      </c>
    </row>
    <row r="2" spans="1:26">
      <c r="A2" t="s">
        <v>0</v>
      </c>
      <c r="N2" s="1"/>
    </row>
    <row r="3" spans="1:26">
      <c r="O3" s="2" t="s">
        <v>288</v>
      </c>
    </row>
    <row r="4" spans="1:26">
      <c r="A4" t="s">
        <v>1</v>
      </c>
      <c r="B4" t="s">
        <v>320</v>
      </c>
      <c r="C4" t="s">
        <v>3</v>
      </c>
      <c r="D4" t="s">
        <v>4</v>
      </c>
      <c r="O4" s="3" t="s">
        <v>289</v>
      </c>
      <c r="P4" s="1" t="s">
        <v>286</v>
      </c>
    </row>
    <row r="5" spans="1:26">
      <c r="N5" s="4" t="s">
        <v>20</v>
      </c>
      <c r="O5" s="6"/>
      <c r="P5" s="5">
        <v>2000</v>
      </c>
      <c r="Q5" s="5">
        <v>2001</v>
      </c>
      <c r="R5" s="5">
        <v>2002</v>
      </c>
      <c r="S5" s="5">
        <v>2003</v>
      </c>
      <c r="T5" s="5">
        <v>2004</v>
      </c>
      <c r="U5" s="5">
        <v>2005</v>
      </c>
      <c r="V5" s="5">
        <v>2006</v>
      </c>
      <c r="W5" s="5">
        <v>2007</v>
      </c>
      <c r="X5" s="5">
        <v>2008</v>
      </c>
      <c r="Y5" s="5">
        <v>2009</v>
      </c>
      <c r="Z5" s="5">
        <v>2010</v>
      </c>
    </row>
    <row r="6" spans="1:26">
      <c r="A6" t="s">
        <v>5</v>
      </c>
      <c r="B6" t="s">
        <v>6</v>
      </c>
      <c r="C6" t="s">
        <v>7</v>
      </c>
      <c r="D6" t="s">
        <v>8</v>
      </c>
      <c r="E6" t="s">
        <v>9</v>
      </c>
      <c r="F6" t="s">
        <v>10</v>
      </c>
      <c r="G6" t="s">
        <v>11</v>
      </c>
      <c r="H6" t="s">
        <v>12</v>
      </c>
      <c r="I6" t="s">
        <v>13</v>
      </c>
      <c r="J6" t="s">
        <v>14</v>
      </c>
      <c r="K6" t="s">
        <v>15</v>
      </c>
      <c r="L6" t="s">
        <v>16</v>
      </c>
      <c r="O6" s="7"/>
    </row>
    <row r="7" spans="1:26">
      <c r="A7" t="s">
        <v>17</v>
      </c>
      <c r="O7" s="7" t="s">
        <v>21</v>
      </c>
      <c r="P7">
        <f>SUM(B9:B96)</f>
        <v>7451174.0980000002</v>
      </c>
      <c r="Q7">
        <f t="shared" ref="Q7:Z7" si="0">SUM(C9:C96)</f>
        <v>7114912.8470000001</v>
      </c>
      <c r="R7">
        <f t="shared" si="0"/>
        <v>7533822.1440000013</v>
      </c>
      <c r="S7">
        <f t="shared" si="0"/>
        <v>9126105.070999993</v>
      </c>
      <c r="T7">
        <f t="shared" si="0"/>
        <v>10459217.031000001</v>
      </c>
      <c r="U7">
        <f t="shared" si="0"/>
        <v>11379575.162999995</v>
      </c>
      <c r="V7">
        <f t="shared" si="0"/>
        <v>13120758.133000005</v>
      </c>
      <c r="W7">
        <f t="shared" si="0"/>
        <v>15430881.826999996</v>
      </c>
      <c r="X7">
        <f t="shared" si="0"/>
        <v>15410176.136000002</v>
      </c>
      <c r="Y7">
        <f t="shared" si="0"/>
        <v>12390861.422999997</v>
      </c>
      <c r="Z7">
        <f t="shared" si="0"/>
        <v>14136795.301999999</v>
      </c>
    </row>
    <row r="8" spans="1:26">
      <c r="A8" t="s">
        <v>28</v>
      </c>
      <c r="B8">
        <v>76261884.997999996</v>
      </c>
      <c r="C8">
        <v>82972822.109999999</v>
      </c>
      <c r="D8">
        <v>88478828.638999999</v>
      </c>
      <c r="E8">
        <v>93038463.772</v>
      </c>
      <c r="F8">
        <v>104308434.697</v>
      </c>
      <c r="G8">
        <v>110003088.45</v>
      </c>
      <c r="H8">
        <v>108762824.436</v>
      </c>
      <c r="I8">
        <v>122232810.734</v>
      </c>
      <c r="J8">
        <v>127111345.348</v>
      </c>
      <c r="K8">
        <v>116894674.17200001</v>
      </c>
      <c r="L8">
        <v>118337540.301</v>
      </c>
      <c r="O8" s="7"/>
    </row>
    <row r="9" spans="1:26">
      <c r="A9" t="s">
        <v>29</v>
      </c>
      <c r="B9">
        <v>359884.766</v>
      </c>
      <c r="C9">
        <v>137802.114</v>
      </c>
      <c r="D9">
        <v>193432.97700000001</v>
      </c>
      <c r="E9">
        <v>241098.56</v>
      </c>
      <c r="F9">
        <v>280851.93800000002</v>
      </c>
      <c r="G9">
        <v>280983.59899999999</v>
      </c>
      <c r="H9">
        <v>439652.745</v>
      </c>
      <c r="I9">
        <v>409740.30499999999</v>
      </c>
      <c r="J9">
        <v>365009.34700000001</v>
      </c>
      <c r="K9">
        <v>411503.24699999997</v>
      </c>
      <c r="L9">
        <v>448698.22499999998</v>
      </c>
      <c r="O9" s="7" t="s">
        <v>22</v>
      </c>
      <c r="P9">
        <f>B105+B130+B131+B132+B136+B137+B138+B106+B150+B151+B152+B156+B157+B166+B167+B168+B169+B170+B171+B172+B173</f>
        <v>659642.06800000009</v>
      </c>
      <c r="Q9" t="e">
        <f t="shared" ref="Q9:Z9" si="1">C105+C130+C131+C132+C136+C137+C138+C106+C150+C151+C152+C156+C157+C166+C167+C168+C169+C170+C171+C172+C173</f>
        <v>#VALUE!</v>
      </c>
      <c r="R9">
        <f t="shared" si="1"/>
        <v>519112.63400000008</v>
      </c>
      <c r="S9">
        <f t="shared" si="1"/>
        <v>612589.46799999988</v>
      </c>
      <c r="T9" t="e">
        <f t="shared" si="1"/>
        <v>#VALUE!</v>
      </c>
      <c r="U9">
        <f t="shared" si="1"/>
        <v>720040.99900000007</v>
      </c>
      <c r="V9" t="e">
        <f t="shared" si="1"/>
        <v>#VALUE!</v>
      </c>
      <c r="W9" t="e">
        <f t="shared" si="1"/>
        <v>#VALUE!</v>
      </c>
      <c r="X9">
        <f t="shared" si="1"/>
        <v>852698.3470000003</v>
      </c>
      <c r="Y9" t="e">
        <f t="shared" si="1"/>
        <v>#VALUE!</v>
      </c>
      <c r="Z9">
        <f t="shared" si="1"/>
        <v>696574.46899999992</v>
      </c>
    </row>
    <row r="10" spans="1:26">
      <c r="A10" t="s">
        <v>30</v>
      </c>
      <c r="B10">
        <v>875607.93400000001</v>
      </c>
      <c r="C10">
        <v>589860.33200000005</v>
      </c>
      <c r="D10">
        <v>817248.56499999994</v>
      </c>
      <c r="E10">
        <v>1080087.1310000001</v>
      </c>
      <c r="F10">
        <v>1255102.8489999999</v>
      </c>
      <c r="G10">
        <v>1435276.004</v>
      </c>
      <c r="H10">
        <v>1657179.5930000001</v>
      </c>
      <c r="I10">
        <v>1833000.716</v>
      </c>
      <c r="J10">
        <v>2013680.4979999999</v>
      </c>
      <c r="K10">
        <v>1737716.8940000001</v>
      </c>
      <c r="L10">
        <v>1733107.26</v>
      </c>
      <c r="O10" s="7"/>
    </row>
    <row r="11" spans="1:26">
      <c r="A11" t="s">
        <v>31</v>
      </c>
      <c r="B11">
        <v>485696.13799999998</v>
      </c>
      <c r="C11">
        <v>526754.21400000004</v>
      </c>
      <c r="D11">
        <v>419290.70799999998</v>
      </c>
      <c r="E11">
        <v>514807.288</v>
      </c>
      <c r="F11">
        <v>639439.63600000006</v>
      </c>
      <c r="G11">
        <v>722773.93900000001</v>
      </c>
      <c r="H11">
        <v>702435.61800000002</v>
      </c>
      <c r="I11">
        <v>749725.57900000003</v>
      </c>
      <c r="J11">
        <v>754142.05900000001</v>
      </c>
      <c r="K11">
        <v>677096.47400000005</v>
      </c>
      <c r="L11">
        <v>866534.74899999995</v>
      </c>
      <c r="O11" s="7" t="s">
        <v>23</v>
      </c>
      <c r="P11">
        <f>B141+B142+B143+B144+B145+B146+B147+B148+B149+B153+B154+B155+B231+B232+B233+B234+B235+B236+B237+B238+B239+B240+B241+B242+B243+B244+B257+B258</f>
        <v>1407307.662</v>
      </c>
      <c r="Q11">
        <f t="shared" ref="Q11:Z11" si="2">C141+C142+C143+C144+C145+C146+C147+C148+C149+C153+C154+C155+C231+C232+C233+C234+C235+C236+C237+C238+C239+C240+C241+C242+C243+C244+C257+C258</f>
        <v>1327999.3250000002</v>
      </c>
      <c r="R11">
        <f t="shared" si="2"/>
        <v>1326437.1070000001</v>
      </c>
      <c r="S11">
        <f t="shared" si="2"/>
        <v>1448562.9369999999</v>
      </c>
      <c r="T11">
        <f t="shared" si="2"/>
        <v>1523964.1370000003</v>
      </c>
      <c r="U11">
        <f t="shared" si="2"/>
        <v>1430138.4439999999</v>
      </c>
      <c r="V11">
        <f t="shared" si="2"/>
        <v>1336763.1880000001</v>
      </c>
      <c r="W11">
        <f t="shared" si="2"/>
        <v>1526464.216</v>
      </c>
      <c r="X11">
        <f t="shared" si="2"/>
        <v>1374080.8740000001</v>
      </c>
      <c r="Y11">
        <f t="shared" si="2"/>
        <v>1132453.379</v>
      </c>
      <c r="Z11">
        <f t="shared" si="2"/>
        <v>1642918.6530000002</v>
      </c>
    </row>
    <row r="12" spans="1:26">
      <c r="A12" t="s">
        <v>32</v>
      </c>
      <c r="B12">
        <v>15116.884</v>
      </c>
      <c r="C12">
        <v>12197.210999999999</v>
      </c>
      <c r="D12">
        <v>20589.868999999999</v>
      </c>
      <c r="E12">
        <v>22729.171999999999</v>
      </c>
      <c r="F12">
        <v>23315.198</v>
      </c>
      <c r="G12">
        <v>5025.3389999999999</v>
      </c>
      <c r="H12">
        <v>5075.0569999999998</v>
      </c>
      <c r="I12">
        <v>13332.064</v>
      </c>
      <c r="J12">
        <v>25119.438999999998</v>
      </c>
      <c r="K12">
        <v>10932.700999999999</v>
      </c>
      <c r="L12">
        <v>14077.695</v>
      </c>
      <c r="O12" s="8"/>
    </row>
    <row r="13" spans="1:26">
      <c r="A13" t="s">
        <v>33</v>
      </c>
      <c r="B13">
        <v>247169.50700000001</v>
      </c>
      <c r="C13">
        <v>297717.97100000002</v>
      </c>
      <c r="D13">
        <v>381138.853</v>
      </c>
      <c r="E13">
        <v>483820.902</v>
      </c>
      <c r="F13">
        <v>562429.29399999999</v>
      </c>
      <c r="G13">
        <v>549308.88800000004</v>
      </c>
      <c r="H13">
        <v>633285.98600000003</v>
      </c>
      <c r="I13">
        <v>668152.31900000002</v>
      </c>
      <c r="J13">
        <v>723495.29599999997</v>
      </c>
      <c r="K13">
        <v>604872.59499999997</v>
      </c>
      <c r="L13">
        <v>578218.37800000003</v>
      </c>
      <c r="O13" s="7" t="s">
        <v>24</v>
      </c>
      <c r="P13">
        <f>B97+B98+B99+B100+B101+B102+B103+B104+B110+B111+B115+B116+B117+B118+B119+B120+B121+B122+B123+B124+B125+B126+B127+B128+B129+B182+B183+B184+B185+B186+B187+B188+B189+B190+B191+B192+B193+B194+B195+B196+B197+B198+B199+B200+B201+B202+B203+B204+B205+B206+B207+B208+B209+B210+B211+B215+B216+B217+B218+B219+B220+B221+B222+B230+B245+B246+B247+B248+B249+B250+B251+B252+B254+B256</f>
        <v>54803426.964999989</v>
      </c>
      <c r="Q13">
        <f t="shared" ref="Q13:Z13" si="3">C97+C98+C99+C100+C101+C102+C103+C104+C110+C111+C115+C116+C117+C118+C119+C120+C121+C122+C123+C124+C125+C126+C127+C128+C129+C182+C183+C184+C185+C186+C187+C188+C189+C190+C191+C192+C193+C194+C195+C196+C197+C198+C199+C200+C201+C202+C203+C204+C205+C206+C207+C208+C209+C210+C211+C215+C216+C217+C218+C219+C220+C221+C222+C230+C245+C246+C247+C248+C249+C250+C251+C252+C254+C256</f>
        <v>61672048.010999992</v>
      </c>
      <c r="R13">
        <f t="shared" si="3"/>
        <v>67151176.723000035</v>
      </c>
      <c r="S13" t="e">
        <f t="shared" si="3"/>
        <v>#VALUE!</v>
      </c>
      <c r="T13">
        <f t="shared" si="3"/>
        <v>74029282.952000037</v>
      </c>
      <c r="U13">
        <f t="shared" si="3"/>
        <v>78412473.068999976</v>
      </c>
      <c r="V13">
        <f t="shared" si="3"/>
        <v>75587488.600999981</v>
      </c>
      <c r="W13">
        <f t="shared" si="3"/>
        <v>85126980.475999996</v>
      </c>
      <c r="X13">
        <f t="shared" si="3"/>
        <v>89156963.890999958</v>
      </c>
      <c r="Y13">
        <f t="shared" si="3"/>
        <v>83171161.859999999</v>
      </c>
      <c r="Z13">
        <f t="shared" si="3"/>
        <v>81964674.413000003</v>
      </c>
    </row>
    <row r="14" spans="1:26">
      <c r="A14" t="s">
        <v>34</v>
      </c>
      <c r="B14">
        <v>461553.60700000002</v>
      </c>
      <c r="C14">
        <v>318677.98700000002</v>
      </c>
      <c r="D14">
        <v>256112.38500000001</v>
      </c>
      <c r="E14">
        <v>341638.76500000001</v>
      </c>
      <c r="F14">
        <v>409425.43300000002</v>
      </c>
      <c r="G14">
        <v>475082.86900000001</v>
      </c>
      <c r="H14">
        <v>519894.967</v>
      </c>
      <c r="I14">
        <v>778821.49100000004</v>
      </c>
      <c r="J14">
        <v>689705.47100000002</v>
      </c>
      <c r="K14">
        <v>452241.67099999997</v>
      </c>
      <c r="L14">
        <v>589077.02300000004</v>
      </c>
      <c r="O14" s="8"/>
    </row>
    <row r="15" spans="1:26">
      <c r="A15" t="s">
        <v>35</v>
      </c>
      <c r="B15">
        <v>321074.09700000001</v>
      </c>
      <c r="C15">
        <v>294615.24300000002</v>
      </c>
      <c r="D15">
        <v>300540.27399999998</v>
      </c>
      <c r="E15">
        <v>397069.86099999998</v>
      </c>
      <c r="F15">
        <v>446148.56099999999</v>
      </c>
      <c r="G15">
        <v>406869.837</v>
      </c>
      <c r="H15">
        <v>434342.74200000003</v>
      </c>
      <c r="I15">
        <v>574838.96600000001</v>
      </c>
      <c r="J15">
        <v>523133.65700000001</v>
      </c>
      <c r="K15">
        <v>387444.29599999997</v>
      </c>
      <c r="L15">
        <v>557863.37199999997</v>
      </c>
      <c r="O15" s="7" t="s">
        <v>25</v>
      </c>
      <c r="P15">
        <f>B107+B108+B109+B112+B113+B114+B133+B134+B135+B139+B140+B158+B159+B160+B161+B162+B163+B164+B165+B174+B175+B176+B177+B178+B179+B180+B181+B212+B213+B214+B223+B224+B225+B226+B227+B228+B229+B253+B255+B259+B260+B261+B262</f>
        <v>8693275.9169999994</v>
      </c>
      <c r="Q15">
        <f t="shared" ref="Q15:Z15" si="4">C107+C108+C109+C112+C113+C114+C133+C134+C135+C139+C140+C158+C159+C160+C161+C162+C163+C164+C165+C174+C175+C176+C177+C178+C179+C180+C181+C212+C213+C214+C223+C224+C225+C226+C227+C228+C229+C253+C255+C259+C260+C261+C262</f>
        <v>8992132.387000002</v>
      </c>
      <c r="R15">
        <f t="shared" si="4"/>
        <v>8648245.6440000013</v>
      </c>
      <c r="S15">
        <f t="shared" si="4"/>
        <v>11185808.131999999</v>
      </c>
      <c r="T15">
        <f t="shared" si="4"/>
        <v>12902691.144000001</v>
      </c>
      <c r="U15">
        <f t="shared" si="4"/>
        <v>13849001.285</v>
      </c>
      <c r="V15">
        <f t="shared" si="4"/>
        <v>14119332.627</v>
      </c>
      <c r="W15">
        <f t="shared" si="4"/>
        <v>15362544.824000001</v>
      </c>
      <c r="X15">
        <f t="shared" si="4"/>
        <v>16246255.994000008</v>
      </c>
      <c r="Y15">
        <f t="shared" si="4"/>
        <v>15101762.540000001</v>
      </c>
      <c r="Z15">
        <f t="shared" si="4"/>
        <v>15402442.754000004</v>
      </c>
    </row>
    <row r="16" spans="1:26">
      <c r="A16" t="s">
        <v>36</v>
      </c>
      <c r="B16">
        <v>265316.30699999997</v>
      </c>
      <c r="C16">
        <v>345812.397</v>
      </c>
      <c r="D16">
        <v>335962.10800000001</v>
      </c>
      <c r="E16">
        <v>334627.07500000001</v>
      </c>
      <c r="F16">
        <v>445632.87300000002</v>
      </c>
      <c r="G16">
        <v>478730.49599999998</v>
      </c>
      <c r="H16">
        <v>538557.37100000004</v>
      </c>
      <c r="I16">
        <v>666664.74100000004</v>
      </c>
      <c r="J16">
        <v>900385.04200000002</v>
      </c>
      <c r="K16">
        <v>695021.94</v>
      </c>
      <c r="L16">
        <v>743354.07900000003</v>
      </c>
    </row>
    <row r="17" spans="1:26">
      <c r="A17" t="s">
        <v>37</v>
      </c>
      <c r="B17">
        <v>631.93100000000004</v>
      </c>
      <c r="C17">
        <v>2258.5680000000002</v>
      </c>
      <c r="D17">
        <v>4178.8329999999996</v>
      </c>
      <c r="E17">
        <v>5316.6350000000002</v>
      </c>
      <c r="F17">
        <v>4403.7150000000001</v>
      </c>
      <c r="G17">
        <v>5029.3019999999997</v>
      </c>
      <c r="H17">
        <v>5176.2449999999999</v>
      </c>
      <c r="I17">
        <v>2447.4360000000001</v>
      </c>
      <c r="J17">
        <v>8224.5239999999994</v>
      </c>
      <c r="K17">
        <v>12004.834000000001</v>
      </c>
      <c r="L17">
        <v>7420.9110000000001</v>
      </c>
      <c r="N17" s="1" t="s">
        <v>290</v>
      </c>
      <c r="P17">
        <f>SUM(P7:P15)+B263</f>
        <v>73019217.936999992</v>
      </c>
      <c r="Q17" t="e">
        <f t="shared" ref="Q17:Z17" si="5">SUM(Q7:Q15)+C263</f>
        <v>#VALUE!</v>
      </c>
      <c r="R17">
        <f t="shared" si="5"/>
        <v>85181821.574000031</v>
      </c>
      <c r="S17" t="e">
        <f t="shared" si="5"/>
        <v>#VALUE!</v>
      </c>
      <c r="T17" t="e">
        <f t="shared" si="5"/>
        <v>#VALUE!</v>
      </c>
      <c r="U17">
        <f t="shared" si="5"/>
        <v>105795548.63999997</v>
      </c>
      <c r="V17" t="e">
        <f t="shared" si="5"/>
        <v>#VALUE!</v>
      </c>
      <c r="W17" t="e">
        <f t="shared" si="5"/>
        <v>#VALUE!</v>
      </c>
      <c r="X17">
        <f t="shared" si="5"/>
        <v>123043793.54199997</v>
      </c>
      <c r="Y17" t="e">
        <f t="shared" si="5"/>
        <v>#VALUE!</v>
      </c>
      <c r="Z17">
        <f t="shared" si="5"/>
        <v>113853788.17500001</v>
      </c>
    </row>
    <row r="18" spans="1:26">
      <c r="A18" t="s">
        <v>38</v>
      </c>
      <c r="B18">
        <v>177962.823</v>
      </c>
      <c r="C18">
        <v>238365.83900000001</v>
      </c>
      <c r="D18">
        <v>238108.00899999999</v>
      </c>
      <c r="E18">
        <v>233914.48300000001</v>
      </c>
      <c r="F18">
        <v>244147.31200000001</v>
      </c>
      <c r="G18">
        <v>218395.21</v>
      </c>
      <c r="H18">
        <v>196885.67</v>
      </c>
      <c r="I18">
        <v>217265.36799999999</v>
      </c>
      <c r="J18">
        <v>246292.489</v>
      </c>
      <c r="K18">
        <v>249865.96400000001</v>
      </c>
      <c r="L18">
        <v>274627.40600000002</v>
      </c>
      <c r="P18">
        <f>B8</f>
        <v>76261884.997999996</v>
      </c>
      <c r="Q18">
        <f t="shared" ref="Q18:Z18" si="6">C8</f>
        <v>82972822.109999999</v>
      </c>
      <c r="R18">
        <f t="shared" si="6"/>
        <v>88478828.638999999</v>
      </c>
      <c r="S18">
        <f t="shared" si="6"/>
        <v>93038463.772</v>
      </c>
      <c r="T18">
        <f t="shared" si="6"/>
        <v>104308434.697</v>
      </c>
      <c r="U18">
        <f t="shared" si="6"/>
        <v>110003088.45</v>
      </c>
      <c r="V18">
        <f t="shared" si="6"/>
        <v>108762824.436</v>
      </c>
      <c r="W18">
        <f t="shared" si="6"/>
        <v>122232810.734</v>
      </c>
      <c r="X18">
        <f t="shared" si="6"/>
        <v>127111345.348</v>
      </c>
      <c r="Y18">
        <f t="shared" si="6"/>
        <v>116894674.17200001</v>
      </c>
      <c r="Z18">
        <f t="shared" si="6"/>
        <v>118337540.301</v>
      </c>
    </row>
    <row r="19" spans="1:26">
      <c r="A19" t="s">
        <v>39</v>
      </c>
      <c r="B19">
        <v>12347.825999999999</v>
      </c>
      <c r="C19">
        <v>11453.873</v>
      </c>
      <c r="D19">
        <v>11831.949000000001</v>
      </c>
      <c r="E19">
        <v>14927.157999999999</v>
      </c>
      <c r="F19">
        <v>11909.545</v>
      </c>
      <c r="G19">
        <v>9008.2279999999992</v>
      </c>
      <c r="H19">
        <v>9049.5</v>
      </c>
      <c r="I19">
        <v>10979.391</v>
      </c>
      <c r="J19">
        <v>11922.353999999999</v>
      </c>
      <c r="K19">
        <v>10278.975</v>
      </c>
      <c r="L19">
        <v>10480.225</v>
      </c>
      <c r="P19" s="9">
        <f>P17-P18</f>
        <v>-3242667.0610000044</v>
      </c>
      <c r="Q19" s="9" t="e">
        <f t="shared" ref="Q19:Z19" si="7">Q17-Q18</f>
        <v>#VALUE!</v>
      </c>
      <c r="R19" s="9">
        <f t="shared" si="7"/>
        <v>-3297007.0649999678</v>
      </c>
      <c r="S19" s="9" t="e">
        <f t="shared" si="7"/>
        <v>#VALUE!</v>
      </c>
      <c r="T19" s="9" t="e">
        <f t="shared" si="7"/>
        <v>#VALUE!</v>
      </c>
      <c r="U19" s="9">
        <f t="shared" si="7"/>
        <v>-4207539.8100000322</v>
      </c>
      <c r="V19" s="9" t="e">
        <f t="shared" si="7"/>
        <v>#VALUE!</v>
      </c>
      <c r="W19" s="9" t="e">
        <f t="shared" si="7"/>
        <v>#VALUE!</v>
      </c>
      <c r="X19" s="9">
        <f t="shared" si="7"/>
        <v>-4067551.806000039</v>
      </c>
      <c r="Y19" s="9" t="e">
        <f t="shared" si="7"/>
        <v>#VALUE!</v>
      </c>
      <c r="Z19" s="9">
        <f t="shared" si="7"/>
        <v>-4483752.1259999871</v>
      </c>
    </row>
    <row r="20" spans="1:26">
      <c r="A20" t="s">
        <v>40</v>
      </c>
      <c r="B20">
        <v>73893.990000000005</v>
      </c>
      <c r="C20">
        <v>82059.634999999995</v>
      </c>
      <c r="D20">
        <v>92191.077999999994</v>
      </c>
      <c r="E20">
        <v>116779.769</v>
      </c>
      <c r="F20">
        <v>126895.001</v>
      </c>
      <c r="G20">
        <v>129281.76300000001</v>
      </c>
      <c r="H20">
        <v>164043.13200000001</v>
      </c>
      <c r="I20">
        <v>178045.23699999999</v>
      </c>
      <c r="J20">
        <v>164487.48300000001</v>
      </c>
      <c r="K20">
        <v>139154.03700000001</v>
      </c>
      <c r="L20">
        <v>162874.122</v>
      </c>
    </row>
    <row r="21" spans="1:26">
      <c r="A21" t="s">
        <v>41</v>
      </c>
      <c r="B21">
        <v>34824.470999999998</v>
      </c>
      <c r="C21">
        <v>38122.949999999997</v>
      </c>
      <c r="D21">
        <v>42824.391000000003</v>
      </c>
      <c r="E21">
        <v>53533.663999999997</v>
      </c>
      <c r="F21">
        <v>67779.687999999995</v>
      </c>
      <c r="G21">
        <v>60372.512000000002</v>
      </c>
      <c r="H21">
        <v>60995.161</v>
      </c>
      <c r="I21">
        <v>82793.535000000003</v>
      </c>
      <c r="J21">
        <v>67135.281000000003</v>
      </c>
      <c r="K21">
        <v>51336.36</v>
      </c>
      <c r="L21">
        <v>43167.326999999997</v>
      </c>
    </row>
    <row r="22" spans="1:26">
      <c r="A22" t="s">
        <v>42</v>
      </c>
      <c r="B22">
        <v>5075.4989999999998</v>
      </c>
      <c r="C22">
        <v>5027.8019999999997</v>
      </c>
      <c r="D22">
        <v>4617.4009999999998</v>
      </c>
      <c r="E22">
        <v>17326.052</v>
      </c>
      <c r="F22">
        <v>9792.58</v>
      </c>
      <c r="G22">
        <v>25192.845000000001</v>
      </c>
      <c r="H22">
        <v>4041.578</v>
      </c>
      <c r="I22">
        <v>11196.324000000001</v>
      </c>
      <c r="J22">
        <v>19614.416000000001</v>
      </c>
      <c r="K22">
        <v>8009.0619999999999</v>
      </c>
      <c r="L22">
        <v>10595.540999999999</v>
      </c>
    </row>
    <row r="23" spans="1:26">
      <c r="A23" t="s">
        <v>43</v>
      </c>
      <c r="B23">
        <v>11.169</v>
      </c>
      <c r="C23">
        <v>53.375</v>
      </c>
      <c r="D23">
        <v>144.66399999999999</v>
      </c>
      <c r="E23">
        <v>236.178</v>
      </c>
      <c r="F23">
        <v>469.911</v>
      </c>
      <c r="G23">
        <v>422.096</v>
      </c>
      <c r="H23">
        <v>458.30799999999999</v>
      </c>
      <c r="I23">
        <v>279.51400000000001</v>
      </c>
      <c r="J23">
        <v>520.69200000000001</v>
      </c>
      <c r="K23">
        <v>512.25699999999995</v>
      </c>
      <c r="L23">
        <v>790.58900000000006</v>
      </c>
    </row>
    <row r="24" spans="1:26">
      <c r="A24" t="s">
        <v>44</v>
      </c>
      <c r="B24">
        <v>14902.316000000001</v>
      </c>
      <c r="C24">
        <v>19873.466</v>
      </c>
      <c r="D24">
        <v>6024.5290000000014</v>
      </c>
      <c r="E24">
        <v>2344.2539999999999</v>
      </c>
      <c r="F24">
        <v>3194.1570000000002</v>
      </c>
      <c r="G24">
        <v>5959.6379999999999</v>
      </c>
      <c r="H24">
        <v>2510.0540000000001</v>
      </c>
      <c r="I24">
        <v>7229.2659999999996</v>
      </c>
      <c r="J24">
        <v>13183.298000000001</v>
      </c>
      <c r="K24">
        <v>7522.7020000000002</v>
      </c>
      <c r="L24">
        <v>4976.6419999999998</v>
      </c>
    </row>
    <row r="25" spans="1:26">
      <c r="A25" t="s">
        <v>45</v>
      </c>
      <c r="B25">
        <v>1611.325</v>
      </c>
      <c r="C25">
        <v>1463.008</v>
      </c>
      <c r="D25">
        <v>1744.6559999999999</v>
      </c>
      <c r="E25">
        <v>755.63099999999997</v>
      </c>
      <c r="F25">
        <v>1598.511</v>
      </c>
      <c r="G25">
        <v>614.30999999999995</v>
      </c>
      <c r="H25">
        <v>2080.5949999999998</v>
      </c>
      <c r="I25">
        <v>6389.277</v>
      </c>
      <c r="J25">
        <v>5323.1570000000002</v>
      </c>
      <c r="K25">
        <v>1500.1469999999999</v>
      </c>
      <c r="L25">
        <v>1329.4069999999999</v>
      </c>
    </row>
    <row r="26" spans="1:26">
      <c r="A26" t="s">
        <v>46</v>
      </c>
      <c r="B26">
        <v>1519.548</v>
      </c>
      <c r="C26">
        <v>558.14200000000005</v>
      </c>
      <c r="D26">
        <v>1126.5909999999999</v>
      </c>
      <c r="E26">
        <v>891.56500000000005</v>
      </c>
      <c r="F26">
        <v>1664.433</v>
      </c>
      <c r="G26">
        <v>1029.239</v>
      </c>
      <c r="H26">
        <v>2841.0650000000001</v>
      </c>
      <c r="I26">
        <v>5314.9480000000003</v>
      </c>
      <c r="J26">
        <v>8872.0110000000004</v>
      </c>
      <c r="K26">
        <v>588.32000000000005</v>
      </c>
      <c r="L26">
        <v>11845.352999999999</v>
      </c>
    </row>
    <row r="27" spans="1:26">
      <c r="A27" t="s">
        <v>47</v>
      </c>
      <c r="B27">
        <v>3161.223</v>
      </c>
      <c r="C27">
        <v>3930.2730000000001</v>
      </c>
      <c r="D27">
        <v>2591.268</v>
      </c>
      <c r="E27">
        <v>2854.0129999999999</v>
      </c>
      <c r="F27">
        <v>3361.5909999999999</v>
      </c>
      <c r="G27">
        <v>10671.111999999999</v>
      </c>
      <c r="H27">
        <v>9976.1730000000007</v>
      </c>
      <c r="I27">
        <v>9986.9439999999995</v>
      </c>
      <c r="J27">
        <v>9726.4809999999998</v>
      </c>
      <c r="K27">
        <v>5464.9369999999999</v>
      </c>
      <c r="L27">
        <v>6651.0510000000004</v>
      </c>
    </row>
    <row r="28" spans="1:26">
      <c r="A28" t="s">
        <v>48</v>
      </c>
      <c r="B28">
        <v>432.27800000000002</v>
      </c>
      <c r="C28">
        <v>452.16199999999998</v>
      </c>
      <c r="D28">
        <v>150.33600000000001</v>
      </c>
      <c r="E28">
        <v>268.83800000000002</v>
      </c>
      <c r="F28">
        <v>571.15599999999995</v>
      </c>
      <c r="G28">
        <v>822.61199999999997</v>
      </c>
      <c r="H28">
        <v>523.83199999999999</v>
      </c>
      <c r="I28">
        <v>411.32400000000001</v>
      </c>
      <c r="J28">
        <v>3071.7559999999999</v>
      </c>
      <c r="K28">
        <v>1229.0129999999999</v>
      </c>
      <c r="L28">
        <v>190.68899999999999</v>
      </c>
    </row>
    <row r="29" spans="1:26">
      <c r="A29" t="s">
        <v>49</v>
      </c>
      <c r="B29">
        <v>238885.595</v>
      </c>
      <c r="C29">
        <v>240884.91500000001</v>
      </c>
      <c r="D29">
        <v>225972.07399999999</v>
      </c>
      <c r="E29">
        <v>218333.212</v>
      </c>
      <c r="F29">
        <v>227956.51199999999</v>
      </c>
      <c r="G29">
        <v>242696.27499999999</v>
      </c>
      <c r="H29">
        <v>285067.98800000001</v>
      </c>
      <c r="I29">
        <v>321254.91800000001</v>
      </c>
      <c r="J29">
        <v>355171.13</v>
      </c>
      <c r="K29">
        <v>305416.67099999997</v>
      </c>
      <c r="L29">
        <v>251727.68900000001</v>
      </c>
    </row>
    <row r="30" spans="1:26">
      <c r="A30" t="s">
        <v>50</v>
      </c>
      <c r="B30">
        <v>86479.456000000006</v>
      </c>
      <c r="C30">
        <v>115503.622</v>
      </c>
      <c r="D30">
        <v>113135.004</v>
      </c>
      <c r="E30">
        <v>142380.60999999999</v>
      </c>
      <c r="F30">
        <v>132862.44399999999</v>
      </c>
      <c r="G30">
        <v>171522.821</v>
      </c>
      <c r="H30">
        <v>178704.269</v>
      </c>
      <c r="I30">
        <v>201830.00200000001</v>
      </c>
      <c r="J30">
        <v>217207.14199999999</v>
      </c>
      <c r="K30">
        <v>163177.28400000001</v>
      </c>
      <c r="L30">
        <v>143096.90299999999</v>
      </c>
    </row>
    <row r="31" spans="1:26">
      <c r="A31" t="s">
        <v>51</v>
      </c>
      <c r="B31">
        <v>27196.052</v>
      </c>
      <c r="C31">
        <v>32098.251</v>
      </c>
      <c r="D31">
        <v>30876.106</v>
      </c>
      <c r="E31">
        <v>28327.728999999999</v>
      </c>
      <c r="F31">
        <v>49888.506999999998</v>
      </c>
      <c r="G31">
        <v>30875.691999999999</v>
      </c>
      <c r="H31">
        <v>31489.934000000001</v>
      </c>
      <c r="I31">
        <v>37956.432000000001</v>
      </c>
      <c r="J31">
        <v>25985.738000000001</v>
      </c>
      <c r="K31">
        <v>21896.967000000001</v>
      </c>
      <c r="L31">
        <v>24510.768</v>
      </c>
    </row>
    <row r="32" spans="1:26">
      <c r="A32" t="s">
        <v>52</v>
      </c>
      <c r="B32">
        <v>16422.766</v>
      </c>
      <c r="C32">
        <v>20479.313999999998</v>
      </c>
      <c r="D32">
        <v>22030.231</v>
      </c>
      <c r="E32">
        <v>17393.599999999999</v>
      </c>
      <c r="F32">
        <v>21853.734</v>
      </c>
      <c r="G32">
        <v>26151.317999999999</v>
      </c>
      <c r="H32">
        <v>39826.980000000003</v>
      </c>
      <c r="I32">
        <v>302045.24300000002</v>
      </c>
      <c r="J32">
        <v>59192.584999999999</v>
      </c>
      <c r="K32">
        <v>61974.599000000002</v>
      </c>
      <c r="L32">
        <v>47683.485000000001</v>
      </c>
    </row>
    <row r="33" spans="1:12">
      <c r="A33" t="s">
        <v>53</v>
      </c>
      <c r="B33">
        <v>2337.8449999999998</v>
      </c>
      <c r="C33">
        <v>3102.462</v>
      </c>
      <c r="D33">
        <v>2768.7</v>
      </c>
      <c r="E33">
        <v>3000.0169999999998</v>
      </c>
      <c r="F33">
        <v>4540.7150000000001</v>
      </c>
      <c r="G33">
        <v>7602.86</v>
      </c>
      <c r="H33">
        <v>10456.719999999999</v>
      </c>
      <c r="I33">
        <v>14145.384</v>
      </c>
      <c r="J33">
        <v>16975.611000000001</v>
      </c>
      <c r="K33">
        <v>7713.0950000000003</v>
      </c>
      <c r="L33">
        <v>16778.91</v>
      </c>
    </row>
    <row r="34" spans="1:12">
      <c r="A34" t="s">
        <v>54</v>
      </c>
      <c r="B34">
        <v>25135.652999999998</v>
      </c>
      <c r="C34">
        <v>34106.597999999998</v>
      </c>
      <c r="D34">
        <v>40998.970999999998</v>
      </c>
      <c r="E34">
        <v>53552.896999999997</v>
      </c>
      <c r="F34">
        <v>61877.714999999997</v>
      </c>
      <c r="G34">
        <v>66340.857999999993</v>
      </c>
      <c r="H34">
        <v>86675.391000000003</v>
      </c>
      <c r="I34">
        <v>99704.964000000007</v>
      </c>
      <c r="J34">
        <v>89265.692999999999</v>
      </c>
      <c r="K34">
        <v>69932.665999999997</v>
      </c>
      <c r="L34">
        <v>65192.533000000003</v>
      </c>
    </row>
    <row r="35" spans="1:12">
      <c r="A35" t="s">
        <v>55</v>
      </c>
      <c r="B35">
        <v>43079.057000000001</v>
      </c>
      <c r="C35">
        <v>47947.046999999999</v>
      </c>
      <c r="D35">
        <v>60462.803</v>
      </c>
      <c r="E35">
        <v>58956.995000000003</v>
      </c>
      <c r="F35">
        <v>97652.149000000005</v>
      </c>
      <c r="G35">
        <v>89621.413</v>
      </c>
      <c r="H35">
        <v>91378.195999999996</v>
      </c>
      <c r="I35">
        <v>47604.843000000001</v>
      </c>
      <c r="J35">
        <v>49577.506999999998</v>
      </c>
      <c r="K35">
        <v>60020.417999999998</v>
      </c>
      <c r="L35">
        <v>30754.251</v>
      </c>
    </row>
    <row r="36" spans="1:12">
      <c r="A36" t="s">
        <v>56</v>
      </c>
      <c r="B36">
        <v>48385.593999999997</v>
      </c>
      <c r="C36">
        <v>52800.18</v>
      </c>
      <c r="D36">
        <v>68176.383000000002</v>
      </c>
      <c r="E36">
        <v>76456.936000000002</v>
      </c>
      <c r="F36">
        <v>78799.028000000006</v>
      </c>
      <c r="G36">
        <v>78634.202000000005</v>
      </c>
      <c r="H36">
        <v>90077.803</v>
      </c>
      <c r="I36">
        <v>137144.878</v>
      </c>
      <c r="J36">
        <v>107471.284</v>
      </c>
      <c r="K36">
        <v>81584.164999999994</v>
      </c>
      <c r="L36">
        <v>77392.271999999997</v>
      </c>
    </row>
    <row r="37" spans="1:12">
      <c r="A37" t="s">
        <v>57</v>
      </c>
      <c r="B37">
        <v>9698.0740000000005</v>
      </c>
      <c r="C37">
        <v>9268.9639999999999</v>
      </c>
      <c r="D37">
        <v>9566.0889999999999</v>
      </c>
      <c r="E37">
        <v>17566.885999999999</v>
      </c>
      <c r="F37">
        <v>10963.346</v>
      </c>
      <c r="G37">
        <v>14690.536</v>
      </c>
      <c r="H37">
        <v>20418.291000000001</v>
      </c>
      <c r="I37">
        <v>9260.9079999999994</v>
      </c>
      <c r="J37">
        <v>9043.7019999999993</v>
      </c>
      <c r="K37">
        <v>6193.9309999999996</v>
      </c>
      <c r="L37">
        <v>6094.2740000000003</v>
      </c>
    </row>
    <row r="38" spans="1:12">
      <c r="A38" t="s">
        <v>58</v>
      </c>
      <c r="B38">
        <v>74.274000000000001</v>
      </c>
      <c r="C38">
        <v>304.899</v>
      </c>
      <c r="D38">
        <v>455.791</v>
      </c>
      <c r="E38">
        <v>80.216999999999999</v>
      </c>
      <c r="F38">
        <v>75.238</v>
      </c>
      <c r="G38">
        <v>670.97</v>
      </c>
      <c r="H38">
        <v>1021.575</v>
      </c>
      <c r="I38">
        <v>585.101</v>
      </c>
      <c r="J38">
        <v>1716.0909999999999</v>
      </c>
      <c r="K38">
        <v>245.51400000000001</v>
      </c>
      <c r="L38">
        <v>392.41300000000001</v>
      </c>
    </row>
    <row r="39" spans="1:12">
      <c r="A39" t="s">
        <v>59</v>
      </c>
      <c r="B39">
        <v>200991.71900000001</v>
      </c>
      <c r="C39">
        <v>197121.671</v>
      </c>
      <c r="D39">
        <v>222916.552</v>
      </c>
      <c r="E39">
        <v>256031.50899999999</v>
      </c>
      <c r="F39">
        <v>275410.18300000002</v>
      </c>
      <c r="G39">
        <v>287447.74800000002</v>
      </c>
      <c r="H39">
        <v>271731.79300000001</v>
      </c>
      <c r="I39">
        <v>275164.64600000001</v>
      </c>
      <c r="J39">
        <v>294405.65700000001</v>
      </c>
      <c r="K39">
        <v>279121.28399999999</v>
      </c>
      <c r="L39">
        <v>218397.42499999999</v>
      </c>
    </row>
    <row r="40" spans="1:12">
      <c r="A40" t="s">
        <v>60</v>
      </c>
      <c r="B40">
        <v>27322.210999999999</v>
      </c>
      <c r="C40">
        <v>23872.560000000001</v>
      </c>
      <c r="D40">
        <v>24721.589</v>
      </c>
      <c r="E40">
        <v>27540.438999999998</v>
      </c>
      <c r="F40">
        <v>35879.373</v>
      </c>
      <c r="G40">
        <v>35842.449000000001</v>
      </c>
      <c r="H40">
        <v>55612.324999999997</v>
      </c>
      <c r="I40">
        <v>72609.417000000001</v>
      </c>
      <c r="J40">
        <v>64822.817999999999</v>
      </c>
      <c r="K40">
        <v>55916.351000000002</v>
      </c>
      <c r="L40">
        <v>117259.984</v>
      </c>
    </row>
    <row r="41" spans="1:12">
      <c r="A41" t="s">
        <v>61</v>
      </c>
      <c r="B41">
        <v>759.90200000000004</v>
      </c>
      <c r="C41">
        <v>930.55799999999999</v>
      </c>
      <c r="D41">
        <v>1749.1469999999999</v>
      </c>
      <c r="E41">
        <v>1970.8119999999999</v>
      </c>
      <c r="F41">
        <v>2153.942</v>
      </c>
      <c r="G41">
        <v>2581.223</v>
      </c>
      <c r="H41">
        <v>1968.172</v>
      </c>
      <c r="I41">
        <v>2035.12</v>
      </c>
      <c r="J41">
        <v>3082.752</v>
      </c>
      <c r="K41">
        <v>2741.9670000000001</v>
      </c>
      <c r="L41">
        <v>3685.8209999999999</v>
      </c>
    </row>
    <row r="42" spans="1:12">
      <c r="A42" t="s">
        <v>62</v>
      </c>
      <c r="B42">
        <v>111605.20699999999</v>
      </c>
      <c r="C42">
        <v>119817.019</v>
      </c>
      <c r="D42">
        <v>133019.448</v>
      </c>
      <c r="E42">
        <v>171729.755</v>
      </c>
      <c r="F42">
        <v>208790.459</v>
      </c>
      <c r="G42">
        <v>219664.39</v>
      </c>
      <c r="H42">
        <v>178868.02799999999</v>
      </c>
      <c r="I42">
        <v>194919.29</v>
      </c>
      <c r="J42">
        <v>248831.54300000001</v>
      </c>
      <c r="K42">
        <v>227105.01</v>
      </c>
      <c r="L42">
        <v>250040.17600000001</v>
      </c>
    </row>
    <row r="43" spans="1:12">
      <c r="A43" t="s">
        <v>63</v>
      </c>
      <c r="B43">
        <v>29261.026999999998</v>
      </c>
      <c r="C43">
        <v>23710.445</v>
      </c>
      <c r="D43">
        <v>25122.109</v>
      </c>
      <c r="E43">
        <v>31048.501</v>
      </c>
      <c r="F43">
        <v>34075.212</v>
      </c>
      <c r="G43">
        <v>40382.438000000002</v>
      </c>
      <c r="H43">
        <v>41565.748</v>
      </c>
      <c r="I43">
        <v>51898.663</v>
      </c>
      <c r="J43">
        <v>65620.881999999998</v>
      </c>
      <c r="K43">
        <v>52931.603000000003</v>
      </c>
      <c r="L43">
        <v>37710.177000000003</v>
      </c>
    </row>
    <row r="44" spans="1:12">
      <c r="A44" t="s">
        <v>64</v>
      </c>
      <c r="B44">
        <v>1208059.774</v>
      </c>
      <c r="C44">
        <v>1287808.8700000001</v>
      </c>
      <c r="D44">
        <v>1304870.5079999999</v>
      </c>
      <c r="E44">
        <v>1505040.2660000001</v>
      </c>
      <c r="F44">
        <v>1641069.2069999999</v>
      </c>
      <c r="G44">
        <v>1735478.5109999999</v>
      </c>
      <c r="H44">
        <v>2043170.31</v>
      </c>
      <c r="I44">
        <v>2420597.6430000002</v>
      </c>
      <c r="J44">
        <v>2262907.6710000001</v>
      </c>
      <c r="K44">
        <v>1847177.8670000001</v>
      </c>
      <c r="L44">
        <v>1901192.9509999999</v>
      </c>
    </row>
    <row r="45" spans="1:12">
      <c r="A45" t="s">
        <v>65</v>
      </c>
      <c r="B45">
        <v>52757.398999999998</v>
      </c>
      <c r="C45">
        <v>55680.921000000002</v>
      </c>
      <c r="D45">
        <v>81433.320000000007</v>
      </c>
      <c r="E45">
        <v>88182.259000000005</v>
      </c>
      <c r="F45">
        <v>95688.430999999997</v>
      </c>
      <c r="G45">
        <v>121668.035</v>
      </c>
      <c r="H45">
        <v>134372.497</v>
      </c>
      <c r="I45">
        <v>131694.11199999999</v>
      </c>
      <c r="J45">
        <v>116317.632</v>
      </c>
      <c r="K45">
        <v>110071.954</v>
      </c>
      <c r="L45">
        <v>130484.45299999999</v>
      </c>
    </row>
    <row r="46" spans="1:12">
      <c r="A46" t="s">
        <v>66</v>
      </c>
      <c r="B46">
        <v>716937.13699999999</v>
      </c>
      <c r="C46">
        <v>700239.30799999996</v>
      </c>
      <c r="D46">
        <v>762215.04099999997</v>
      </c>
      <c r="E46">
        <v>1054547.159</v>
      </c>
      <c r="F46">
        <v>1092286.5249999999</v>
      </c>
      <c r="G46">
        <v>1149806.6569999999</v>
      </c>
      <c r="H46">
        <v>1476076.5390000001</v>
      </c>
      <c r="I46">
        <v>1686641.4950000001</v>
      </c>
      <c r="J46">
        <v>1592914.0589999999</v>
      </c>
      <c r="K46">
        <v>1288667.304</v>
      </c>
      <c r="L46">
        <v>1343514.7109999999</v>
      </c>
    </row>
    <row r="47" spans="1:12">
      <c r="A47" t="s">
        <v>67</v>
      </c>
      <c r="B47">
        <v>337.76</v>
      </c>
      <c r="C47">
        <v>87.272999999999996</v>
      </c>
      <c r="D47">
        <v>226.19800000000001</v>
      </c>
      <c r="E47">
        <v>130.20699999999999</v>
      </c>
      <c r="F47">
        <v>202.834</v>
      </c>
      <c r="G47">
        <v>39.860999999999997</v>
      </c>
      <c r="H47">
        <v>12.462999999999999</v>
      </c>
      <c r="I47">
        <v>19.931999999999999</v>
      </c>
      <c r="J47">
        <v>138.267</v>
      </c>
      <c r="K47">
        <v>10.457000000000001</v>
      </c>
      <c r="L47">
        <v>8.4949999999999992</v>
      </c>
    </row>
    <row r="48" spans="1:12">
      <c r="A48" t="s">
        <v>68</v>
      </c>
      <c r="B48">
        <v>95072.752999999997</v>
      </c>
      <c r="C48">
        <v>102312.51</v>
      </c>
      <c r="D48">
        <v>101196.192</v>
      </c>
      <c r="E48">
        <v>106965.266</v>
      </c>
      <c r="F48">
        <v>108818.6</v>
      </c>
      <c r="G48">
        <v>111531.85</v>
      </c>
      <c r="H48">
        <v>92725.554999999993</v>
      </c>
      <c r="I48">
        <v>109957.27099999999</v>
      </c>
      <c r="J48">
        <v>110262.117</v>
      </c>
      <c r="K48">
        <v>100288.353</v>
      </c>
      <c r="L48">
        <v>115557.643</v>
      </c>
    </row>
    <row r="49" spans="1:12">
      <c r="A49" t="s">
        <v>69</v>
      </c>
      <c r="B49">
        <v>87165.218999999997</v>
      </c>
      <c r="C49">
        <v>87655.774999999994</v>
      </c>
      <c r="D49">
        <v>96195.930999999997</v>
      </c>
      <c r="E49">
        <v>93681.789000000004</v>
      </c>
      <c r="F49">
        <v>99737.657999999996</v>
      </c>
      <c r="G49">
        <v>89899.887000000002</v>
      </c>
      <c r="H49">
        <v>111959.473</v>
      </c>
      <c r="I49">
        <v>122980.394</v>
      </c>
      <c r="J49">
        <v>97325.485000000001</v>
      </c>
      <c r="K49">
        <v>72239.111000000004</v>
      </c>
      <c r="L49">
        <v>122811.444</v>
      </c>
    </row>
    <row r="50" spans="1:12">
      <c r="A50" t="s">
        <v>70</v>
      </c>
      <c r="B50">
        <v>1551.6320000000001</v>
      </c>
      <c r="C50">
        <v>1525.8810000000001</v>
      </c>
      <c r="D50">
        <v>1140.452</v>
      </c>
      <c r="E50">
        <v>2198.6729999999998</v>
      </c>
      <c r="F50">
        <v>2343.145</v>
      </c>
      <c r="G50">
        <v>3365.8209999999999</v>
      </c>
      <c r="H50">
        <v>5064.2780000000002</v>
      </c>
      <c r="I50">
        <v>5465.8429999999998</v>
      </c>
      <c r="J50">
        <v>5544.0429999999997</v>
      </c>
      <c r="K50">
        <v>3847.0949999999998</v>
      </c>
      <c r="L50">
        <v>6614.8429999999998</v>
      </c>
    </row>
    <row r="51" spans="1:12">
      <c r="A51" t="s">
        <v>71</v>
      </c>
      <c r="B51">
        <v>489.947</v>
      </c>
      <c r="C51">
        <v>528.12400000000002</v>
      </c>
      <c r="D51">
        <v>601.04399999999998</v>
      </c>
      <c r="E51">
        <v>1464.2719999999999</v>
      </c>
      <c r="F51">
        <v>6706.2160000000003</v>
      </c>
      <c r="G51">
        <v>5107.5339999999997</v>
      </c>
      <c r="H51">
        <v>5654.0309999999999</v>
      </c>
      <c r="I51">
        <v>13888.45</v>
      </c>
      <c r="J51">
        <v>4771.4989999999998</v>
      </c>
      <c r="K51">
        <v>1197.7070000000001</v>
      </c>
      <c r="L51">
        <v>2162.7649999999999</v>
      </c>
    </row>
    <row r="52" spans="1:12">
      <c r="A52" t="s">
        <v>72</v>
      </c>
      <c r="B52">
        <v>249.13300000000001</v>
      </c>
      <c r="C52">
        <v>516.46699999999998</v>
      </c>
      <c r="D52">
        <v>553.42399999999998</v>
      </c>
      <c r="E52">
        <v>627.75900000000001</v>
      </c>
      <c r="F52">
        <v>1340.2360000000001</v>
      </c>
      <c r="G52">
        <v>1349.41</v>
      </c>
      <c r="H52">
        <v>2591.2249999999999</v>
      </c>
      <c r="I52">
        <v>228.357</v>
      </c>
      <c r="J52">
        <v>346.74799999999999</v>
      </c>
      <c r="K52">
        <v>564.25900000000001</v>
      </c>
      <c r="L52">
        <v>368.41800000000001</v>
      </c>
    </row>
    <row r="53" spans="1:12">
      <c r="A53" t="s">
        <v>73</v>
      </c>
      <c r="B53">
        <v>6267.8530000000001</v>
      </c>
      <c r="C53">
        <v>929.79899999999998</v>
      </c>
      <c r="D53">
        <v>202.22900000000001</v>
      </c>
      <c r="E53">
        <v>590.375</v>
      </c>
      <c r="F53">
        <v>933.93399999999997</v>
      </c>
      <c r="G53">
        <v>1396.954</v>
      </c>
      <c r="H53">
        <v>1622.452</v>
      </c>
      <c r="I53">
        <v>8904.0849999999991</v>
      </c>
      <c r="J53">
        <v>2414.6410000000001</v>
      </c>
      <c r="K53">
        <v>847.54899999999998</v>
      </c>
      <c r="L53">
        <v>451.89499999999998</v>
      </c>
    </row>
    <row r="54" spans="1:12">
      <c r="A54" t="s">
        <v>74</v>
      </c>
      <c r="B54">
        <v>645.39499999999998</v>
      </c>
      <c r="C54">
        <v>629.18299999999999</v>
      </c>
      <c r="D54">
        <v>669.12199999999996</v>
      </c>
      <c r="E54">
        <v>720.48800000000006</v>
      </c>
      <c r="F54">
        <v>1049.8879999999999</v>
      </c>
      <c r="G54">
        <v>1169.6790000000001</v>
      </c>
      <c r="H54">
        <v>4990.2020000000002</v>
      </c>
      <c r="I54">
        <v>320.69</v>
      </c>
      <c r="J54">
        <v>395.51799999999997</v>
      </c>
      <c r="K54">
        <v>817.62800000000004</v>
      </c>
      <c r="L54">
        <v>559.79300000000001</v>
      </c>
    </row>
    <row r="55" spans="1:12">
      <c r="A55" t="s">
        <v>75</v>
      </c>
      <c r="B55">
        <v>302.89400000000001</v>
      </c>
      <c r="C55">
        <v>126.736</v>
      </c>
      <c r="D55">
        <v>363.30099999999999</v>
      </c>
      <c r="E55">
        <v>117.648</v>
      </c>
      <c r="F55">
        <v>335.05200000000002</v>
      </c>
      <c r="G55">
        <v>81.204999999999998</v>
      </c>
      <c r="H55">
        <v>394.54199999999997</v>
      </c>
      <c r="I55">
        <v>255.32</v>
      </c>
      <c r="J55">
        <v>1061.5160000000001</v>
      </c>
      <c r="K55">
        <v>629.05399999999997</v>
      </c>
      <c r="L55">
        <v>27.207000000000001</v>
      </c>
    </row>
    <row r="56" spans="1:12">
      <c r="A56" t="s">
        <v>76</v>
      </c>
      <c r="B56">
        <v>3079.777</v>
      </c>
      <c r="C56">
        <v>2596.2069999999999</v>
      </c>
      <c r="D56">
        <v>2299.66</v>
      </c>
      <c r="E56">
        <v>1663.24</v>
      </c>
      <c r="F56">
        <v>2323.355</v>
      </c>
      <c r="G56">
        <v>1476.6030000000001</v>
      </c>
      <c r="H56">
        <v>1326.884</v>
      </c>
      <c r="I56">
        <v>2141.6909999999998</v>
      </c>
      <c r="J56">
        <v>2076.8850000000002</v>
      </c>
      <c r="K56">
        <v>1426.056</v>
      </c>
      <c r="L56">
        <v>1461.8869999999999</v>
      </c>
    </row>
    <row r="57" spans="1:12">
      <c r="A57" t="s">
        <v>77</v>
      </c>
      <c r="B57">
        <v>12239.75</v>
      </c>
      <c r="C57">
        <v>10435.843999999999</v>
      </c>
      <c r="D57">
        <v>8778.2900000000009</v>
      </c>
      <c r="E57">
        <v>12646.276</v>
      </c>
      <c r="F57">
        <v>20700.757000000001</v>
      </c>
      <c r="G57">
        <v>19427.112000000001</v>
      </c>
      <c r="H57">
        <v>19612.383000000002</v>
      </c>
      <c r="I57">
        <v>25260.635999999999</v>
      </c>
      <c r="J57">
        <v>21409.932000000001</v>
      </c>
      <c r="K57">
        <v>19911.509999999998</v>
      </c>
      <c r="L57">
        <v>49229.618000000002</v>
      </c>
    </row>
    <row r="58" spans="1:12">
      <c r="A58" t="s">
        <v>78</v>
      </c>
      <c r="B58">
        <v>39477.127</v>
      </c>
      <c r="C58">
        <v>44690.419000000002</v>
      </c>
      <c r="D58">
        <v>64904.616999999998</v>
      </c>
      <c r="E58">
        <v>73388.112999999998</v>
      </c>
      <c r="F58">
        <v>75147.820000000007</v>
      </c>
      <c r="G58">
        <v>67057.981</v>
      </c>
      <c r="H58">
        <v>67155.558999999994</v>
      </c>
      <c r="I58">
        <v>99025.883000000002</v>
      </c>
      <c r="J58">
        <v>80228.308000000005</v>
      </c>
      <c r="K58">
        <v>71020.592999999993</v>
      </c>
      <c r="L58">
        <v>84801.164000000004</v>
      </c>
    </row>
    <row r="59" spans="1:12">
      <c r="A59" t="s">
        <v>79</v>
      </c>
      <c r="B59">
        <v>12979.703</v>
      </c>
      <c r="C59">
        <v>11275.357</v>
      </c>
      <c r="D59">
        <v>17775.996999999999</v>
      </c>
      <c r="E59">
        <v>25889.208999999999</v>
      </c>
      <c r="F59">
        <v>45396.275999999998</v>
      </c>
      <c r="G59">
        <v>56088.337</v>
      </c>
      <c r="H59">
        <v>63913.925999999999</v>
      </c>
      <c r="I59">
        <v>79394.357000000004</v>
      </c>
      <c r="J59">
        <v>87824.014999999999</v>
      </c>
      <c r="K59">
        <v>64023.324000000001</v>
      </c>
      <c r="L59">
        <v>79611.225999999995</v>
      </c>
    </row>
    <row r="60" spans="1:12">
      <c r="A60" t="s">
        <v>80</v>
      </c>
      <c r="B60">
        <v>149.95699999999999</v>
      </c>
      <c r="C60">
        <v>3.4940000000000002</v>
      </c>
      <c r="D60">
        <v>116.884</v>
      </c>
      <c r="E60">
        <v>3.9620000000000002</v>
      </c>
      <c r="F60">
        <v>5.149</v>
      </c>
      <c r="G60">
        <v>219.35400000000001</v>
      </c>
      <c r="H60">
        <v>21.242999999999999</v>
      </c>
      <c r="I60" t="s">
        <v>18</v>
      </c>
      <c r="J60" t="s">
        <v>18</v>
      </c>
      <c r="K60">
        <v>1.4059999999999999</v>
      </c>
      <c r="L60">
        <v>16.995999999999999</v>
      </c>
    </row>
    <row r="61" spans="1:12">
      <c r="A61" t="s">
        <v>81</v>
      </c>
      <c r="B61">
        <v>2066.3939999999998</v>
      </c>
      <c r="C61">
        <v>436.02800000000002</v>
      </c>
      <c r="D61">
        <v>284.70499999999998</v>
      </c>
      <c r="E61">
        <v>296.608</v>
      </c>
      <c r="F61">
        <v>327.28800000000001</v>
      </c>
      <c r="G61">
        <v>530.72400000000005</v>
      </c>
      <c r="H61">
        <v>117.748</v>
      </c>
      <c r="I61">
        <v>8.5169999999999995</v>
      </c>
      <c r="J61">
        <v>32.057000000000002</v>
      </c>
      <c r="K61">
        <v>6.8929999999999998</v>
      </c>
      <c r="L61">
        <v>2.3420000000000001</v>
      </c>
    </row>
    <row r="62" spans="1:12">
      <c r="A62" t="s">
        <v>82</v>
      </c>
      <c r="B62">
        <v>72.757999999999996</v>
      </c>
      <c r="C62">
        <v>439.685</v>
      </c>
      <c r="D62">
        <v>170.38300000000001</v>
      </c>
      <c r="E62">
        <v>112.699</v>
      </c>
      <c r="F62">
        <v>4.7679999999999998</v>
      </c>
      <c r="G62">
        <v>1.381</v>
      </c>
      <c r="H62">
        <v>6.7539999999999996</v>
      </c>
      <c r="I62">
        <v>353.798</v>
      </c>
      <c r="J62" t="s">
        <v>18</v>
      </c>
      <c r="K62" t="s">
        <v>18</v>
      </c>
      <c r="L62" t="s">
        <v>18</v>
      </c>
    </row>
    <row r="63" spans="1:12">
      <c r="A63" t="s">
        <v>83</v>
      </c>
      <c r="B63">
        <v>89066.914000000004</v>
      </c>
      <c r="C63">
        <v>87964.990999999995</v>
      </c>
      <c r="D63">
        <v>94439.680999999997</v>
      </c>
      <c r="E63">
        <v>107728.56299999999</v>
      </c>
      <c r="F63">
        <v>109848.04399999999</v>
      </c>
      <c r="G63">
        <v>105720.944</v>
      </c>
      <c r="H63">
        <v>101812.592</v>
      </c>
      <c r="I63">
        <v>121179.796</v>
      </c>
      <c r="J63">
        <v>122775.943</v>
      </c>
      <c r="K63">
        <v>100581.853</v>
      </c>
      <c r="L63">
        <v>115374.352</v>
      </c>
    </row>
    <row r="64" spans="1:12">
      <c r="A64" t="s">
        <v>84</v>
      </c>
      <c r="B64">
        <v>556.98400000000004</v>
      </c>
      <c r="C64">
        <v>249.673</v>
      </c>
      <c r="D64">
        <v>1268.972</v>
      </c>
      <c r="E64">
        <v>18.75</v>
      </c>
      <c r="F64">
        <v>40.426000000000002</v>
      </c>
      <c r="G64">
        <v>17.795000000000002</v>
      </c>
      <c r="H64">
        <v>2451.7629999999999</v>
      </c>
      <c r="I64">
        <v>135.06399999999999</v>
      </c>
      <c r="J64">
        <v>214.47800000000001</v>
      </c>
      <c r="K64">
        <v>7.8129999999999997</v>
      </c>
      <c r="L64">
        <v>102.782</v>
      </c>
    </row>
    <row r="65" spans="1:12">
      <c r="A65" t="s">
        <v>85</v>
      </c>
      <c r="B65">
        <v>9490.9599999999991</v>
      </c>
      <c r="C65">
        <v>7268.3919999999998</v>
      </c>
      <c r="D65">
        <v>12065.96</v>
      </c>
      <c r="E65">
        <v>12262.839</v>
      </c>
      <c r="F65">
        <v>9737.8150000000005</v>
      </c>
      <c r="G65">
        <v>8747.9259999999995</v>
      </c>
      <c r="H65">
        <v>6356.1490000000003</v>
      </c>
      <c r="I65">
        <v>8162.7529999999997</v>
      </c>
      <c r="J65">
        <v>7994.7780000000002</v>
      </c>
      <c r="K65">
        <v>6626.8980000000001</v>
      </c>
      <c r="L65">
        <v>8618.4670000000006</v>
      </c>
    </row>
    <row r="66" spans="1:12">
      <c r="A66" t="s">
        <v>86</v>
      </c>
      <c r="B66">
        <v>5826.652</v>
      </c>
      <c r="C66">
        <v>6806.0659999999998</v>
      </c>
      <c r="D66">
        <v>9587.0869999999995</v>
      </c>
      <c r="E66">
        <v>12070.459000000001</v>
      </c>
      <c r="F66">
        <v>19605.859</v>
      </c>
      <c r="G66">
        <v>22962.409</v>
      </c>
      <c r="H66">
        <v>21711.181</v>
      </c>
      <c r="I66">
        <v>34446.995000000003</v>
      </c>
      <c r="J66">
        <v>38094.677000000003</v>
      </c>
      <c r="K66">
        <v>31511.699000000001</v>
      </c>
      <c r="L66">
        <v>32768.046000000002</v>
      </c>
    </row>
    <row r="67" spans="1:12">
      <c r="A67" t="s">
        <v>87</v>
      </c>
      <c r="B67">
        <v>3110.808</v>
      </c>
      <c r="C67">
        <v>4191.8360000000002</v>
      </c>
      <c r="D67">
        <v>3459.1930000000002</v>
      </c>
      <c r="E67">
        <v>3538.0549999999998</v>
      </c>
      <c r="F67">
        <v>8739.3880000000008</v>
      </c>
      <c r="G67">
        <v>12600.308000000001</v>
      </c>
      <c r="H67">
        <v>5596.741</v>
      </c>
      <c r="I67">
        <v>8092.848</v>
      </c>
      <c r="J67">
        <v>11832.344999999999</v>
      </c>
      <c r="K67">
        <v>13274.246999999999</v>
      </c>
      <c r="L67">
        <v>11438.737999999999</v>
      </c>
    </row>
    <row r="68" spans="1:12">
      <c r="A68" t="s">
        <v>88</v>
      </c>
      <c r="B68">
        <v>14669.361000000001</v>
      </c>
      <c r="C68">
        <v>15134.386</v>
      </c>
      <c r="D68">
        <v>13840.019</v>
      </c>
      <c r="E68">
        <v>16117.598</v>
      </c>
      <c r="F68">
        <v>17007.319</v>
      </c>
      <c r="G68">
        <v>19648.524000000001</v>
      </c>
      <c r="H68">
        <v>18888.609</v>
      </c>
      <c r="I68">
        <v>27115.016</v>
      </c>
      <c r="J68">
        <v>30798.133999999998</v>
      </c>
      <c r="K68">
        <v>21819.011999999999</v>
      </c>
      <c r="L68">
        <v>19897.031999999999</v>
      </c>
    </row>
    <row r="69" spans="1:12">
      <c r="A69" t="s">
        <v>89</v>
      </c>
      <c r="B69" t="s">
        <v>18</v>
      </c>
      <c r="C69">
        <v>0.48499999999999999</v>
      </c>
      <c r="D69">
        <v>10.507999999999999</v>
      </c>
      <c r="E69" t="s">
        <v>18</v>
      </c>
      <c r="F69">
        <v>8.032</v>
      </c>
      <c r="G69">
        <v>0.70399999999999996</v>
      </c>
      <c r="H69">
        <v>0.36299999999999999</v>
      </c>
      <c r="I69" t="s">
        <v>18</v>
      </c>
      <c r="J69" t="s">
        <v>18</v>
      </c>
      <c r="K69" t="s">
        <v>18</v>
      </c>
      <c r="L69" t="s">
        <v>18</v>
      </c>
    </row>
    <row r="70" spans="1:12">
      <c r="A70" t="s">
        <v>90</v>
      </c>
      <c r="B70">
        <v>9861.0920000000006</v>
      </c>
      <c r="C70">
        <v>8784.6610000000001</v>
      </c>
      <c r="D70">
        <v>5747.7879999999996</v>
      </c>
      <c r="E70">
        <v>16690.406999999999</v>
      </c>
      <c r="F70">
        <v>19102.093000000001</v>
      </c>
      <c r="G70">
        <v>14017.886</v>
      </c>
      <c r="H70">
        <v>27608.116999999998</v>
      </c>
      <c r="I70">
        <v>6622.8639999999996</v>
      </c>
      <c r="J70">
        <v>12523.645</v>
      </c>
      <c r="K70">
        <v>29086.688999999998</v>
      </c>
      <c r="L70">
        <v>25387.155999999999</v>
      </c>
    </row>
    <row r="71" spans="1:12">
      <c r="A71" t="s">
        <v>91</v>
      </c>
      <c r="B71">
        <v>2238.4209999999998</v>
      </c>
      <c r="C71">
        <v>6368.8739999999998</v>
      </c>
      <c r="D71">
        <v>17831.032999999999</v>
      </c>
      <c r="E71">
        <v>21697.931</v>
      </c>
      <c r="F71">
        <v>26460.266</v>
      </c>
      <c r="G71">
        <v>36903.705999999998</v>
      </c>
      <c r="H71">
        <v>35474.271000000001</v>
      </c>
      <c r="I71">
        <v>28395.001</v>
      </c>
      <c r="J71">
        <v>13778.362999999999</v>
      </c>
      <c r="K71">
        <v>27813.575000000001</v>
      </c>
      <c r="L71">
        <v>29185.751</v>
      </c>
    </row>
    <row r="72" spans="1:12">
      <c r="A72" t="s">
        <v>92</v>
      </c>
      <c r="B72">
        <v>1566.6759999999999</v>
      </c>
      <c r="C72">
        <v>18.643000000000001</v>
      </c>
      <c r="D72">
        <v>9.7319999999999993</v>
      </c>
      <c r="E72">
        <v>664.351</v>
      </c>
      <c r="F72">
        <v>403.75799999999998</v>
      </c>
      <c r="G72">
        <v>1252.123</v>
      </c>
      <c r="H72" t="s">
        <v>18</v>
      </c>
      <c r="I72">
        <v>12.644</v>
      </c>
      <c r="J72" t="s">
        <v>18</v>
      </c>
      <c r="K72" t="s">
        <v>18</v>
      </c>
      <c r="L72" t="s">
        <v>18</v>
      </c>
    </row>
    <row r="73" spans="1:12">
      <c r="A73" t="s">
        <v>93</v>
      </c>
      <c r="B73">
        <v>9922.3680000000004</v>
      </c>
      <c r="C73">
        <v>17452.705999999998</v>
      </c>
      <c r="D73">
        <v>32320.208999999999</v>
      </c>
      <c r="E73">
        <v>52792.495999999999</v>
      </c>
      <c r="F73">
        <v>91269.092999999993</v>
      </c>
      <c r="G73">
        <v>93507.543000000005</v>
      </c>
      <c r="H73">
        <v>128689.731</v>
      </c>
      <c r="I73">
        <v>171852.94500000001</v>
      </c>
      <c r="J73">
        <v>221659.55499999999</v>
      </c>
      <c r="K73">
        <v>110278.96799999999</v>
      </c>
      <c r="L73">
        <v>180270.73800000001</v>
      </c>
    </row>
    <row r="74" spans="1:12">
      <c r="A74" t="s">
        <v>94</v>
      </c>
      <c r="B74">
        <v>1451.816</v>
      </c>
      <c r="C74">
        <v>215.24299999999999</v>
      </c>
      <c r="D74">
        <v>166.32900000000001</v>
      </c>
      <c r="E74">
        <v>112.515</v>
      </c>
      <c r="F74">
        <v>55.915999999999997</v>
      </c>
      <c r="G74">
        <v>11.31</v>
      </c>
      <c r="H74">
        <v>4082.54</v>
      </c>
      <c r="I74">
        <v>5951.0479999999998</v>
      </c>
      <c r="J74">
        <v>603.96299999999997</v>
      </c>
      <c r="K74">
        <v>2.5339999999999998</v>
      </c>
      <c r="L74">
        <v>2289.4369999999999</v>
      </c>
    </row>
    <row r="75" spans="1:12">
      <c r="A75" t="s">
        <v>95</v>
      </c>
      <c r="B75">
        <v>17.669</v>
      </c>
      <c r="C75">
        <v>147.79900000000001</v>
      </c>
      <c r="D75">
        <v>199.38900000000001</v>
      </c>
      <c r="E75">
        <v>24.012</v>
      </c>
      <c r="F75">
        <v>69.277000000000001</v>
      </c>
      <c r="G75" t="s">
        <v>18</v>
      </c>
      <c r="H75">
        <v>4.9889999999999999</v>
      </c>
      <c r="I75">
        <v>4.2469999999999999</v>
      </c>
      <c r="J75">
        <v>2.9940000000000002</v>
      </c>
      <c r="K75">
        <v>3.0000000000000001E-3</v>
      </c>
      <c r="L75">
        <v>33.509</v>
      </c>
    </row>
    <row r="76" spans="1:12">
      <c r="A76" t="s">
        <v>96</v>
      </c>
      <c r="B76">
        <v>316292.04100000003</v>
      </c>
      <c r="C76">
        <v>299652.054</v>
      </c>
      <c r="D76">
        <v>265215.81099999999</v>
      </c>
      <c r="E76">
        <v>422554.81</v>
      </c>
      <c r="F76">
        <v>275206.20400000003</v>
      </c>
      <c r="G76">
        <v>334059.63</v>
      </c>
      <c r="H76">
        <v>498418.98700000002</v>
      </c>
      <c r="I76">
        <v>526532.09199999995</v>
      </c>
      <c r="J76">
        <v>555562.70200000005</v>
      </c>
      <c r="K76">
        <v>206467.44</v>
      </c>
      <c r="L76">
        <v>425803.20500000002</v>
      </c>
    </row>
    <row r="77" spans="1:12">
      <c r="A77" t="s">
        <v>97</v>
      </c>
      <c r="B77" t="s">
        <v>18</v>
      </c>
      <c r="C77" t="s">
        <v>18</v>
      </c>
      <c r="D77" t="s">
        <v>18</v>
      </c>
      <c r="E77" t="s">
        <v>18</v>
      </c>
      <c r="F77">
        <v>84.807000000000002</v>
      </c>
      <c r="G77" t="s">
        <v>18</v>
      </c>
      <c r="H77">
        <v>6.5129999999999999</v>
      </c>
      <c r="I77" t="s">
        <v>18</v>
      </c>
      <c r="J77" t="s">
        <v>18</v>
      </c>
      <c r="K77" t="s">
        <v>18</v>
      </c>
      <c r="L77" t="s">
        <v>18</v>
      </c>
    </row>
    <row r="78" spans="1:12">
      <c r="A78" t="s">
        <v>98</v>
      </c>
      <c r="B78">
        <v>113870.77499999999</v>
      </c>
      <c r="C78">
        <v>103996.319</v>
      </c>
      <c r="D78">
        <v>47688.097000000002</v>
      </c>
      <c r="E78">
        <v>133863.416</v>
      </c>
      <c r="F78">
        <v>217279.05499999999</v>
      </c>
      <c r="G78">
        <v>269299.86700000003</v>
      </c>
      <c r="H78">
        <v>553635.19400000002</v>
      </c>
      <c r="I78">
        <v>578287.36399999994</v>
      </c>
      <c r="J78">
        <v>292909.80800000002</v>
      </c>
      <c r="K78">
        <v>352430.15600000002</v>
      </c>
      <c r="L78">
        <v>451491.11599999998</v>
      </c>
    </row>
    <row r="79" spans="1:12">
      <c r="A79" t="s">
        <v>99</v>
      </c>
      <c r="B79">
        <v>31530.794000000002</v>
      </c>
      <c r="C79">
        <v>27976.697</v>
      </c>
      <c r="D79">
        <v>28878.507000000001</v>
      </c>
      <c r="E79">
        <v>33085.803999999996</v>
      </c>
      <c r="F79">
        <v>54426.273999999998</v>
      </c>
      <c r="G79">
        <v>53529.767999999996</v>
      </c>
      <c r="H79">
        <v>85794.64</v>
      </c>
      <c r="I79">
        <v>101038.16499999999</v>
      </c>
      <c r="J79">
        <v>110825.478</v>
      </c>
      <c r="K79">
        <v>59640.173999999999</v>
      </c>
      <c r="L79">
        <v>104041.943</v>
      </c>
    </row>
    <row r="80" spans="1:12">
      <c r="A80" t="s">
        <v>100</v>
      </c>
      <c r="B80">
        <v>190.523</v>
      </c>
      <c r="C80">
        <v>247.60499999999999</v>
      </c>
      <c r="D80">
        <v>368.64400000000001</v>
      </c>
      <c r="E80">
        <v>961.47199999999998</v>
      </c>
      <c r="F80">
        <v>1548.193</v>
      </c>
      <c r="G80">
        <v>836.05899999999997</v>
      </c>
      <c r="H80">
        <v>1491.0740000000001</v>
      </c>
      <c r="I80">
        <v>3001.663</v>
      </c>
      <c r="J80">
        <v>8226.4230000000007</v>
      </c>
      <c r="K80">
        <v>7506.2309999999998</v>
      </c>
      <c r="L80">
        <v>13123.135</v>
      </c>
    </row>
    <row r="81" spans="1:12">
      <c r="A81" t="s">
        <v>101</v>
      </c>
      <c r="B81">
        <v>16417.524000000001</v>
      </c>
      <c r="C81">
        <v>14329.619000000001</v>
      </c>
      <c r="D81">
        <v>13192.616</v>
      </c>
      <c r="E81">
        <v>16829.601999999999</v>
      </c>
      <c r="F81">
        <v>22026.455999999998</v>
      </c>
      <c r="G81">
        <v>24553.641</v>
      </c>
      <c r="H81">
        <v>25076.263999999999</v>
      </c>
      <c r="I81">
        <v>32412.972000000002</v>
      </c>
      <c r="J81">
        <v>39564.478999999999</v>
      </c>
      <c r="K81">
        <v>34490</v>
      </c>
      <c r="L81">
        <v>38994.097999999998</v>
      </c>
    </row>
    <row r="82" spans="1:12">
      <c r="A82" t="s">
        <v>102</v>
      </c>
      <c r="B82">
        <v>72421.327999999994</v>
      </c>
      <c r="C82">
        <v>70348.078999999998</v>
      </c>
      <c r="D82">
        <v>66642.582999999999</v>
      </c>
      <c r="E82">
        <v>75178.126000000004</v>
      </c>
      <c r="F82">
        <v>83626.226999999999</v>
      </c>
      <c r="G82">
        <v>89502.797999999995</v>
      </c>
      <c r="H82">
        <v>69840.956000000006</v>
      </c>
      <c r="I82">
        <v>96656.635999999999</v>
      </c>
      <c r="J82">
        <v>110171.821</v>
      </c>
      <c r="K82">
        <v>91830.964999999997</v>
      </c>
      <c r="L82">
        <v>83988.664000000004</v>
      </c>
    </row>
    <row r="83" spans="1:12">
      <c r="A83" t="s">
        <v>103</v>
      </c>
      <c r="B83">
        <v>5136.0749999999998</v>
      </c>
      <c r="C83">
        <v>167.755</v>
      </c>
      <c r="D83">
        <v>354.82900000000001</v>
      </c>
      <c r="E83">
        <v>1014.98</v>
      </c>
      <c r="F83">
        <v>1646.825</v>
      </c>
      <c r="G83">
        <v>1861.8240000000001</v>
      </c>
      <c r="H83">
        <v>21921.451000000001</v>
      </c>
      <c r="I83">
        <v>12296.263999999999</v>
      </c>
      <c r="J83">
        <v>2142.3240000000001</v>
      </c>
      <c r="K83">
        <v>1371.086</v>
      </c>
      <c r="L83">
        <v>1775.1590000000001</v>
      </c>
    </row>
    <row r="84" spans="1:12">
      <c r="A84" t="s">
        <v>104</v>
      </c>
      <c r="B84">
        <v>32449.455999999998</v>
      </c>
      <c r="C84">
        <v>48202.107000000004</v>
      </c>
      <c r="D84">
        <v>60770.252</v>
      </c>
      <c r="E84">
        <v>64892.906000000003</v>
      </c>
      <c r="F84">
        <v>71153.248000000007</v>
      </c>
      <c r="G84">
        <v>73460.540999999997</v>
      </c>
      <c r="H84">
        <v>67440.747000000003</v>
      </c>
      <c r="I84">
        <v>75145.975999999995</v>
      </c>
      <c r="J84">
        <v>80031.235000000001</v>
      </c>
      <c r="K84">
        <v>72155.707999999999</v>
      </c>
      <c r="L84">
        <v>75613.116999999998</v>
      </c>
    </row>
    <row r="85" spans="1:12">
      <c r="A85" t="s">
        <v>105</v>
      </c>
      <c r="B85" t="s">
        <v>18</v>
      </c>
      <c r="C85">
        <v>1.0860000000000001</v>
      </c>
      <c r="D85">
        <v>0.63700000000000001</v>
      </c>
      <c r="E85">
        <v>101.297</v>
      </c>
      <c r="F85">
        <v>375.71100000000001</v>
      </c>
      <c r="G85">
        <v>585.31700000000001</v>
      </c>
      <c r="H85">
        <v>33.159999999999997</v>
      </c>
      <c r="I85" t="s">
        <v>18</v>
      </c>
      <c r="J85" t="s">
        <v>18</v>
      </c>
      <c r="K85" t="s">
        <v>18</v>
      </c>
      <c r="L85" t="s">
        <v>18</v>
      </c>
    </row>
    <row r="86" spans="1:12">
      <c r="A86" t="s">
        <v>106</v>
      </c>
      <c r="B86" t="s">
        <v>18</v>
      </c>
      <c r="C86">
        <v>13221.091</v>
      </c>
      <c r="D86">
        <v>17633.050999999999</v>
      </c>
      <c r="E86">
        <v>9.0559999999999992</v>
      </c>
      <c r="F86">
        <v>20.16</v>
      </c>
      <c r="G86">
        <v>1.472</v>
      </c>
      <c r="H86">
        <v>2.1520000000000001</v>
      </c>
      <c r="I86">
        <v>25894.987000000001</v>
      </c>
      <c r="J86" t="s">
        <v>18</v>
      </c>
      <c r="K86">
        <v>13.685</v>
      </c>
      <c r="L86">
        <v>34.225999999999999</v>
      </c>
    </row>
    <row r="87" spans="1:12">
      <c r="A87" t="s">
        <v>107</v>
      </c>
      <c r="B87">
        <v>218280.57800000001</v>
      </c>
      <c r="C87">
        <v>196114.02499999999</v>
      </c>
      <c r="D87">
        <v>247570.11499999999</v>
      </c>
      <c r="E87">
        <v>148160.073</v>
      </c>
      <c r="F87">
        <v>399611.37400000001</v>
      </c>
      <c r="G87">
        <v>660550.451</v>
      </c>
      <c r="H87">
        <v>546810.49100000004</v>
      </c>
      <c r="I87">
        <v>787175.21</v>
      </c>
      <c r="J87">
        <v>1112623.902</v>
      </c>
      <c r="K87">
        <v>740131.51599999995</v>
      </c>
      <c r="L87">
        <v>1256324.365</v>
      </c>
    </row>
    <row r="88" spans="1:12">
      <c r="A88" t="s">
        <v>108</v>
      </c>
      <c r="B88">
        <v>4124.665</v>
      </c>
      <c r="C88">
        <v>5380.6279999999997</v>
      </c>
      <c r="D88">
        <v>8612.8449999999993</v>
      </c>
      <c r="E88">
        <v>5485.2870000000003</v>
      </c>
      <c r="F88">
        <v>336.637</v>
      </c>
      <c r="G88">
        <v>418.56400000000002</v>
      </c>
      <c r="H88">
        <v>976.50300000000004</v>
      </c>
      <c r="I88">
        <v>1124.4390000000001</v>
      </c>
      <c r="J88">
        <v>1271.0809999999999</v>
      </c>
      <c r="K88">
        <v>1044.0239999999999</v>
      </c>
      <c r="L88">
        <v>1552.701</v>
      </c>
    </row>
    <row r="89" spans="1:12">
      <c r="A89" t="s">
        <v>109</v>
      </c>
      <c r="B89">
        <v>1992.2929999999999</v>
      </c>
      <c r="C89">
        <v>2761.1790000000001</v>
      </c>
      <c r="D89">
        <v>5404.5240000000003</v>
      </c>
      <c r="E89">
        <v>2842.6149999999998</v>
      </c>
      <c r="F89">
        <v>8186.7669999999998</v>
      </c>
      <c r="G89">
        <v>9755.7970000000005</v>
      </c>
      <c r="H89">
        <v>9057.3790000000008</v>
      </c>
      <c r="I89">
        <v>7806.7380000000003</v>
      </c>
      <c r="J89">
        <v>16519</v>
      </c>
      <c r="K89">
        <v>9451.9670000000006</v>
      </c>
      <c r="L89">
        <v>26844.194</v>
      </c>
    </row>
    <row r="90" spans="1:12">
      <c r="A90" t="s">
        <v>110</v>
      </c>
      <c r="B90" t="s">
        <v>18</v>
      </c>
      <c r="C90">
        <v>93.873999999999995</v>
      </c>
      <c r="D90">
        <v>1.6850000000000001</v>
      </c>
      <c r="E90" t="s">
        <v>18</v>
      </c>
      <c r="F90" t="s">
        <v>18</v>
      </c>
      <c r="G90">
        <v>161.73500000000001</v>
      </c>
      <c r="H90">
        <v>16285.963</v>
      </c>
      <c r="I90">
        <v>3076.0970000000002</v>
      </c>
      <c r="J90" t="s">
        <v>18</v>
      </c>
      <c r="K90">
        <v>312.55599999999998</v>
      </c>
      <c r="L90">
        <v>1.4159999999999999</v>
      </c>
    </row>
    <row r="91" spans="1:12">
      <c r="A91" t="s">
        <v>111</v>
      </c>
      <c r="B91">
        <v>208.96600000000001</v>
      </c>
      <c r="C91">
        <v>11.35</v>
      </c>
      <c r="D91">
        <v>0.93799999999999994</v>
      </c>
      <c r="E91">
        <v>34.064999999999998</v>
      </c>
      <c r="F91">
        <v>19.206</v>
      </c>
      <c r="G91">
        <v>185.23500000000001</v>
      </c>
      <c r="H91">
        <v>449.53500000000003</v>
      </c>
      <c r="I91">
        <v>342.11900000000003</v>
      </c>
      <c r="J91">
        <v>646.45000000000005</v>
      </c>
      <c r="K91">
        <v>550.61099999999999</v>
      </c>
      <c r="L91">
        <v>546.39200000000005</v>
      </c>
    </row>
    <row r="92" spans="1:12">
      <c r="A92" t="s">
        <v>112</v>
      </c>
      <c r="B92">
        <v>159.33799999999999</v>
      </c>
      <c r="C92">
        <v>15.019</v>
      </c>
      <c r="D92">
        <v>214.34100000000001</v>
      </c>
      <c r="E92">
        <v>3128.3809999999999</v>
      </c>
      <c r="F92">
        <v>13736.28</v>
      </c>
      <c r="G92">
        <v>21191.941999999999</v>
      </c>
      <c r="H92">
        <v>41775.821000000004</v>
      </c>
      <c r="I92">
        <v>27597.928</v>
      </c>
      <c r="J92">
        <v>10986.084000000001</v>
      </c>
      <c r="K92">
        <v>1323.5150000000001</v>
      </c>
      <c r="L92" t="s">
        <v>18</v>
      </c>
    </row>
    <row r="93" spans="1:12">
      <c r="A93" t="s">
        <v>113</v>
      </c>
      <c r="B93">
        <v>20084.815999999999</v>
      </c>
      <c r="C93">
        <v>15642.513999999999</v>
      </c>
      <c r="D93">
        <v>20779.464</v>
      </c>
      <c r="E93">
        <v>28165.381000000001</v>
      </c>
      <c r="F93">
        <v>24389.08</v>
      </c>
      <c r="G93">
        <v>18865.821</v>
      </c>
      <c r="H93">
        <v>18426.107</v>
      </c>
      <c r="I93">
        <v>31325.998</v>
      </c>
      <c r="J93">
        <v>53624.069000000003</v>
      </c>
      <c r="K93">
        <v>23362.294000000002</v>
      </c>
      <c r="L93">
        <v>30715.17</v>
      </c>
    </row>
    <row r="94" spans="1:12">
      <c r="A94" t="s">
        <v>114</v>
      </c>
      <c r="B94">
        <v>3398.9029999999998</v>
      </c>
      <c r="C94">
        <v>4259.2709999999997</v>
      </c>
      <c r="D94">
        <v>1034.759</v>
      </c>
      <c r="E94">
        <v>474.04399999999998</v>
      </c>
      <c r="F94">
        <v>519.70399999999995</v>
      </c>
      <c r="G94">
        <v>1043.116</v>
      </c>
      <c r="H94">
        <v>1693.537</v>
      </c>
      <c r="I94">
        <v>1482.8889999999999</v>
      </c>
      <c r="J94">
        <v>1861.9010000000001</v>
      </c>
      <c r="K94">
        <v>2423.3719999999998</v>
      </c>
      <c r="L94">
        <v>3199.991</v>
      </c>
    </row>
    <row r="95" spans="1:12">
      <c r="A95" t="s">
        <v>115</v>
      </c>
      <c r="B95">
        <v>165.22300000000001</v>
      </c>
      <c r="C95">
        <v>152.01499999999999</v>
      </c>
      <c r="D95">
        <v>226.63900000000001</v>
      </c>
      <c r="E95">
        <v>486.48399999999998</v>
      </c>
      <c r="F95">
        <v>1403.34</v>
      </c>
      <c r="G95">
        <v>1039.973</v>
      </c>
      <c r="H95">
        <v>1253.181</v>
      </c>
      <c r="I95">
        <v>2059.6790000000001</v>
      </c>
      <c r="J95">
        <v>3042.8620000000001</v>
      </c>
      <c r="K95">
        <v>371.56599999999997</v>
      </c>
      <c r="L95">
        <v>263.40800000000002</v>
      </c>
    </row>
    <row r="96" spans="1:12">
      <c r="A96" t="s">
        <v>116</v>
      </c>
      <c r="B96">
        <v>1340.646</v>
      </c>
      <c r="C96">
        <v>813.85699999999997</v>
      </c>
      <c r="D96">
        <v>2468.1680000000001</v>
      </c>
      <c r="E96">
        <v>7455.9189999999999</v>
      </c>
      <c r="F96">
        <v>5945.1189999999997</v>
      </c>
      <c r="G96">
        <v>2008.5070000000001</v>
      </c>
      <c r="H96">
        <v>3034.7629999999999</v>
      </c>
      <c r="I96">
        <v>3740.3620000000001</v>
      </c>
      <c r="J96">
        <v>2502.3629999999998</v>
      </c>
      <c r="K96">
        <v>1965.1949999999999</v>
      </c>
      <c r="L96">
        <v>1642.018</v>
      </c>
    </row>
    <row r="97" spans="1:12">
      <c r="A97" t="s">
        <v>117</v>
      </c>
      <c r="B97">
        <v>7513.9660000000003</v>
      </c>
      <c r="C97">
        <v>1949.008</v>
      </c>
      <c r="D97">
        <v>746.096</v>
      </c>
      <c r="E97">
        <v>881.05200000000002</v>
      </c>
      <c r="F97">
        <v>2175.6869999999999</v>
      </c>
      <c r="G97">
        <v>4435.0129999999999</v>
      </c>
      <c r="H97">
        <v>2067.1999999999998</v>
      </c>
      <c r="I97">
        <v>3539.1640000000002</v>
      </c>
      <c r="J97">
        <v>6705.9350000000004</v>
      </c>
      <c r="K97">
        <v>1531.1310000000001</v>
      </c>
      <c r="L97">
        <v>3900.39</v>
      </c>
    </row>
    <row r="98" spans="1:12">
      <c r="A98" t="s">
        <v>118</v>
      </c>
      <c r="B98">
        <v>3488.1889999999999</v>
      </c>
      <c r="C98">
        <v>133695.552</v>
      </c>
      <c r="D98">
        <v>45175.821000000004</v>
      </c>
      <c r="E98">
        <v>9091.6959999999999</v>
      </c>
      <c r="F98">
        <v>9662.2090000000007</v>
      </c>
      <c r="G98">
        <v>12463.359</v>
      </c>
      <c r="H98">
        <v>14782.739</v>
      </c>
      <c r="I98">
        <v>49154.716</v>
      </c>
      <c r="J98">
        <v>109443.79399999999</v>
      </c>
      <c r="K98">
        <v>62230.694000000003</v>
      </c>
      <c r="L98">
        <v>51356.449000000001</v>
      </c>
    </row>
    <row r="99" spans="1:12">
      <c r="A99" t="s">
        <v>119</v>
      </c>
      <c r="B99">
        <v>95704.712</v>
      </c>
      <c r="C99">
        <v>108366.519</v>
      </c>
      <c r="D99">
        <v>135132.22</v>
      </c>
      <c r="E99">
        <v>513728.63</v>
      </c>
      <c r="F99">
        <v>868592.44799999997</v>
      </c>
      <c r="G99">
        <v>837370.26199999999</v>
      </c>
      <c r="H99">
        <v>1086135.165</v>
      </c>
      <c r="I99">
        <v>644378.40099999995</v>
      </c>
      <c r="J99">
        <v>1072903.078</v>
      </c>
      <c r="K99">
        <v>1281202.5009999999</v>
      </c>
      <c r="L99">
        <v>911807.83799999999</v>
      </c>
    </row>
    <row r="100" spans="1:12">
      <c r="A100" t="s">
        <v>120</v>
      </c>
      <c r="B100">
        <v>846559.33700000006</v>
      </c>
      <c r="C100">
        <v>908321.74800000002</v>
      </c>
      <c r="D100">
        <v>1289300.371</v>
      </c>
      <c r="E100">
        <v>2266528.4479999999</v>
      </c>
      <c r="F100">
        <v>2333145.7519999999</v>
      </c>
      <c r="G100">
        <v>2292547.5630000001</v>
      </c>
      <c r="H100">
        <v>1369335.5560000001</v>
      </c>
      <c r="I100">
        <v>1570081.9040000001</v>
      </c>
      <c r="J100">
        <v>1540145.5530000001</v>
      </c>
      <c r="K100">
        <v>1281131.324</v>
      </c>
      <c r="L100">
        <v>1709663.2009999999</v>
      </c>
    </row>
    <row r="101" spans="1:12">
      <c r="A101" t="s">
        <v>121</v>
      </c>
      <c r="B101">
        <v>14205962.67</v>
      </c>
      <c r="C101">
        <v>14047215.429</v>
      </c>
      <c r="D101">
        <v>15070292.637</v>
      </c>
      <c r="E101">
        <v>14425838.711999999</v>
      </c>
      <c r="F101">
        <v>14897858.560000001</v>
      </c>
      <c r="G101">
        <v>18875686.267999999</v>
      </c>
      <c r="H101">
        <v>18780990.568</v>
      </c>
      <c r="I101">
        <v>24579474.732999999</v>
      </c>
      <c r="J101">
        <v>23410121.949999999</v>
      </c>
      <c r="K101">
        <v>21798445.315000001</v>
      </c>
      <c r="L101">
        <v>22550956.054000001</v>
      </c>
    </row>
    <row r="102" spans="1:12">
      <c r="A102" t="s">
        <v>122</v>
      </c>
      <c r="B102">
        <v>254303.34700000001</v>
      </c>
      <c r="C102">
        <v>121455.65300000001</v>
      </c>
      <c r="D102">
        <v>56821.180999999997</v>
      </c>
      <c r="E102">
        <v>180306.27100000001</v>
      </c>
      <c r="F102">
        <v>115014.963</v>
      </c>
      <c r="G102">
        <v>70670.644</v>
      </c>
      <c r="H102">
        <v>129161.37</v>
      </c>
      <c r="I102">
        <v>59717.675000000003</v>
      </c>
      <c r="J102">
        <v>72767.322</v>
      </c>
      <c r="K102">
        <v>92604.619000000006</v>
      </c>
      <c r="L102">
        <v>52195.127999999997</v>
      </c>
    </row>
    <row r="103" spans="1:12">
      <c r="A103" t="s">
        <v>123</v>
      </c>
      <c r="B103">
        <v>39765.466</v>
      </c>
      <c r="C103">
        <v>38040.1</v>
      </c>
      <c r="D103">
        <v>38394.286</v>
      </c>
      <c r="E103">
        <v>23331.507000000001</v>
      </c>
      <c r="F103">
        <v>31822.606</v>
      </c>
      <c r="G103">
        <v>32295.510999999999</v>
      </c>
      <c r="H103">
        <v>34935.964999999997</v>
      </c>
      <c r="I103">
        <v>11632.489</v>
      </c>
      <c r="J103">
        <v>30718.924999999999</v>
      </c>
      <c r="K103">
        <v>29054.027999999998</v>
      </c>
      <c r="L103">
        <v>40667.014000000003</v>
      </c>
    </row>
    <row r="104" spans="1:12">
      <c r="A104" t="s">
        <v>124</v>
      </c>
      <c r="B104">
        <v>20692.883999999998</v>
      </c>
      <c r="C104">
        <v>30136.429</v>
      </c>
      <c r="D104">
        <v>21439.21</v>
      </c>
      <c r="E104">
        <v>27446.436000000002</v>
      </c>
      <c r="F104">
        <v>23490.895</v>
      </c>
      <c r="G104">
        <v>22004.013999999999</v>
      </c>
      <c r="H104">
        <v>21792.074000000001</v>
      </c>
      <c r="I104">
        <v>26952.27</v>
      </c>
      <c r="J104">
        <v>29013.454000000002</v>
      </c>
      <c r="K104">
        <v>19388.778999999999</v>
      </c>
      <c r="L104">
        <v>23079.458999999999</v>
      </c>
    </row>
    <row r="105" spans="1:12">
      <c r="A105" t="s">
        <v>125</v>
      </c>
      <c r="B105">
        <v>264946.674</v>
      </c>
      <c r="C105">
        <v>144108.94899999999</v>
      </c>
      <c r="D105">
        <v>73195.570000000007</v>
      </c>
      <c r="E105">
        <v>95461.747000000003</v>
      </c>
      <c r="F105">
        <v>138813.03400000001</v>
      </c>
      <c r="G105">
        <v>77658.479000000007</v>
      </c>
      <c r="H105">
        <v>84050.4</v>
      </c>
      <c r="I105">
        <v>113083.34</v>
      </c>
      <c r="J105">
        <v>108718.63</v>
      </c>
      <c r="K105">
        <v>32108.080000000002</v>
      </c>
      <c r="L105">
        <v>53524.792999999998</v>
      </c>
    </row>
    <row r="106" spans="1:12">
      <c r="A106" t="s">
        <v>126</v>
      </c>
      <c r="B106">
        <v>1823.2280000000001</v>
      </c>
      <c r="C106">
        <v>2269.9059999999999</v>
      </c>
      <c r="D106">
        <v>1645.8630000000001</v>
      </c>
      <c r="E106">
        <v>2495.4690000000001</v>
      </c>
      <c r="F106">
        <v>3592.0880000000002</v>
      </c>
      <c r="G106">
        <v>1238.1179999999999</v>
      </c>
      <c r="H106">
        <v>4466.2709999999997</v>
      </c>
      <c r="I106">
        <v>1918.9259999999999</v>
      </c>
      <c r="J106">
        <v>1553.941</v>
      </c>
      <c r="K106">
        <v>1013.8339999999999</v>
      </c>
      <c r="L106">
        <v>1412.2650000000001</v>
      </c>
    </row>
    <row r="107" spans="1:12">
      <c r="A107" t="s">
        <v>127</v>
      </c>
      <c r="B107">
        <v>6411.3320000000003</v>
      </c>
      <c r="C107">
        <v>7792.1469999999999</v>
      </c>
      <c r="D107">
        <v>7685.2340000000004</v>
      </c>
      <c r="E107">
        <v>10085.771000000001</v>
      </c>
      <c r="F107">
        <v>13768.138000000001</v>
      </c>
      <c r="G107">
        <v>12673.978999999999</v>
      </c>
      <c r="H107">
        <v>10435.200999999999</v>
      </c>
      <c r="I107">
        <v>10110.376</v>
      </c>
      <c r="J107">
        <v>14269.54</v>
      </c>
      <c r="K107">
        <v>6363.8540000000003</v>
      </c>
      <c r="L107">
        <v>11248.714</v>
      </c>
    </row>
    <row r="108" spans="1:12">
      <c r="A108" t="s">
        <v>128</v>
      </c>
      <c r="B108">
        <v>15427.267</v>
      </c>
      <c r="C108">
        <v>5985.1459999999997</v>
      </c>
      <c r="D108">
        <v>13531.09</v>
      </c>
      <c r="E108">
        <v>20157.733</v>
      </c>
      <c r="F108">
        <v>16403.342000000001</v>
      </c>
      <c r="G108">
        <v>8871.27</v>
      </c>
      <c r="H108">
        <v>5845.1130000000003</v>
      </c>
      <c r="I108">
        <v>13347.615</v>
      </c>
      <c r="J108">
        <v>37454.152999999998</v>
      </c>
      <c r="K108">
        <v>34164.413999999997</v>
      </c>
      <c r="L108">
        <v>44309.612999999998</v>
      </c>
    </row>
    <row r="109" spans="1:12">
      <c r="A109" t="s">
        <v>129</v>
      </c>
      <c r="B109">
        <v>31237.958999999999</v>
      </c>
      <c r="C109">
        <v>29583.707999999999</v>
      </c>
      <c r="D109">
        <v>30823.675999999999</v>
      </c>
      <c r="E109">
        <v>35388.387000000002</v>
      </c>
      <c r="F109">
        <v>48570.014000000003</v>
      </c>
      <c r="G109">
        <v>42262.205999999998</v>
      </c>
      <c r="H109">
        <v>49350.745999999999</v>
      </c>
      <c r="I109">
        <v>41964.803999999996</v>
      </c>
      <c r="J109">
        <v>39229.968000000001</v>
      </c>
      <c r="K109">
        <v>40471.404000000002</v>
      </c>
      <c r="L109">
        <v>164638.429</v>
      </c>
    </row>
    <row r="110" spans="1:12">
      <c r="A110" t="s">
        <v>130</v>
      </c>
      <c r="B110">
        <v>1181034.6140000001</v>
      </c>
      <c r="C110">
        <v>1296073.872</v>
      </c>
      <c r="D110">
        <v>1920037.3929999999</v>
      </c>
      <c r="E110">
        <v>2080841.898</v>
      </c>
      <c r="F110">
        <v>2310605.5329999998</v>
      </c>
      <c r="G110">
        <v>3174517.5430000001</v>
      </c>
      <c r="H110">
        <v>2878934.2629999998</v>
      </c>
      <c r="I110">
        <v>4141233.0639999998</v>
      </c>
      <c r="J110">
        <v>5808867.1849999996</v>
      </c>
      <c r="K110">
        <v>7314256.9390000002</v>
      </c>
      <c r="L110">
        <v>7856043.0099999998</v>
      </c>
    </row>
    <row r="111" spans="1:12">
      <c r="A111" t="s">
        <v>131</v>
      </c>
      <c r="B111">
        <v>3725677.1439999999</v>
      </c>
      <c r="C111">
        <v>6712417.0159999998</v>
      </c>
      <c r="D111">
        <v>12861081.533</v>
      </c>
      <c r="E111">
        <v>13004401.147</v>
      </c>
      <c r="F111">
        <v>16478268.203</v>
      </c>
      <c r="G111">
        <v>14772773.887</v>
      </c>
      <c r="H111">
        <v>14978640.136</v>
      </c>
      <c r="I111">
        <v>16060497.097999999</v>
      </c>
      <c r="J111">
        <v>18740227.997000001</v>
      </c>
      <c r="K111">
        <v>22063918.852000002</v>
      </c>
      <c r="L111">
        <v>24101572.717</v>
      </c>
    </row>
    <row r="112" spans="1:12">
      <c r="A112" t="s">
        <v>132</v>
      </c>
      <c r="B112">
        <v>1598085.855</v>
      </c>
      <c r="C112">
        <v>2212714.2119999998</v>
      </c>
      <c r="D112">
        <v>2399779.79</v>
      </c>
      <c r="E112">
        <v>4015261.932</v>
      </c>
      <c r="F112">
        <v>5222880.9910000004</v>
      </c>
      <c r="G112">
        <v>5780734.5659999996</v>
      </c>
      <c r="H112">
        <v>5922136.8710000003</v>
      </c>
      <c r="I112">
        <v>6563019.0429999996</v>
      </c>
      <c r="J112">
        <v>7307775.2680000002</v>
      </c>
      <c r="K112">
        <v>6603524.0810000002</v>
      </c>
      <c r="L112">
        <v>6488585.523</v>
      </c>
    </row>
    <row r="113" spans="1:12">
      <c r="A113" t="s">
        <v>133</v>
      </c>
      <c r="B113">
        <v>518438.11900000001</v>
      </c>
      <c r="C113">
        <v>549793.18599999999</v>
      </c>
      <c r="D113">
        <v>500862.98200000002</v>
      </c>
      <c r="E113">
        <v>579854.49100000004</v>
      </c>
      <c r="F113">
        <v>611124.15099999995</v>
      </c>
      <c r="G113">
        <v>601085.71600000001</v>
      </c>
      <c r="H113">
        <v>602275.81200000003</v>
      </c>
      <c r="I113">
        <v>609343.71100000001</v>
      </c>
      <c r="J113">
        <v>631813.76800000004</v>
      </c>
      <c r="K113">
        <v>593556.28500000003</v>
      </c>
      <c r="L113">
        <v>673088.09900000005</v>
      </c>
    </row>
    <row r="114" spans="1:12">
      <c r="A114" t="s">
        <v>134</v>
      </c>
      <c r="B114">
        <v>42666.925999999999</v>
      </c>
      <c r="C114">
        <v>54710.144999999997</v>
      </c>
      <c r="D114">
        <v>56872.593999999997</v>
      </c>
      <c r="E114">
        <v>68099.517999999996</v>
      </c>
      <c r="F114">
        <v>85692.375</v>
      </c>
      <c r="G114">
        <v>129457.811</v>
      </c>
      <c r="H114">
        <v>153699.85200000001</v>
      </c>
      <c r="I114">
        <v>113421.265</v>
      </c>
      <c r="J114">
        <v>86445.657000000007</v>
      </c>
      <c r="K114">
        <v>77752.676000000007</v>
      </c>
      <c r="L114">
        <v>81425.108999999997</v>
      </c>
    </row>
    <row r="115" spans="1:12">
      <c r="A115" t="s">
        <v>135</v>
      </c>
      <c r="B115">
        <v>33060.199000000001</v>
      </c>
      <c r="C115">
        <v>38845.686999999998</v>
      </c>
      <c r="D115">
        <v>29431.162</v>
      </c>
      <c r="E115">
        <v>697.15300000000002</v>
      </c>
      <c r="F115">
        <v>785.93899999999996</v>
      </c>
      <c r="G115">
        <v>712.05499999999995</v>
      </c>
      <c r="H115">
        <v>2573.9409999999998</v>
      </c>
      <c r="I115">
        <v>2404.0419999999999</v>
      </c>
      <c r="J115">
        <v>3587.8229999999999</v>
      </c>
      <c r="K115">
        <v>2499.3939999999998</v>
      </c>
      <c r="L115">
        <v>2422.107</v>
      </c>
    </row>
    <row r="116" spans="1:12">
      <c r="A116" t="s">
        <v>136</v>
      </c>
      <c r="B116">
        <v>4016.9490000000001</v>
      </c>
      <c r="C116">
        <v>1127.7360000000001</v>
      </c>
      <c r="D116">
        <v>2543.6619999999998</v>
      </c>
      <c r="E116">
        <v>2414.3090000000002</v>
      </c>
      <c r="F116">
        <v>7609.4350000000004</v>
      </c>
      <c r="G116">
        <v>12302.915999999999</v>
      </c>
      <c r="H116">
        <v>24299.686000000002</v>
      </c>
      <c r="I116">
        <v>25417.285</v>
      </c>
      <c r="J116">
        <v>21745.066999999999</v>
      </c>
      <c r="K116">
        <v>9361.2350000000006</v>
      </c>
      <c r="L116">
        <v>14330.957</v>
      </c>
    </row>
    <row r="117" spans="1:12">
      <c r="A117" t="s">
        <v>137</v>
      </c>
      <c r="B117">
        <v>54687.597000000002</v>
      </c>
      <c r="C117">
        <v>48513.038</v>
      </c>
      <c r="D117">
        <v>47028.838000000003</v>
      </c>
      <c r="E117">
        <v>64956.817000000003</v>
      </c>
      <c r="F117">
        <v>69051.415999999997</v>
      </c>
      <c r="G117">
        <v>64018.845000000001</v>
      </c>
      <c r="H117">
        <v>57287.364000000001</v>
      </c>
      <c r="I117">
        <v>77269.879000000001</v>
      </c>
      <c r="J117">
        <v>71739.945999999996</v>
      </c>
      <c r="K117">
        <v>40722.714</v>
      </c>
      <c r="L117">
        <v>50224.61</v>
      </c>
    </row>
    <row r="118" spans="1:12">
      <c r="A118" t="s">
        <v>138</v>
      </c>
      <c r="B118">
        <v>7468.0720000000001</v>
      </c>
      <c r="C118">
        <v>9644.7900000000009</v>
      </c>
      <c r="D118">
        <v>12661.462</v>
      </c>
      <c r="E118">
        <v>15564.182000000001</v>
      </c>
      <c r="F118">
        <v>19544.609</v>
      </c>
      <c r="G118">
        <v>23662.633999999998</v>
      </c>
      <c r="H118">
        <v>26131.185000000001</v>
      </c>
      <c r="I118">
        <v>34076.271000000001</v>
      </c>
      <c r="J118">
        <v>34631.048999999999</v>
      </c>
      <c r="K118">
        <v>29649.883999999998</v>
      </c>
      <c r="L118">
        <v>36928.89</v>
      </c>
    </row>
    <row r="119" spans="1:12">
      <c r="A119" t="s">
        <v>139</v>
      </c>
      <c r="B119">
        <v>5803.6229999999996</v>
      </c>
      <c r="C119">
        <v>6742.9790000000003</v>
      </c>
      <c r="D119">
        <v>5069.5940000000001</v>
      </c>
      <c r="E119">
        <v>5917.3159999999998</v>
      </c>
      <c r="F119">
        <v>6225.6080000000002</v>
      </c>
      <c r="G119">
        <v>6648.0309999999999</v>
      </c>
      <c r="H119">
        <v>6894.3119999999999</v>
      </c>
      <c r="I119">
        <v>10030.725</v>
      </c>
      <c r="J119">
        <v>13111.781000000001</v>
      </c>
      <c r="K119">
        <v>14328.477000000001</v>
      </c>
      <c r="L119">
        <v>16660.683000000001</v>
      </c>
    </row>
    <row r="120" spans="1:12">
      <c r="A120" t="s">
        <v>140</v>
      </c>
      <c r="B120">
        <v>107854.67200000001</v>
      </c>
      <c r="C120">
        <v>106214.098</v>
      </c>
      <c r="D120">
        <v>91160.801000000007</v>
      </c>
      <c r="E120">
        <v>111688.083</v>
      </c>
      <c r="F120">
        <v>129901.97500000001</v>
      </c>
      <c r="G120">
        <v>120566.224</v>
      </c>
      <c r="H120">
        <v>144031.541</v>
      </c>
      <c r="I120">
        <v>206631.87400000001</v>
      </c>
      <c r="J120">
        <v>205716.818</v>
      </c>
      <c r="K120">
        <v>190670.019</v>
      </c>
      <c r="L120">
        <v>218318.288</v>
      </c>
    </row>
    <row r="121" spans="1:12">
      <c r="A121" t="s">
        <v>141</v>
      </c>
      <c r="B121">
        <v>1701.2760000000001</v>
      </c>
      <c r="C121">
        <v>796.29100000000005</v>
      </c>
      <c r="D121">
        <v>1203.798</v>
      </c>
      <c r="E121">
        <v>1411.807</v>
      </c>
      <c r="F121">
        <v>3076.837</v>
      </c>
      <c r="G121">
        <v>5010.5169999999998</v>
      </c>
      <c r="H121">
        <v>3817.4830000000002</v>
      </c>
      <c r="I121">
        <v>9769.7579999999998</v>
      </c>
      <c r="J121">
        <v>16071.745000000001</v>
      </c>
      <c r="K121">
        <v>14381.103999999999</v>
      </c>
      <c r="L121">
        <v>17199.127</v>
      </c>
    </row>
    <row r="122" spans="1:12">
      <c r="A122" t="s">
        <v>142</v>
      </c>
      <c r="B122">
        <v>24030.510999999999</v>
      </c>
      <c r="C122">
        <v>28913.744999999999</v>
      </c>
      <c r="D122">
        <v>32602.746999999999</v>
      </c>
      <c r="E122">
        <v>37096.339</v>
      </c>
      <c r="F122">
        <v>48456.716</v>
      </c>
      <c r="G122">
        <v>55118.803</v>
      </c>
      <c r="H122">
        <v>49190.497000000003</v>
      </c>
      <c r="I122">
        <v>56622.930999999997</v>
      </c>
      <c r="J122">
        <v>62345.712</v>
      </c>
      <c r="K122">
        <v>57933.107000000004</v>
      </c>
      <c r="L122">
        <v>63444.080999999998</v>
      </c>
    </row>
    <row r="123" spans="1:12">
      <c r="A123" t="s">
        <v>143</v>
      </c>
      <c r="B123">
        <v>160248.22899999999</v>
      </c>
      <c r="C123">
        <v>171280.82500000001</v>
      </c>
      <c r="D123">
        <v>155037.647</v>
      </c>
      <c r="E123">
        <v>191470.04399999999</v>
      </c>
      <c r="F123">
        <v>212732.86900000001</v>
      </c>
      <c r="G123">
        <v>242707.48699999999</v>
      </c>
      <c r="H123">
        <v>262350.56</v>
      </c>
      <c r="I123">
        <v>311415.28399999999</v>
      </c>
      <c r="J123">
        <v>320098.40399999998</v>
      </c>
      <c r="K123">
        <v>257690.26699999999</v>
      </c>
      <c r="L123">
        <v>338902.71399999998</v>
      </c>
    </row>
    <row r="124" spans="1:12">
      <c r="A124" t="s">
        <v>144</v>
      </c>
      <c r="B124">
        <v>2516.6869999999999</v>
      </c>
      <c r="C124">
        <v>1406.7329999999999</v>
      </c>
      <c r="D124">
        <v>476.815</v>
      </c>
      <c r="E124">
        <v>1609.701</v>
      </c>
      <c r="F124">
        <v>3457.0259999999998</v>
      </c>
      <c r="G124">
        <v>3887.5219999999999</v>
      </c>
      <c r="H124">
        <v>2753.7759999999998</v>
      </c>
      <c r="I124">
        <v>2424.9059999999999</v>
      </c>
      <c r="J124">
        <v>2108.0279999999998</v>
      </c>
      <c r="K124">
        <v>985.98900000000003</v>
      </c>
      <c r="L124">
        <v>681.77499999999998</v>
      </c>
    </row>
    <row r="125" spans="1:12">
      <c r="A125" t="s">
        <v>145</v>
      </c>
      <c r="B125">
        <v>31423.57</v>
      </c>
      <c r="C125">
        <v>31699.237000000001</v>
      </c>
      <c r="D125">
        <v>28623.623</v>
      </c>
      <c r="E125">
        <v>33996.396000000001</v>
      </c>
      <c r="F125">
        <v>41164.974000000002</v>
      </c>
      <c r="G125">
        <v>42223.703999999998</v>
      </c>
      <c r="H125">
        <v>30119.605</v>
      </c>
      <c r="I125">
        <v>49035.154000000002</v>
      </c>
      <c r="J125">
        <v>112365.489</v>
      </c>
      <c r="K125">
        <v>42784.089</v>
      </c>
      <c r="L125">
        <v>51444.637000000002</v>
      </c>
    </row>
    <row r="126" spans="1:12">
      <c r="A126" t="s">
        <v>146</v>
      </c>
      <c r="B126">
        <v>296092.973</v>
      </c>
      <c r="C126">
        <v>286065.76</v>
      </c>
      <c r="D126">
        <v>256514.685</v>
      </c>
      <c r="E126">
        <v>308629.61099999998</v>
      </c>
      <c r="F126">
        <v>393744.91800000001</v>
      </c>
      <c r="G126">
        <v>422215.80800000002</v>
      </c>
      <c r="H126">
        <v>386303.576</v>
      </c>
      <c r="I126">
        <v>484993.79300000001</v>
      </c>
      <c r="J126">
        <v>539135.89899999998</v>
      </c>
      <c r="K126">
        <v>337167.08199999999</v>
      </c>
      <c r="L126">
        <v>417945.92499999999</v>
      </c>
    </row>
    <row r="127" spans="1:12">
      <c r="A127" t="s">
        <v>147</v>
      </c>
      <c r="B127">
        <v>42.747</v>
      </c>
      <c r="C127">
        <v>3087.203</v>
      </c>
      <c r="D127">
        <v>138.18799999999999</v>
      </c>
      <c r="E127" t="s">
        <v>18</v>
      </c>
      <c r="F127">
        <v>554.66399999999999</v>
      </c>
      <c r="G127">
        <v>500.53199999999998</v>
      </c>
      <c r="H127">
        <v>222.876</v>
      </c>
      <c r="I127">
        <v>391.404</v>
      </c>
      <c r="J127">
        <v>286.71199999999999</v>
      </c>
      <c r="K127">
        <v>384.81299999999999</v>
      </c>
      <c r="L127">
        <v>549.27</v>
      </c>
    </row>
    <row r="128" spans="1:12">
      <c r="A128" t="s">
        <v>148</v>
      </c>
      <c r="B128">
        <v>1673.09</v>
      </c>
      <c r="C128">
        <v>2164.998</v>
      </c>
      <c r="D128">
        <v>1731.3710000000001</v>
      </c>
      <c r="E128">
        <v>2257.5340000000001</v>
      </c>
      <c r="F128">
        <v>8058.8360000000002</v>
      </c>
      <c r="G128">
        <v>3813.4929999999999</v>
      </c>
      <c r="H128">
        <v>16588.496999999999</v>
      </c>
      <c r="I128">
        <v>2702.5659999999998</v>
      </c>
      <c r="J128">
        <v>2083.4969999999998</v>
      </c>
      <c r="K128">
        <v>1951.864</v>
      </c>
      <c r="L128">
        <v>983.9</v>
      </c>
    </row>
    <row r="129" spans="1:12">
      <c r="A129" t="s">
        <v>149</v>
      </c>
      <c r="B129">
        <v>1431807.898</v>
      </c>
      <c r="C129">
        <v>1754259.0149999999</v>
      </c>
      <c r="D129">
        <v>1853987.443</v>
      </c>
      <c r="E129">
        <v>2319044.0520000001</v>
      </c>
      <c r="F129">
        <v>2414582.6430000002</v>
      </c>
      <c r="G129">
        <v>2418765.87</v>
      </c>
      <c r="H129">
        <v>2614522.9160000002</v>
      </c>
      <c r="I129">
        <v>3113003.5950000002</v>
      </c>
      <c r="J129">
        <v>4519705.4709999999</v>
      </c>
      <c r="K129">
        <v>4188694.2069999999</v>
      </c>
      <c r="L129">
        <v>3066529.0989999999</v>
      </c>
    </row>
    <row r="130" spans="1:12">
      <c r="A130" t="s">
        <v>150</v>
      </c>
      <c r="B130">
        <v>55078.305999999997</v>
      </c>
      <c r="C130">
        <v>54684.913999999997</v>
      </c>
      <c r="D130">
        <v>36611.773999999998</v>
      </c>
      <c r="E130">
        <v>36221.982000000004</v>
      </c>
      <c r="F130">
        <v>23679.484</v>
      </c>
      <c r="G130">
        <v>14257.418</v>
      </c>
      <c r="H130">
        <v>13949.883</v>
      </c>
      <c r="I130">
        <v>27823.385999999999</v>
      </c>
      <c r="J130">
        <v>5626.3959999999997</v>
      </c>
      <c r="K130">
        <v>4368.2060000000001</v>
      </c>
      <c r="L130">
        <v>3304.1669999999999</v>
      </c>
    </row>
    <row r="131" spans="1:12">
      <c r="A131" t="s">
        <v>151</v>
      </c>
      <c r="B131">
        <v>10920.837</v>
      </c>
      <c r="C131">
        <v>12152.531000000001</v>
      </c>
      <c r="D131">
        <v>13222.876</v>
      </c>
      <c r="E131">
        <v>9581.9750000000004</v>
      </c>
      <c r="F131">
        <v>17330.218000000001</v>
      </c>
      <c r="G131">
        <v>20791.146000000001</v>
      </c>
      <c r="H131">
        <v>21343.13</v>
      </c>
      <c r="I131">
        <v>24009.63</v>
      </c>
      <c r="J131">
        <v>25002.034</v>
      </c>
      <c r="K131">
        <v>21516.355</v>
      </c>
      <c r="L131">
        <v>24902.409</v>
      </c>
    </row>
    <row r="132" spans="1:12">
      <c r="A132" t="s">
        <v>152</v>
      </c>
      <c r="B132">
        <v>50.588999999999999</v>
      </c>
      <c r="C132" t="s">
        <v>18</v>
      </c>
      <c r="D132">
        <v>78.594999999999999</v>
      </c>
      <c r="E132">
        <v>52.351999999999997</v>
      </c>
      <c r="F132" t="s">
        <v>18</v>
      </c>
      <c r="G132">
        <v>5.76</v>
      </c>
      <c r="H132" t="s">
        <v>18</v>
      </c>
      <c r="I132" t="s">
        <v>18</v>
      </c>
      <c r="J132">
        <v>0.93700000000000006</v>
      </c>
      <c r="K132" t="s">
        <v>18</v>
      </c>
      <c r="L132">
        <v>3.9119999999999999</v>
      </c>
    </row>
    <row r="133" spans="1:12">
      <c r="A133" t="s">
        <v>153</v>
      </c>
      <c r="B133">
        <v>36478.658000000003</v>
      </c>
      <c r="C133">
        <v>43420.442999999999</v>
      </c>
      <c r="D133">
        <v>38820.542999999998</v>
      </c>
      <c r="E133">
        <v>46136.913999999997</v>
      </c>
      <c r="F133">
        <v>51976.703000000001</v>
      </c>
      <c r="G133">
        <v>47132.108999999997</v>
      </c>
      <c r="H133">
        <v>26913.083999999999</v>
      </c>
      <c r="I133">
        <v>21365.382000000001</v>
      </c>
      <c r="J133">
        <v>16022.171</v>
      </c>
      <c r="K133">
        <v>6431.7759999999998</v>
      </c>
      <c r="L133">
        <v>10482.511</v>
      </c>
    </row>
    <row r="134" spans="1:12">
      <c r="A134" t="s">
        <v>154</v>
      </c>
      <c r="B134">
        <v>12626.199000000001</v>
      </c>
      <c r="C134">
        <v>21093.401999999998</v>
      </c>
      <c r="D134">
        <v>21133.082999999999</v>
      </c>
      <c r="E134">
        <v>22647.183000000001</v>
      </c>
      <c r="F134">
        <v>22078.722000000002</v>
      </c>
      <c r="G134">
        <v>19254.327000000001</v>
      </c>
      <c r="H134">
        <v>21202.022000000001</v>
      </c>
      <c r="I134">
        <v>38628.527000000002</v>
      </c>
      <c r="J134">
        <v>40349.103999999999</v>
      </c>
      <c r="K134">
        <v>33295.499000000003</v>
      </c>
      <c r="L134">
        <v>32469.827000000001</v>
      </c>
    </row>
    <row r="135" spans="1:12">
      <c r="A135" t="s">
        <v>155</v>
      </c>
      <c r="B135">
        <v>49793.531000000003</v>
      </c>
      <c r="C135">
        <v>38236.235999999997</v>
      </c>
      <c r="D135">
        <v>29550.885999999999</v>
      </c>
      <c r="E135">
        <v>30231.081999999999</v>
      </c>
      <c r="F135">
        <v>35551.493000000002</v>
      </c>
      <c r="G135">
        <v>27111.694</v>
      </c>
      <c r="H135">
        <v>28567.044999999998</v>
      </c>
      <c r="I135">
        <v>23320.262999999999</v>
      </c>
      <c r="J135">
        <v>20583.644</v>
      </c>
      <c r="K135">
        <v>21737.065999999999</v>
      </c>
      <c r="L135">
        <v>24313.825000000001</v>
      </c>
    </row>
    <row r="136" spans="1:12">
      <c r="A136" t="s">
        <v>156</v>
      </c>
      <c r="B136">
        <v>25.818000000000001</v>
      </c>
      <c r="C136">
        <v>27.742000000000001</v>
      </c>
      <c r="D136">
        <v>39.488</v>
      </c>
      <c r="E136">
        <v>69.819000000000003</v>
      </c>
      <c r="F136">
        <v>191.65</v>
      </c>
      <c r="G136">
        <v>711.96500000000003</v>
      </c>
      <c r="H136">
        <v>586.62400000000002</v>
      </c>
      <c r="I136">
        <v>586.92899999999997</v>
      </c>
      <c r="J136">
        <v>285.44600000000003</v>
      </c>
      <c r="K136">
        <v>25.292000000000002</v>
      </c>
      <c r="L136">
        <v>43.633000000000003</v>
      </c>
    </row>
    <row r="137" spans="1:12">
      <c r="A137" t="s">
        <v>157</v>
      </c>
      <c r="B137">
        <v>106717.749</v>
      </c>
      <c r="C137">
        <v>142931.258</v>
      </c>
      <c r="D137">
        <v>165491.81400000001</v>
      </c>
      <c r="E137">
        <v>221395.73699999999</v>
      </c>
      <c r="F137">
        <v>255467.45499999999</v>
      </c>
      <c r="G137">
        <v>293234.84000000003</v>
      </c>
      <c r="H137">
        <v>301028.21999999997</v>
      </c>
      <c r="I137">
        <v>358313.49200000003</v>
      </c>
      <c r="J137">
        <v>287849.36300000001</v>
      </c>
      <c r="K137">
        <v>204778.03</v>
      </c>
      <c r="L137">
        <v>237633.864</v>
      </c>
    </row>
    <row r="138" spans="1:12">
      <c r="A138" t="s">
        <v>158</v>
      </c>
      <c r="B138">
        <v>9394.2800000000007</v>
      </c>
      <c r="C138">
        <v>9502.6260000000002</v>
      </c>
      <c r="D138">
        <v>12361.966</v>
      </c>
      <c r="E138">
        <v>15479.789000000001</v>
      </c>
      <c r="F138">
        <v>21483.092000000001</v>
      </c>
      <c r="G138">
        <v>19130.606</v>
      </c>
      <c r="H138">
        <v>28170.106</v>
      </c>
      <c r="I138">
        <v>28593.325000000001</v>
      </c>
      <c r="J138">
        <v>29643.655999999999</v>
      </c>
      <c r="K138">
        <v>26342.436000000002</v>
      </c>
      <c r="L138">
        <v>24944.18</v>
      </c>
    </row>
    <row r="139" spans="1:12">
      <c r="A139" t="s">
        <v>159</v>
      </c>
      <c r="B139">
        <v>70798.3</v>
      </c>
      <c r="C139">
        <v>63853.637999999999</v>
      </c>
      <c r="D139">
        <v>63475.105000000003</v>
      </c>
      <c r="E139">
        <v>123406.41800000001</v>
      </c>
      <c r="F139">
        <v>112223.98299999999</v>
      </c>
      <c r="G139">
        <v>103450.69</v>
      </c>
      <c r="H139">
        <v>106047.336</v>
      </c>
      <c r="I139">
        <v>105094.984</v>
      </c>
      <c r="J139">
        <v>101346.826</v>
      </c>
      <c r="K139">
        <v>57525.923000000003</v>
      </c>
      <c r="L139">
        <v>57561.737999999998</v>
      </c>
    </row>
    <row r="140" spans="1:12">
      <c r="A140" t="s">
        <v>160</v>
      </c>
      <c r="B140">
        <v>95576.394</v>
      </c>
      <c r="C140">
        <v>106205.94500000001</v>
      </c>
      <c r="D140">
        <v>95993.971999999994</v>
      </c>
      <c r="E140">
        <v>108612.538</v>
      </c>
      <c r="F140">
        <v>108862.66099999999</v>
      </c>
      <c r="G140">
        <v>93745.233999999997</v>
      </c>
      <c r="H140">
        <v>93118.622000000003</v>
      </c>
      <c r="I140">
        <v>96926.035999999993</v>
      </c>
      <c r="J140">
        <v>118145.125</v>
      </c>
      <c r="K140">
        <v>100103.43</v>
      </c>
      <c r="L140">
        <v>97991.463000000003</v>
      </c>
    </row>
    <row r="141" spans="1:12">
      <c r="A141" t="s">
        <v>161</v>
      </c>
      <c r="B141">
        <v>240125.212</v>
      </c>
      <c r="C141">
        <v>213682.08499999999</v>
      </c>
      <c r="D141">
        <v>179612.50399999999</v>
      </c>
      <c r="E141">
        <v>161430.18400000001</v>
      </c>
      <c r="F141">
        <v>124221.53200000001</v>
      </c>
      <c r="G141">
        <v>53378.58</v>
      </c>
      <c r="H141">
        <v>50467.66</v>
      </c>
      <c r="I141">
        <v>59488.758999999998</v>
      </c>
      <c r="J141">
        <v>63575.091</v>
      </c>
      <c r="K141">
        <v>41817.417999999998</v>
      </c>
      <c r="L141">
        <v>10254.165999999999</v>
      </c>
    </row>
    <row r="142" spans="1:12">
      <c r="A142" t="s">
        <v>162</v>
      </c>
      <c r="B142">
        <v>2587.6550000000002</v>
      </c>
      <c r="C142">
        <v>2955.8980000000001</v>
      </c>
      <c r="D142">
        <v>3648.83</v>
      </c>
      <c r="E142">
        <v>2208.3420000000001</v>
      </c>
      <c r="F142">
        <v>50939.497000000003</v>
      </c>
      <c r="G142">
        <v>82307.944000000003</v>
      </c>
      <c r="H142">
        <v>3566.2170000000001</v>
      </c>
      <c r="I142">
        <v>821.97500000000002</v>
      </c>
      <c r="J142">
        <v>1522.136</v>
      </c>
      <c r="K142">
        <v>822.86900000000003</v>
      </c>
      <c r="L142">
        <v>1015.528</v>
      </c>
    </row>
    <row r="143" spans="1:12">
      <c r="A143" t="s">
        <v>163</v>
      </c>
      <c r="B143">
        <v>45363.044000000002</v>
      </c>
      <c r="C143">
        <v>38602.608999999997</v>
      </c>
      <c r="D143">
        <v>35901.599000000002</v>
      </c>
      <c r="E143">
        <v>36563.951000000001</v>
      </c>
      <c r="F143">
        <v>34958.951999999997</v>
      </c>
      <c r="G143">
        <v>32400.91</v>
      </c>
      <c r="H143">
        <v>27141.036</v>
      </c>
      <c r="I143">
        <v>18169.046999999999</v>
      </c>
      <c r="J143">
        <v>15947.047</v>
      </c>
      <c r="K143">
        <v>11101.475</v>
      </c>
      <c r="L143">
        <v>7427.9229999999998</v>
      </c>
    </row>
    <row r="144" spans="1:12">
      <c r="A144" t="s">
        <v>164</v>
      </c>
      <c r="B144">
        <v>56379.624000000003</v>
      </c>
      <c r="C144">
        <v>56762.396000000001</v>
      </c>
      <c r="D144">
        <v>53658.550999999999</v>
      </c>
      <c r="E144">
        <v>59168.775000000001</v>
      </c>
      <c r="F144">
        <v>53654.432999999997</v>
      </c>
      <c r="G144">
        <v>47563.462</v>
      </c>
      <c r="H144">
        <v>45847.052000000003</v>
      </c>
      <c r="I144">
        <v>44071.885000000002</v>
      </c>
      <c r="J144">
        <v>43443.964999999997</v>
      </c>
      <c r="K144">
        <v>31954.668000000001</v>
      </c>
      <c r="L144">
        <v>41997.680999999997</v>
      </c>
    </row>
    <row r="145" spans="1:12">
      <c r="A145" t="s">
        <v>165</v>
      </c>
      <c r="B145">
        <v>4693.1319999999996</v>
      </c>
      <c r="C145">
        <v>1328.481</v>
      </c>
      <c r="D145">
        <v>5780.9449999999997</v>
      </c>
      <c r="E145">
        <v>1652.076</v>
      </c>
      <c r="F145">
        <v>1749.579</v>
      </c>
      <c r="G145">
        <v>982.351</v>
      </c>
      <c r="H145">
        <v>2373.9259999999999</v>
      </c>
      <c r="I145">
        <v>2179.3249999999998</v>
      </c>
      <c r="J145">
        <v>1993.0329999999999</v>
      </c>
      <c r="K145">
        <v>3148.0650000000001</v>
      </c>
      <c r="L145">
        <v>2569.8159999999998</v>
      </c>
    </row>
    <row r="146" spans="1:12">
      <c r="A146" t="s">
        <v>166</v>
      </c>
      <c r="B146">
        <v>6834.5619999999999</v>
      </c>
      <c r="C146">
        <v>6563.384</v>
      </c>
      <c r="D146">
        <v>7865.8050000000003</v>
      </c>
      <c r="E146">
        <v>7443.701</v>
      </c>
      <c r="F146">
        <v>5539.7169999999996</v>
      </c>
      <c r="G146">
        <v>3244.2539999999999</v>
      </c>
      <c r="H146">
        <v>1797.896</v>
      </c>
      <c r="I146">
        <v>1405.441</v>
      </c>
      <c r="J146">
        <v>1956.5550000000001</v>
      </c>
      <c r="K146">
        <v>1445.48</v>
      </c>
      <c r="L146">
        <v>879.779</v>
      </c>
    </row>
    <row r="147" spans="1:12">
      <c r="A147" t="s">
        <v>167</v>
      </c>
      <c r="B147">
        <v>24503.433000000001</v>
      </c>
      <c r="C147">
        <v>28973.8</v>
      </c>
      <c r="D147">
        <v>33203.677000000003</v>
      </c>
      <c r="E147">
        <v>49505.614999999998</v>
      </c>
      <c r="F147">
        <v>49716.637000000002</v>
      </c>
      <c r="G147">
        <v>54210.82</v>
      </c>
      <c r="H147">
        <v>46112.269</v>
      </c>
      <c r="I147">
        <v>47072.25</v>
      </c>
      <c r="J147">
        <v>57826.932999999997</v>
      </c>
      <c r="K147">
        <v>47147.256000000001</v>
      </c>
      <c r="L147">
        <v>74323.486000000004</v>
      </c>
    </row>
    <row r="148" spans="1:12">
      <c r="A148" t="s">
        <v>168</v>
      </c>
      <c r="B148">
        <v>36689.788999999997</v>
      </c>
      <c r="C148">
        <v>37453.396000000001</v>
      </c>
      <c r="D148">
        <v>37637.002</v>
      </c>
      <c r="E148">
        <v>37380.472999999998</v>
      </c>
      <c r="F148">
        <v>54201.103999999999</v>
      </c>
      <c r="G148">
        <v>43339.794000000002</v>
      </c>
      <c r="H148">
        <v>49390.885000000002</v>
      </c>
      <c r="I148">
        <v>71563.582999999999</v>
      </c>
      <c r="J148">
        <v>54717.277000000002</v>
      </c>
      <c r="K148">
        <v>38230.160000000003</v>
      </c>
      <c r="L148">
        <v>47005.805999999997</v>
      </c>
    </row>
    <row r="149" spans="1:12">
      <c r="A149" t="s">
        <v>169</v>
      </c>
      <c r="B149">
        <v>43930.262000000002</v>
      </c>
      <c r="C149">
        <v>42261.779000000002</v>
      </c>
      <c r="D149">
        <v>33218.978000000003</v>
      </c>
      <c r="E149">
        <v>33213.142</v>
      </c>
      <c r="F149">
        <v>32629.962</v>
      </c>
      <c r="G149">
        <v>32798.883000000002</v>
      </c>
      <c r="H149">
        <v>27571.874</v>
      </c>
      <c r="I149">
        <v>30928.066999999999</v>
      </c>
      <c r="J149">
        <v>27713.366000000002</v>
      </c>
      <c r="K149">
        <v>20407.811000000002</v>
      </c>
      <c r="L149">
        <v>24562.332999999999</v>
      </c>
    </row>
    <row r="150" spans="1:12">
      <c r="A150" t="s">
        <v>170</v>
      </c>
      <c r="B150">
        <v>20279.797999999999</v>
      </c>
      <c r="C150">
        <v>28206.648000000001</v>
      </c>
      <c r="D150">
        <v>59521.288999999997</v>
      </c>
      <c r="E150">
        <v>74136.016000000003</v>
      </c>
      <c r="F150">
        <v>94101.354999999996</v>
      </c>
      <c r="G150">
        <v>95545.498000000007</v>
      </c>
      <c r="H150">
        <v>101178.12699999999</v>
      </c>
      <c r="I150">
        <v>130239.63800000001</v>
      </c>
      <c r="J150">
        <v>140188.48000000001</v>
      </c>
      <c r="K150">
        <v>134476.31299999999</v>
      </c>
      <c r="L150">
        <v>130735.644</v>
      </c>
    </row>
    <row r="151" spans="1:12">
      <c r="A151" t="s">
        <v>171</v>
      </c>
      <c r="B151">
        <v>17570.198</v>
      </c>
      <c r="C151">
        <v>21976.794999999998</v>
      </c>
      <c r="D151">
        <v>16108.903</v>
      </c>
      <c r="E151">
        <v>19407.397000000001</v>
      </c>
      <c r="F151">
        <v>26459.934000000001</v>
      </c>
      <c r="G151">
        <v>49031.906999999999</v>
      </c>
      <c r="H151">
        <v>36963.712</v>
      </c>
      <c r="I151">
        <v>38589.779000000002</v>
      </c>
      <c r="J151">
        <v>42333.428</v>
      </c>
      <c r="K151">
        <v>23732.702000000001</v>
      </c>
      <c r="L151">
        <v>22136.394</v>
      </c>
    </row>
    <row r="152" spans="1:12">
      <c r="A152" t="s">
        <v>172</v>
      </c>
      <c r="B152">
        <v>74074.649000000005</v>
      </c>
      <c r="C152">
        <v>58490.491999999998</v>
      </c>
      <c r="D152">
        <v>53413.046000000002</v>
      </c>
      <c r="E152">
        <v>58775.22</v>
      </c>
      <c r="F152">
        <v>63697.146999999997</v>
      </c>
      <c r="G152">
        <v>49093.379000000001</v>
      </c>
      <c r="H152">
        <v>62932.07</v>
      </c>
      <c r="I152">
        <v>75812.962</v>
      </c>
      <c r="J152">
        <v>66839.044999999998</v>
      </c>
      <c r="K152">
        <v>52425.131999999998</v>
      </c>
      <c r="L152">
        <v>79436.471999999994</v>
      </c>
    </row>
    <row r="153" spans="1:12">
      <c r="A153" t="s">
        <v>173</v>
      </c>
      <c r="B153">
        <v>83536.285000000003</v>
      </c>
      <c r="C153">
        <v>66460</v>
      </c>
      <c r="D153">
        <v>80516.012000000002</v>
      </c>
      <c r="E153">
        <v>148524.85699999999</v>
      </c>
      <c r="F153">
        <v>149674.848</v>
      </c>
      <c r="G153">
        <v>137271.98800000001</v>
      </c>
      <c r="H153">
        <v>97086.911999999997</v>
      </c>
      <c r="I153">
        <v>82874.466</v>
      </c>
      <c r="J153">
        <v>63192.194000000003</v>
      </c>
      <c r="K153">
        <v>49789.455000000002</v>
      </c>
      <c r="L153">
        <v>53718.385999999999</v>
      </c>
    </row>
    <row r="154" spans="1:12">
      <c r="A154" t="s">
        <v>174</v>
      </c>
      <c r="B154">
        <v>111509.48699999999</v>
      </c>
      <c r="C154">
        <v>113287.599</v>
      </c>
      <c r="D154">
        <v>111221.367</v>
      </c>
      <c r="E154">
        <v>104538.386</v>
      </c>
      <c r="F154">
        <v>104764.997</v>
      </c>
      <c r="G154">
        <v>105864.25599999999</v>
      </c>
      <c r="H154">
        <v>93083.687999999995</v>
      </c>
      <c r="I154">
        <v>96448.962</v>
      </c>
      <c r="J154">
        <v>96194.577000000005</v>
      </c>
      <c r="K154">
        <v>38774.345999999998</v>
      </c>
      <c r="L154">
        <v>41700.150999999998</v>
      </c>
    </row>
    <row r="155" spans="1:12">
      <c r="A155" t="s">
        <v>175</v>
      </c>
      <c r="B155">
        <v>6616.12</v>
      </c>
      <c r="C155">
        <v>5400.7219999999998</v>
      </c>
      <c r="D155">
        <v>5401.7309999999998</v>
      </c>
      <c r="E155">
        <v>4883.2160000000003</v>
      </c>
      <c r="F155">
        <v>6005.3559999999998</v>
      </c>
      <c r="G155">
        <v>10310.748</v>
      </c>
      <c r="H155">
        <v>10008.353999999999</v>
      </c>
      <c r="I155">
        <v>5007.3729999999996</v>
      </c>
      <c r="J155">
        <v>4233.0690000000004</v>
      </c>
      <c r="K155">
        <v>3094.3609999999999</v>
      </c>
      <c r="L155">
        <v>3103.6469999999999</v>
      </c>
    </row>
    <row r="156" spans="1:12">
      <c r="A156" t="s">
        <v>176</v>
      </c>
      <c r="B156">
        <v>13187.123</v>
      </c>
      <c r="C156">
        <v>9036.6029999999992</v>
      </c>
      <c r="D156">
        <v>18846.466</v>
      </c>
      <c r="E156">
        <v>5032.2129999999997</v>
      </c>
      <c r="F156">
        <v>4127.4830000000002</v>
      </c>
      <c r="G156">
        <v>1388.1410000000001</v>
      </c>
      <c r="H156">
        <v>2631.4009999999998</v>
      </c>
      <c r="I156">
        <v>4017.8440000000001</v>
      </c>
      <c r="J156">
        <v>1982.3720000000001</v>
      </c>
      <c r="K156">
        <v>1308.5989999999999</v>
      </c>
      <c r="L156">
        <v>1815.7429999999999</v>
      </c>
    </row>
    <row r="157" spans="1:12">
      <c r="A157" t="s">
        <v>177</v>
      </c>
      <c r="B157">
        <v>203.82300000000001</v>
      </c>
      <c r="C157">
        <v>657.35</v>
      </c>
      <c r="D157">
        <v>265.72399999999999</v>
      </c>
      <c r="E157">
        <v>616.25199999999995</v>
      </c>
      <c r="F157">
        <v>508.899</v>
      </c>
      <c r="G157">
        <v>384.59</v>
      </c>
      <c r="H157">
        <v>648.88699999999994</v>
      </c>
      <c r="I157">
        <v>330.423</v>
      </c>
      <c r="J157">
        <v>418.45699999999999</v>
      </c>
      <c r="K157">
        <v>238.46700000000001</v>
      </c>
      <c r="L157">
        <v>563.87900000000002</v>
      </c>
    </row>
    <row r="158" spans="1:12">
      <c r="A158" t="s">
        <v>178</v>
      </c>
      <c r="B158">
        <v>1411.0540000000001</v>
      </c>
      <c r="C158">
        <v>1185.482</v>
      </c>
      <c r="D158">
        <v>963.83500000000004</v>
      </c>
      <c r="E158">
        <v>1979.9829999999999</v>
      </c>
      <c r="F158">
        <v>1847.847</v>
      </c>
      <c r="G158">
        <v>733.88900000000001</v>
      </c>
      <c r="H158">
        <v>426.92899999999997</v>
      </c>
      <c r="I158">
        <v>903.50699999999995</v>
      </c>
      <c r="J158">
        <v>2539.752</v>
      </c>
      <c r="K158">
        <v>1625.579</v>
      </c>
      <c r="L158">
        <v>1518.7059999999999</v>
      </c>
    </row>
    <row r="159" spans="1:12">
      <c r="A159" t="s">
        <v>179</v>
      </c>
      <c r="B159">
        <v>1946.229</v>
      </c>
      <c r="C159">
        <v>2589.9899999999998</v>
      </c>
      <c r="D159">
        <v>3318.4760000000001</v>
      </c>
      <c r="E159">
        <v>7587.076</v>
      </c>
      <c r="F159">
        <v>10439.299999999999</v>
      </c>
      <c r="G159">
        <v>8774.8389999999999</v>
      </c>
      <c r="H159">
        <v>14750.513000000001</v>
      </c>
      <c r="I159">
        <v>18583.255000000001</v>
      </c>
      <c r="J159">
        <v>24028.74</v>
      </c>
      <c r="K159">
        <v>10493.029</v>
      </c>
      <c r="L159">
        <v>15806.891</v>
      </c>
    </row>
    <row r="160" spans="1:12">
      <c r="A160" t="s">
        <v>180</v>
      </c>
      <c r="B160">
        <v>3224.5790000000002</v>
      </c>
      <c r="C160">
        <v>1649.289</v>
      </c>
      <c r="D160">
        <v>2380.1350000000002</v>
      </c>
      <c r="E160">
        <v>4186.0420000000004</v>
      </c>
      <c r="F160">
        <v>2417.94</v>
      </c>
      <c r="G160">
        <v>7143.9189999999999</v>
      </c>
      <c r="H160">
        <v>13256.575000000001</v>
      </c>
      <c r="I160">
        <v>14502.609</v>
      </c>
      <c r="J160">
        <v>13089.633</v>
      </c>
      <c r="K160">
        <v>8398.1479999999992</v>
      </c>
      <c r="L160">
        <v>7764.826</v>
      </c>
    </row>
    <row r="161" spans="1:12">
      <c r="A161" t="s">
        <v>181</v>
      </c>
      <c r="B161">
        <v>2441.9960000000001</v>
      </c>
      <c r="C161">
        <v>3212.9639999999999</v>
      </c>
      <c r="D161">
        <v>2123.9609999999998</v>
      </c>
      <c r="E161">
        <v>3350.3119999999999</v>
      </c>
      <c r="F161">
        <v>3775.5920000000001</v>
      </c>
      <c r="G161">
        <v>2947.2310000000002</v>
      </c>
      <c r="H161">
        <v>6477.741</v>
      </c>
      <c r="I161">
        <v>5325.4160000000002</v>
      </c>
      <c r="J161">
        <v>2792.6959999999999</v>
      </c>
      <c r="K161">
        <v>1114.9069999999999</v>
      </c>
      <c r="L161">
        <v>1189.6099999999999</v>
      </c>
    </row>
    <row r="162" spans="1:12">
      <c r="A162" t="s">
        <v>182</v>
      </c>
      <c r="B162">
        <v>99229.317999999999</v>
      </c>
      <c r="C162">
        <v>60849.769</v>
      </c>
      <c r="D162">
        <v>20294.168000000001</v>
      </c>
      <c r="E162">
        <v>23851.99</v>
      </c>
      <c r="F162">
        <v>35825.440999999999</v>
      </c>
      <c r="G162">
        <v>41279.084999999999</v>
      </c>
      <c r="H162">
        <v>48681.45</v>
      </c>
      <c r="I162">
        <v>58262.591999999997</v>
      </c>
      <c r="J162">
        <v>48939.88</v>
      </c>
      <c r="K162">
        <v>19961.43</v>
      </c>
      <c r="L162">
        <v>28984.885999999999</v>
      </c>
    </row>
    <row r="163" spans="1:12">
      <c r="A163" t="s">
        <v>183</v>
      </c>
      <c r="B163">
        <v>36.46</v>
      </c>
      <c r="C163">
        <v>44.466000000000001</v>
      </c>
      <c r="D163">
        <v>24.716000000000001</v>
      </c>
      <c r="E163">
        <v>77.444000000000003</v>
      </c>
      <c r="F163">
        <v>1486.759</v>
      </c>
      <c r="G163">
        <v>628.95500000000004</v>
      </c>
      <c r="H163">
        <v>32.978999999999999</v>
      </c>
      <c r="I163">
        <v>79.652000000000001</v>
      </c>
      <c r="J163">
        <v>1835.452</v>
      </c>
      <c r="K163">
        <v>1681.65</v>
      </c>
      <c r="L163">
        <v>600.06299999999999</v>
      </c>
    </row>
    <row r="164" spans="1:12">
      <c r="A164" t="s">
        <v>184</v>
      </c>
      <c r="B164">
        <v>1286.104</v>
      </c>
      <c r="C164">
        <v>1446.4670000000001</v>
      </c>
      <c r="D164">
        <v>2914.183</v>
      </c>
      <c r="E164">
        <v>1966.9359999999999</v>
      </c>
      <c r="F164">
        <v>2672.9679999999998</v>
      </c>
      <c r="G164">
        <v>1973.1479999999999</v>
      </c>
      <c r="H164">
        <v>3613.4549999999999</v>
      </c>
      <c r="I164">
        <v>5806.0429999999997</v>
      </c>
      <c r="J164">
        <v>8136.8590000000004</v>
      </c>
      <c r="K164">
        <v>8983.0220000000008</v>
      </c>
      <c r="L164">
        <v>9158.07</v>
      </c>
    </row>
    <row r="165" spans="1:12">
      <c r="A165" t="s">
        <v>185</v>
      </c>
      <c r="B165">
        <v>12978.8</v>
      </c>
      <c r="C165">
        <v>12135.833000000001</v>
      </c>
      <c r="D165">
        <v>14355.496999999999</v>
      </c>
      <c r="E165">
        <v>19399.384999999998</v>
      </c>
      <c r="F165">
        <v>23199.465</v>
      </c>
      <c r="G165">
        <v>23001.541000000001</v>
      </c>
      <c r="H165">
        <v>23671.401999999998</v>
      </c>
      <c r="I165">
        <v>34272.792000000001</v>
      </c>
      <c r="J165">
        <v>30619.797999999999</v>
      </c>
      <c r="K165">
        <v>21691.308000000001</v>
      </c>
      <c r="L165">
        <v>29595.465</v>
      </c>
    </row>
    <row r="166" spans="1:12">
      <c r="A166" t="s">
        <v>186</v>
      </c>
      <c r="B166">
        <v>6101.0079999999998</v>
      </c>
      <c r="C166">
        <v>5353.0969999999998</v>
      </c>
      <c r="D166">
        <v>1616.008</v>
      </c>
      <c r="E166">
        <v>4139.3689999999997</v>
      </c>
      <c r="F166">
        <v>336.16</v>
      </c>
      <c r="G166">
        <v>661.91700000000003</v>
      </c>
      <c r="H166">
        <v>3335.7379999999998</v>
      </c>
      <c r="I166">
        <v>1654.4010000000001</v>
      </c>
      <c r="J166">
        <v>9778.3590000000004</v>
      </c>
      <c r="K166">
        <v>3701.221</v>
      </c>
      <c r="L166">
        <v>4913.8770000000004</v>
      </c>
    </row>
    <row r="167" spans="1:12">
      <c r="A167" t="s">
        <v>187</v>
      </c>
      <c r="B167">
        <v>17993.294999999998</v>
      </c>
      <c r="C167">
        <v>11809.898999999999</v>
      </c>
      <c r="D167">
        <v>11095.28</v>
      </c>
      <c r="E167">
        <v>14029.808999999999</v>
      </c>
      <c r="F167">
        <v>19245.718000000001</v>
      </c>
      <c r="G167">
        <v>18914.322</v>
      </c>
      <c r="H167">
        <v>21356.098000000002</v>
      </c>
      <c r="I167">
        <v>17882.699000000001</v>
      </c>
      <c r="J167">
        <v>13787.987999999999</v>
      </c>
      <c r="K167">
        <v>10839.401</v>
      </c>
      <c r="L167">
        <v>15994.547</v>
      </c>
    </row>
    <row r="168" spans="1:12">
      <c r="A168" t="s">
        <v>188</v>
      </c>
      <c r="B168">
        <v>6062.9290000000001</v>
      </c>
      <c r="C168">
        <v>5083.9260000000004</v>
      </c>
      <c r="D168">
        <v>4300.9759999999997</v>
      </c>
      <c r="E168">
        <v>4346.7359999999999</v>
      </c>
      <c r="F168">
        <v>4683.027</v>
      </c>
      <c r="G168">
        <v>4850.2460000000001</v>
      </c>
      <c r="H168">
        <v>5733.8530000000001</v>
      </c>
      <c r="I168">
        <v>12960.643</v>
      </c>
      <c r="J168">
        <v>10153.843999999999</v>
      </c>
      <c r="K168">
        <v>7268.4570000000003</v>
      </c>
      <c r="L168">
        <v>8898.2579999999998</v>
      </c>
    </row>
    <row r="169" spans="1:12">
      <c r="A169" t="s">
        <v>189</v>
      </c>
      <c r="B169">
        <v>43166.525999999998</v>
      </c>
      <c r="C169">
        <v>31989.488000000001</v>
      </c>
      <c r="D169">
        <v>28736.182000000001</v>
      </c>
      <c r="E169">
        <v>32019.556</v>
      </c>
      <c r="F169">
        <v>37241.951999999997</v>
      </c>
      <c r="G169">
        <v>33799.483</v>
      </c>
      <c r="H169">
        <v>33347.707999999999</v>
      </c>
      <c r="I169">
        <v>39167.603000000003</v>
      </c>
      <c r="J169">
        <v>31590.748</v>
      </c>
      <c r="K169">
        <v>22636.382000000001</v>
      </c>
      <c r="L169">
        <v>15484.874</v>
      </c>
    </row>
    <row r="170" spans="1:12">
      <c r="A170" t="s">
        <v>190</v>
      </c>
      <c r="B170">
        <v>9739.0509999999995</v>
      </c>
      <c r="C170">
        <v>11231.744000000001</v>
      </c>
      <c r="D170">
        <v>12890.048000000001</v>
      </c>
      <c r="E170">
        <v>15813.737999999999</v>
      </c>
      <c r="F170">
        <v>29227.834999999999</v>
      </c>
      <c r="G170">
        <v>34022.737000000001</v>
      </c>
      <c r="H170">
        <v>42261.483999999997</v>
      </c>
      <c r="I170">
        <v>97123.888999999996</v>
      </c>
      <c r="J170">
        <v>74184.763000000006</v>
      </c>
      <c r="K170">
        <v>51974.703999999998</v>
      </c>
      <c r="L170">
        <v>55561.962</v>
      </c>
    </row>
    <row r="171" spans="1:12">
      <c r="A171" t="s">
        <v>191</v>
      </c>
      <c r="B171">
        <v>47.904000000000003</v>
      </c>
      <c r="C171">
        <v>167.88800000000001</v>
      </c>
      <c r="D171">
        <v>188.934</v>
      </c>
      <c r="E171">
        <v>158.45500000000001</v>
      </c>
      <c r="F171">
        <v>100.212</v>
      </c>
      <c r="G171">
        <v>122.667</v>
      </c>
      <c r="H171">
        <v>342.96199999999999</v>
      </c>
      <c r="I171">
        <v>552.92499999999995</v>
      </c>
      <c r="J171">
        <v>820.37800000000004</v>
      </c>
      <c r="K171">
        <v>1157.191</v>
      </c>
      <c r="L171">
        <v>1024.2819999999999</v>
      </c>
    </row>
    <row r="172" spans="1:12">
      <c r="A172" t="s">
        <v>192</v>
      </c>
      <c r="B172">
        <v>569.71900000000005</v>
      </c>
      <c r="C172">
        <v>1782.87</v>
      </c>
      <c r="D172">
        <v>7729.2280000000001</v>
      </c>
      <c r="E172">
        <v>481.005</v>
      </c>
      <c r="F172">
        <v>3310.5059999999999</v>
      </c>
      <c r="G172">
        <v>1185.5840000000001</v>
      </c>
      <c r="H172">
        <v>503.00099999999998</v>
      </c>
      <c r="I172">
        <v>1874.271</v>
      </c>
      <c r="J172">
        <v>517.32600000000002</v>
      </c>
      <c r="K172">
        <v>278.88</v>
      </c>
      <c r="L172">
        <v>2238.752</v>
      </c>
    </row>
    <row r="173" spans="1:12">
      <c r="A173" t="s">
        <v>193</v>
      </c>
      <c r="B173">
        <v>1688.5640000000001</v>
      </c>
      <c r="C173">
        <v>951.51</v>
      </c>
      <c r="D173">
        <v>1752.604</v>
      </c>
      <c r="E173">
        <v>2874.8319999999999</v>
      </c>
      <c r="F173">
        <v>840.87599999999998</v>
      </c>
      <c r="G173">
        <v>4012.1959999999999</v>
      </c>
      <c r="H173">
        <v>1762.4559999999999</v>
      </c>
      <c r="I173">
        <v>2769.3890000000001</v>
      </c>
      <c r="J173">
        <v>1422.7560000000001</v>
      </c>
      <c r="K173">
        <v>7914.9849999999997</v>
      </c>
      <c r="L173">
        <v>12000.562</v>
      </c>
    </row>
    <row r="174" spans="1:12">
      <c r="A174" t="s">
        <v>194</v>
      </c>
      <c r="B174">
        <v>76526.362999999998</v>
      </c>
      <c r="C174">
        <v>71546.926999999996</v>
      </c>
      <c r="D174">
        <v>117155.443</v>
      </c>
      <c r="E174">
        <v>108659.64599999999</v>
      </c>
      <c r="F174">
        <v>65860.316999999995</v>
      </c>
      <c r="G174">
        <v>72527.683000000005</v>
      </c>
      <c r="H174">
        <v>98000.952000000005</v>
      </c>
      <c r="I174">
        <v>127994.204</v>
      </c>
      <c r="J174">
        <v>148109.212</v>
      </c>
      <c r="K174">
        <v>86408.657000000007</v>
      </c>
      <c r="L174">
        <v>80144.456999999995</v>
      </c>
    </row>
    <row r="175" spans="1:12">
      <c r="A175" t="s">
        <v>195</v>
      </c>
      <c r="B175">
        <v>17283.222000000002</v>
      </c>
      <c r="C175">
        <v>17873.387999999999</v>
      </c>
      <c r="D175">
        <v>13728.016</v>
      </c>
      <c r="E175">
        <v>12796.308000000001</v>
      </c>
      <c r="F175">
        <v>14173.957</v>
      </c>
      <c r="G175">
        <v>23916.867999999999</v>
      </c>
      <c r="H175">
        <v>20620.933000000001</v>
      </c>
      <c r="I175">
        <v>27972.236000000001</v>
      </c>
      <c r="J175">
        <v>26596.813999999998</v>
      </c>
      <c r="K175">
        <v>18376.223999999998</v>
      </c>
      <c r="L175">
        <v>22819.137999999999</v>
      </c>
    </row>
    <row r="176" spans="1:12">
      <c r="A176" t="s">
        <v>196</v>
      </c>
      <c r="B176">
        <v>21414.115000000002</v>
      </c>
      <c r="C176">
        <v>21073.803</v>
      </c>
      <c r="D176">
        <v>18433.2</v>
      </c>
      <c r="E176">
        <v>19355.628000000001</v>
      </c>
      <c r="F176">
        <v>22203.758000000002</v>
      </c>
      <c r="G176">
        <v>23627.014999999999</v>
      </c>
      <c r="H176">
        <v>32059.599999999999</v>
      </c>
      <c r="I176">
        <v>21472.149000000001</v>
      </c>
      <c r="J176">
        <v>30326.853999999999</v>
      </c>
      <c r="K176">
        <v>14071.665000000001</v>
      </c>
      <c r="L176">
        <v>10278.035</v>
      </c>
    </row>
    <row r="177" spans="1:12">
      <c r="A177" t="s">
        <v>197</v>
      </c>
      <c r="B177">
        <v>12079.358</v>
      </c>
      <c r="C177">
        <v>19144.876</v>
      </c>
      <c r="D177">
        <v>16117.744000000001</v>
      </c>
      <c r="E177">
        <v>25155.944</v>
      </c>
      <c r="F177">
        <v>28220.080000000002</v>
      </c>
      <c r="G177">
        <v>36254.042000000001</v>
      </c>
      <c r="H177">
        <v>57647.667000000001</v>
      </c>
      <c r="I177">
        <v>68132.656000000003</v>
      </c>
      <c r="J177">
        <v>73665.187000000005</v>
      </c>
      <c r="K177">
        <v>40230.220999999998</v>
      </c>
      <c r="L177">
        <v>92836.182000000001</v>
      </c>
    </row>
    <row r="178" spans="1:12">
      <c r="A178" t="s">
        <v>198</v>
      </c>
      <c r="B178">
        <v>64477.131999999998</v>
      </c>
      <c r="C178">
        <v>75066.682000000001</v>
      </c>
      <c r="D178">
        <v>81534.960999999996</v>
      </c>
      <c r="E178">
        <v>87569.592999999993</v>
      </c>
      <c r="F178">
        <v>121511.26700000001</v>
      </c>
      <c r="G178">
        <v>116755.65399999999</v>
      </c>
      <c r="H178">
        <v>123418.97900000001</v>
      </c>
      <c r="I178">
        <v>137708.701</v>
      </c>
      <c r="J178">
        <v>179452.41800000001</v>
      </c>
      <c r="K178">
        <v>104556.696</v>
      </c>
      <c r="L178">
        <v>121248.519</v>
      </c>
    </row>
    <row r="179" spans="1:12">
      <c r="A179" t="s">
        <v>199</v>
      </c>
      <c r="B179">
        <v>11446.09</v>
      </c>
      <c r="C179">
        <v>11173.751</v>
      </c>
      <c r="D179">
        <v>7932.7219999999998</v>
      </c>
      <c r="E179">
        <v>13925.225</v>
      </c>
      <c r="F179">
        <v>9111.3909999999996</v>
      </c>
      <c r="G179">
        <v>10950.651</v>
      </c>
      <c r="H179">
        <v>9477.6990000000005</v>
      </c>
      <c r="I179">
        <v>19693.294000000002</v>
      </c>
      <c r="J179">
        <v>8542.8179999999993</v>
      </c>
      <c r="K179">
        <v>7398.01</v>
      </c>
      <c r="L179">
        <v>10465.619000000001</v>
      </c>
    </row>
    <row r="180" spans="1:12">
      <c r="A180" t="s">
        <v>200</v>
      </c>
      <c r="B180">
        <v>17408.996999999999</v>
      </c>
      <c r="C180">
        <v>21600.839</v>
      </c>
      <c r="D180">
        <v>20380.734</v>
      </c>
      <c r="E180">
        <v>25660.642</v>
      </c>
      <c r="F180">
        <v>29784.716</v>
      </c>
      <c r="G180">
        <v>25334.63</v>
      </c>
      <c r="H180">
        <v>30696.448</v>
      </c>
      <c r="I180">
        <v>35632.726999999999</v>
      </c>
      <c r="J180">
        <v>45292.124000000003</v>
      </c>
      <c r="K180">
        <v>41358.788999999997</v>
      </c>
      <c r="L180">
        <v>27237.688999999998</v>
      </c>
    </row>
    <row r="181" spans="1:12">
      <c r="A181" t="s">
        <v>201</v>
      </c>
      <c r="B181">
        <v>135067.364</v>
      </c>
      <c r="C181">
        <v>142060.361</v>
      </c>
      <c r="D181">
        <v>180816.09599999999</v>
      </c>
      <c r="E181">
        <v>198199.47899999999</v>
      </c>
      <c r="F181">
        <v>230887.57800000001</v>
      </c>
      <c r="G181">
        <v>254233.777</v>
      </c>
      <c r="H181">
        <v>257677.20699999999</v>
      </c>
      <c r="I181">
        <v>306107.43800000002</v>
      </c>
      <c r="J181">
        <v>328199.28899999999</v>
      </c>
      <c r="K181">
        <v>259346.26199999999</v>
      </c>
      <c r="L181">
        <v>291125.49300000002</v>
      </c>
    </row>
    <row r="182" spans="1:12">
      <c r="A182" t="s">
        <v>202</v>
      </c>
      <c r="B182">
        <v>4924.6030000000001</v>
      </c>
      <c r="C182">
        <v>8713.3060000000005</v>
      </c>
      <c r="D182">
        <v>14512.359</v>
      </c>
      <c r="E182">
        <v>10067.641</v>
      </c>
      <c r="F182">
        <v>14091.438</v>
      </c>
      <c r="G182">
        <v>14599.242</v>
      </c>
      <c r="H182">
        <v>12029.84</v>
      </c>
      <c r="I182">
        <v>24948.651999999998</v>
      </c>
      <c r="J182">
        <v>12647.833000000001</v>
      </c>
      <c r="K182">
        <v>12862.391</v>
      </c>
      <c r="L182">
        <v>23457.05</v>
      </c>
    </row>
    <row r="183" spans="1:12">
      <c r="A183" t="s">
        <v>203</v>
      </c>
      <c r="B183">
        <v>545.61099999999999</v>
      </c>
      <c r="C183">
        <v>6508.0739999999996</v>
      </c>
      <c r="D183">
        <v>5898.1469999999999</v>
      </c>
      <c r="E183">
        <v>2612.2820000000002</v>
      </c>
      <c r="F183">
        <v>3746.0920000000001</v>
      </c>
      <c r="G183">
        <v>4915.723</v>
      </c>
      <c r="H183">
        <v>4071.2820000000002</v>
      </c>
      <c r="I183">
        <v>5101.4089999999997</v>
      </c>
      <c r="J183">
        <v>5140.6409999999996</v>
      </c>
      <c r="K183">
        <v>1890.319</v>
      </c>
      <c r="L183">
        <v>1785.6880000000001</v>
      </c>
    </row>
    <row r="184" spans="1:12">
      <c r="A184" t="s">
        <v>204</v>
      </c>
      <c r="B184">
        <v>128878.425</v>
      </c>
      <c r="C184">
        <v>142273.76699999999</v>
      </c>
      <c r="D184">
        <v>176942.644</v>
      </c>
      <c r="E184">
        <v>131132.44699999999</v>
      </c>
      <c r="F184">
        <v>82138.266000000003</v>
      </c>
      <c r="G184">
        <v>85854.225000000006</v>
      </c>
      <c r="H184">
        <v>90006.472999999998</v>
      </c>
      <c r="I184">
        <v>64215.116999999998</v>
      </c>
      <c r="J184">
        <v>82552.784</v>
      </c>
      <c r="K184">
        <v>82556.486000000004</v>
      </c>
      <c r="L184">
        <v>79326.709000000003</v>
      </c>
    </row>
    <row r="185" spans="1:12">
      <c r="A185" t="s">
        <v>205</v>
      </c>
      <c r="B185">
        <v>158303.21400000001</v>
      </c>
      <c r="C185">
        <v>149235.103</v>
      </c>
      <c r="D185">
        <v>203052.04800000001</v>
      </c>
      <c r="E185">
        <v>147906.17800000001</v>
      </c>
      <c r="F185">
        <v>336661.68</v>
      </c>
      <c r="G185">
        <v>468388.79100000003</v>
      </c>
      <c r="H185">
        <v>555146.01500000001</v>
      </c>
      <c r="I185">
        <v>507916.65</v>
      </c>
      <c r="J185">
        <v>639771.19099999999</v>
      </c>
      <c r="K185">
        <v>516481.95199999999</v>
      </c>
      <c r="L185">
        <v>640605.02300000004</v>
      </c>
    </row>
    <row r="186" spans="1:12">
      <c r="A186" t="s">
        <v>206</v>
      </c>
      <c r="B186">
        <v>39580.606</v>
      </c>
      <c r="C186">
        <v>32984.675000000003</v>
      </c>
      <c r="D186">
        <v>38582.82</v>
      </c>
      <c r="E186">
        <v>31495.882000000001</v>
      </c>
      <c r="F186">
        <v>32186.030999999999</v>
      </c>
      <c r="G186">
        <v>25526.988000000001</v>
      </c>
      <c r="H186">
        <v>23669.525000000001</v>
      </c>
      <c r="I186">
        <v>30234.715</v>
      </c>
      <c r="J186">
        <v>38120.336000000003</v>
      </c>
      <c r="K186">
        <v>14984.974</v>
      </c>
      <c r="L186">
        <v>15721.137000000001</v>
      </c>
    </row>
    <row r="187" spans="1:12">
      <c r="A187" t="s">
        <v>207</v>
      </c>
      <c r="B187">
        <v>16907.576000000001</v>
      </c>
      <c r="C187">
        <v>24595.631000000001</v>
      </c>
      <c r="D187">
        <v>25469.806</v>
      </c>
      <c r="E187">
        <v>30364.763999999999</v>
      </c>
      <c r="F187">
        <v>35062.872000000003</v>
      </c>
      <c r="G187">
        <v>39286.224999999999</v>
      </c>
      <c r="H187">
        <v>57417.01</v>
      </c>
      <c r="I187">
        <v>85886.471999999994</v>
      </c>
      <c r="J187">
        <v>84691.925000000003</v>
      </c>
      <c r="K187">
        <v>34348.156999999999</v>
      </c>
      <c r="L187">
        <v>65497.089</v>
      </c>
    </row>
    <row r="188" spans="1:12">
      <c r="A188" t="s">
        <v>208</v>
      </c>
      <c r="B188">
        <v>48595.654999999999</v>
      </c>
      <c r="C188">
        <v>62328.561999999998</v>
      </c>
      <c r="D188">
        <v>76318.096999999994</v>
      </c>
      <c r="E188">
        <v>97207.100999999995</v>
      </c>
      <c r="F188">
        <v>122243.704</v>
      </c>
      <c r="G188">
        <v>115182.264</v>
      </c>
      <c r="H188">
        <v>129080.738</v>
      </c>
      <c r="I188">
        <v>159685.902</v>
      </c>
      <c r="J188">
        <v>219340.54300000001</v>
      </c>
      <c r="K188">
        <v>166413.51699999999</v>
      </c>
      <c r="L188">
        <v>163893.82199999999</v>
      </c>
    </row>
    <row r="189" spans="1:12">
      <c r="A189" t="s">
        <v>209</v>
      </c>
      <c r="B189">
        <v>2864.5219999999999</v>
      </c>
      <c r="C189">
        <v>3904.0949999999998</v>
      </c>
      <c r="D189">
        <v>7492.1729999999998</v>
      </c>
      <c r="E189">
        <v>10089.745999999999</v>
      </c>
      <c r="F189">
        <v>7511.1660000000002</v>
      </c>
      <c r="G189">
        <v>7985.96</v>
      </c>
      <c r="H189">
        <v>11114.234</v>
      </c>
      <c r="I189">
        <v>16885.686000000002</v>
      </c>
      <c r="J189">
        <v>10691.119000000001</v>
      </c>
      <c r="K189">
        <v>9557.8970000000008</v>
      </c>
      <c r="L189">
        <v>8126.9870000000001</v>
      </c>
    </row>
    <row r="190" spans="1:12">
      <c r="A190" t="s">
        <v>210</v>
      </c>
      <c r="B190">
        <v>24027.458999999999</v>
      </c>
      <c r="C190">
        <v>39238.555</v>
      </c>
      <c r="D190">
        <v>44159.004000000001</v>
      </c>
      <c r="E190">
        <v>69360.498999999996</v>
      </c>
      <c r="F190">
        <v>74219.592999999993</v>
      </c>
      <c r="G190">
        <v>83184.676000000007</v>
      </c>
      <c r="H190">
        <v>130171.11599999999</v>
      </c>
      <c r="I190">
        <v>193781.26</v>
      </c>
      <c r="J190">
        <v>271747.223</v>
      </c>
      <c r="K190">
        <v>215201.06599999999</v>
      </c>
      <c r="L190">
        <v>137934.29699999999</v>
      </c>
    </row>
    <row r="191" spans="1:12">
      <c r="A191" t="s">
        <v>211</v>
      </c>
      <c r="B191">
        <v>15798.171</v>
      </c>
      <c r="C191">
        <v>9874.9590000000007</v>
      </c>
      <c r="D191">
        <v>11230.956</v>
      </c>
      <c r="E191">
        <v>9158.4480000000003</v>
      </c>
      <c r="F191">
        <v>15976.45</v>
      </c>
      <c r="G191">
        <v>11984.718000000001</v>
      </c>
      <c r="H191">
        <v>10227.401</v>
      </c>
      <c r="I191">
        <v>22766.526000000002</v>
      </c>
      <c r="J191">
        <v>17094.311000000002</v>
      </c>
      <c r="K191">
        <v>11973.196</v>
      </c>
      <c r="L191">
        <v>9065.741</v>
      </c>
    </row>
    <row r="192" spans="1:12">
      <c r="A192" t="s">
        <v>212</v>
      </c>
      <c r="B192">
        <v>4169.2209999999995</v>
      </c>
      <c r="C192">
        <v>5937.6719999999996</v>
      </c>
      <c r="D192">
        <v>5910.0630000000001</v>
      </c>
      <c r="E192">
        <v>6239.6760000000004</v>
      </c>
      <c r="F192">
        <v>2733.9639999999999</v>
      </c>
      <c r="G192">
        <v>3315.7069999999999</v>
      </c>
      <c r="H192">
        <v>3993.998</v>
      </c>
      <c r="I192">
        <v>7464.1660000000002</v>
      </c>
      <c r="J192">
        <v>12023.837</v>
      </c>
      <c r="K192">
        <v>8912.0580000000009</v>
      </c>
      <c r="L192">
        <v>4631.2070000000003</v>
      </c>
    </row>
    <row r="193" spans="1:12">
      <c r="A193" t="s">
        <v>213</v>
      </c>
      <c r="B193">
        <v>7690.4089999999997</v>
      </c>
      <c r="C193">
        <v>12988.356</v>
      </c>
      <c r="D193">
        <v>5989.4759999999997</v>
      </c>
      <c r="E193">
        <v>6829.8590000000004</v>
      </c>
      <c r="F193">
        <v>9518.3680000000004</v>
      </c>
      <c r="G193">
        <v>6252.402</v>
      </c>
      <c r="H193">
        <v>2794.2220000000002</v>
      </c>
      <c r="I193">
        <v>22616.466</v>
      </c>
      <c r="J193">
        <v>15530.075999999999</v>
      </c>
      <c r="K193">
        <v>8690.8739999999998</v>
      </c>
      <c r="L193">
        <v>7647.34</v>
      </c>
    </row>
    <row r="194" spans="1:12">
      <c r="A194" t="s">
        <v>214</v>
      </c>
      <c r="B194">
        <v>12434.978999999999</v>
      </c>
      <c r="C194">
        <v>10509.486999999999</v>
      </c>
      <c r="D194">
        <v>10597.022000000001</v>
      </c>
      <c r="E194">
        <v>9426.8330000000005</v>
      </c>
      <c r="F194">
        <v>9473.2260000000006</v>
      </c>
      <c r="G194">
        <v>8332.268</v>
      </c>
      <c r="H194">
        <v>5145.7330000000002</v>
      </c>
      <c r="I194">
        <v>16565.734</v>
      </c>
      <c r="J194">
        <v>16726.620999999999</v>
      </c>
      <c r="K194">
        <v>5391.5540000000001</v>
      </c>
      <c r="L194">
        <v>8235.402</v>
      </c>
    </row>
    <row r="195" spans="1:12">
      <c r="A195" t="s">
        <v>215</v>
      </c>
      <c r="B195">
        <v>169423.95699999999</v>
      </c>
      <c r="C195">
        <v>151666.856</v>
      </c>
      <c r="D195">
        <v>104765.45299999999</v>
      </c>
      <c r="E195">
        <v>109131.874</v>
      </c>
      <c r="F195">
        <v>108905.251</v>
      </c>
      <c r="G195">
        <v>98024.288</v>
      </c>
      <c r="H195">
        <v>133993.21</v>
      </c>
      <c r="I195">
        <v>195727.74799999999</v>
      </c>
      <c r="J195">
        <v>172784.394</v>
      </c>
      <c r="K195">
        <v>164724.64499999999</v>
      </c>
      <c r="L195">
        <v>184244.71</v>
      </c>
    </row>
    <row r="196" spans="1:12">
      <c r="A196" t="s">
        <v>216</v>
      </c>
      <c r="B196">
        <v>14944.585999999999</v>
      </c>
      <c r="C196">
        <v>12106.342000000001</v>
      </c>
      <c r="D196">
        <v>46085.59</v>
      </c>
      <c r="E196">
        <v>34590.36</v>
      </c>
      <c r="F196">
        <v>27313.152999999998</v>
      </c>
      <c r="G196">
        <v>29861.532999999999</v>
      </c>
      <c r="H196">
        <v>41203.760000000002</v>
      </c>
      <c r="I196">
        <v>18229.727999999999</v>
      </c>
      <c r="J196">
        <v>20003.595000000001</v>
      </c>
      <c r="K196">
        <v>14832.342000000001</v>
      </c>
      <c r="L196">
        <v>8997.6769999999997</v>
      </c>
    </row>
    <row r="197" spans="1:12">
      <c r="A197" t="s">
        <v>217</v>
      </c>
      <c r="B197">
        <v>3601.4549999999999</v>
      </c>
      <c r="C197">
        <v>4810.8710000000001</v>
      </c>
      <c r="D197">
        <v>9907.6229999999996</v>
      </c>
      <c r="E197">
        <v>4639.05</v>
      </c>
      <c r="F197">
        <v>5530.3739999999998</v>
      </c>
      <c r="G197">
        <v>8685.8209999999999</v>
      </c>
      <c r="H197">
        <v>14862.822</v>
      </c>
      <c r="I197">
        <v>14066.68</v>
      </c>
      <c r="J197">
        <v>9249.9869999999992</v>
      </c>
      <c r="K197">
        <v>6313.4930000000004</v>
      </c>
      <c r="L197">
        <v>6765.74</v>
      </c>
    </row>
    <row r="198" spans="1:12">
      <c r="A198" t="s">
        <v>218</v>
      </c>
      <c r="B198">
        <v>20832.928</v>
      </c>
      <c r="C198">
        <v>18407.248</v>
      </c>
      <c r="D198">
        <v>26439.151999999998</v>
      </c>
      <c r="E198">
        <v>21915.607</v>
      </c>
      <c r="F198">
        <v>48541.67</v>
      </c>
      <c r="G198">
        <v>36189.813000000002</v>
      </c>
      <c r="H198">
        <v>35306.474000000002</v>
      </c>
      <c r="I198">
        <v>10138.824000000001</v>
      </c>
      <c r="J198">
        <v>18716.100999999999</v>
      </c>
      <c r="K198">
        <v>12336.825000000001</v>
      </c>
      <c r="L198">
        <v>10394.299999999999</v>
      </c>
    </row>
    <row r="199" spans="1:12">
      <c r="A199" t="s">
        <v>219</v>
      </c>
      <c r="B199">
        <v>16906.934000000001</v>
      </c>
      <c r="C199">
        <v>15833.123</v>
      </c>
      <c r="D199">
        <v>19539.008999999998</v>
      </c>
      <c r="E199">
        <v>19491.968000000001</v>
      </c>
      <c r="F199">
        <v>22153.661</v>
      </c>
      <c r="G199">
        <v>22850.061000000002</v>
      </c>
      <c r="H199">
        <v>17791.584999999999</v>
      </c>
      <c r="I199">
        <v>11018.677</v>
      </c>
      <c r="J199">
        <v>17852.682000000001</v>
      </c>
      <c r="K199">
        <v>9396.2739999999994</v>
      </c>
      <c r="L199">
        <v>9911.7350000000006</v>
      </c>
    </row>
    <row r="200" spans="1:12">
      <c r="A200" t="s">
        <v>220</v>
      </c>
      <c r="B200">
        <v>307889.54599999997</v>
      </c>
      <c r="C200">
        <v>276222.20199999999</v>
      </c>
      <c r="D200">
        <v>293448.95</v>
      </c>
      <c r="E200">
        <v>351133.95299999998</v>
      </c>
      <c r="F200">
        <v>411010.11099999998</v>
      </c>
      <c r="G200">
        <v>487253.96500000003</v>
      </c>
      <c r="H200">
        <v>508857.39799999999</v>
      </c>
      <c r="I200">
        <v>708039.24600000004</v>
      </c>
      <c r="J200">
        <v>634323.78599999996</v>
      </c>
      <c r="K200">
        <v>304592.96399999998</v>
      </c>
      <c r="L200">
        <v>380935.28</v>
      </c>
    </row>
    <row r="201" spans="1:12">
      <c r="A201" t="s">
        <v>221</v>
      </c>
      <c r="B201">
        <v>97800.851999999999</v>
      </c>
      <c r="C201">
        <v>102582.005</v>
      </c>
      <c r="D201">
        <v>107712.61599999999</v>
      </c>
      <c r="E201">
        <v>120955.819</v>
      </c>
      <c r="F201">
        <v>103462.262</v>
      </c>
      <c r="G201">
        <v>116967.53200000001</v>
      </c>
      <c r="H201">
        <v>131671.08499999999</v>
      </c>
      <c r="I201">
        <v>158556.389</v>
      </c>
      <c r="J201">
        <v>167227.571</v>
      </c>
      <c r="K201">
        <v>149238.47</v>
      </c>
      <c r="L201">
        <v>134093.033</v>
      </c>
    </row>
    <row r="202" spans="1:12">
      <c r="A202" t="s">
        <v>222</v>
      </c>
      <c r="B202">
        <v>171214.75899999999</v>
      </c>
      <c r="C202">
        <v>190050.024</v>
      </c>
      <c r="D202">
        <v>212297.89</v>
      </c>
      <c r="E202">
        <v>270847.39199999999</v>
      </c>
      <c r="F202">
        <v>421955.20500000002</v>
      </c>
      <c r="G202">
        <v>302469.886</v>
      </c>
      <c r="H202">
        <v>283738.929</v>
      </c>
      <c r="I202">
        <v>378808.85499999998</v>
      </c>
      <c r="J202">
        <v>329089.07799999998</v>
      </c>
      <c r="K202">
        <v>321609.315</v>
      </c>
      <c r="L202">
        <v>369430.97899999999</v>
      </c>
    </row>
    <row r="203" spans="1:12">
      <c r="A203" t="s">
        <v>223</v>
      </c>
      <c r="B203">
        <v>179735.08799999999</v>
      </c>
      <c r="C203">
        <v>192343.60800000001</v>
      </c>
      <c r="D203">
        <v>219861.253</v>
      </c>
      <c r="E203">
        <v>231291.54199999999</v>
      </c>
      <c r="F203">
        <v>252998.26300000001</v>
      </c>
      <c r="G203">
        <v>267959.62699999998</v>
      </c>
      <c r="H203">
        <v>321910.598</v>
      </c>
      <c r="I203">
        <v>362640.68199999997</v>
      </c>
      <c r="J203">
        <v>352661.56900000002</v>
      </c>
      <c r="K203">
        <v>238385.61600000001</v>
      </c>
      <c r="L203">
        <v>345771.02399999998</v>
      </c>
    </row>
    <row r="204" spans="1:12">
      <c r="A204" t="s">
        <v>224</v>
      </c>
      <c r="B204">
        <v>38360.6</v>
      </c>
      <c r="C204">
        <v>61970.652999999998</v>
      </c>
      <c r="D204">
        <v>35821.345999999998</v>
      </c>
      <c r="E204">
        <v>50713.059000000001</v>
      </c>
      <c r="F204">
        <v>50889.156000000003</v>
      </c>
      <c r="G204">
        <v>60757.239000000001</v>
      </c>
      <c r="H204">
        <v>51725.775000000001</v>
      </c>
      <c r="I204">
        <v>84460.464000000007</v>
      </c>
      <c r="J204">
        <v>79022.313999999998</v>
      </c>
      <c r="K204">
        <v>55468.26</v>
      </c>
      <c r="L204">
        <v>82970.796000000002</v>
      </c>
    </row>
    <row r="205" spans="1:12">
      <c r="A205" t="s">
        <v>225</v>
      </c>
      <c r="B205">
        <v>10372.939</v>
      </c>
      <c r="C205">
        <v>10246.593000000001</v>
      </c>
      <c r="D205">
        <v>12109.462</v>
      </c>
      <c r="E205">
        <v>16279.625</v>
      </c>
      <c r="F205">
        <v>20542.562999999998</v>
      </c>
      <c r="G205">
        <v>15876.741</v>
      </c>
      <c r="H205">
        <v>21351.406999999999</v>
      </c>
      <c r="I205">
        <v>25120.553</v>
      </c>
      <c r="J205">
        <v>20830.555</v>
      </c>
      <c r="K205">
        <v>3071.9960000000001</v>
      </c>
      <c r="L205">
        <v>392.23700000000002</v>
      </c>
    </row>
    <row r="206" spans="1:12">
      <c r="A206" t="s">
        <v>226</v>
      </c>
      <c r="B206">
        <v>78960.622000000003</v>
      </c>
      <c r="C206">
        <v>69902.375</v>
      </c>
      <c r="D206">
        <v>66268.501000000004</v>
      </c>
      <c r="E206">
        <v>96164.512000000002</v>
      </c>
      <c r="F206">
        <v>109787.69500000001</v>
      </c>
      <c r="G206">
        <v>123487.299</v>
      </c>
      <c r="H206">
        <v>160318.01300000001</v>
      </c>
      <c r="I206">
        <v>178820.21599999999</v>
      </c>
      <c r="J206">
        <v>174957.196</v>
      </c>
      <c r="K206">
        <v>141219.93100000001</v>
      </c>
      <c r="L206">
        <v>140805.155</v>
      </c>
    </row>
    <row r="207" spans="1:12">
      <c r="A207" t="s">
        <v>227</v>
      </c>
      <c r="B207">
        <v>18836.45</v>
      </c>
      <c r="C207">
        <v>14920.415000000001</v>
      </c>
      <c r="D207">
        <v>15265.944</v>
      </c>
      <c r="E207">
        <v>23902.914000000001</v>
      </c>
      <c r="F207">
        <v>30567.191999999999</v>
      </c>
      <c r="G207">
        <v>27925.103999999999</v>
      </c>
      <c r="H207">
        <v>30989.337</v>
      </c>
      <c r="I207">
        <v>22662.329000000002</v>
      </c>
      <c r="J207">
        <v>12505.924000000001</v>
      </c>
      <c r="K207">
        <v>21571.598999999998</v>
      </c>
      <c r="L207">
        <v>10861.083000000001</v>
      </c>
    </row>
    <row r="208" spans="1:12">
      <c r="A208" t="s">
        <v>228</v>
      </c>
      <c r="B208">
        <v>12278.576999999999</v>
      </c>
      <c r="C208">
        <v>11772.383</v>
      </c>
      <c r="D208">
        <v>12578.31</v>
      </c>
      <c r="E208">
        <v>13785.401</v>
      </c>
      <c r="F208">
        <v>13608.374</v>
      </c>
      <c r="G208">
        <v>10329.655000000001</v>
      </c>
      <c r="H208">
        <v>15966.632</v>
      </c>
      <c r="I208">
        <v>27983.806</v>
      </c>
      <c r="J208">
        <v>11330.893</v>
      </c>
      <c r="K208">
        <v>6695.1040000000003</v>
      </c>
      <c r="L208">
        <v>7676.3</v>
      </c>
    </row>
    <row r="209" spans="1:12">
      <c r="A209" t="s">
        <v>229</v>
      </c>
      <c r="B209">
        <v>50919.762999999999</v>
      </c>
      <c r="C209">
        <v>67984.115000000005</v>
      </c>
      <c r="D209">
        <v>31644.86</v>
      </c>
      <c r="E209">
        <v>11992.448</v>
      </c>
      <c r="F209">
        <v>10410.281000000001</v>
      </c>
      <c r="G209">
        <v>15022.069</v>
      </c>
      <c r="H209">
        <v>11698.205</v>
      </c>
      <c r="I209">
        <v>77313.418000000005</v>
      </c>
      <c r="J209">
        <v>60847.392</v>
      </c>
      <c r="K209">
        <v>72622.604999999996</v>
      </c>
      <c r="L209">
        <v>27375.745999999999</v>
      </c>
    </row>
    <row r="210" spans="1:12">
      <c r="A210" t="s">
        <v>230</v>
      </c>
      <c r="B210">
        <v>9748120.4199999999</v>
      </c>
      <c r="C210">
        <v>10099718.128</v>
      </c>
      <c r="D210">
        <v>8502152.9140000008</v>
      </c>
      <c r="E210">
        <v>8764703.6209999993</v>
      </c>
      <c r="F210">
        <v>9563997.3670000006</v>
      </c>
      <c r="G210">
        <v>12310941.804</v>
      </c>
      <c r="H210">
        <v>12343695.562000001</v>
      </c>
      <c r="I210">
        <v>11828028.545</v>
      </c>
      <c r="J210">
        <v>9126456.2909999993</v>
      </c>
      <c r="K210">
        <v>5699778.3660000004</v>
      </c>
      <c r="L210">
        <v>3332897.5580000002</v>
      </c>
    </row>
    <row r="211" spans="1:12">
      <c r="A211" t="s">
        <v>231</v>
      </c>
      <c r="B211">
        <v>8116896.21</v>
      </c>
      <c r="C211">
        <v>9887714.8540000003</v>
      </c>
      <c r="D211">
        <v>7860901.2510000002</v>
      </c>
      <c r="E211">
        <v>7975159.273</v>
      </c>
      <c r="F211">
        <v>7153018.5060000001</v>
      </c>
      <c r="G211">
        <v>5070070.682</v>
      </c>
      <c r="H211">
        <v>5271684.2019999996</v>
      </c>
      <c r="I211">
        <v>5408980.6519999998</v>
      </c>
      <c r="J211">
        <v>4574033.4840000002</v>
      </c>
      <c r="K211">
        <v>3195213.9219999998</v>
      </c>
      <c r="L211">
        <v>2635598.4700000002</v>
      </c>
    </row>
    <row r="212" spans="1:12">
      <c r="A212" t="s">
        <v>232</v>
      </c>
      <c r="B212">
        <v>114330.92</v>
      </c>
      <c r="C212">
        <v>22023.816999999999</v>
      </c>
      <c r="D212">
        <v>28966.114000000001</v>
      </c>
      <c r="E212">
        <v>19275.487000000001</v>
      </c>
      <c r="F212">
        <v>48746.694000000003</v>
      </c>
      <c r="G212">
        <v>42585.639000000003</v>
      </c>
      <c r="H212">
        <v>51780.959000000003</v>
      </c>
      <c r="I212">
        <v>159427.94099999999</v>
      </c>
      <c r="J212">
        <v>123128.41899999999</v>
      </c>
      <c r="K212">
        <v>218634.79300000001</v>
      </c>
      <c r="L212">
        <v>52388.737999999998</v>
      </c>
    </row>
    <row r="213" spans="1:12">
      <c r="A213" t="s">
        <v>233</v>
      </c>
      <c r="B213">
        <v>11579.173000000001</v>
      </c>
      <c r="C213">
        <v>5356.2449999999999</v>
      </c>
      <c r="D213">
        <v>6035.2879999999996</v>
      </c>
      <c r="E213">
        <v>3729.5540000000001</v>
      </c>
      <c r="F213">
        <v>4489.3220000000001</v>
      </c>
      <c r="G213">
        <v>243930.31099999999</v>
      </c>
      <c r="H213">
        <v>192841.89600000001</v>
      </c>
      <c r="I213">
        <v>20883.653999999999</v>
      </c>
      <c r="J213">
        <v>138133.617</v>
      </c>
      <c r="K213">
        <v>123051.13800000001</v>
      </c>
      <c r="L213">
        <v>132631.41500000001</v>
      </c>
    </row>
    <row r="214" spans="1:12">
      <c r="A214" t="s">
        <v>234</v>
      </c>
      <c r="B214">
        <v>50712.072</v>
      </c>
      <c r="C214">
        <v>67192.324999999997</v>
      </c>
      <c r="D214">
        <v>94315.851999999999</v>
      </c>
      <c r="E214">
        <v>143312.584</v>
      </c>
      <c r="F214">
        <v>165468.69</v>
      </c>
      <c r="G214">
        <v>211418.60500000001</v>
      </c>
      <c r="H214">
        <v>291728.05499999999</v>
      </c>
      <c r="I214">
        <v>228126.01300000001</v>
      </c>
      <c r="J214">
        <v>79170.721999999994</v>
      </c>
      <c r="K214">
        <v>73448.808000000005</v>
      </c>
      <c r="L214">
        <v>129396.156</v>
      </c>
    </row>
    <row r="215" spans="1:12">
      <c r="A215" t="s">
        <v>235</v>
      </c>
      <c r="B215">
        <v>3178122.125</v>
      </c>
      <c r="C215">
        <v>3116093.6310000001</v>
      </c>
      <c r="D215">
        <v>2341442.9130000002</v>
      </c>
      <c r="E215">
        <v>1339806.2339999999</v>
      </c>
      <c r="F215">
        <v>1415596.7409999999</v>
      </c>
      <c r="G215">
        <v>1291476.7220000001</v>
      </c>
      <c r="H215">
        <v>1198712.5970000001</v>
      </c>
      <c r="I215">
        <v>1444686.885</v>
      </c>
      <c r="J215">
        <v>1563977.34</v>
      </c>
      <c r="K215">
        <v>954966.91500000004</v>
      </c>
      <c r="L215">
        <v>776301.21400000004</v>
      </c>
    </row>
    <row r="216" spans="1:12">
      <c r="A216" t="s">
        <v>236</v>
      </c>
      <c r="B216">
        <v>457387.94699999999</v>
      </c>
      <c r="C216">
        <v>443905.04800000001</v>
      </c>
      <c r="D216">
        <v>279987.78000000003</v>
      </c>
      <c r="E216">
        <v>228363.715</v>
      </c>
      <c r="F216">
        <v>231555.26699999999</v>
      </c>
      <c r="G216">
        <v>230823.26300000001</v>
      </c>
      <c r="H216">
        <v>208420.571</v>
      </c>
      <c r="I216">
        <v>219157.96100000001</v>
      </c>
      <c r="J216">
        <v>232902.068</v>
      </c>
      <c r="K216">
        <v>201123.32199999999</v>
      </c>
      <c r="L216">
        <v>192045.03200000001</v>
      </c>
    </row>
    <row r="217" spans="1:12">
      <c r="A217" t="s">
        <v>237</v>
      </c>
      <c r="B217">
        <v>1046294.822</v>
      </c>
      <c r="C217">
        <v>1100122.034</v>
      </c>
      <c r="D217">
        <v>794904.88699999999</v>
      </c>
      <c r="E217">
        <v>862982.255</v>
      </c>
      <c r="F217">
        <v>785893.21900000004</v>
      </c>
      <c r="G217">
        <v>876598.19900000002</v>
      </c>
      <c r="H217">
        <v>960675.777</v>
      </c>
      <c r="I217">
        <v>1076087.9069999999</v>
      </c>
      <c r="J217">
        <v>1010865.585</v>
      </c>
      <c r="K217">
        <v>632667.90700000001</v>
      </c>
      <c r="L217">
        <v>645082.13</v>
      </c>
    </row>
    <row r="218" spans="1:12">
      <c r="A218" t="s">
        <v>238</v>
      </c>
      <c r="B218">
        <v>377787.97399999999</v>
      </c>
      <c r="C218">
        <v>276547.30699999997</v>
      </c>
      <c r="D218">
        <v>212131.52299999999</v>
      </c>
      <c r="E218">
        <v>280762.266</v>
      </c>
      <c r="F218">
        <v>314817.92499999999</v>
      </c>
      <c r="G218">
        <v>240836.64600000001</v>
      </c>
      <c r="H218">
        <v>244101.25</v>
      </c>
      <c r="I218">
        <v>284089.49099999998</v>
      </c>
      <c r="J218">
        <v>251892.845</v>
      </c>
      <c r="K218">
        <v>157533.61499999999</v>
      </c>
      <c r="L218">
        <v>230127.179</v>
      </c>
    </row>
    <row r="219" spans="1:12">
      <c r="A219" t="s">
        <v>239</v>
      </c>
      <c r="B219">
        <v>93612.819000000003</v>
      </c>
      <c r="C219">
        <v>95946.842000000004</v>
      </c>
      <c r="D219">
        <v>155910.88699999999</v>
      </c>
      <c r="E219">
        <v>227815.58</v>
      </c>
      <c r="F219">
        <v>117264.648</v>
      </c>
      <c r="G219">
        <v>78529.377999999997</v>
      </c>
      <c r="H219">
        <v>79879.688999999998</v>
      </c>
      <c r="I219">
        <v>71216.588000000003</v>
      </c>
      <c r="J219">
        <v>96182.357999999993</v>
      </c>
      <c r="K219">
        <v>94348.21</v>
      </c>
      <c r="L219">
        <v>83231.517000000007</v>
      </c>
    </row>
    <row r="220" spans="1:12">
      <c r="A220" t="s">
        <v>240</v>
      </c>
      <c r="B220">
        <v>183054.33499999999</v>
      </c>
      <c r="C220">
        <v>209763.17800000001</v>
      </c>
      <c r="D220">
        <v>175180.78099999999</v>
      </c>
      <c r="E220">
        <v>150675.49600000001</v>
      </c>
      <c r="F220">
        <v>270146.29499999998</v>
      </c>
      <c r="G220">
        <v>149032.755</v>
      </c>
      <c r="H220">
        <v>114571.01700000001</v>
      </c>
      <c r="I220">
        <v>108942.21400000001</v>
      </c>
      <c r="J220">
        <v>87044.24</v>
      </c>
      <c r="K220">
        <v>82291.116999999998</v>
      </c>
      <c r="L220">
        <v>105379.96400000001</v>
      </c>
    </row>
    <row r="221" spans="1:12">
      <c r="A221" t="s">
        <v>241</v>
      </c>
      <c r="B221">
        <v>4165639.003</v>
      </c>
      <c r="C221">
        <v>5574384.0010000002</v>
      </c>
      <c r="D221">
        <v>7640796.3789999997</v>
      </c>
      <c r="E221">
        <v>3530998.2850000001</v>
      </c>
      <c r="F221">
        <v>4625611.2649999997</v>
      </c>
      <c r="G221">
        <v>5031368.5930000003</v>
      </c>
      <c r="H221">
        <v>4348358.6370000001</v>
      </c>
      <c r="I221">
        <v>4466378.4989999998</v>
      </c>
      <c r="J221">
        <v>5057101.6809999999</v>
      </c>
      <c r="K221">
        <v>3108829.81</v>
      </c>
      <c r="L221">
        <v>2582343.179</v>
      </c>
    </row>
    <row r="222" spans="1:12">
      <c r="A222" t="s">
        <v>242</v>
      </c>
      <c r="B222">
        <v>699475.70200000005</v>
      </c>
      <c r="C222">
        <v>579910.45799999998</v>
      </c>
      <c r="D222">
        <v>486023.815</v>
      </c>
      <c r="E222">
        <v>523883.06400000001</v>
      </c>
      <c r="F222">
        <v>552047.16299999994</v>
      </c>
      <c r="G222">
        <v>484432.70299999998</v>
      </c>
      <c r="H222">
        <v>477258.94300000003</v>
      </c>
      <c r="I222">
        <v>414492.97499999998</v>
      </c>
      <c r="J222">
        <v>430419.79300000001</v>
      </c>
      <c r="K222">
        <v>360115.78100000002</v>
      </c>
      <c r="L222">
        <v>250559.47</v>
      </c>
    </row>
    <row r="223" spans="1:12">
      <c r="A223" t="s">
        <v>243</v>
      </c>
      <c r="B223">
        <v>287522.89299999998</v>
      </c>
      <c r="C223">
        <v>371785.663</v>
      </c>
      <c r="D223">
        <v>310596.92099999997</v>
      </c>
      <c r="E223">
        <v>145737.682</v>
      </c>
      <c r="F223">
        <v>154360.78899999999</v>
      </c>
      <c r="G223">
        <v>66866.252999999997</v>
      </c>
      <c r="H223">
        <v>48900.144</v>
      </c>
      <c r="I223">
        <v>64912.546999999999</v>
      </c>
      <c r="J223">
        <v>23660.958999999999</v>
      </c>
      <c r="K223">
        <v>154279.595</v>
      </c>
      <c r="L223">
        <v>25847.978999999999</v>
      </c>
    </row>
    <row r="224" spans="1:12">
      <c r="A224" t="s">
        <v>244</v>
      </c>
      <c r="B224">
        <v>70630.683999999994</v>
      </c>
      <c r="C224">
        <v>96649.455000000002</v>
      </c>
      <c r="D224">
        <v>108750.099</v>
      </c>
      <c r="E224">
        <v>65041.635999999999</v>
      </c>
      <c r="F224">
        <v>64028.828000000001</v>
      </c>
      <c r="G224">
        <v>63083.343000000001</v>
      </c>
      <c r="H224">
        <v>100305.624</v>
      </c>
      <c r="I224">
        <v>187089.51300000001</v>
      </c>
      <c r="J224">
        <v>145110.505</v>
      </c>
      <c r="K224">
        <v>98591.160999999993</v>
      </c>
      <c r="L224">
        <v>82311.437999999995</v>
      </c>
    </row>
    <row r="225" spans="1:12">
      <c r="A225" t="s">
        <v>245</v>
      </c>
      <c r="B225">
        <v>11144.82</v>
      </c>
      <c r="C225">
        <v>13007.214</v>
      </c>
      <c r="D225">
        <v>4958.8980000000001</v>
      </c>
      <c r="E225">
        <v>6330.02</v>
      </c>
      <c r="F225">
        <v>8461.6239999999998</v>
      </c>
      <c r="G225">
        <v>16950.400000000001</v>
      </c>
      <c r="H225">
        <v>19205.234</v>
      </c>
      <c r="I225">
        <v>24635.19</v>
      </c>
      <c r="J225">
        <v>27478.208999999999</v>
      </c>
      <c r="K225">
        <v>7198.1769999999997</v>
      </c>
      <c r="L225">
        <v>1838.184</v>
      </c>
    </row>
    <row r="226" spans="1:12">
      <c r="A226" t="s">
        <v>246</v>
      </c>
      <c r="B226">
        <v>72644.903999999995</v>
      </c>
      <c r="C226">
        <v>63737.271999999997</v>
      </c>
      <c r="D226">
        <v>72187.790999999997</v>
      </c>
      <c r="E226">
        <v>94017.576000000001</v>
      </c>
      <c r="F226">
        <v>84185.241999999998</v>
      </c>
      <c r="G226">
        <v>70982.103000000003</v>
      </c>
      <c r="H226">
        <v>82062.823999999993</v>
      </c>
      <c r="I226">
        <v>103955.012</v>
      </c>
      <c r="J226">
        <v>100384.08</v>
      </c>
      <c r="K226">
        <v>78445.502999999997</v>
      </c>
      <c r="L226">
        <v>84488.115000000005</v>
      </c>
    </row>
    <row r="227" spans="1:12">
      <c r="A227" t="s">
        <v>247</v>
      </c>
      <c r="B227">
        <v>34686.012000000002</v>
      </c>
      <c r="C227">
        <v>37022.904999999999</v>
      </c>
      <c r="D227">
        <v>38071.980000000003</v>
      </c>
      <c r="E227">
        <v>44871.356</v>
      </c>
      <c r="F227">
        <v>30941.41</v>
      </c>
      <c r="G227">
        <v>22730.898000000001</v>
      </c>
      <c r="H227">
        <v>19354.440999999999</v>
      </c>
      <c r="I227">
        <v>12835.611999999999</v>
      </c>
      <c r="J227">
        <v>16068.856</v>
      </c>
      <c r="K227">
        <v>13111.358</v>
      </c>
      <c r="L227">
        <v>13744.498</v>
      </c>
    </row>
    <row r="228" spans="1:12">
      <c r="A228" t="s">
        <v>248</v>
      </c>
      <c r="B228">
        <v>27855.425999999999</v>
      </c>
      <c r="C228">
        <v>21707.611000000001</v>
      </c>
      <c r="D228">
        <v>23679.249</v>
      </c>
      <c r="E228">
        <v>32693.539000000001</v>
      </c>
      <c r="F228">
        <v>43570.661999999997</v>
      </c>
      <c r="G228">
        <v>46227.9</v>
      </c>
      <c r="H228">
        <v>40398.298000000003</v>
      </c>
      <c r="I228">
        <v>53456.082999999999</v>
      </c>
      <c r="J228">
        <v>54017.205999999998</v>
      </c>
      <c r="K228">
        <v>24528.895</v>
      </c>
      <c r="L228">
        <v>30111.505000000001</v>
      </c>
    </row>
    <row r="229" spans="1:12">
      <c r="A229" t="s">
        <v>249</v>
      </c>
      <c r="B229">
        <v>79.134</v>
      </c>
      <c r="C229">
        <v>3428.0830000000001</v>
      </c>
      <c r="D229">
        <v>3607.549</v>
      </c>
      <c r="E229">
        <v>2965.681</v>
      </c>
      <c r="F229">
        <v>3487.826</v>
      </c>
      <c r="G229">
        <v>2799.1439999999998</v>
      </c>
      <c r="H229">
        <v>5727.8329999999996</v>
      </c>
      <c r="I229">
        <v>5632.991</v>
      </c>
      <c r="J229">
        <v>19827.334999999999</v>
      </c>
      <c r="K229">
        <v>8997.3909999999996</v>
      </c>
      <c r="L229">
        <v>7556.55</v>
      </c>
    </row>
    <row r="230" spans="1:12">
      <c r="A230" t="s">
        <v>250</v>
      </c>
      <c r="B230">
        <v>260683.076</v>
      </c>
      <c r="C230">
        <v>201157.82699999999</v>
      </c>
      <c r="D230">
        <v>105166.175</v>
      </c>
      <c r="E230">
        <v>108492.33</v>
      </c>
      <c r="F230">
        <v>139328.11900000001</v>
      </c>
      <c r="G230">
        <v>114391.537</v>
      </c>
      <c r="H230">
        <v>128949.36</v>
      </c>
      <c r="I230">
        <v>251641.274</v>
      </c>
      <c r="J230">
        <v>459211.96100000001</v>
      </c>
      <c r="K230">
        <v>963866.03200000001</v>
      </c>
      <c r="L230">
        <v>303666.46500000003</v>
      </c>
    </row>
    <row r="231" spans="1:12">
      <c r="A231" t="s">
        <v>251</v>
      </c>
      <c r="B231">
        <v>19709.016</v>
      </c>
      <c r="C231">
        <v>8621.3729999999996</v>
      </c>
      <c r="D231">
        <v>7254.9740000000002</v>
      </c>
      <c r="E231">
        <v>3530.8429999999998</v>
      </c>
      <c r="F231">
        <v>19612.93</v>
      </c>
      <c r="G231">
        <v>9770.3430000000008</v>
      </c>
      <c r="H231">
        <v>17012.557000000001</v>
      </c>
      <c r="I231">
        <v>78336.531000000003</v>
      </c>
      <c r="J231">
        <v>10247.705</v>
      </c>
      <c r="K231">
        <v>10709.821</v>
      </c>
      <c r="L231">
        <v>8138.643</v>
      </c>
    </row>
    <row r="232" spans="1:12">
      <c r="A232" t="s">
        <v>252</v>
      </c>
      <c r="B232">
        <v>8323.4570000000003</v>
      </c>
      <c r="C232">
        <v>6375.9489999999996</v>
      </c>
      <c r="D232">
        <v>12259.451999999999</v>
      </c>
      <c r="E232">
        <v>14476.514999999999</v>
      </c>
      <c r="F232">
        <v>11589.897999999999</v>
      </c>
      <c r="G232">
        <v>19703.546999999999</v>
      </c>
      <c r="H232">
        <v>27992</v>
      </c>
      <c r="I232">
        <v>25540.440999999999</v>
      </c>
      <c r="J232">
        <v>44008.311000000002</v>
      </c>
      <c r="K232">
        <v>34954.828000000001</v>
      </c>
      <c r="L232">
        <v>20835.456999999999</v>
      </c>
    </row>
    <row r="233" spans="1:12">
      <c r="A233" t="s">
        <v>253</v>
      </c>
      <c r="B233">
        <v>43909.37</v>
      </c>
      <c r="C233">
        <v>47676.773000000001</v>
      </c>
      <c r="D233">
        <v>54393.108999999997</v>
      </c>
      <c r="E233">
        <v>62525.567999999999</v>
      </c>
      <c r="F233">
        <v>74685.111000000004</v>
      </c>
      <c r="G233">
        <v>74980.895000000004</v>
      </c>
      <c r="H233">
        <v>81915.744999999995</v>
      </c>
      <c r="I233">
        <v>99747.04</v>
      </c>
      <c r="J233">
        <v>103748.939</v>
      </c>
      <c r="K233">
        <v>73028.900999999998</v>
      </c>
      <c r="L233">
        <v>75624.936000000002</v>
      </c>
    </row>
    <row r="234" spans="1:12">
      <c r="A234" t="s">
        <v>254</v>
      </c>
      <c r="B234">
        <v>26125.23</v>
      </c>
      <c r="C234">
        <v>25140.392</v>
      </c>
      <c r="D234">
        <v>27151.197</v>
      </c>
      <c r="E234">
        <v>28804.912</v>
      </c>
      <c r="F234">
        <v>28854.23</v>
      </c>
      <c r="G234">
        <v>35250.620000000003</v>
      </c>
      <c r="H234">
        <v>30314.951000000001</v>
      </c>
      <c r="I234">
        <v>46847.917999999998</v>
      </c>
      <c r="J234">
        <v>51063.027999999998</v>
      </c>
      <c r="K234">
        <v>34885.726000000002</v>
      </c>
      <c r="L234">
        <v>38540.108999999997</v>
      </c>
    </row>
    <row r="235" spans="1:12">
      <c r="A235" t="s">
        <v>255</v>
      </c>
      <c r="B235">
        <v>97148.081000000006</v>
      </c>
      <c r="C235">
        <v>100482.67200000001</v>
      </c>
      <c r="D235">
        <v>114962.90399999999</v>
      </c>
      <c r="E235">
        <v>109988.87</v>
      </c>
      <c r="F235">
        <v>118696.14</v>
      </c>
      <c r="G235">
        <v>129822.274</v>
      </c>
      <c r="H235">
        <v>183491.01300000001</v>
      </c>
      <c r="I235">
        <v>164714.37100000001</v>
      </c>
      <c r="J235">
        <v>150439.87700000001</v>
      </c>
      <c r="K235">
        <v>117758.842</v>
      </c>
      <c r="L235">
        <v>128682.60799999999</v>
      </c>
    </row>
    <row r="236" spans="1:12">
      <c r="A236" t="s">
        <v>256</v>
      </c>
      <c r="B236">
        <v>15330.57</v>
      </c>
      <c r="C236">
        <v>16264.117</v>
      </c>
      <c r="D236">
        <v>18033.363000000001</v>
      </c>
      <c r="E236">
        <v>17568.191999999999</v>
      </c>
      <c r="F236">
        <v>17577.518</v>
      </c>
      <c r="G236">
        <v>17082.401000000002</v>
      </c>
      <c r="H236">
        <v>14662.403</v>
      </c>
      <c r="I236">
        <v>46733.724999999999</v>
      </c>
      <c r="J236">
        <v>20011.039000000001</v>
      </c>
      <c r="K236">
        <v>22051.124</v>
      </c>
      <c r="L236">
        <v>34826.728000000003</v>
      </c>
    </row>
    <row r="237" spans="1:12">
      <c r="A237" t="s">
        <v>257</v>
      </c>
      <c r="B237">
        <v>38299.96</v>
      </c>
      <c r="C237">
        <v>32022.812000000002</v>
      </c>
      <c r="D237">
        <v>35013.766000000003</v>
      </c>
      <c r="E237">
        <v>33881.781999999999</v>
      </c>
      <c r="F237">
        <v>35540.892999999996</v>
      </c>
      <c r="G237">
        <v>41806.597000000002</v>
      </c>
      <c r="H237">
        <v>37838.815999999999</v>
      </c>
      <c r="I237">
        <v>34782.697</v>
      </c>
      <c r="J237">
        <v>23304.269</v>
      </c>
      <c r="K237">
        <v>22561.853999999999</v>
      </c>
      <c r="L237">
        <v>46205.220999999998</v>
      </c>
    </row>
    <row r="238" spans="1:12">
      <c r="A238" t="s">
        <v>258</v>
      </c>
      <c r="B238">
        <v>65331.601999999999</v>
      </c>
      <c r="C238">
        <v>55425.32</v>
      </c>
      <c r="D238">
        <v>65645.870999999999</v>
      </c>
      <c r="E238">
        <v>70179.201000000001</v>
      </c>
      <c r="F238">
        <v>53744.406999999999</v>
      </c>
      <c r="G238">
        <v>60708.684000000001</v>
      </c>
      <c r="H238">
        <v>71144.031000000003</v>
      </c>
      <c r="I238">
        <v>66037.111000000004</v>
      </c>
      <c r="J238">
        <v>56493.444000000003</v>
      </c>
      <c r="K238">
        <v>55005.341999999997</v>
      </c>
      <c r="L238">
        <v>102236.318</v>
      </c>
    </row>
    <row r="239" spans="1:12">
      <c r="A239" t="s">
        <v>259</v>
      </c>
      <c r="B239">
        <v>7231.4229999999998</v>
      </c>
      <c r="C239">
        <v>11063.321</v>
      </c>
      <c r="D239">
        <v>7056.6490000000003</v>
      </c>
      <c r="E239">
        <v>12399.808000000001</v>
      </c>
      <c r="F239">
        <v>9647.4490000000005</v>
      </c>
      <c r="G239">
        <v>8978.6849999999995</v>
      </c>
      <c r="H239">
        <v>9253.5879999999997</v>
      </c>
      <c r="I239">
        <v>10908.98</v>
      </c>
      <c r="J239">
        <v>7936.2560000000003</v>
      </c>
      <c r="K239">
        <v>6956.06</v>
      </c>
      <c r="L239">
        <v>20901.424999999999</v>
      </c>
    </row>
    <row r="240" spans="1:12">
      <c r="A240" t="s">
        <v>260</v>
      </c>
      <c r="B240">
        <v>32422.047999999999</v>
      </c>
      <c r="C240">
        <v>31206.387999999999</v>
      </c>
      <c r="D240">
        <v>30619.635999999999</v>
      </c>
      <c r="E240">
        <v>47656.131999999998</v>
      </c>
      <c r="F240">
        <v>52495.900999999998</v>
      </c>
      <c r="G240">
        <v>35537.998</v>
      </c>
      <c r="H240">
        <v>32261.555</v>
      </c>
      <c r="I240">
        <v>41184.838000000003</v>
      </c>
      <c r="J240">
        <v>40673.705999999998</v>
      </c>
      <c r="K240">
        <v>39921.584000000003</v>
      </c>
      <c r="L240">
        <v>77790.241999999998</v>
      </c>
    </row>
    <row r="241" spans="1:12">
      <c r="A241" t="s">
        <v>261</v>
      </c>
      <c r="B241">
        <v>96005.975000000006</v>
      </c>
      <c r="C241">
        <v>77974.62</v>
      </c>
      <c r="D241">
        <v>89885.354999999996</v>
      </c>
      <c r="E241">
        <v>98698.165999999997</v>
      </c>
      <c r="F241">
        <v>98578.077000000005</v>
      </c>
      <c r="G241">
        <v>85628.332999999999</v>
      </c>
      <c r="H241">
        <v>90897.786999999997</v>
      </c>
      <c r="I241">
        <v>79984.857000000004</v>
      </c>
      <c r="J241">
        <v>75721.81</v>
      </c>
      <c r="K241">
        <v>75566.34</v>
      </c>
      <c r="L241">
        <v>178150.94</v>
      </c>
    </row>
    <row r="242" spans="1:12">
      <c r="A242" t="s">
        <v>262</v>
      </c>
      <c r="B242">
        <v>74062.978000000003</v>
      </c>
      <c r="C242">
        <v>100541.636</v>
      </c>
      <c r="D242">
        <v>87228.994000000006</v>
      </c>
      <c r="E242">
        <v>97086.407999999996</v>
      </c>
      <c r="F242">
        <v>107784.38</v>
      </c>
      <c r="G242">
        <v>91201.91</v>
      </c>
      <c r="H242">
        <v>39273.724999999999</v>
      </c>
      <c r="I242">
        <v>12091.138000000001</v>
      </c>
      <c r="J242">
        <v>10687.76</v>
      </c>
      <c r="K242">
        <v>17071.896000000001</v>
      </c>
      <c r="L242">
        <v>41167.212</v>
      </c>
    </row>
    <row r="243" spans="1:12">
      <c r="A243" t="s">
        <v>263</v>
      </c>
      <c r="B243">
        <v>6797.2359999999999</v>
      </c>
      <c r="C243">
        <v>3613.799</v>
      </c>
      <c r="D243">
        <v>4874.4279999999999</v>
      </c>
      <c r="E243">
        <v>5123.116</v>
      </c>
      <c r="F243">
        <v>6746.2430000000004</v>
      </c>
      <c r="G243">
        <v>6294.32</v>
      </c>
      <c r="H243">
        <v>5411.5349999999999</v>
      </c>
      <c r="I243">
        <v>12547.727000000001</v>
      </c>
      <c r="J243">
        <v>10228.219999999999</v>
      </c>
      <c r="K243">
        <v>4913.1980000000003</v>
      </c>
      <c r="L243">
        <v>9497.73</v>
      </c>
    </row>
    <row r="244" spans="1:12">
      <c r="A244" t="s">
        <v>264</v>
      </c>
      <c r="B244">
        <v>30074.588</v>
      </c>
      <c r="C244">
        <v>29213.936000000002</v>
      </c>
      <c r="D244">
        <v>22013.54</v>
      </c>
      <c r="E244">
        <v>31134.42</v>
      </c>
      <c r="F244">
        <v>37877.139000000003</v>
      </c>
      <c r="G244">
        <v>41629.711000000003</v>
      </c>
      <c r="H244">
        <v>34969.913</v>
      </c>
      <c r="I244">
        <v>43513.54</v>
      </c>
      <c r="J244">
        <v>41345.815000000002</v>
      </c>
      <c r="K244">
        <v>35836.095000000001</v>
      </c>
      <c r="L244">
        <v>67302.475000000006</v>
      </c>
    </row>
    <row r="245" spans="1:12">
      <c r="A245" t="s">
        <v>265</v>
      </c>
      <c r="B245">
        <v>2502.3989999999999</v>
      </c>
      <c r="C245">
        <v>1045.0989999999999</v>
      </c>
      <c r="D245">
        <v>1229.481</v>
      </c>
      <c r="E245">
        <v>563.54399999999998</v>
      </c>
      <c r="F245">
        <v>3312.076</v>
      </c>
      <c r="G245">
        <v>9341.3739999999998</v>
      </c>
      <c r="H245">
        <v>9405.6919999999991</v>
      </c>
      <c r="I245">
        <v>14636.977000000001</v>
      </c>
      <c r="J245">
        <v>22710.401000000002</v>
      </c>
      <c r="K245">
        <v>15106.681</v>
      </c>
      <c r="L245">
        <v>32819.086000000003</v>
      </c>
    </row>
    <row r="246" spans="1:12">
      <c r="A246" t="s">
        <v>266</v>
      </c>
      <c r="B246">
        <v>1246544.067</v>
      </c>
      <c r="C246">
        <v>1377507.25</v>
      </c>
      <c r="D246">
        <v>1607410.959</v>
      </c>
      <c r="E246">
        <v>3225026.611</v>
      </c>
      <c r="F246">
        <v>4040855.8820000002</v>
      </c>
      <c r="G246">
        <v>4384168.6809999999</v>
      </c>
      <c r="H246">
        <v>2107203.5</v>
      </c>
      <c r="I246">
        <v>2264615.5060000001</v>
      </c>
      <c r="J246">
        <v>3480547.4470000002</v>
      </c>
      <c r="K246">
        <v>3361202.1260000002</v>
      </c>
      <c r="L246">
        <v>3431203.963</v>
      </c>
    </row>
    <row r="247" spans="1:12">
      <c r="A247" t="s">
        <v>267</v>
      </c>
      <c r="B247">
        <v>507.053</v>
      </c>
      <c r="C247">
        <v>683.89400000000001</v>
      </c>
      <c r="D247">
        <v>735.63099999999997</v>
      </c>
      <c r="E247">
        <v>1348.1079999999999</v>
      </c>
      <c r="F247">
        <v>994.03099999999995</v>
      </c>
      <c r="G247">
        <v>1811.096</v>
      </c>
      <c r="H247">
        <v>1791.0050000000001</v>
      </c>
      <c r="I247">
        <v>803.54100000000005</v>
      </c>
      <c r="J247">
        <v>1070.0060000000001</v>
      </c>
      <c r="K247">
        <v>604.61199999999997</v>
      </c>
      <c r="L247">
        <v>771.55499999999995</v>
      </c>
    </row>
    <row r="248" spans="1:12">
      <c r="A248" t="s">
        <v>268</v>
      </c>
      <c r="B248">
        <v>311669.45799999998</v>
      </c>
      <c r="C248">
        <v>303099.28899999999</v>
      </c>
      <c r="D248">
        <v>326382.72700000001</v>
      </c>
      <c r="E248">
        <v>473774.56400000001</v>
      </c>
      <c r="F248">
        <v>690078.60600000003</v>
      </c>
      <c r="G248">
        <v>702407.20400000003</v>
      </c>
      <c r="H248">
        <v>775045.85199999996</v>
      </c>
      <c r="I248">
        <v>608866.04200000002</v>
      </c>
      <c r="J248">
        <v>623675.85400000005</v>
      </c>
      <c r="K248">
        <v>802670.39500000002</v>
      </c>
      <c r="L248">
        <v>871826.96900000004</v>
      </c>
    </row>
    <row r="249" spans="1:12">
      <c r="A249" t="s">
        <v>269</v>
      </c>
      <c r="B249">
        <v>4462.9070000000002</v>
      </c>
      <c r="C249">
        <v>7705.3779999999997</v>
      </c>
      <c r="D249">
        <v>13854.707</v>
      </c>
      <c r="E249">
        <v>6385.4989999999998</v>
      </c>
      <c r="F249">
        <v>7784.93</v>
      </c>
      <c r="G249">
        <v>6197.9610000000002</v>
      </c>
      <c r="H249">
        <v>4597.0569999999998</v>
      </c>
      <c r="I249">
        <v>10093.294</v>
      </c>
      <c r="J249">
        <v>7866.9650000000001</v>
      </c>
      <c r="K249">
        <v>8714.61</v>
      </c>
      <c r="L249">
        <v>13674.94</v>
      </c>
    </row>
    <row r="250" spans="1:12">
      <c r="A250" t="s">
        <v>270</v>
      </c>
      <c r="B250">
        <v>15972.893</v>
      </c>
      <c r="C250">
        <v>23630.940999999999</v>
      </c>
      <c r="D250">
        <v>25628.81</v>
      </c>
      <c r="E250">
        <v>26988.972000000002</v>
      </c>
      <c r="F250">
        <v>35616.542000000001</v>
      </c>
      <c r="G250">
        <v>39851.423999999999</v>
      </c>
      <c r="H250">
        <v>38276.442000000003</v>
      </c>
      <c r="I250">
        <v>54565.542999999998</v>
      </c>
      <c r="J250">
        <v>90421.21</v>
      </c>
      <c r="K250">
        <v>34623.523000000001</v>
      </c>
      <c r="L250">
        <v>14269.865</v>
      </c>
    </row>
    <row r="251" spans="1:12">
      <c r="A251" t="s">
        <v>271</v>
      </c>
      <c r="B251">
        <v>42.482999999999997</v>
      </c>
      <c r="C251">
        <v>21.937999999999999</v>
      </c>
      <c r="D251">
        <v>12.871</v>
      </c>
      <c r="E251">
        <v>2.802</v>
      </c>
      <c r="F251">
        <v>22.2</v>
      </c>
      <c r="G251">
        <v>75.283000000000001</v>
      </c>
      <c r="H251">
        <v>17.626000000000001</v>
      </c>
      <c r="I251">
        <v>6.8959999999999999</v>
      </c>
      <c r="J251">
        <v>8.9459999999999997</v>
      </c>
      <c r="K251">
        <v>5.3650000000000002</v>
      </c>
      <c r="L251">
        <v>6.476</v>
      </c>
    </row>
    <row r="252" spans="1:12">
      <c r="A252" t="s">
        <v>272</v>
      </c>
      <c r="B252">
        <v>374391.26199999999</v>
      </c>
      <c r="C252">
        <v>398548.02</v>
      </c>
      <c r="D252">
        <v>478222.34</v>
      </c>
      <c r="E252">
        <v>721237.23899999994</v>
      </c>
      <c r="F252">
        <v>832899.55200000003</v>
      </c>
      <c r="G252">
        <v>921252.62199999997</v>
      </c>
      <c r="H252">
        <v>1052645.1939999999</v>
      </c>
      <c r="I252">
        <v>1098995.0989999999</v>
      </c>
      <c r="J252">
        <v>1219547.517</v>
      </c>
      <c r="K252">
        <v>1248835.4569999999</v>
      </c>
      <c r="L252">
        <v>1439574.898</v>
      </c>
    </row>
    <row r="253" spans="1:12">
      <c r="A253" t="s">
        <v>273</v>
      </c>
      <c r="B253">
        <v>23944.920999999998</v>
      </c>
      <c r="C253">
        <v>7418.9620000000004</v>
      </c>
      <c r="D253">
        <v>9183.5329999999994</v>
      </c>
      <c r="E253">
        <v>7673.7049999999999</v>
      </c>
      <c r="F253">
        <v>7402.7809999999999</v>
      </c>
      <c r="G253">
        <v>7167.6949999999997</v>
      </c>
      <c r="H253">
        <v>6896.0469999999996</v>
      </c>
      <c r="I253">
        <v>8701.4</v>
      </c>
      <c r="J253">
        <v>7064.1840000000002</v>
      </c>
      <c r="K253">
        <v>5558.134</v>
      </c>
      <c r="L253">
        <v>6100.94</v>
      </c>
    </row>
    <row r="254" spans="1:12">
      <c r="A254" t="s">
        <v>274</v>
      </c>
      <c r="B254">
        <v>6.6660000000000004</v>
      </c>
      <c r="C254">
        <v>615.23599999999999</v>
      </c>
      <c r="D254">
        <v>127.167</v>
      </c>
      <c r="E254">
        <v>23.995999999999999</v>
      </c>
      <c r="F254">
        <v>1095.588</v>
      </c>
      <c r="G254">
        <v>2158.6</v>
      </c>
      <c r="H254">
        <v>4027.3969999999999</v>
      </c>
      <c r="I254">
        <v>2959.701</v>
      </c>
      <c r="J254">
        <v>1220.0450000000001</v>
      </c>
      <c r="K254">
        <v>1988.8679999999999</v>
      </c>
      <c r="L254">
        <v>1379.211</v>
      </c>
    </row>
    <row r="255" spans="1:12">
      <c r="A255" t="s">
        <v>275</v>
      </c>
      <c r="B255">
        <v>191508.40299999999</v>
      </c>
      <c r="C255">
        <v>226505.77100000001</v>
      </c>
      <c r="D255">
        <v>302520.739</v>
      </c>
      <c r="E255">
        <v>507970.71500000003</v>
      </c>
      <c r="F255">
        <v>275516.45500000002</v>
      </c>
      <c r="G255">
        <v>305015.772</v>
      </c>
      <c r="H255">
        <v>324083.00400000002</v>
      </c>
      <c r="I255">
        <v>292652.16700000002</v>
      </c>
      <c r="J255">
        <v>190101.57699999999</v>
      </c>
      <c r="K255">
        <v>174966.364</v>
      </c>
      <c r="L255">
        <v>212360.02600000001</v>
      </c>
    </row>
    <row r="256" spans="1:12">
      <c r="A256" t="s">
        <v>276</v>
      </c>
      <c r="B256">
        <v>320323.41499999998</v>
      </c>
      <c r="C256">
        <v>375583.14199999999</v>
      </c>
      <c r="D256">
        <v>346439.56699999998</v>
      </c>
      <c r="E256">
        <v>405505.32400000002</v>
      </c>
      <c r="F256">
        <v>434523.64799999999</v>
      </c>
      <c r="G256">
        <v>451318.21500000003</v>
      </c>
      <c r="H256">
        <v>478055.56300000002</v>
      </c>
      <c r="I256">
        <v>533227.53500000003</v>
      </c>
      <c r="J256">
        <v>566677.74300000002</v>
      </c>
      <c r="K256">
        <v>502362.91899999999</v>
      </c>
      <c r="L256">
        <v>537554.66200000001</v>
      </c>
    </row>
    <row r="257" spans="1:12">
      <c r="A257" t="s">
        <v>277</v>
      </c>
      <c r="B257">
        <v>127303.626</v>
      </c>
      <c r="C257">
        <v>133936.28599999999</v>
      </c>
      <c r="D257">
        <v>137168.24400000001</v>
      </c>
      <c r="E257">
        <v>139489.37100000001</v>
      </c>
      <c r="F257">
        <v>143463.41899999999</v>
      </c>
      <c r="G257">
        <v>125984.61900000001</v>
      </c>
      <c r="H257">
        <v>159382.23199999999</v>
      </c>
      <c r="I257">
        <v>247026.61</v>
      </c>
      <c r="J257">
        <v>223876.24600000001</v>
      </c>
      <c r="K257">
        <v>216757.41800000001</v>
      </c>
      <c r="L257">
        <v>256545.02900000001</v>
      </c>
    </row>
    <row r="258" spans="1:12">
      <c r="A258" t="s">
        <v>278</v>
      </c>
      <c r="B258">
        <v>56463.896999999997</v>
      </c>
      <c r="C258">
        <v>34707.781999999999</v>
      </c>
      <c r="D258">
        <v>25208.624</v>
      </c>
      <c r="E258">
        <v>29506.915000000001</v>
      </c>
      <c r="F258">
        <v>39013.788</v>
      </c>
      <c r="G258">
        <v>42083.517</v>
      </c>
      <c r="H258">
        <v>46493.567999999999</v>
      </c>
      <c r="I258">
        <v>56435.559000000001</v>
      </c>
      <c r="J258">
        <v>71979.206000000006</v>
      </c>
      <c r="K258">
        <v>76740.986000000004</v>
      </c>
      <c r="L258">
        <v>227914.878</v>
      </c>
    </row>
    <row r="259" spans="1:12">
      <c r="A259" t="s">
        <v>279</v>
      </c>
      <c r="B259">
        <v>31510.134999999998</v>
      </c>
      <c r="C259">
        <v>14124.485000000001</v>
      </c>
      <c r="D259">
        <v>12367.966</v>
      </c>
      <c r="E259">
        <v>18392.188999999998</v>
      </c>
      <c r="F259">
        <v>32109.414000000001</v>
      </c>
      <c r="G259">
        <v>11781.633</v>
      </c>
      <c r="H259">
        <v>24603.929</v>
      </c>
      <c r="I259">
        <v>11407.244000000001</v>
      </c>
      <c r="J259">
        <v>14896.834000000001</v>
      </c>
      <c r="K259">
        <v>28351.636999999999</v>
      </c>
      <c r="L259">
        <v>8952.7099999999991</v>
      </c>
    </row>
    <row r="260" spans="1:12">
      <c r="A260" t="s">
        <v>280</v>
      </c>
      <c r="B260">
        <v>28026.607</v>
      </c>
      <c r="C260">
        <v>28372.907999999999</v>
      </c>
      <c r="D260">
        <v>30507.047999999999</v>
      </c>
      <c r="E260">
        <v>27290.947</v>
      </c>
      <c r="F260">
        <v>32313.838</v>
      </c>
      <c r="G260">
        <v>32312.814999999999</v>
      </c>
      <c r="H260">
        <v>37659.959000000003</v>
      </c>
      <c r="I260">
        <v>47655.459000000003</v>
      </c>
      <c r="J260">
        <v>50681.754000000001</v>
      </c>
      <c r="K260">
        <v>50778.828999999998</v>
      </c>
      <c r="L260">
        <v>61907.447999999997</v>
      </c>
    </row>
    <row r="261" spans="1:12">
      <c r="A261" t="s">
        <v>281</v>
      </c>
      <c r="B261">
        <v>4021308.7069999999</v>
      </c>
      <c r="C261">
        <v>3113888.32</v>
      </c>
      <c r="D261">
        <v>2335124.7179999999</v>
      </c>
      <c r="E261">
        <v>2276068.6549999998</v>
      </c>
      <c r="F261">
        <v>2240476.6310000001</v>
      </c>
      <c r="G261">
        <v>2260746.125</v>
      </c>
      <c r="H261">
        <v>2140727.48</v>
      </c>
      <c r="I261">
        <v>2497679.9380000001</v>
      </c>
      <c r="J261">
        <v>2333536.6880000001</v>
      </c>
      <c r="K261">
        <v>1615776.15</v>
      </c>
      <c r="L261">
        <v>1485149.3359999999</v>
      </c>
    </row>
    <row r="262" spans="1:12">
      <c r="A262" t="s">
        <v>282</v>
      </c>
      <c r="B262">
        <v>759993.38500000001</v>
      </c>
      <c r="C262">
        <v>1303868.2560000001</v>
      </c>
      <c r="D262">
        <v>1506369.057</v>
      </c>
      <c r="E262">
        <v>2176833.2059999998</v>
      </c>
      <c r="F262">
        <v>2774579.9890000001</v>
      </c>
      <c r="G262">
        <v>2928540.12</v>
      </c>
      <c r="H262">
        <v>2972954.6669999999</v>
      </c>
      <c r="I262">
        <v>3124502.7829999998</v>
      </c>
      <c r="J262">
        <v>3537392.2990000001</v>
      </c>
      <c r="K262">
        <v>4205422.602</v>
      </c>
      <c r="L262">
        <v>4630769.216</v>
      </c>
    </row>
    <row r="263" spans="1:12">
      <c r="A263" t="s">
        <v>283</v>
      </c>
      <c r="B263">
        <v>4391.2269999999999</v>
      </c>
      <c r="C263">
        <v>4481.5479999999998</v>
      </c>
      <c r="D263">
        <v>3027.3220000000001</v>
      </c>
      <c r="E263">
        <v>3994.319</v>
      </c>
      <c r="F263">
        <v>5056.2920000000004</v>
      </c>
      <c r="G263">
        <v>4319.68</v>
      </c>
      <c r="H263">
        <v>4989.7470000000003</v>
      </c>
      <c r="I263">
        <v>5495.0460000000003</v>
      </c>
      <c r="J263">
        <v>3618.3</v>
      </c>
      <c r="K263">
        <v>3918.038</v>
      </c>
      <c r="L263">
        <v>10382.584000000001</v>
      </c>
    </row>
  </sheetData>
  <pageMargins left="0.7" right="0.7" top="0.75" bottom="0.75" header="0.3" footer="0.3"/>
  <legacyDrawing r:id="rId1"/>
</worksheet>
</file>

<file path=xl/worksheets/sheet31.xml><?xml version="1.0" encoding="utf-8"?>
<worksheet xmlns="http://schemas.openxmlformats.org/spreadsheetml/2006/main" xmlns:r="http://schemas.openxmlformats.org/officeDocument/2006/relationships">
  <dimension ref="A1:Z263"/>
  <sheetViews>
    <sheetView workbookViewId="0">
      <selection activeCell="O24" sqref="O24"/>
    </sheetView>
  </sheetViews>
  <sheetFormatPr defaultRowHeight="12.75"/>
  <sheetData>
    <row r="1" spans="1:26">
      <c r="A1" t="s">
        <v>26</v>
      </c>
    </row>
    <row r="2" spans="1:26">
      <c r="A2" t="s">
        <v>0</v>
      </c>
      <c r="N2" s="1"/>
    </row>
    <row r="3" spans="1:26">
      <c r="O3" s="2" t="s">
        <v>288</v>
      </c>
    </row>
    <row r="4" spans="1:26">
      <c r="A4" t="s">
        <v>1</v>
      </c>
      <c r="B4" t="s">
        <v>321</v>
      </c>
      <c r="C4" t="s">
        <v>3</v>
      </c>
      <c r="D4" t="s">
        <v>4</v>
      </c>
      <c r="O4" s="3" t="s">
        <v>289</v>
      </c>
      <c r="P4" s="1" t="s">
        <v>286</v>
      </c>
    </row>
    <row r="5" spans="1:26">
      <c r="N5" s="4" t="s">
        <v>20</v>
      </c>
      <c r="O5" s="6"/>
      <c r="P5" s="5">
        <v>2000</v>
      </c>
      <c r="Q5" s="5">
        <v>2001</v>
      </c>
      <c r="R5" s="5">
        <v>2002</v>
      </c>
      <c r="S5" s="5">
        <v>2003</v>
      </c>
      <c r="T5" s="5">
        <v>2004</v>
      </c>
      <c r="U5" s="5">
        <v>2005</v>
      </c>
      <c r="V5" s="5">
        <v>2006</v>
      </c>
      <c r="W5" s="5">
        <v>2007</v>
      </c>
      <c r="X5" s="5">
        <v>2008</v>
      </c>
      <c r="Y5" s="5">
        <v>2009</v>
      </c>
      <c r="Z5" s="5">
        <v>2010</v>
      </c>
    </row>
    <row r="6" spans="1:26">
      <c r="A6" t="s">
        <v>5</v>
      </c>
      <c r="B6" t="s">
        <v>6</v>
      </c>
      <c r="C6" t="s">
        <v>7</v>
      </c>
      <c r="D6" t="s">
        <v>8</v>
      </c>
      <c r="E6" t="s">
        <v>9</v>
      </c>
      <c r="F6" t="s">
        <v>10</v>
      </c>
      <c r="G6" t="s">
        <v>11</v>
      </c>
      <c r="H6" t="s">
        <v>12</v>
      </c>
      <c r="I6" t="s">
        <v>13</v>
      </c>
      <c r="J6" t="s">
        <v>14</v>
      </c>
      <c r="K6" t="s">
        <v>15</v>
      </c>
      <c r="L6" t="s">
        <v>16</v>
      </c>
      <c r="O6" s="7"/>
    </row>
    <row r="7" spans="1:26">
      <c r="A7" t="s">
        <v>17</v>
      </c>
      <c r="O7" s="7" t="s">
        <v>21</v>
      </c>
      <c r="P7">
        <f>SUM(B9:B96)</f>
        <v>42280869.202000022</v>
      </c>
      <c r="Q7">
        <f t="shared" ref="Q7:Z7" si="0">SUM(C9:C96)</f>
        <v>39326187.890000001</v>
      </c>
      <c r="R7">
        <f t="shared" si="0"/>
        <v>41361684.046000004</v>
      </c>
      <c r="S7">
        <f t="shared" si="0"/>
        <v>47923056.969999999</v>
      </c>
      <c r="T7">
        <f t="shared" si="0"/>
        <v>56352773.212000005</v>
      </c>
      <c r="U7">
        <f t="shared" si="0"/>
        <v>62415175.158</v>
      </c>
      <c r="V7">
        <f t="shared" si="0"/>
        <v>71417614.881000012</v>
      </c>
      <c r="W7">
        <f t="shared" si="0"/>
        <v>79786866.934999987</v>
      </c>
      <c r="X7">
        <f t="shared" si="0"/>
        <v>97986147.164000019</v>
      </c>
      <c r="Y7">
        <f t="shared" si="0"/>
        <v>69245559.247999996</v>
      </c>
      <c r="Z7">
        <f t="shared" si="0"/>
        <v>86556634.907000005</v>
      </c>
    </row>
    <row r="8" spans="1:26">
      <c r="A8" t="s">
        <v>28</v>
      </c>
      <c r="B8">
        <v>282853609.653</v>
      </c>
      <c r="C8">
        <v>272578257.66799998</v>
      </c>
      <c r="D8">
        <v>280630595.52200001</v>
      </c>
      <c r="E8">
        <v>307700936.00300002</v>
      </c>
      <c r="F8">
        <v>349011759.05299997</v>
      </c>
      <c r="G8">
        <v>384364970.472</v>
      </c>
      <c r="H8">
        <v>444439192.421</v>
      </c>
      <c r="I8">
        <v>439972991.023</v>
      </c>
      <c r="J8">
        <v>457743376.10500002</v>
      </c>
      <c r="K8">
        <v>351163467.76499999</v>
      </c>
      <c r="L8">
        <v>405868895.41299999</v>
      </c>
      <c r="O8" s="7"/>
    </row>
    <row r="9" spans="1:26">
      <c r="A9" t="s">
        <v>29</v>
      </c>
      <c r="B9">
        <v>491753.98499999999</v>
      </c>
      <c r="C9">
        <v>528639.25100000005</v>
      </c>
      <c r="D9">
        <v>534594.47400000005</v>
      </c>
      <c r="E9">
        <v>639239.06200000003</v>
      </c>
      <c r="F9">
        <v>688504.40700000001</v>
      </c>
      <c r="G9">
        <v>732853.03799999994</v>
      </c>
      <c r="H9">
        <v>672216.80599999998</v>
      </c>
      <c r="I9">
        <v>844152.13100000005</v>
      </c>
      <c r="J9">
        <v>775070.98400000005</v>
      </c>
      <c r="K9">
        <v>678578.94799999997</v>
      </c>
      <c r="L9">
        <v>574320.95200000005</v>
      </c>
      <c r="O9" s="7" t="s">
        <v>22</v>
      </c>
      <c r="P9">
        <f>B105+B130+B131+B132+B136+B137+B138+B106+B150+B151+B152+B156+B157+B166+B167+B168+B169+B170+B171+B172+B173</f>
        <v>14415682.653000001</v>
      </c>
      <c r="Q9">
        <f t="shared" ref="Q9:Z9" si="1">C105+C130+C131+C132+C136+C137+C138+C106+C150+C151+C152+C156+C157+C166+C167+C168+C169+C170+C171+C172+C173</f>
        <v>9823439.2059999984</v>
      </c>
      <c r="R9">
        <f t="shared" si="1"/>
        <v>13370346.483000003</v>
      </c>
      <c r="S9">
        <f t="shared" si="1"/>
        <v>15215597.023</v>
      </c>
      <c r="T9">
        <f t="shared" si="1"/>
        <v>18321184.818000007</v>
      </c>
      <c r="U9">
        <f t="shared" si="1"/>
        <v>20614779.236000001</v>
      </c>
      <c r="V9">
        <f t="shared" si="1"/>
        <v>22036768.926000003</v>
      </c>
      <c r="W9">
        <f t="shared" si="1"/>
        <v>25174319.794</v>
      </c>
      <c r="X9">
        <f t="shared" si="1"/>
        <v>26066909.399999999</v>
      </c>
      <c r="Y9">
        <f t="shared" si="1"/>
        <v>14732123.275999997</v>
      </c>
      <c r="Z9">
        <f t="shared" si="1"/>
        <v>20547731.346000001</v>
      </c>
    </row>
    <row r="10" spans="1:26">
      <c r="A10" t="s">
        <v>30</v>
      </c>
      <c r="B10">
        <v>32070.208999999999</v>
      </c>
      <c r="C10">
        <v>27088.637999999999</v>
      </c>
      <c r="D10">
        <v>29283.322</v>
      </c>
      <c r="E10">
        <v>31366.52</v>
      </c>
      <c r="F10">
        <v>33194.656999999999</v>
      </c>
      <c r="G10">
        <v>46583.347000000002</v>
      </c>
      <c r="H10">
        <v>179128.356</v>
      </c>
      <c r="I10">
        <v>246790.758</v>
      </c>
      <c r="J10">
        <v>389202.48499999999</v>
      </c>
      <c r="K10">
        <v>401555.1</v>
      </c>
      <c r="L10">
        <v>512967.26299999998</v>
      </c>
      <c r="O10" s="7"/>
    </row>
    <row r="11" spans="1:26">
      <c r="A11" t="s">
        <v>31</v>
      </c>
      <c r="B11">
        <v>777891.04200000002</v>
      </c>
      <c r="C11">
        <v>430419.44199999998</v>
      </c>
      <c r="D11">
        <v>563472.64399999997</v>
      </c>
      <c r="E11">
        <v>723694.07299999997</v>
      </c>
      <c r="F11">
        <v>894764.66599999997</v>
      </c>
      <c r="G11">
        <v>980045.12600000005</v>
      </c>
      <c r="H11">
        <v>928351.79599999997</v>
      </c>
      <c r="I11">
        <v>979909.29099999997</v>
      </c>
      <c r="J11">
        <v>1182868.45</v>
      </c>
      <c r="K11">
        <v>1105195.5519999999</v>
      </c>
      <c r="L11">
        <v>1237973.2709999999</v>
      </c>
      <c r="O11" s="7" t="s">
        <v>23</v>
      </c>
      <c r="P11">
        <f>B141+B142+B143+B144+B145+B146+B147+B148+B149+B153+B154+B155+B231+B232+B233+B234+B235+B236+B237+B238+B239+B240+B241+B242+B243+B244+B257+B258</f>
        <v>14983318.692999998</v>
      </c>
      <c r="Q11">
        <f t="shared" ref="Q11:Z11" si="2">C141+C142+C143+C144+C145+C146+C147+C148+C149+C153+C154+C155+C231+C232+C233+C234+C235+C236+C237+C238+C239+C240+C241+C242+C243+C244+C257+C258</f>
        <v>13803833.937000001</v>
      </c>
      <c r="R11">
        <f t="shared" si="2"/>
        <v>14173776.896000002</v>
      </c>
      <c r="S11">
        <f t="shared" si="2"/>
        <v>16261743.811000004</v>
      </c>
      <c r="T11">
        <f t="shared" si="2"/>
        <v>18339441.406000003</v>
      </c>
      <c r="U11">
        <f t="shared" si="2"/>
        <v>18157129.228</v>
      </c>
      <c r="V11">
        <f t="shared" si="2"/>
        <v>19344158.915999997</v>
      </c>
      <c r="W11">
        <f t="shared" si="2"/>
        <v>22451824.256999996</v>
      </c>
      <c r="X11">
        <f t="shared" si="2"/>
        <v>22171461.112999998</v>
      </c>
      <c r="Y11">
        <f t="shared" si="2"/>
        <v>17640021.993000001</v>
      </c>
      <c r="Z11">
        <f t="shared" si="2"/>
        <v>19883329.672999997</v>
      </c>
    </row>
    <row r="12" spans="1:26">
      <c r="A12" t="s">
        <v>32</v>
      </c>
      <c r="B12">
        <v>31436.681</v>
      </c>
      <c r="C12">
        <v>33288.928999999996</v>
      </c>
      <c r="D12">
        <v>50378.944000000003</v>
      </c>
      <c r="E12">
        <v>65226.392</v>
      </c>
      <c r="F12">
        <v>66852.910999999993</v>
      </c>
      <c r="G12">
        <v>55198.743000000002</v>
      </c>
      <c r="H12">
        <v>46400.502999999997</v>
      </c>
      <c r="I12">
        <v>69152.932000000001</v>
      </c>
      <c r="J12">
        <v>134501.08600000001</v>
      </c>
      <c r="K12">
        <v>96704.513999999996</v>
      </c>
      <c r="L12">
        <v>88981.706000000006</v>
      </c>
      <c r="O12" s="8"/>
    </row>
    <row r="13" spans="1:26">
      <c r="A13" t="s">
        <v>33</v>
      </c>
      <c r="B13">
        <v>115218.61900000001</v>
      </c>
      <c r="C13">
        <v>114656.489</v>
      </c>
      <c r="D13">
        <v>126339.93700000001</v>
      </c>
      <c r="E13">
        <v>161175.83900000001</v>
      </c>
      <c r="F13">
        <v>218524.02299999999</v>
      </c>
      <c r="G13">
        <v>233996.26</v>
      </c>
      <c r="H13">
        <v>236605.96</v>
      </c>
      <c r="I13">
        <v>351466.848</v>
      </c>
      <c r="J13">
        <v>395073.65700000001</v>
      </c>
      <c r="K13">
        <v>322881.67</v>
      </c>
      <c r="L13">
        <v>325537.99599999998</v>
      </c>
      <c r="O13" s="7" t="s">
        <v>24</v>
      </c>
      <c r="P13">
        <f>B97+B98+B99+B100+B101+B102+B103+B104+B110+B111+B115+B116+B117+B118+B119+B120+B121+B122+B123+B124+B125+B126+B127+B128+B129+B182+B183+B184+B185+B186+B187+B188+B189+B190+B191+B192+B193+B194+B195+B196+B197+B198+B199+B200+B201+B202+B203+B204+B205+B206+B207+B208+B209+B210+B211+B215+B216+B217+B218+B219+B220+B221+B222+B230+B245+B246+B247+B248+B249+B250+B251+B252+B254+B256</f>
        <v>136969568.94500002</v>
      </c>
      <c r="Q13">
        <f t="shared" ref="Q13:Z13" si="3">C97+C98+C99+C100+C101+C102+C103+C104+C110+C111+C115+C116+C117+C118+C119+C120+C121+C122+C123+C124+C125+C126+C127+C128+C129+C182+C183+C184+C185+C186+C187+C188+C189+C190+C191+C192+C193+C194+C195+C196+C197+C198+C199+C200+C201+C202+C203+C204+C205+C206+C207+C208+C209+C210+C211+C215+C216+C217+C218+C219+C220+C221+C222+C230+C245+C246+C247+C248+C249+C250+C251+C252+C254+C256</f>
        <v>137271876.29800001</v>
      </c>
      <c r="R13">
        <f t="shared" si="3"/>
        <v>137243654.13399997</v>
      </c>
      <c r="S13" t="e">
        <f t="shared" si="3"/>
        <v>#VALUE!</v>
      </c>
      <c r="T13" t="e">
        <f t="shared" si="3"/>
        <v>#VALUE!</v>
      </c>
      <c r="U13">
        <f t="shared" si="3"/>
        <v>176384384.24699998</v>
      </c>
      <c r="V13">
        <f t="shared" si="3"/>
        <v>219647601.38600004</v>
      </c>
      <c r="W13" t="e">
        <f t="shared" si="3"/>
        <v>#VALUE!</v>
      </c>
      <c r="X13">
        <f t="shared" si="3"/>
        <v>183228545.09700006</v>
      </c>
      <c r="Y13">
        <f t="shared" si="3"/>
        <v>154191454.90600011</v>
      </c>
      <c r="Z13">
        <f t="shared" si="3"/>
        <v>166499108.85200003</v>
      </c>
    </row>
    <row r="14" spans="1:26">
      <c r="A14" t="s">
        <v>34</v>
      </c>
      <c r="B14">
        <v>632419.424</v>
      </c>
      <c r="C14">
        <v>522976.70400000003</v>
      </c>
      <c r="D14">
        <v>543391.93799999997</v>
      </c>
      <c r="E14">
        <v>779979.77599999995</v>
      </c>
      <c r="F14">
        <v>894025.65899999999</v>
      </c>
      <c r="G14">
        <v>728097.87300000002</v>
      </c>
      <c r="H14">
        <v>755903.29099999997</v>
      </c>
      <c r="I14">
        <v>947708.59900000005</v>
      </c>
      <c r="J14">
        <v>925901.32299999997</v>
      </c>
      <c r="K14">
        <v>694775.49600000004</v>
      </c>
      <c r="L14">
        <v>878476.07900000003</v>
      </c>
      <c r="O14" s="8"/>
    </row>
    <row r="15" spans="1:26">
      <c r="A15" t="s">
        <v>35</v>
      </c>
      <c r="B15">
        <v>126278.54700000001</v>
      </c>
      <c r="C15">
        <v>114935.97</v>
      </c>
      <c r="D15">
        <v>105613.126</v>
      </c>
      <c r="E15">
        <v>123035.32399999999</v>
      </c>
      <c r="F15">
        <v>108373.158</v>
      </c>
      <c r="G15">
        <v>132742.88500000001</v>
      </c>
      <c r="H15">
        <v>110163.467</v>
      </c>
      <c r="I15">
        <v>130716.304</v>
      </c>
      <c r="J15">
        <v>100623.769</v>
      </c>
      <c r="K15">
        <v>88885.819000000003</v>
      </c>
      <c r="L15">
        <v>124367.174</v>
      </c>
      <c r="O15" s="7" t="s">
        <v>25</v>
      </c>
      <c r="P15">
        <f>B107+B108+B109+B112+B113+B114+B133+B134+B135+B139+B140+B158+B159+B160+B161+B162+B163+B164+B165+B174+B175+B176+B177+B178+B179+B180+B181+B212+B213+B214+B223+B224+B225+B226+B227+B228+B229+B253+B255+B259+B260+B261+B262</f>
        <v>56440484.13000001</v>
      </c>
      <c r="Q15">
        <f t="shared" ref="Q15:Z15" si="4">C107+C108+C109+C112+C113+C114+C133+C134+C135+C139+C140+C158+C159+C160+C161+C162+C163+C164+C165+C174+C175+C176+C177+C178+C179+C180+C181+C212+C213+C214+C223+C224+C225+C226+C227+C228+C229+C253+C255+C259+C260+C261+C262</f>
        <v>52588509.598999992</v>
      </c>
      <c r="R15">
        <f t="shared" si="4"/>
        <v>59355609.409999996</v>
      </c>
      <c r="S15">
        <f t="shared" si="4"/>
        <v>68264987.018000007</v>
      </c>
      <c r="T15">
        <f t="shared" si="4"/>
        <v>81140253.362000003</v>
      </c>
      <c r="U15">
        <f t="shared" si="4"/>
        <v>87815612.873000011</v>
      </c>
      <c r="V15">
        <f t="shared" si="4"/>
        <v>91433123.593999967</v>
      </c>
      <c r="W15">
        <f t="shared" si="4"/>
        <v>104977177.61300001</v>
      </c>
      <c r="X15">
        <f t="shared" si="4"/>
        <v>102417649.62200002</v>
      </c>
      <c r="Y15">
        <f t="shared" si="4"/>
        <v>72854502.591999993</v>
      </c>
      <c r="Z15">
        <f t="shared" si="4"/>
        <v>86603727.231000006</v>
      </c>
    </row>
    <row r="16" spans="1:26">
      <c r="A16" t="s">
        <v>36</v>
      </c>
      <c r="B16">
        <v>194750.079</v>
      </c>
      <c r="C16">
        <v>210685.14199999999</v>
      </c>
      <c r="D16">
        <v>230096.08799999999</v>
      </c>
      <c r="E16">
        <v>293107.01799999998</v>
      </c>
      <c r="F16">
        <v>368080.64600000001</v>
      </c>
      <c r="G16">
        <v>396852.91399999999</v>
      </c>
      <c r="H16">
        <v>408728.48499999999</v>
      </c>
      <c r="I16">
        <v>483177.73800000001</v>
      </c>
      <c r="J16">
        <v>520862.027</v>
      </c>
      <c r="K16">
        <v>441568.71</v>
      </c>
      <c r="L16">
        <v>526672.902</v>
      </c>
    </row>
    <row r="17" spans="1:26">
      <c r="A17" t="s">
        <v>37</v>
      </c>
      <c r="B17">
        <v>29516.832999999999</v>
      </c>
      <c r="C17">
        <v>33681.116999999998</v>
      </c>
      <c r="D17">
        <v>45032.434000000001</v>
      </c>
      <c r="E17">
        <v>47551.603000000003</v>
      </c>
      <c r="F17">
        <v>59490.035000000003</v>
      </c>
      <c r="G17">
        <v>49277.788</v>
      </c>
      <c r="H17">
        <v>44870.506000000001</v>
      </c>
      <c r="I17">
        <v>52429.440999999999</v>
      </c>
      <c r="J17">
        <v>68233.284</v>
      </c>
      <c r="K17">
        <v>70181.672999999995</v>
      </c>
      <c r="L17">
        <v>71961.577000000005</v>
      </c>
      <c r="N17" s="1" t="s">
        <v>290</v>
      </c>
      <c r="P17" t="e">
        <f>SUM(P7:P15)+B263</f>
        <v>#VALUE!</v>
      </c>
      <c r="Q17" t="e">
        <f t="shared" ref="Q17:Z17" si="5">SUM(Q7:Q15)+C263</f>
        <v>#VALUE!</v>
      </c>
      <c r="R17" t="e">
        <f t="shared" si="5"/>
        <v>#VALUE!</v>
      </c>
      <c r="S17" t="e">
        <f t="shared" si="5"/>
        <v>#VALUE!</v>
      </c>
      <c r="T17" t="e">
        <f t="shared" si="5"/>
        <v>#VALUE!</v>
      </c>
      <c r="U17" t="e">
        <f t="shared" si="5"/>
        <v>#VALUE!</v>
      </c>
      <c r="V17" t="e">
        <f t="shared" si="5"/>
        <v>#VALUE!</v>
      </c>
      <c r="W17" t="e">
        <f t="shared" si="5"/>
        <v>#VALUE!</v>
      </c>
      <c r="X17" t="e">
        <f t="shared" si="5"/>
        <v>#VALUE!</v>
      </c>
      <c r="Y17" t="e">
        <f t="shared" si="5"/>
        <v>#VALUE!</v>
      </c>
      <c r="Z17" t="e">
        <f t="shared" si="5"/>
        <v>#VALUE!</v>
      </c>
    </row>
    <row r="18" spans="1:26">
      <c r="A18" t="s">
        <v>38</v>
      </c>
      <c r="B18">
        <v>470725.45400000003</v>
      </c>
      <c r="C18">
        <v>497941.08399999997</v>
      </c>
      <c r="D18">
        <v>535049.23</v>
      </c>
      <c r="E18">
        <v>741788.78</v>
      </c>
      <c r="F18">
        <v>841950.29700000002</v>
      </c>
      <c r="G18">
        <v>898753.549</v>
      </c>
      <c r="H18">
        <v>846392.29799999995</v>
      </c>
      <c r="I18">
        <v>953847.11499999999</v>
      </c>
      <c r="J18">
        <v>960991.78899999999</v>
      </c>
      <c r="K18">
        <v>996149.39800000004</v>
      </c>
      <c r="L18">
        <v>1201909.871</v>
      </c>
      <c r="P18">
        <f>B8</f>
        <v>282853609.653</v>
      </c>
      <c r="Q18">
        <f t="shared" ref="Q18:Z18" si="6">C8</f>
        <v>272578257.66799998</v>
      </c>
      <c r="R18">
        <f t="shared" si="6"/>
        <v>280630595.52200001</v>
      </c>
      <c r="S18">
        <f t="shared" si="6"/>
        <v>307700936.00300002</v>
      </c>
      <c r="T18">
        <f t="shared" si="6"/>
        <v>349011759.05299997</v>
      </c>
      <c r="U18">
        <f t="shared" si="6"/>
        <v>384364970.472</v>
      </c>
      <c r="V18">
        <f t="shared" si="6"/>
        <v>444439192.421</v>
      </c>
      <c r="W18">
        <f t="shared" si="6"/>
        <v>439972991.023</v>
      </c>
      <c r="X18">
        <f t="shared" si="6"/>
        <v>457743376.10500002</v>
      </c>
      <c r="Y18">
        <f t="shared" si="6"/>
        <v>351163467.76499999</v>
      </c>
      <c r="Z18">
        <f t="shared" si="6"/>
        <v>405868895.41299999</v>
      </c>
    </row>
    <row r="19" spans="1:26">
      <c r="A19" t="s">
        <v>39</v>
      </c>
      <c r="B19">
        <v>59254.94</v>
      </c>
      <c r="C19">
        <v>55181.292999999998</v>
      </c>
      <c r="D19">
        <v>62609.944000000003</v>
      </c>
      <c r="E19">
        <v>77301.195999999996</v>
      </c>
      <c r="F19">
        <v>83303.274999999994</v>
      </c>
      <c r="G19">
        <v>86768.207999999999</v>
      </c>
      <c r="H19">
        <v>95993.063999999998</v>
      </c>
      <c r="I19">
        <v>85486.611999999994</v>
      </c>
      <c r="J19">
        <v>80394.392000000007</v>
      </c>
      <c r="K19">
        <v>83947.805999999997</v>
      </c>
      <c r="L19">
        <v>111267.64200000001</v>
      </c>
      <c r="P19" s="9" t="e">
        <f>P17-P18</f>
        <v>#VALUE!</v>
      </c>
      <c r="Q19" s="9" t="e">
        <f t="shared" ref="Q19:Z19" si="7">Q17-Q18</f>
        <v>#VALUE!</v>
      </c>
      <c r="R19" s="9" t="e">
        <f t="shared" si="7"/>
        <v>#VALUE!</v>
      </c>
      <c r="S19" s="9" t="e">
        <f t="shared" si="7"/>
        <v>#VALUE!</v>
      </c>
      <c r="T19" s="9" t="e">
        <f t="shared" si="7"/>
        <v>#VALUE!</v>
      </c>
      <c r="U19" s="9" t="e">
        <f t="shared" si="7"/>
        <v>#VALUE!</v>
      </c>
      <c r="V19" s="9" t="e">
        <f t="shared" si="7"/>
        <v>#VALUE!</v>
      </c>
      <c r="W19" s="9" t="e">
        <f t="shared" si="7"/>
        <v>#VALUE!</v>
      </c>
      <c r="X19" s="9" t="e">
        <f t="shared" si="7"/>
        <v>#VALUE!</v>
      </c>
      <c r="Y19" s="9" t="e">
        <f t="shared" si="7"/>
        <v>#VALUE!</v>
      </c>
      <c r="Z19" s="9" t="e">
        <f t="shared" si="7"/>
        <v>#VALUE!</v>
      </c>
    </row>
    <row r="20" spans="1:26">
      <c r="A20" t="s">
        <v>40</v>
      </c>
      <c r="B20">
        <v>396746.86599999998</v>
      </c>
      <c r="C20">
        <v>405956.73200000002</v>
      </c>
      <c r="D20">
        <v>445504.39799999999</v>
      </c>
      <c r="E20">
        <v>512041.09399999998</v>
      </c>
      <c r="F20">
        <v>580364.12699999998</v>
      </c>
      <c r="G20">
        <v>604109.86600000004</v>
      </c>
      <c r="H20">
        <v>627637.82700000005</v>
      </c>
      <c r="I20">
        <v>702422.57900000003</v>
      </c>
      <c r="J20">
        <v>620532.36199999996</v>
      </c>
      <c r="K20">
        <v>544307.13399999996</v>
      </c>
      <c r="L20">
        <v>610263.80799999996</v>
      </c>
    </row>
    <row r="21" spans="1:26">
      <c r="A21" t="s">
        <v>41</v>
      </c>
      <c r="B21">
        <v>117430.948</v>
      </c>
      <c r="C21">
        <v>105546.433</v>
      </c>
      <c r="D21">
        <v>109330.715</v>
      </c>
      <c r="E21">
        <v>114609.17</v>
      </c>
      <c r="F21">
        <v>126714.22100000001</v>
      </c>
      <c r="G21">
        <v>129998.976</v>
      </c>
      <c r="H21">
        <v>133065.19099999999</v>
      </c>
      <c r="I21">
        <v>218971.05900000001</v>
      </c>
      <c r="J21">
        <v>208438.421</v>
      </c>
      <c r="K21">
        <v>165873.753</v>
      </c>
      <c r="L21">
        <v>157250.05799999999</v>
      </c>
    </row>
    <row r="22" spans="1:26">
      <c r="A22" t="s">
        <v>42</v>
      </c>
      <c r="B22">
        <v>423600.29200000002</v>
      </c>
      <c r="C22">
        <v>193496.913</v>
      </c>
      <c r="D22">
        <v>177431.106</v>
      </c>
      <c r="E22">
        <v>477108.79300000001</v>
      </c>
      <c r="F22">
        <v>381369.40600000002</v>
      </c>
      <c r="G22">
        <v>359969.18300000002</v>
      </c>
      <c r="H22">
        <v>351232.41100000002</v>
      </c>
      <c r="I22">
        <v>462597.967</v>
      </c>
      <c r="J22">
        <v>743110.78300000005</v>
      </c>
      <c r="K22">
        <v>476912.06800000003</v>
      </c>
      <c r="L22">
        <v>702590.88199999998</v>
      </c>
    </row>
    <row r="23" spans="1:26">
      <c r="A23" t="s">
        <v>43</v>
      </c>
      <c r="B23">
        <v>35814.75</v>
      </c>
      <c r="C23">
        <v>34238.173999999999</v>
      </c>
      <c r="D23">
        <v>40864.771000000001</v>
      </c>
      <c r="E23">
        <v>47299.218000000001</v>
      </c>
      <c r="F23">
        <v>56386.732000000004</v>
      </c>
      <c r="G23">
        <v>42709.534</v>
      </c>
      <c r="H23">
        <v>40128.699000000001</v>
      </c>
      <c r="I23">
        <v>55394.845000000001</v>
      </c>
      <c r="J23">
        <v>63236.934999999998</v>
      </c>
      <c r="K23">
        <v>55355.911999999997</v>
      </c>
      <c r="L23">
        <v>52701.745999999999</v>
      </c>
    </row>
    <row r="24" spans="1:26">
      <c r="A24" t="s">
        <v>44</v>
      </c>
      <c r="B24">
        <v>205155.04500000001</v>
      </c>
      <c r="C24">
        <v>87153.07</v>
      </c>
      <c r="D24">
        <v>104342.122</v>
      </c>
      <c r="E24">
        <v>143502.755</v>
      </c>
      <c r="F24">
        <v>108478.306</v>
      </c>
      <c r="G24">
        <v>128262.923</v>
      </c>
      <c r="H24">
        <v>98460.955000000002</v>
      </c>
      <c r="I24">
        <v>134103.421</v>
      </c>
      <c r="J24">
        <v>162082.74100000001</v>
      </c>
      <c r="K24">
        <v>169526.48300000001</v>
      </c>
      <c r="L24">
        <v>198312.601</v>
      </c>
    </row>
    <row r="25" spans="1:26">
      <c r="A25" t="s">
        <v>45</v>
      </c>
      <c r="B25">
        <v>5516.94</v>
      </c>
      <c r="C25">
        <v>2990.1419999999998</v>
      </c>
      <c r="D25">
        <v>2887.8220000000001</v>
      </c>
      <c r="E25">
        <v>4944.3119999999999</v>
      </c>
      <c r="F25">
        <v>8842.7639999999992</v>
      </c>
      <c r="G25">
        <v>8476.0609999999997</v>
      </c>
      <c r="H25">
        <v>8844.009</v>
      </c>
      <c r="I25">
        <v>5526.0870000000004</v>
      </c>
      <c r="J25">
        <v>7129.442</v>
      </c>
      <c r="K25">
        <v>7060.84</v>
      </c>
      <c r="L25">
        <v>8862.2759999999998</v>
      </c>
    </row>
    <row r="26" spans="1:26">
      <c r="A26" t="s">
        <v>46</v>
      </c>
      <c r="B26">
        <v>12076.121999999999</v>
      </c>
      <c r="C26">
        <v>13362.236000000001</v>
      </c>
      <c r="D26">
        <v>15998.869000000001</v>
      </c>
      <c r="E26">
        <v>18882.27</v>
      </c>
      <c r="F26">
        <v>12521.767</v>
      </c>
      <c r="G26">
        <v>8625.1620000000003</v>
      </c>
      <c r="H26">
        <v>7932.2169999999996</v>
      </c>
      <c r="I26">
        <v>11991.94</v>
      </c>
      <c r="J26">
        <v>21564.069</v>
      </c>
      <c r="K26">
        <v>8521.6219999999994</v>
      </c>
      <c r="L26">
        <v>15467.564</v>
      </c>
    </row>
    <row r="27" spans="1:26">
      <c r="A27" t="s">
        <v>47</v>
      </c>
      <c r="B27">
        <v>26699.918000000001</v>
      </c>
      <c r="C27">
        <v>30451.055</v>
      </c>
      <c r="D27">
        <v>39871.173999999999</v>
      </c>
      <c r="E27">
        <v>33616.493999999999</v>
      </c>
      <c r="F27">
        <v>38413.949999999997</v>
      </c>
      <c r="G27">
        <v>49152.447</v>
      </c>
      <c r="H27">
        <v>47066.637000000002</v>
      </c>
      <c r="I27">
        <v>72428.725999999995</v>
      </c>
      <c r="J27">
        <v>106539.47500000001</v>
      </c>
      <c r="K27">
        <v>106951.85799999999</v>
      </c>
      <c r="L27">
        <v>109946.542</v>
      </c>
    </row>
    <row r="28" spans="1:26">
      <c r="A28" t="s">
        <v>48</v>
      </c>
      <c r="B28">
        <v>6543.6120000000001</v>
      </c>
      <c r="C28">
        <v>6597.5889999999999</v>
      </c>
      <c r="D28">
        <v>11026.23</v>
      </c>
      <c r="E28">
        <v>9926.8459999999995</v>
      </c>
      <c r="F28">
        <v>7800.0460000000003</v>
      </c>
      <c r="G28">
        <v>9186.5</v>
      </c>
      <c r="H28">
        <v>10110.608</v>
      </c>
      <c r="I28">
        <v>10780.645</v>
      </c>
      <c r="J28">
        <v>12786.804</v>
      </c>
      <c r="K28">
        <v>13191.539000000001</v>
      </c>
      <c r="L28">
        <v>10394.572</v>
      </c>
    </row>
    <row r="29" spans="1:26">
      <c r="A29" t="s">
        <v>49</v>
      </c>
      <c r="B29">
        <v>1192449.7679999999</v>
      </c>
      <c r="C29">
        <v>1194492.672</v>
      </c>
      <c r="D29">
        <v>1310641.808</v>
      </c>
      <c r="E29">
        <v>1455798.2520000001</v>
      </c>
      <c r="F29">
        <v>1659179.7749999999</v>
      </c>
      <c r="G29">
        <v>1655007.6950000001</v>
      </c>
      <c r="H29">
        <v>1695508.0630000001</v>
      </c>
      <c r="I29">
        <v>1952475.68</v>
      </c>
      <c r="J29">
        <v>2091805.22</v>
      </c>
      <c r="K29">
        <v>1924880.335</v>
      </c>
      <c r="L29">
        <v>1889447.544</v>
      </c>
    </row>
    <row r="30" spans="1:26">
      <c r="A30" t="s">
        <v>50</v>
      </c>
      <c r="B30">
        <v>230928.10200000001</v>
      </c>
      <c r="C30">
        <v>214083.34099999999</v>
      </c>
      <c r="D30">
        <v>273139.72600000002</v>
      </c>
      <c r="E30">
        <v>335289.41100000002</v>
      </c>
      <c r="F30">
        <v>380951.61499999999</v>
      </c>
      <c r="G30">
        <v>363566.913</v>
      </c>
      <c r="H30">
        <v>383273.23700000002</v>
      </c>
      <c r="I30">
        <v>426327.65</v>
      </c>
      <c r="J30">
        <v>476311.81900000002</v>
      </c>
      <c r="K30">
        <v>461918.34399999998</v>
      </c>
      <c r="L30">
        <v>496358.51299999998</v>
      </c>
    </row>
    <row r="31" spans="1:26">
      <c r="A31" t="s">
        <v>51</v>
      </c>
      <c r="B31">
        <v>158424.09599999999</v>
      </c>
      <c r="C31">
        <v>156945.84299999999</v>
      </c>
      <c r="D31">
        <v>170475.46599999999</v>
      </c>
      <c r="E31">
        <v>195358.25899999999</v>
      </c>
      <c r="F31">
        <v>231505.37599999999</v>
      </c>
      <c r="G31">
        <v>230407.861</v>
      </c>
      <c r="H31">
        <v>245227.89499999999</v>
      </c>
      <c r="I31">
        <v>287175.092</v>
      </c>
      <c r="J31">
        <v>323195.09399999998</v>
      </c>
      <c r="K31">
        <v>291329.92300000001</v>
      </c>
      <c r="L31">
        <v>304621.94699999999</v>
      </c>
    </row>
    <row r="32" spans="1:26">
      <c r="A32" t="s">
        <v>52</v>
      </c>
      <c r="B32">
        <v>82563.856</v>
      </c>
      <c r="C32">
        <v>80334.31</v>
      </c>
      <c r="D32">
        <v>85687.126000000004</v>
      </c>
      <c r="E32">
        <v>104350.42600000001</v>
      </c>
      <c r="F32">
        <v>148527.231</v>
      </c>
      <c r="G32">
        <v>190175.03200000001</v>
      </c>
      <c r="H32">
        <v>238929.75399999999</v>
      </c>
      <c r="I32">
        <v>235324.15700000001</v>
      </c>
      <c r="J32">
        <v>227368.571</v>
      </c>
      <c r="K32">
        <v>214400.834</v>
      </c>
      <c r="L32">
        <v>259474.68900000001</v>
      </c>
    </row>
    <row r="33" spans="1:12">
      <c r="A33" t="s">
        <v>53</v>
      </c>
      <c r="B33">
        <v>78478.576000000001</v>
      </c>
      <c r="C33">
        <v>76662.729000000007</v>
      </c>
      <c r="D33">
        <v>76263.073000000004</v>
      </c>
      <c r="E33">
        <v>86757.991999999998</v>
      </c>
      <c r="F33">
        <v>99736.002999999997</v>
      </c>
      <c r="G33">
        <v>99386.255000000005</v>
      </c>
      <c r="H33">
        <v>111208.393</v>
      </c>
      <c r="I33">
        <v>139773.17800000001</v>
      </c>
      <c r="J33">
        <v>143809.45300000001</v>
      </c>
      <c r="K33">
        <v>111575.46799999999</v>
      </c>
      <c r="L33">
        <v>118945.31299999999</v>
      </c>
    </row>
    <row r="34" spans="1:12">
      <c r="A34" t="s">
        <v>54</v>
      </c>
      <c r="B34">
        <v>46920.845000000001</v>
      </c>
      <c r="C34">
        <v>46098.019</v>
      </c>
      <c r="D34">
        <v>43124.739000000001</v>
      </c>
      <c r="E34">
        <v>46819.830999999998</v>
      </c>
      <c r="F34">
        <v>63112.934000000001</v>
      </c>
      <c r="G34">
        <v>54345.171000000002</v>
      </c>
      <c r="H34">
        <v>67561.623000000007</v>
      </c>
      <c r="I34">
        <v>96167.285000000003</v>
      </c>
      <c r="J34">
        <v>86547.642999999996</v>
      </c>
      <c r="K34">
        <v>75123.45</v>
      </c>
      <c r="L34">
        <v>72349.145999999993</v>
      </c>
    </row>
    <row r="35" spans="1:12">
      <c r="A35" t="s">
        <v>55</v>
      </c>
      <c r="B35">
        <v>229884.57800000001</v>
      </c>
      <c r="C35">
        <v>257182.72700000001</v>
      </c>
      <c r="D35">
        <v>225169.98499999999</v>
      </c>
      <c r="E35">
        <v>280364.65600000002</v>
      </c>
      <c r="F35">
        <v>387183.08199999999</v>
      </c>
      <c r="G35">
        <v>367696.90500000003</v>
      </c>
      <c r="H35">
        <v>474701.27299999999</v>
      </c>
      <c r="I35">
        <v>541599.93099999998</v>
      </c>
      <c r="J35">
        <v>583949.66500000004</v>
      </c>
      <c r="K35">
        <v>480927.52500000002</v>
      </c>
      <c r="L35">
        <v>452133.27299999999</v>
      </c>
    </row>
    <row r="36" spans="1:12">
      <c r="A36" t="s">
        <v>56</v>
      </c>
      <c r="B36">
        <v>314159.56800000003</v>
      </c>
      <c r="C36">
        <v>253080.48199999999</v>
      </c>
      <c r="D36">
        <v>265436.57699999999</v>
      </c>
      <c r="E36">
        <v>275937.984</v>
      </c>
      <c r="F36">
        <v>299332.55699999997</v>
      </c>
      <c r="G36">
        <v>249403.21100000001</v>
      </c>
      <c r="H36">
        <v>208885.389</v>
      </c>
      <c r="I36">
        <v>240978.93299999999</v>
      </c>
      <c r="J36">
        <v>237116.93</v>
      </c>
      <c r="K36">
        <v>220056.973</v>
      </c>
      <c r="L36">
        <v>228180.894</v>
      </c>
    </row>
    <row r="37" spans="1:12">
      <c r="A37" t="s">
        <v>57</v>
      </c>
      <c r="B37">
        <v>131410.55600000001</v>
      </c>
      <c r="C37">
        <v>128520.455</v>
      </c>
      <c r="D37">
        <v>136259.071</v>
      </c>
      <c r="E37">
        <v>144656.592</v>
      </c>
      <c r="F37">
        <v>197973.69200000001</v>
      </c>
      <c r="G37">
        <v>235643.11300000001</v>
      </c>
      <c r="H37">
        <v>271686.07500000001</v>
      </c>
      <c r="I37">
        <v>356860.26400000002</v>
      </c>
      <c r="J37">
        <v>442812.31400000001</v>
      </c>
      <c r="K37">
        <v>372411.06599999999</v>
      </c>
      <c r="L37">
        <v>475172.91200000001</v>
      </c>
    </row>
    <row r="38" spans="1:12">
      <c r="A38" t="s">
        <v>58</v>
      </c>
      <c r="B38">
        <v>51165.027000000002</v>
      </c>
      <c r="C38">
        <v>48117.415000000001</v>
      </c>
      <c r="D38">
        <v>83963.823999999993</v>
      </c>
      <c r="E38">
        <v>120125.69100000001</v>
      </c>
      <c r="F38">
        <v>122576.064</v>
      </c>
      <c r="G38">
        <v>108296.265</v>
      </c>
      <c r="H38">
        <v>61066.650999999998</v>
      </c>
      <c r="I38">
        <v>101820.88</v>
      </c>
      <c r="J38">
        <v>114628.21799999999</v>
      </c>
      <c r="K38">
        <v>111747.477</v>
      </c>
      <c r="L38">
        <v>124546.583</v>
      </c>
    </row>
    <row r="39" spans="1:12">
      <c r="A39" t="s">
        <v>59</v>
      </c>
      <c r="B39">
        <v>485224.41</v>
      </c>
      <c r="C39">
        <v>435899.42</v>
      </c>
      <c r="D39">
        <v>452285.26500000001</v>
      </c>
      <c r="E39">
        <v>459950.04800000001</v>
      </c>
      <c r="F39">
        <v>489562.98100000003</v>
      </c>
      <c r="G39">
        <v>521685.94500000001</v>
      </c>
      <c r="H39">
        <v>566228.05099999998</v>
      </c>
      <c r="I39">
        <v>652408.47100000002</v>
      </c>
      <c r="J39">
        <v>666195.01699999999</v>
      </c>
      <c r="K39">
        <v>571628.86899999995</v>
      </c>
      <c r="L39">
        <v>584064.06000000006</v>
      </c>
    </row>
    <row r="40" spans="1:12">
      <c r="A40" t="s">
        <v>60</v>
      </c>
      <c r="B40">
        <v>186523.035</v>
      </c>
      <c r="C40">
        <v>196254.636</v>
      </c>
      <c r="D40">
        <v>210868.42499999999</v>
      </c>
      <c r="E40">
        <v>260481.47399999999</v>
      </c>
      <c r="F40">
        <v>267968.34299999999</v>
      </c>
      <c r="G40">
        <v>244830.31200000001</v>
      </c>
      <c r="H40">
        <v>290514.49900000001</v>
      </c>
      <c r="I40">
        <v>319750.90100000001</v>
      </c>
      <c r="J40">
        <v>333771.538</v>
      </c>
      <c r="K40">
        <v>289090.29399999999</v>
      </c>
      <c r="L40">
        <v>337015.35800000001</v>
      </c>
    </row>
    <row r="41" spans="1:12">
      <c r="A41" t="s">
        <v>61</v>
      </c>
      <c r="B41">
        <v>30173.564999999999</v>
      </c>
      <c r="C41">
        <v>43349.695</v>
      </c>
      <c r="D41">
        <v>38699.623</v>
      </c>
      <c r="E41">
        <v>38300.175999999999</v>
      </c>
      <c r="F41">
        <v>30106.672999999999</v>
      </c>
      <c r="G41">
        <v>28983.537</v>
      </c>
      <c r="H41">
        <v>28751.097000000002</v>
      </c>
      <c r="I41">
        <v>33311.286999999997</v>
      </c>
      <c r="J41">
        <v>34502.697</v>
      </c>
      <c r="K41">
        <v>32203.456999999999</v>
      </c>
      <c r="L41">
        <v>38788.324999999997</v>
      </c>
    </row>
    <row r="42" spans="1:12">
      <c r="A42" t="s">
        <v>62</v>
      </c>
      <c r="B42">
        <v>492504.86700000003</v>
      </c>
      <c r="C42">
        <v>421518.72399999999</v>
      </c>
      <c r="D42">
        <v>457681.44099999999</v>
      </c>
      <c r="E42">
        <v>541415.96799999999</v>
      </c>
      <c r="F42">
        <v>577972.52500000002</v>
      </c>
      <c r="G42">
        <v>571791.13100000005</v>
      </c>
      <c r="H42">
        <v>667283.46</v>
      </c>
      <c r="I42">
        <v>852916.66700000002</v>
      </c>
      <c r="J42">
        <v>965814.60600000003</v>
      </c>
      <c r="K42">
        <v>905797.44700000004</v>
      </c>
      <c r="L42">
        <v>999984.74899999995</v>
      </c>
    </row>
    <row r="43" spans="1:12">
      <c r="A43" t="s">
        <v>63</v>
      </c>
      <c r="B43">
        <v>38177.741999999998</v>
      </c>
      <c r="C43">
        <v>58207.487999999998</v>
      </c>
      <c r="D43">
        <v>88185.112999999998</v>
      </c>
      <c r="E43">
        <v>112464.807</v>
      </c>
      <c r="F43">
        <v>140508.139</v>
      </c>
      <c r="G43">
        <v>104561.053</v>
      </c>
      <c r="H43">
        <v>99599.360000000001</v>
      </c>
      <c r="I43">
        <v>80752.168999999994</v>
      </c>
      <c r="J43">
        <v>140797.791</v>
      </c>
      <c r="K43">
        <v>112923.61199999999</v>
      </c>
      <c r="L43">
        <v>106739.774</v>
      </c>
    </row>
    <row r="44" spans="1:12">
      <c r="A44" t="s">
        <v>64</v>
      </c>
      <c r="B44">
        <v>781068.49699999997</v>
      </c>
      <c r="C44">
        <v>814183.8</v>
      </c>
      <c r="D44">
        <v>849009.98600000003</v>
      </c>
      <c r="E44">
        <v>1000035.835</v>
      </c>
      <c r="F44">
        <v>1172751.318</v>
      </c>
      <c r="G44">
        <v>1226026.578</v>
      </c>
      <c r="H44">
        <v>1313504.4450000001</v>
      </c>
      <c r="I44">
        <v>1473709.317</v>
      </c>
      <c r="J44">
        <v>1502567.524</v>
      </c>
      <c r="K44">
        <v>1440269.723</v>
      </c>
      <c r="L44">
        <v>1582502.757</v>
      </c>
    </row>
    <row r="45" spans="1:12">
      <c r="A45" t="s">
        <v>65</v>
      </c>
      <c r="B45">
        <v>209695.12</v>
      </c>
      <c r="C45">
        <v>215240.83199999999</v>
      </c>
      <c r="D45">
        <v>171978.261</v>
      </c>
      <c r="E45">
        <v>282264.92700000003</v>
      </c>
      <c r="F45">
        <v>289497.38</v>
      </c>
      <c r="G45">
        <v>356020.90700000001</v>
      </c>
      <c r="H45">
        <v>424658.41600000003</v>
      </c>
      <c r="I45">
        <v>401461.07400000002</v>
      </c>
      <c r="J45">
        <v>485614.19400000002</v>
      </c>
      <c r="K45">
        <v>493497.12699999998</v>
      </c>
      <c r="L45">
        <v>544057.549</v>
      </c>
    </row>
    <row r="46" spans="1:12">
      <c r="A46" t="s">
        <v>66</v>
      </c>
      <c r="B46">
        <v>4444937.3770000003</v>
      </c>
      <c r="C46">
        <v>4445767.051</v>
      </c>
      <c r="D46">
        <v>4817703.2529999996</v>
      </c>
      <c r="E46">
        <v>5438937.5209999997</v>
      </c>
      <c r="F46">
        <v>5889619.9479999999</v>
      </c>
      <c r="G46">
        <v>6003957.108</v>
      </c>
      <c r="H46">
        <v>6433065.2879999997</v>
      </c>
      <c r="I46">
        <v>7791069.2479999997</v>
      </c>
      <c r="J46">
        <v>7942121.9189999998</v>
      </c>
      <c r="K46">
        <v>7173626.1040000003</v>
      </c>
      <c r="L46">
        <v>8112493.0630000001</v>
      </c>
    </row>
    <row r="47" spans="1:12">
      <c r="A47" t="s">
        <v>67</v>
      </c>
      <c r="B47">
        <v>24901.522000000001</v>
      </c>
      <c r="C47">
        <v>24880.458999999999</v>
      </c>
      <c r="D47">
        <v>41664.455999999998</v>
      </c>
      <c r="E47">
        <v>46348.972999999998</v>
      </c>
      <c r="F47">
        <v>48877.334999999999</v>
      </c>
      <c r="G47">
        <v>28564.535</v>
      </c>
      <c r="H47">
        <v>29991.504000000001</v>
      </c>
      <c r="I47">
        <v>26347.594000000001</v>
      </c>
      <c r="J47">
        <v>19314.206999999999</v>
      </c>
      <c r="K47">
        <v>14732.871999999999</v>
      </c>
      <c r="L47">
        <v>16109.932000000001</v>
      </c>
    </row>
    <row r="48" spans="1:12">
      <c r="A48" t="s">
        <v>68</v>
      </c>
      <c r="B48">
        <v>1524814.4509999999</v>
      </c>
      <c r="C48">
        <v>1317670.362</v>
      </c>
      <c r="D48">
        <v>1433891.264</v>
      </c>
      <c r="E48">
        <v>1467724.564</v>
      </c>
      <c r="F48">
        <v>1353851.16</v>
      </c>
      <c r="G48">
        <v>1094278.5090000001</v>
      </c>
      <c r="H48">
        <v>914700.76100000006</v>
      </c>
      <c r="I48">
        <v>575271.05000000005</v>
      </c>
      <c r="J48">
        <v>804177.56299999997</v>
      </c>
      <c r="K48">
        <v>613415.76800000004</v>
      </c>
      <c r="L48">
        <v>516373.67200000002</v>
      </c>
    </row>
    <row r="49" spans="1:12">
      <c r="A49" t="s">
        <v>69</v>
      </c>
      <c r="B49">
        <v>222796.80499999999</v>
      </c>
      <c r="C49">
        <v>179240.82699999999</v>
      </c>
      <c r="D49">
        <v>221394.85500000001</v>
      </c>
      <c r="E49">
        <v>242478.68299999999</v>
      </c>
      <c r="F49">
        <v>256784.58</v>
      </c>
      <c r="G49">
        <v>204315.52299999999</v>
      </c>
      <c r="H49">
        <v>223118.86</v>
      </c>
      <c r="I49">
        <v>230545.272</v>
      </c>
      <c r="J49">
        <v>213220.82699999999</v>
      </c>
      <c r="K49">
        <v>144049.29199999999</v>
      </c>
      <c r="L49">
        <v>248494.13399999999</v>
      </c>
    </row>
    <row r="50" spans="1:12">
      <c r="A50" t="s">
        <v>70</v>
      </c>
      <c r="B50">
        <v>5499.2780000000002</v>
      </c>
      <c r="C50">
        <v>10357.424999999999</v>
      </c>
      <c r="D50">
        <v>4474.3379999999997</v>
      </c>
      <c r="E50">
        <v>5959.3519999999999</v>
      </c>
      <c r="F50">
        <v>6132.64</v>
      </c>
      <c r="G50">
        <v>5763.42</v>
      </c>
      <c r="H50">
        <v>6978.634</v>
      </c>
      <c r="I50">
        <v>6179.4129999999996</v>
      </c>
      <c r="J50">
        <v>1838.529</v>
      </c>
      <c r="K50">
        <v>1881.463</v>
      </c>
      <c r="L50">
        <v>1808.434</v>
      </c>
    </row>
    <row r="51" spans="1:12">
      <c r="A51" t="s">
        <v>71</v>
      </c>
      <c r="B51">
        <v>14498.388000000001</v>
      </c>
      <c r="C51">
        <v>6946.27</v>
      </c>
      <c r="D51">
        <v>41527.224999999999</v>
      </c>
      <c r="E51">
        <v>79936.697</v>
      </c>
      <c r="F51">
        <v>40191.557999999997</v>
      </c>
      <c r="G51">
        <v>43830.572999999997</v>
      </c>
      <c r="H51">
        <v>69444.370999999999</v>
      </c>
      <c r="I51">
        <v>118792.232</v>
      </c>
      <c r="J51">
        <v>138500.908</v>
      </c>
      <c r="K51">
        <v>30634.580999999998</v>
      </c>
      <c r="L51">
        <v>128287.06600000001</v>
      </c>
    </row>
    <row r="52" spans="1:12">
      <c r="A52" t="s">
        <v>72</v>
      </c>
      <c r="B52">
        <v>15032.679</v>
      </c>
      <c r="C52">
        <v>10780.562</v>
      </c>
      <c r="D52">
        <v>5739.1509999999998</v>
      </c>
      <c r="E52">
        <v>9969.1839999999993</v>
      </c>
      <c r="F52">
        <v>21359.716</v>
      </c>
      <c r="G52">
        <v>29626.293000000001</v>
      </c>
      <c r="H52">
        <v>17616.036</v>
      </c>
      <c r="I52">
        <v>19510.638999999999</v>
      </c>
      <c r="J52">
        <v>18835.391</v>
      </c>
      <c r="K52">
        <v>29451.846000000001</v>
      </c>
      <c r="L52">
        <v>36134.493000000002</v>
      </c>
    </row>
    <row r="53" spans="1:12">
      <c r="A53" t="s">
        <v>73</v>
      </c>
      <c r="B53">
        <v>10444.224</v>
      </c>
      <c r="C53">
        <v>8347.1389999999992</v>
      </c>
      <c r="D53">
        <v>6426.7889999999998</v>
      </c>
      <c r="E53">
        <v>11599.425999999999</v>
      </c>
      <c r="F53">
        <v>7038.5249999999996</v>
      </c>
      <c r="G53">
        <v>6553.0420000000004</v>
      </c>
      <c r="H53">
        <v>6753.625</v>
      </c>
      <c r="I53">
        <v>8481.9320000000007</v>
      </c>
      <c r="J53">
        <v>10135.391</v>
      </c>
      <c r="K53">
        <v>8292.8989999999994</v>
      </c>
      <c r="L53">
        <v>19030.827000000001</v>
      </c>
    </row>
    <row r="54" spans="1:12">
      <c r="A54" t="s">
        <v>74</v>
      </c>
      <c r="B54">
        <v>264991.49099999998</v>
      </c>
      <c r="C54">
        <v>256510.56099999999</v>
      </c>
      <c r="D54">
        <v>255705.44099999999</v>
      </c>
      <c r="E54">
        <v>222428.36300000001</v>
      </c>
      <c r="F54">
        <v>243896.546</v>
      </c>
      <c r="G54">
        <v>264262.45699999999</v>
      </c>
      <c r="H54">
        <v>291346.31699999998</v>
      </c>
      <c r="I54">
        <v>348270.78399999999</v>
      </c>
      <c r="J54">
        <v>414240.13900000002</v>
      </c>
      <c r="K54">
        <v>252402.71299999999</v>
      </c>
      <c r="L54">
        <v>303665.32299999997</v>
      </c>
    </row>
    <row r="55" spans="1:12">
      <c r="A55" t="s">
        <v>75</v>
      </c>
      <c r="B55">
        <v>4242.8940000000002</v>
      </c>
      <c r="C55">
        <v>4508.4290000000001</v>
      </c>
      <c r="D55">
        <v>6016.6109999999999</v>
      </c>
      <c r="E55">
        <v>11921.074000000001</v>
      </c>
      <c r="F55">
        <v>10540.091</v>
      </c>
      <c r="G55">
        <v>9973.1020000000008</v>
      </c>
      <c r="H55">
        <v>10602.204</v>
      </c>
      <c r="I55">
        <v>11053.752</v>
      </c>
      <c r="J55">
        <v>8851.9869999999992</v>
      </c>
      <c r="K55">
        <v>5687.951</v>
      </c>
      <c r="L55">
        <v>14778.210999999999</v>
      </c>
    </row>
    <row r="56" spans="1:12">
      <c r="A56" t="s">
        <v>76</v>
      </c>
      <c r="B56">
        <v>3808.788</v>
      </c>
      <c r="C56">
        <v>2883.9679999999998</v>
      </c>
      <c r="D56">
        <v>3970.0390000000002</v>
      </c>
      <c r="E56">
        <v>9868.027</v>
      </c>
      <c r="F56">
        <v>15158.15</v>
      </c>
      <c r="G56">
        <v>11615.489</v>
      </c>
      <c r="H56">
        <v>12441.727999999999</v>
      </c>
      <c r="I56">
        <v>13147.186</v>
      </c>
      <c r="J56">
        <v>19784.277999999998</v>
      </c>
      <c r="K56">
        <v>10091.557000000001</v>
      </c>
      <c r="L56">
        <v>24275.565999999999</v>
      </c>
    </row>
    <row r="57" spans="1:12">
      <c r="A57" t="s">
        <v>77</v>
      </c>
      <c r="B57">
        <v>20120.128000000001</v>
      </c>
      <c r="C57">
        <v>13394.394</v>
      </c>
      <c r="D57">
        <v>15002.656000000001</v>
      </c>
      <c r="E57">
        <v>21689.464</v>
      </c>
      <c r="F57">
        <v>36191.982000000004</v>
      </c>
      <c r="G57">
        <v>44652.466999999997</v>
      </c>
      <c r="H57">
        <v>46512.211000000003</v>
      </c>
      <c r="I57">
        <v>63550.466</v>
      </c>
      <c r="J57">
        <v>52984.726999999999</v>
      </c>
      <c r="K57">
        <v>20361.125</v>
      </c>
      <c r="L57">
        <v>28401.059000000001</v>
      </c>
    </row>
    <row r="58" spans="1:12">
      <c r="A58" t="s">
        <v>78</v>
      </c>
      <c r="B58">
        <v>72491.153000000006</v>
      </c>
      <c r="C58">
        <v>76768.907999999996</v>
      </c>
      <c r="D58">
        <v>96428.161999999997</v>
      </c>
      <c r="E58">
        <v>123849.367</v>
      </c>
      <c r="F58">
        <v>152670.64300000001</v>
      </c>
      <c r="G58">
        <v>160578.122</v>
      </c>
      <c r="H58">
        <v>197095.25200000001</v>
      </c>
      <c r="I58">
        <v>202589.005</v>
      </c>
      <c r="J58">
        <v>142279.95000000001</v>
      </c>
      <c r="K58">
        <v>95368.682000000001</v>
      </c>
      <c r="L58">
        <v>103700.898</v>
      </c>
    </row>
    <row r="59" spans="1:12">
      <c r="A59" t="s">
        <v>79</v>
      </c>
      <c r="B59">
        <v>113025.02499999999</v>
      </c>
      <c r="C59">
        <v>114737.44500000001</v>
      </c>
      <c r="D59">
        <v>159975.51300000001</v>
      </c>
      <c r="E59">
        <v>293965.07199999999</v>
      </c>
      <c r="F59">
        <v>447332.995</v>
      </c>
      <c r="G59">
        <v>516906.83399999997</v>
      </c>
      <c r="H59">
        <v>618322.81499999994</v>
      </c>
      <c r="I59">
        <v>819421.397</v>
      </c>
      <c r="J59">
        <v>882033.86300000001</v>
      </c>
      <c r="K59">
        <v>549928.26100000006</v>
      </c>
      <c r="L59">
        <v>838563.27099999995</v>
      </c>
    </row>
    <row r="60" spans="1:12">
      <c r="A60" t="s">
        <v>80</v>
      </c>
      <c r="B60">
        <v>2164.076</v>
      </c>
      <c r="C60">
        <v>1516</v>
      </c>
      <c r="D60">
        <v>1440.4749999999999</v>
      </c>
      <c r="E60">
        <v>1258.6010000000001</v>
      </c>
      <c r="F60">
        <v>1230.655</v>
      </c>
      <c r="G60">
        <v>1432.5229999999999</v>
      </c>
      <c r="H60">
        <v>2372.5889999999999</v>
      </c>
      <c r="I60">
        <v>1953.1980000000001</v>
      </c>
      <c r="J60">
        <v>3012.819</v>
      </c>
      <c r="K60">
        <v>1912.4110000000001</v>
      </c>
      <c r="L60">
        <v>1709.5060000000001</v>
      </c>
    </row>
    <row r="61" spans="1:12">
      <c r="A61" t="s">
        <v>81</v>
      </c>
      <c r="B61">
        <v>3811.8220000000001</v>
      </c>
      <c r="C61">
        <v>2901.9650000000001</v>
      </c>
      <c r="D61">
        <v>3585.7049999999999</v>
      </c>
      <c r="E61">
        <v>4600.9920000000002</v>
      </c>
      <c r="F61">
        <v>4173.6019999999999</v>
      </c>
      <c r="G61">
        <v>3047.3040000000001</v>
      </c>
      <c r="H61">
        <v>9537.4560000000001</v>
      </c>
      <c r="I61">
        <v>11671.741</v>
      </c>
      <c r="J61">
        <v>7993.4859999999999</v>
      </c>
      <c r="K61">
        <v>3520.7060000000001</v>
      </c>
      <c r="L61">
        <v>1891.37</v>
      </c>
    </row>
    <row r="62" spans="1:12">
      <c r="A62" t="s">
        <v>82</v>
      </c>
      <c r="B62">
        <v>5132.1189999999997</v>
      </c>
      <c r="C62">
        <v>2540.91</v>
      </c>
      <c r="D62">
        <v>1326.4169999999999</v>
      </c>
      <c r="E62">
        <v>1745.7139999999999</v>
      </c>
      <c r="F62">
        <v>3082.7950000000001</v>
      </c>
      <c r="G62">
        <v>2370.5300000000002</v>
      </c>
      <c r="H62">
        <v>1686.8789999999999</v>
      </c>
      <c r="I62">
        <v>1009.308</v>
      </c>
      <c r="J62">
        <v>2648.4110000000001</v>
      </c>
      <c r="K62">
        <v>1923.2940000000001</v>
      </c>
      <c r="L62">
        <v>1458.8209999999999</v>
      </c>
    </row>
    <row r="63" spans="1:12">
      <c r="A63" t="s">
        <v>83</v>
      </c>
      <c r="B63">
        <v>68237.426000000007</v>
      </c>
      <c r="C63">
        <v>76960.944000000003</v>
      </c>
      <c r="D63">
        <v>75352.732000000004</v>
      </c>
      <c r="E63">
        <v>87513.687000000005</v>
      </c>
      <c r="F63">
        <v>106765.21</v>
      </c>
      <c r="G63">
        <v>87771.938999999998</v>
      </c>
      <c r="H63">
        <v>59570.677000000003</v>
      </c>
      <c r="I63">
        <v>60294.357000000004</v>
      </c>
      <c r="J63">
        <v>98941.740999999995</v>
      </c>
      <c r="K63">
        <v>67147.013000000006</v>
      </c>
      <c r="L63">
        <v>69122.843999999997</v>
      </c>
    </row>
    <row r="64" spans="1:12">
      <c r="A64" t="s">
        <v>84</v>
      </c>
      <c r="B64">
        <v>10198.183000000001</v>
      </c>
      <c r="C64">
        <v>22745.355</v>
      </c>
      <c r="D64">
        <v>16439.915000000001</v>
      </c>
      <c r="E64">
        <v>24619.401000000002</v>
      </c>
      <c r="F64">
        <v>123204.86599999999</v>
      </c>
      <c r="G64">
        <v>111444.74800000001</v>
      </c>
      <c r="H64">
        <v>117746.355</v>
      </c>
      <c r="I64">
        <v>241922.389</v>
      </c>
      <c r="J64">
        <v>136246.655</v>
      </c>
      <c r="K64">
        <v>166436.674</v>
      </c>
      <c r="L64">
        <v>201078.96</v>
      </c>
    </row>
    <row r="65" spans="1:12">
      <c r="A65" t="s">
        <v>85</v>
      </c>
      <c r="B65">
        <v>221161.391</v>
      </c>
      <c r="C65">
        <v>162811.41800000001</v>
      </c>
      <c r="D65">
        <v>164143.61900000001</v>
      </c>
      <c r="E65">
        <v>168130.90100000001</v>
      </c>
      <c r="F65">
        <v>197336.05799999999</v>
      </c>
      <c r="G65">
        <v>184159.22899999999</v>
      </c>
      <c r="H65">
        <v>208749.084</v>
      </c>
      <c r="I65">
        <v>118708.829</v>
      </c>
      <c r="J65">
        <v>99103.664999999994</v>
      </c>
      <c r="K65">
        <v>73669.277000000002</v>
      </c>
      <c r="L65">
        <v>100547.44100000001</v>
      </c>
    </row>
    <row r="66" spans="1:12">
      <c r="A66" t="s">
        <v>86</v>
      </c>
      <c r="B66">
        <v>113562.13</v>
      </c>
      <c r="C66">
        <v>107261.588</v>
      </c>
      <c r="D66">
        <v>135620.49799999999</v>
      </c>
      <c r="E66">
        <v>176386.18299999999</v>
      </c>
      <c r="F66">
        <v>208883.93100000001</v>
      </c>
      <c r="G66">
        <v>259251.39</v>
      </c>
      <c r="H66">
        <v>292605.18800000002</v>
      </c>
      <c r="I66">
        <v>360533.16499999998</v>
      </c>
      <c r="J66">
        <v>403766.435</v>
      </c>
      <c r="K66">
        <v>375233.22200000001</v>
      </c>
      <c r="L66">
        <v>433877.60700000002</v>
      </c>
    </row>
    <row r="67" spans="1:12">
      <c r="A67" t="s">
        <v>87</v>
      </c>
      <c r="B67">
        <v>6027.8280000000004</v>
      </c>
      <c r="C67">
        <v>5648.9380000000001</v>
      </c>
      <c r="D67">
        <v>6236.3019999999997</v>
      </c>
      <c r="E67">
        <v>7290.96</v>
      </c>
      <c r="F67">
        <v>7649.3649999999998</v>
      </c>
      <c r="G67">
        <v>9493.0589999999993</v>
      </c>
      <c r="H67">
        <v>11927.878000000001</v>
      </c>
      <c r="I67">
        <v>12029.767</v>
      </c>
      <c r="J67">
        <v>12336.338</v>
      </c>
      <c r="K67">
        <v>5666.4380000000001</v>
      </c>
      <c r="L67">
        <v>8283.0339999999997</v>
      </c>
    </row>
    <row r="68" spans="1:12">
      <c r="A68" t="s">
        <v>88</v>
      </c>
      <c r="B68">
        <v>95277.758000000002</v>
      </c>
      <c r="C68">
        <v>97859.100999999995</v>
      </c>
      <c r="D68">
        <v>106328.65399999999</v>
      </c>
      <c r="E68">
        <v>117394.03599999999</v>
      </c>
      <c r="F68">
        <v>155239.70300000001</v>
      </c>
      <c r="G68">
        <v>170156.179</v>
      </c>
      <c r="H68">
        <v>185296.56099999999</v>
      </c>
      <c r="I68">
        <v>230789.141</v>
      </c>
      <c r="J68">
        <v>212977.62400000001</v>
      </c>
      <c r="K68">
        <v>176001.935</v>
      </c>
      <c r="L68">
        <v>163306.42000000001</v>
      </c>
    </row>
    <row r="69" spans="1:12">
      <c r="A69" t="s">
        <v>89</v>
      </c>
      <c r="B69">
        <v>2239.5720000000001</v>
      </c>
      <c r="C69">
        <v>1048.953</v>
      </c>
      <c r="D69">
        <v>1238.6400000000001</v>
      </c>
      <c r="E69">
        <v>1398.395</v>
      </c>
      <c r="F69">
        <v>1829.181</v>
      </c>
      <c r="G69">
        <v>1167.0319999999999</v>
      </c>
      <c r="H69">
        <v>2226.8319999999999</v>
      </c>
      <c r="I69">
        <v>3617.6329999999998</v>
      </c>
      <c r="J69">
        <v>22966.581999999999</v>
      </c>
      <c r="K69">
        <v>5248.1869999999999</v>
      </c>
      <c r="L69">
        <v>6755.4840000000004</v>
      </c>
    </row>
    <row r="70" spans="1:12">
      <c r="A70" t="s">
        <v>90</v>
      </c>
      <c r="B70">
        <v>66625.667000000001</v>
      </c>
      <c r="C70">
        <v>36503.262000000002</v>
      </c>
      <c r="D70">
        <v>46375.258000000002</v>
      </c>
      <c r="E70">
        <v>87841.043999999994</v>
      </c>
      <c r="F70">
        <v>84516.866999999998</v>
      </c>
      <c r="G70">
        <v>61539.993000000002</v>
      </c>
      <c r="H70">
        <v>56889.88</v>
      </c>
      <c r="I70">
        <v>63078.455000000002</v>
      </c>
      <c r="J70">
        <v>57284.826999999997</v>
      </c>
      <c r="K70">
        <v>37618.633000000002</v>
      </c>
      <c r="L70">
        <v>62389.364000000001</v>
      </c>
    </row>
    <row r="71" spans="1:12">
      <c r="A71" t="s">
        <v>91</v>
      </c>
      <c r="B71">
        <v>521572.36</v>
      </c>
      <c r="C71">
        <v>492518.299</v>
      </c>
      <c r="D71">
        <v>500297.17</v>
      </c>
      <c r="E71">
        <v>558364.69999999995</v>
      </c>
      <c r="F71">
        <v>596687.33600000001</v>
      </c>
      <c r="G71">
        <v>597443.33400000003</v>
      </c>
      <c r="H71">
        <v>588456.41500000004</v>
      </c>
      <c r="I71">
        <v>654906.06000000006</v>
      </c>
      <c r="J71">
        <v>597918.36899999995</v>
      </c>
      <c r="K71">
        <v>529745.00800000003</v>
      </c>
      <c r="L71">
        <v>479722.45</v>
      </c>
    </row>
    <row r="72" spans="1:12">
      <c r="A72" t="s">
        <v>92</v>
      </c>
      <c r="B72">
        <v>194.41499999999999</v>
      </c>
      <c r="C72">
        <v>615.35799999999995</v>
      </c>
      <c r="D72">
        <v>207.05799999999999</v>
      </c>
      <c r="E72">
        <v>241.22800000000001</v>
      </c>
      <c r="F72">
        <v>391.358</v>
      </c>
      <c r="G72">
        <v>974.06100000000004</v>
      </c>
      <c r="H72">
        <v>1639.6759999999999</v>
      </c>
      <c r="I72">
        <v>3559.3310000000001</v>
      </c>
      <c r="J72">
        <v>1784.3209999999999</v>
      </c>
      <c r="K72">
        <v>4718.3029999999999</v>
      </c>
      <c r="L72">
        <v>975.12</v>
      </c>
    </row>
    <row r="73" spans="1:12">
      <c r="A73" t="s">
        <v>93</v>
      </c>
      <c r="B73">
        <v>487594.39399999997</v>
      </c>
      <c r="C73">
        <v>530419.68999999994</v>
      </c>
      <c r="D73">
        <v>702142.96200000006</v>
      </c>
      <c r="E73">
        <v>1170531.879</v>
      </c>
      <c r="F73">
        <v>1843296.4310000001</v>
      </c>
      <c r="G73">
        <v>1705914.818</v>
      </c>
      <c r="H73">
        <v>2189750.3360000001</v>
      </c>
      <c r="I73">
        <v>2675002.4559999998</v>
      </c>
      <c r="J73">
        <v>3441328.9610000001</v>
      </c>
      <c r="K73">
        <v>1848572.8</v>
      </c>
      <c r="L73">
        <v>3009826.9040000001</v>
      </c>
    </row>
    <row r="74" spans="1:12">
      <c r="A74" t="s">
        <v>94</v>
      </c>
      <c r="B74">
        <v>6609.9750000000004</v>
      </c>
      <c r="C74">
        <v>6870.107</v>
      </c>
      <c r="D74">
        <v>6248.7870000000003</v>
      </c>
      <c r="E74">
        <v>1845.1790000000001</v>
      </c>
      <c r="F74">
        <v>968.51499999999999</v>
      </c>
      <c r="G74">
        <v>1255.6320000000001</v>
      </c>
      <c r="H74">
        <v>3678.855</v>
      </c>
      <c r="I74">
        <v>434.02300000000002</v>
      </c>
      <c r="J74">
        <v>648.976</v>
      </c>
      <c r="K74">
        <v>351.70600000000002</v>
      </c>
      <c r="L74">
        <v>570.745</v>
      </c>
    </row>
    <row r="75" spans="1:12">
      <c r="A75" t="s">
        <v>95</v>
      </c>
      <c r="B75">
        <v>2695.8409999999999</v>
      </c>
      <c r="C75">
        <v>1167.579</v>
      </c>
      <c r="D75">
        <v>2226.6239999999998</v>
      </c>
      <c r="E75">
        <v>12522.28</v>
      </c>
      <c r="F75">
        <v>16544.055</v>
      </c>
      <c r="G75">
        <v>12080.996999999999</v>
      </c>
      <c r="H75">
        <v>10425.209999999999</v>
      </c>
      <c r="I75">
        <v>3113.9160000000002</v>
      </c>
      <c r="J75">
        <v>2363.5880000000002</v>
      </c>
      <c r="K75">
        <v>4586.2079999999996</v>
      </c>
      <c r="L75">
        <v>3489.9580000000001</v>
      </c>
    </row>
    <row r="76" spans="1:12">
      <c r="A76" t="s">
        <v>96</v>
      </c>
      <c r="B76">
        <v>0</v>
      </c>
      <c r="C76">
        <v>9139.2620000000006</v>
      </c>
      <c r="D76" t="s">
        <v>18</v>
      </c>
      <c r="E76" t="s">
        <v>18</v>
      </c>
      <c r="F76">
        <v>5550.7780000000002</v>
      </c>
      <c r="G76">
        <v>6583.4539999999997</v>
      </c>
      <c r="H76">
        <v>11786.084000000001</v>
      </c>
      <c r="I76">
        <v>10777.987999999999</v>
      </c>
      <c r="J76">
        <v>10137.126</v>
      </c>
      <c r="K76">
        <v>11349.763999999999</v>
      </c>
      <c r="L76">
        <v>9502.0969999999998</v>
      </c>
    </row>
    <row r="77" spans="1:12">
      <c r="A77" t="s">
        <v>97</v>
      </c>
      <c r="B77">
        <v>0</v>
      </c>
      <c r="C77" t="s">
        <v>18</v>
      </c>
      <c r="D77" t="s">
        <v>18</v>
      </c>
      <c r="E77">
        <v>0.36299999999999999</v>
      </c>
      <c r="F77" t="s">
        <v>18</v>
      </c>
      <c r="G77" t="s">
        <v>18</v>
      </c>
      <c r="H77">
        <v>5228.7039999999997</v>
      </c>
      <c r="I77">
        <v>83.100999999999999</v>
      </c>
      <c r="J77" t="s">
        <v>18</v>
      </c>
      <c r="K77">
        <v>16.782</v>
      </c>
      <c r="L77">
        <v>17007.550999999999</v>
      </c>
    </row>
    <row r="78" spans="1:12">
      <c r="A78" t="s">
        <v>98</v>
      </c>
      <c r="B78">
        <v>9606.2479999999996</v>
      </c>
      <c r="C78">
        <v>4745.433</v>
      </c>
      <c r="D78">
        <v>11631.870999999999</v>
      </c>
      <c r="E78">
        <v>4109.7790000000014</v>
      </c>
      <c r="F78">
        <v>6638.6289999999999</v>
      </c>
      <c r="G78">
        <v>10581.868</v>
      </c>
      <c r="H78">
        <v>9248.8410000000003</v>
      </c>
      <c r="I78">
        <v>10424.609</v>
      </c>
      <c r="J78">
        <v>7761.8270000000002</v>
      </c>
      <c r="K78">
        <v>10730.683999999999</v>
      </c>
      <c r="L78">
        <v>15228.548000000001</v>
      </c>
    </row>
    <row r="79" spans="1:12">
      <c r="A79" t="s">
        <v>99</v>
      </c>
      <c r="B79">
        <v>509934.815</v>
      </c>
      <c r="C79">
        <v>539567.68200000003</v>
      </c>
      <c r="D79">
        <v>580866.53399999999</v>
      </c>
      <c r="E79">
        <v>693718.46600000001</v>
      </c>
      <c r="F79">
        <v>967331.42099999997</v>
      </c>
      <c r="G79">
        <v>1256696.656</v>
      </c>
      <c r="H79">
        <v>1993530.5049999999</v>
      </c>
      <c r="I79">
        <v>2809605.6669999999</v>
      </c>
      <c r="J79">
        <v>2935519.6009999998</v>
      </c>
      <c r="K79">
        <v>1823841.166</v>
      </c>
      <c r="L79">
        <v>2897919.62</v>
      </c>
    </row>
    <row r="80" spans="1:12">
      <c r="A80" t="s">
        <v>100</v>
      </c>
      <c r="B80">
        <v>88934.35</v>
      </c>
      <c r="C80">
        <v>75865.532000000007</v>
      </c>
      <c r="D80">
        <v>67022.979000000007</v>
      </c>
      <c r="E80">
        <v>62933.737999999998</v>
      </c>
      <c r="F80">
        <v>66489.588000000003</v>
      </c>
      <c r="G80">
        <v>97913.066000000006</v>
      </c>
      <c r="H80">
        <v>175490.228</v>
      </c>
      <c r="I80">
        <v>199389.41899999999</v>
      </c>
      <c r="J80">
        <v>263692.81099999999</v>
      </c>
      <c r="K80">
        <v>172034.44399999999</v>
      </c>
      <c r="L80">
        <v>303412.72700000001</v>
      </c>
    </row>
    <row r="81" spans="1:12">
      <c r="A81" t="s">
        <v>101</v>
      </c>
      <c r="B81">
        <v>69171.150999999998</v>
      </c>
      <c r="C81">
        <v>49802.921000000002</v>
      </c>
      <c r="D81">
        <v>54788.945</v>
      </c>
      <c r="E81">
        <v>62627.572</v>
      </c>
      <c r="F81">
        <v>88896.203999999998</v>
      </c>
      <c r="G81">
        <v>92187.322</v>
      </c>
      <c r="H81">
        <v>88933.665999999997</v>
      </c>
      <c r="I81">
        <v>95839.89</v>
      </c>
      <c r="J81">
        <v>111330.322</v>
      </c>
      <c r="K81">
        <v>107615.518</v>
      </c>
      <c r="L81">
        <v>118949.43</v>
      </c>
    </row>
    <row r="82" spans="1:12">
      <c r="A82" t="s">
        <v>102</v>
      </c>
      <c r="B82">
        <v>143773.38399999999</v>
      </c>
      <c r="C82">
        <v>143653.231</v>
      </c>
      <c r="D82">
        <v>181741.27799999999</v>
      </c>
      <c r="E82">
        <v>196745.09099999999</v>
      </c>
      <c r="F82">
        <v>238287.57500000001</v>
      </c>
      <c r="G82">
        <v>248495.51</v>
      </c>
      <c r="H82">
        <v>291082.45600000001</v>
      </c>
      <c r="I82">
        <v>334555.223</v>
      </c>
      <c r="J82">
        <v>443398.58600000001</v>
      </c>
      <c r="K82">
        <v>337352.75199999998</v>
      </c>
      <c r="L82">
        <v>337362.652</v>
      </c>
    </row>
    <row r="83" spans="1:12">
      <c r="A83" t="s">
        <v>103</v>
      </c>
      <c r="B83">
        <v>60630.521000000001</v>
      </c>
      <c r="C83">
        <v>49010.510999999999</v>
      </c>
      <c r="D83">
        <v>45560.201999999997</v>
      </c>
      <c r="E83">
        <v>52571.771999999997</v>
      </c>
      <c r="F83">
        <v>68154.388000000006</v>
      </c>
      <c r="G83">
        <v>72137.854999999996</v>
      </c>
      <c r="H83">
        <v>63674.499000000003</v>
      </c>
      <c r="I83">
        <v>82103.805999999997</v>
      </c>
      <c r="J83">
        <v>176327.41399999999</v>
      </c>
      <c r="K83">
        <v>112553.31299999999</v>
      </c>
      <c r="L83">
        <v>133825.109</v>
      </c>
    </row>
    <row r="84" spans="1:12">
      <c r="A84" t="s">
        <v>104</v>
      </c>
      <c r="B84">
        <v>13843.3</v>
      </c>
      <c r="C84">
        <v>13845.429</v>
      </c>
      <c r="D84">
        <v>13207.392</v>
      </c>
      <c r="E84">
        <v>15492.026</v>
      </c>
      <c r="F84">
        <v>14526.492</v>
      </c>
      <c r="G84">
        <v>11078.067999999999</v>
      </c>
      <c r="H84">
        <v>10074.785</v>
      </c>
      <c r="I84">
        <v>15289.575000000001</v>
      </c>
      <c r="J84">
        <v>24532.891</v>
      </c>
      <c r="K84">
        <v>31657.223999999998</v>
      </c>
      <c r="L84">
        <v>35392.523999999998</v>
      </c>
    </row>
    <row r="85" spans="1:12">
      <c r="A85" t="s">
        <v>105</v>
      </c>
      <c r="B85">
        <v>38247.894999999997</v>
      </c>
      <c r="C85">
        <v>30765.626</v>
      </c>
      <c r="D85">
        <v>38557.487999999998</v>
      </c>
      <c r="E85">
        <v>25629.987000000001</v>
      </c>
      <c r="F85">
        <v>34397.758999999998</v>
      </c>
      <c r="G85">
        <v>45295.332999999999</v>
      </c>
      <c r="H85">
        <v>23245.789000000001</v>
      </c>
      <c r="I85">
        <v>57629.285000000003</v>
      </c>
      <c r="J85">
        <v>70117.781000000003</v>
      </c>
      <c r="K85">
        <v>34954.175999999999</v>
      </c>
      <c r="L85">
        <v>182812.21900000001</v>
      </c>
    </row>
    <row r="86" spans="1:12">
      <c r="A86" t="s">
        <v>106</v>
      </c>
      <c r="B86">
        <v>15932445.564999999</v>
      </c>
      <c r="C86">
        <v>15116079.526000001</v>
      </c>
      <c r="D86">
        <v>14756050.558</v>
      </c>
      <c r="E86">
        <v>15125273.125</v>
      </c>
      <c r="F86">
        <v>17176870.537</v>
      </c>
      <c r="G86">
        <v>19949964.061000001</v>
      </c>
      <c r="H86">
        <v>23169446.094000001</v>
      </c>
      <c r="I86">
        <v>25357702.182</v>
      </c>
      <c r="J86">
        <v>30712400.800999999</v>
      </c>
      <c r="K86">
        <v>19561547.624000002</v>
      </c>
      <c r="L86">
        <v>24491177.874000002</v>
      </c>
    </row>
    <row r="87" spans="1:12">
      <c r="A87" t="s">
        <v>107</v>
      </c>
      <c r="B87">
        <v>5514693.807</v>
      </c>
      <c r="C87">
        <v>4522524.8099999996</v>
      </c>
      <c r="D87">
        <v>5017612.6579999998</v>
      </c>
      <c r="E87">
        <v>6714646.6749999998</v>
      </c>
      <c r="F87">
        <v>9924847.8230000008</v>
      </c>
      <c r="G87">
        <v>12876663.524</v>
      </c>
      <c r="H87">
        <v>15389803.603</v>
      </c>
      <c r="I87">
        <v>16146669.995999999</v>
      </c>
      <c r="J87">
        <v>23484491.550999999</v>
      </c>
      <c r="K87">
        <v>15593249.631999999</v>
      </c>
      <c r="L87">
        <v>20213933.357999999</v>
      </c>
    </row>
    <row r="88" spans="1:12">
      <c r="A88" t="s">
        <v>108</v>
      </c>
      <c r="B88">
        <v>328503.00099999999</v>
      </c>
      <c r="C88">
        <v>285185.12099999998</v>
      </c>
      <c r="D88">
        <v>273846.55800000002</v>
      </c>
      <c r="E88">
        <v>279822.65399999998</v>
      </c>
      <c r="F88">
        <v>406206.62800000003</v>
      </c>
      <c r="G88">
        <v>440025.484</v>
      </c>
      <c r="H88">
        <v>482965.033</v>
      </c>
      <c r="I88">
        <v>613850.84600000002</v>
      </c>
      <c r="J88">
        <v>765751.57700000005</v>
      </c>
      <c r="K88">
        <v>472802.42599999998</v>
      </c>
      <c r="L88">
        <v>543019.88699999999</v>
      </c>
    </row>
    <row r="89" spans="1:12">
      <c r="A89" t="s">
        <v>109</v>
      </c>
      <c r="B89">
        <v>1117682.93</v>
      </c>
      <c r="C89">
        <v>965052.69499999995</v>
      </c>
      <c r="D89">
        <v>877266.00800000003</v>
      </c>
      <c r="E89">
        <v>988929.85699999996</v>
      </c>
      <c r="F89">
        <v>1166721.375</v>
      </c>
      <c r="G89">
        <v>1216208.9439999999</v>
      </c>
      <c r="H89">
        <v>971033.12600000005</v>
      </c>
      <c r="I89">
        <v>1226019.594</v>
      </c>
      <c r="J89">
        <v>2072624.635</v>
      </c>
      <c r="K89">
        <v>1129796.47</v>
      </c>
      <c r="L89">
        <v>1551722.253</v>
      </c>
    </row>
    <row r="90" spans="1:12">
      <c r="A90" t="s">
        <v>110</v>
      </c>
      <c r="B90">
        <v>876621.73800000001</v>
      </c>
      <c r="C90">
        <v>1073891.304</v>
      </c>
      <c r="D90">
        <v>1272485.1950000001</v>
      </c>
      <c r="E90">
        <v>1545295.425</v>
      </c>
      <c r="F90">
        <v>1181591.591</v>
      </c>
      <c r="G90">
        <v>1206567.723</v>
      </c>
      <c r="H90">
        <v>2283836.855</v>
      </c>
      <c r="I90">
        <v>1994854.112</v>
      </c>
      <c r="J90">
        <v>3581728.2579999999</v>
      </c>
      <c r="K90">
        <v>1901175.0379999999</v>
      </c>
      <c r="L90">
        <v>3386971.7889999999</v>
      </c>
    </row>
    <row r="91" spans="1:12">
      <c r="A91" t="s">
        <v>111</v>
      </c>
      <c r="B91">
        <v>80326.982999999993</v>
      </c>
      <c r="C91">
        <v>114890.414</v>
      </c>
      <c r="D91">
        <v>110011.198</v>
      </c>
      <c r="E91">
        <v>260078.383</v>
      </c>
      <c r="F91">
        <v>348733.489</v>
      </c>
      <c r="G91">
        <v>347621.79499999998</v>
      </c>
      <c r="H91">
        <v>360664.17099999997</v>
      </c>
      <c r="I91">
        <v>292316.90299999999</v>
      </c>
      <c r="J91">
        <v>356652.07699999999</v>
      </c>
      <c r="K91">
        <v>221439.68700000001</v>
      </c>
      <c r="L91">
        <v>276859.35200000001</v>
      </c>
    </row>
    <row r="92" spans="1:12">
      <c r="A92" t="s">
        <v>112</v>
      </c>
      <c r="B92">
        <v>7587.3280000000004</v>
      </c>
      <c r="C92">
        <v>3707.6210000000001</v>
      </c>
      <c r="D92">
        <v>151190.872</v>
      </c>
      <c r="E92">
        <v>272890.609</v>
      </c>
      <c r="F92">
        <v>276265.66700000002</v>
      </c>
      <c r="G92">
        <v>183627.26699999999</v>
      </c>
      <c r="H92">
        <v>168206.02600000001</v>
      </c>
      <c r="I92">
        <v>216658.68700000001</v>
      </c>
      <c r="J92">
        <v>203465.67199999999</v>
      </c>
      <c r="K92">
        <v>250752.658</v>
      </c>
      <c r="L92">
        <v>315598.61300000001</v>
      </c>
    </row>
    <row r="93" spans="1:12">
      <c r="A93" t="s">
        <v>113</v>
      </c>
      <c r="B93">
        <v>48820.610999999997</v>
      </c>
      <c r="C93">
        <v>46094.964999999997</v>
      </c>
      <c r="D93">
        <v>57856.256999999998</v>
      </c>
      <c r="E93">
        <v>63858.675999999999</v>
      </c>
      <c r="F93">
        <v>81907.573999999993</v>
      </c>
      <c r="G93">
        <v>74393.524000000005</v>
      </c>
      <c r="H93">
        <v>84143.179000000004</v>
      </c>
      <c r="I93">
        <v>97671.040999999997</v>
      </c>
      <c r="J93">
        <v>125028.41800000001</v>
      </c>
      <c r="K93">
        <v>109317.019</v>
      </c>
      <c r="L93">
        <v>157436.15299999999</v>
      </c>
    </row>
    <row r="94" spans="1:12">
      <c r="A94" t="s">
        <v>114</v>
      </c>
      <c r="B94">
        <v>69955.361999999994</v>
      </c>
      <c r="C94">
        <v>68898.705000000002</v>
      </c>
      <c r="D94">
        <v>141436.86199999999</v>
      </c>
      <c r="E94">
        <v>223431.318</v>
      </c>
      <c r="F94">
        <v>115395.912</v>
      </c>
      <c r="G94">
        <v>166212.83100000001</v>
      </c>
      <c r="H94">
        <v>248821.80100000001</v>
      </c>
      <c r="I94">
        <v>377090.08299999998</v>
      </c>
      <c r="J94">
        <v>345516.92800000001</v>
      </c>
      <c r="K94">
        <v>319377.95600000001</v>
      </c>
      <c r="L94">
        <v>344839.261</v>
      </c>
    </row>
    <row r="95" spans="1:12">
      <c r="A95" t="s">
        <v>115</v>
      </c>
      <c r="B95">
        <v>39861.942000000003</v>
      </c>
      <c r="C95">
        <v>32490.803</v>
      </c>
      <c r="D95">
        <v>40667.646999999997</v>
      </c>
      <c r="E95">
        <v>49179.190999999999</v>
      </c>
      <c r="F95">
        <v>59860.256999999998</v>
      </c>
      <c r="G95">
        <v>53592.358999999997</v>
      </c>
      <c r="H95">
        <v>47813.63</v>
      </c>
      <c r="I95">
        <v>49741.762000000002</v>
      </c>
      <c r="J95">
        <v>59786.633999999998</v>
      </c>
      <c r="K95">
        <v>45120.985000000001</v>
      </c>
      <c r="L95">
        <v>46218.7</v>
      </c>
    </row>
    <row r="96" spans="1:12">
      <c r="A96" t="s">
        <v>116</v>
      </c>
      <c r="B96">
        <v>44866.597000000002</v>
      </c>
      <c r="C96">
        <v>69334.040999999997</v>
      </c>
      <c r="D96">
        <v>78764.178</v>
      </c>
      <c r="E96">
        <v>91692.452000000005</v>
      </c>
      <c r="F96">
        <v>106252.98699999999</v>
      </c>
      <c r="G96">
        <v>135460.005</v>
      </c>
      <c r="H96">
        <v>120215.56200000001</v>
      </c>
      <c r="I96">
        <v>109871.45299999999</v>
      </c>
      <c r="J96">
        <v>130287.205</v>
      </c>
      <c r="K96">
        <v>108689.182</v>
      </c>
      <c r="L96">
        <v>105713.345</v>
      </c>
    </row>
    <row r="97" spans="1:12">
      <c r="A97" t="s">
        <v>117</v>
      </c>
      <c r="B97">
        <v>1318182.4569999999</v>
      </c>
      <c r="C97">
        <v>1354691.237</v>
      </c>
      <c r="D97">
        <v>1233841.2890000001</v>
      </c>
      <c r="E97">
        <v>1638982.87</v>
      </c>
      <c r="F97">
        <v>2197493.8289999999</v>
      </c>
      <c r="G97">
        <v>2223745.9219999998</v>
      </c>
      <c r="H97">
        <v>2874383.9330000002</v>
      </c>
      <c r="I97">
        <v>3076157.4389999998</v>
      </c>
      <c r="J97">
        <v>3043080.9440000001</v>
      </c>
      <c r="K97">
        <v>1690393.5419999999</v>
      </c>
      <c r="L97">
        <v>2381485.2880000002</v>
      </c>
    </row>
    <row r="98" spans="1:12">
      <c r="A98" t="s">
        <v>118</v>
      </c>
      <c r="B98">
        <v>405595.63799999998</v>
      </c>
      <c r="C98">
        <v>396071.69099999999</v>
      </c>
      <c r="D98">
        <v>422603.30300000001</v>
      </c>
      <c r="E98">
        <v>528972.71799999999</v>
      </c>
      <c r="F98">
        <v>546537.72499999998</v>
      </c>
      <c r="G98">
        <v>552980.28399999999</v>
      </c>
      <c r="H98">
        <v>583790.93999999994</v>
      </c>
      <c r="I98">
        <v>657294.549</v>
      </c>
      <c r="J98">
        <v>588176.97900000005</v>
      </c>
      <c r="K98">
        <v>392786.74</v>
      </c>
      <c r="L98">
        <v>491203.23100000003</v>
      </c>
    </row>
    <row r="99" spans="1:12">
      <c r="A99" t="s">
        <v>119</v>
      </c>
      <c r="B99">
        <v>687158.90700000001</v>
      </c>
      <c r="C99">
        <v>700984.20600000001</v>
      </c>
      <c r="D99">
        <v>740773.42500000005</v>
      </c>
      <c r="E99">
        <v>987399.52500000002</v>
      </c>
      <c r="F99">
        <v>1152906.618</v>
      </c>
      <c r="G99">
        <v>1380476.716</v>
      </c>
      <c r="H99">
        <v>1397641.8030000001</v>
      </c>
      <c r="I99">
        <v>1378066.473</v>
      </c>
      <c r="J99">
        <v>1380263.1580000001</v>
      </c>
      <c r="K99">
        <v>714638.67099999997</v>
      </c>
      <c r="L99">
        <v>996874.18400000001</v>
      </c>
    </row>
    <row r="100" spans="1:12">
      <c r="A100" t="s">
        <v>120</v>
      </c>
      <c r="B100">
        <v>1559598.9010000001</v>
      </c>
      <c r="C100">
        <v>1627493.003</v>
      </c>
      <c r="D100">
        <v>1451248.35</v>
      </c>
      <c r="E100">
        <v>1327179.608</v>
      </c>
      <c r="F100">
        <v>1350051.0120000001</v>
      </c>
      <c r="G100">
        <v>1413402.5049999999</v>
      </c>
      <c r="H100">
        <v>1801975.442</v>
      </c>
      <c r="I100">
        <v>1876420.014</v>
      </c>
      <c r="J100">
        <v>2136969.6680000001</v>
      </c>
      <c r="K100">
        <v>1741496.372</v>
      </c>
      <c r="L100">
        <v>1784188.9850000001</v>
      </c>
    </row>
    <row r="101" spans="1:12">
      <c r="A101" t="s">
        <v>121</v>
      </c>
      <c r="B101">
        <v>3255025.16</v>
      </c>
      <c r="C101">
        <v>3206549.5860000001</v>
      </c>
      <c r="D101">
        <v>3226678.8119999999</v>
      </c>
      <c r="E101">
        <v>3794442.03</v>
      </c>
      <c r="F101">
        <v>4173725.4610000001</v>
      </c>
      <c r="G101">
        <v>5084972.0080000004</v>
      </c>
      <c r="H101">
        <v>6649770.125</v>
      </c>
      <c r="I101">
        <v>6671089.7079999996</v>
      </c>
      <c r="J101">
        <v>6583472.1370000001</v>
      </c>
      <c r="K101">
        <v>8235524.7829999998</v>
      </c>
      <c r="L101">
        <v>6388802.7570000002</v>
      </c>
    </row>
    <row r="102" spans="1:12">
      <c r="A102" t="s">
        <v>122</v>
      </c>
      <c r="B102">
        <v>591326.50600000005</v>
      </c>
      <c r="C102">
        <v>598718.69799999997</v>
      </c>
      <c r="D102">
        <v>655245.55599999998</v>
      </c>
      <c r="E102">
        <v>736694.92700000003</v>
      </c>
      <c r="F102">
        <v>572282.755</v>
      </c>
      <c r="G102">
        <v>612329.92099999997</v>
      </c>
      <c r="H102">
        <v>524135.73700000002</v>
      </c>
      <c r="I102">
        <v>528716.196</v>
      </c>
      <c r="J102">
        <v>530887.36100000003</v>
      </c>
      <c r="K102">
        <v>435017.62300000002</v>
      </c>
      <c r="L102">
        <v>545304.38800000004</v>
      </c>
    </row>
    <row r="103" spans="1:12">
      <c r="A103" t="s">
        <v>123</v>
      </c>
      <c r="B103">
        <v>395182.79700000002</v>
      </c>
      <c r="C103">
        <v>547528.91599999997</v>
      </c>
      <c r="D103">
        <v>474074.98100000003</v>
      </c>
      <c r="E103">
        <v>451910.49900000001</v>
      </c>
      <c r="F103">
        <v>534153.39</v>
      </c>
      <c r="G103">
        <v>526234.16399999999</v>
      </c>
      <c r="H103">
        <v>530172.15399999998</v>
      </c>
      <c r="I103">
        <v>669177.83600000001</v>
      </c>
      <c r="J103">
        <v>722298.125</v>
      </c>
      <c r="K103">
        <v>508859.65600000002</v>
      </c>
      <c r="L103">
        <v>547856.26800000004</v>
      </c>
    </row>
    <row r="104" spans="1:12">
      <c r="A104" t="s">
        <v>124</v>
      </c>
      <c r="B104">
        <v>236925.69</v>
      </c>
      <c r="C104">
        <v>222840.698</v>
      </c>
      <c r="D104">
        <v>243099.05</v>
      </c>
      <c r="E104">
        <v>252240.277</v>
      </c>
      <c r="F104">
        <v>272242.42499999999</v>
      </c>
      <c r="G104">
        <v>264947.63400000002</v>
      </c>
      <c r="H104">
        <v>272823.32299999997</v>
      </c>
      <c r="I104">
        <v>328637.929</v>
      </c>
      <c r="J104">
        <v>328234.52399999998</v>
      </c>
      <c r="K104">
        <v>263216.37699999998</v>
      </c>
      <c r="L104">
        <v>263630.75900000002</v>
      </c>
    </row>
    <row r="105" spans="1:12">
      <c r="A105" t="s">
        <v>125</v>
      </c>
      <c r="B105">
        <v>698719.16200000001</v>
      </c>
      <c r="C105">
        <v>692080.65099999995</v>
      </c>
      <c r="D105">
        <v>440490.984</v>
      </c>
      <c r="E105">
        <v>465944.34700000001</v>
      </c>
      <c r="F105">
        <v>635716.81700000004</v>
      </c>
      <c r="G105">
        <v>610173.56299999997</v>
      </c>
      <c r="H105">
        <v>793520.11100000003</v>
      </c>
      <c r="I105">
        <v>975860.228</v>
      </c>
      <c r="J105">
        <v>1108985.1200000001</v>
      </c>
      <c r="K105">
        <v>626698.777</v>
      </c>
      <c r="L105">
        <v>1103340.7209999999</v>
      </c>
    </row>
    <row r="106" spans="1:12">
      <c r="A106" t="s">
        <v>126</v>
      </c>
      <c r="B106">
        <v>165614.489</v>
      </c>
      <c r="C106">
        <v>146697.21400000001</v>
      </c>
      <c r="D106">
        <v>135984.20699999999</v>
      </c>
      <c r="E106">
        <v>146454.75700000001</v>
      </c>
      <c r="F106">
        <v>141328.29800000001</v>
      </c>
      <c r="G106">
        <v>136166.848</v>
      </c>
      <c r="H106">
        <v>117060.90399999999</v>
      </c>
      <c r="I106">
        <v>110701.20600000001</v>
      </c>
      <c r="J106">
        <v>119524.99400000001</v>
      </c>
      <c r="K106">
        <v>89887.906000000003</v>
      </c>
      <c r="L106">
        <v>91205.645999999993</v>
      </c>
    </row>
    <row r="107" spans="1:12">
      <c r="A107" t="s">
        <v>127</v>
      </c>
      <c r="B107">
        <v>265954.83600000001</v>
      </c>
      <c r="C107">
        <v>458028.12900000002</v>
      </c>
      <c r="D107">
        <v>511620.26699999999</v>
      </c>
      <c r="E107">
        <v>496175.92200000002</v>
      </c>
      <c r="F107">
        <v>519356.40299999999</v>
      </c>
      <c r="G107">
        <v>521721.81800000003</v>
      </c>
      <c r="H107">
        <v>482998.85200000001</v>
      </c>
      <c r="I107">
        <v>469866.723</v>
      </c>
      <c r="J107">
        <v>407387.08</v>
      </c>
      <c r="K107">
        <v>302584.20400000003</v>
      </c>
      <c r="L107">
        <v>372693.43800000002</v>
      </c>
    </row>
    <row r="108" spans="1:12">
      <c r="A108" t="s">
        <v>128</v>
      </c>
      <c r="B108">
        <v>49963.347000000002</v>
      </c>
      <c r="C108">
        <v>46508.582999999999</v>
      </c>
      <c r="D108">
        <v>46393.646999999997</v>
      </c>
      <c r="E108">
        <v>50322.603999999999</v>
      </c>
      <c r="F108">
        <v>59452.131999999998</v>
      </c>
      <c r="G108">
        <v>60565.858</v>
      </c>
      <c r="H108">
        <v>63146.485999999997</v>
      </c>
      <c r="I108">
        <v>80416.448000000004</v>
      </c>
      <c r="J108">
        <v>61034.112000000001</v>
      </c>
      <c r="K108">
        <v>38737.173000000003</v>
      </c>
      <c r="L108">
        <v>48587.125999999997</v>
      </c>
    </row>
    <row r="109" spans="1:12">
      <c r="A109" t="s">
        <v>129</v>
      </c>
      <c r="B109">
        <v>1613763.689</v>
      </c>
      <c r="C109">
        <v>1540566.0889999999</v>
      </c>
      <c r="D109">
        <v>1711818.0279999999</v>
      </c>
      <c r="E109">
        <v>1968918.78</v>
      </c>
      <c r="F109">
        <v>2259306.2710000002</v>
      </c>
      <c r="G109">
        <v>2251309.5729999999</v>
      </c>
      <c r="H109">
        <v>2269797.7179999999</v>
      </c>
      <c r="I109">
        <v>2608241.7990000001</v>
      </c>
      <c r="J109">
        <v>2701508.966</v>
      </c>
      <c r="K109">
        <v>2295972.977</v>
      </c>
      <c r="L109">
        <v>2572421.7259999998</v>
      </c>
    </row>
    <row r="110" spans="1:12">
      <c r="A110" t="s">
        <v>130</v>
      </c>
      <c r="B110">
        <v>1654254.5179999999</v>
      </c>
      <c r="C110">
        <v>1904101.395</v>
      </c>
      <c r="D110">
        <v>2227840.4730000002</v>
      </c>
      <c r="E110">
        <v>2621921.628</v>
      </c>
      <c r="F110">
        <v>2848033.4550000001</v>
      </c>
      <c r="G110">
        <v>3041744.0049999999</v>
      </c>
      <c r="H110">
        <v>3366883.4909999999</v>
      </c>
      <c r="I110">
        <v>4123423.9649999999</v>
      </c>
      <c r="J110">
        <v>4514842.3660000004</v>
      </c>
      <c r="K110">
        <v>5012383.8569999998</v>
      </c>
      <c r="L110">
        <v>5886506.9289999995</v>
      </c>
    </row>
    <row r="111" spans="1:12">
      <c r="A111" t="s">
        <v>131</v>
      </c>
      <c r="B111">
        <v>9194754.1630000006</v>
      </c>
      <c r="C111">
        <v>11105142.283</v>
      </c>
      <c r="D111">
        <v>12932860.856000001</v>
      </c>
      <c r="E111">
        <v>16740685.454</v>
      </c>
      <c r="F111">
        <v>19573162.118000001</v>
      </c>
      <c r="G111">
        <v>19196097.666000001</v>
      </c>
      <c r="H111">
        <v>21864430.570999999</v>
      </c>
      <c r="I111">
        <v>24852152.208999999</v>
      </c>
      <c r="J111">
        <v>26848082.846000001</v>
      </c>
      <c r="K111">
        <v>26475338.545000002</v>
      </c>
      <c r="L111">
        <v>28082516.155999999</v>
      </c>
    </row>
    <row r="112" spans="1:12">
      <c r="A112" t="s">
        <v>132</v>
      </c>
      <c r="B112">
        <v>576532.88500000001</v>
      </c>
      <c r="C112">
        <v>584338.89300000004</v>
      </c>
      <c r="D112">
        <v>620883.86899999995</v>
      </c>
      <c r="E112">
        <v>719059.66299999994</v>
      </c>
      <c r="F112">
        <v>740560.48400000005</v>
      </c>
      <c r="G112">
        <v>743967.71400000004</v>
      </c>
      <c r="H112">
        <v>823195.11899999995</v>
      </c>
      <c r="I112">
        <v>891423.98</v>
      </c>
      <c r="J112">
        <v>872560.50100000005</v>
      </c>
      <c r="K112">
        <v>787311.02899999998</v>
      </c>
      <c r="L112">
        <v>985770.08499999996</v>
      </c>
    </row>
    <row r="113" spans="1:12">
      <c r="A113" t="s">
        <v>133</v>
      </c>
      <c r="B113">
        <v>2422231.5980000002</v>
      </c>
      <c r="C113">
        <v>2421881.1310000001</v>
      </c>
      <c r="D113">
        <v>2644198.446</v>
      </c>
      <c r="E113">
        <v>3128141.6239999998</v>
      </c>
      <c r="F113">
        <v>3484755.1370000001</v>
      </c>
      <c r="G113">
        <v>3620921.4539999999</v>
      </c>
      <c r="H113">
        <v>4043673.93</v>
      </c>
      <c r="I113">
        <v>4595433.2960000001</v>
      </c>
      <c r="J113">
        <v>4444375.3430000003</v>
      </c>
      <c r="K113">
        <v>3851353.06</v>
      </c>
      <c r="L113">
        <v>3947469.696</v>
      </c>
    </row>
    <row r="114" spans="1:12">
      <c r="A114" t="s">
        <v>134</v>
      </c>
      <c r="B114">
        <v>894958.32</v>
      </c>
      <c r="C114">
        <v>903598.679</v>
      </c>
      <c r="D114">
        <v>978055.79799999995</v>
      </c>
      <c r="E114">
        <v>1242743.818</v>
      </c>
      <c r="F114">
        <v>1465209.8470000001</v>
      </c>
      <c r="G114">
        <v>1503278.7150000001</v>
      </c>
      <c r="H114">
        <v>1508428.97</v>
      </c>
      <c r="I114">
        <v>1878204.7890000001</v>
      </c>
      <c r="J114">
        <v>1833987.7549999999</v>
      </c>
      <c r="K114">
        <v>1758537.351</v>
      </c>
      <c r="L114">
        <v>1687277.4069999999</v>
      </c>
    </row>
    <row r="115" spans="1:12">
      <c r="A115" t="s">
        <v>135</v>
      </c>
      <c r="B115">
        <v>102904.288</v>
      </c>
      <c r="C115">
        <v>100279.079</v>
      </c>
      <c r="D115">
        <v>105269.523</v>
      </c>
      <c r="E115">
        <v>87209.297000000006</v>
      </c>
      <c r="F115">
        <v>92688.198000000004</v>
      </c>
      <c r="G115">
        <v>97769.122000000003</v>
      </c>
      <c r="H115">
        <v>101902.48299999999</v>
      </c>
      <c r="I115">
        <v>135186.13399999999</v>
      </c>
      <c r="J115">
        <v>233601.861</v>
      </c>
      <c r="K115">
        <v>129120.943</v>
      </c>
      <c r="L115">
        <v>117771.075</v>
      </c>
    </row>
    <row r="116" spans="1:12">
      <c r="A116" t="s">
        <v>136</v>
      </c>
      <c r="B116">
        <v>58051.203000000001</v>
      </c>
      <c r="C116">
        <v>48946.989000000001</v>
      </c>
      <c r="D116">
        <v>61982.868000000002</v>
      </c>
      <c r="E116">
        <v>97703.625</v>
      </c>
      <c r="F116">
        <v>90869.596999999994</v>
      </c>
      <c r="G116">
        <v>118505.60799999999</v>
      </c>
      <c r="H116">
        <v>119836.07</v>
      </c>
      <c r="I116">
        <v>131076.18100000001</v>
      </c>
      <c r="J116">
        <v>290978.14500000002</v>
      </c>
      <c r="K116">
        <v>231144.03200000001</v>
      </c>
      <c r="L116">
        <v>268904.68800000002</v>
      </c>
    </row>
    <row r="117" spans="1:12">
      <c r="A117" t="s">
        <v>137</v>
      </c>
      <c r="B117">
        <v>291903.38699999999</v>
      </c>
      <c r="C117">
        <v>261356.03099999999</v>
      </c>
      <c r="D117">
        <v>286181.94099999999</v>
      </c>
      <c r="E117">
        <v>296543.54700000002</v>
      </c>
      <c r="F117">
        <v>371807.59499999997</v>
      </c>
      <c r="G117">
        <v>408265.59399999998</v>
      </c>
      <c r="H117">
        <v>305776.56400000001</v>
      </c>
      <c r="I117">
        <v>212178.32199999999</v>
      </c>
      <c r="J117">
        <v>235107.215</v>
      </c>
      <c r="K117">
        <v>124901.13400000001</v>
      </c>
      <c r="L117">
        <v>125714.954</v>
      </c>
    </row>
    <row r="118" spans="1:12">
      <c r="A118" t="s">
        <v>138</v>
      </c>
      <c r="B118">
        <v>109797.054</v>
      </c>
      <c r="C118">
        <v>145175.799</v>
      </c>
      <c r="D118">
        <v>166111.427</v>
      </c>
      <c r="E118">
        <v>217512.01300000001</v>
      </c>
      <c r="F118">
        <v>276255.83299999998</v>
      </c>
      <c r="G118">
        <v>290138.18800000002</v>
      </c>
      <c r="H118">
        <v>322995.62699999998</v>
      </c>
      <c r="I118">
        <v>347443.43099999998</v>
      </c>
      <c r="J118">
        <v>333140.962</v>
      </c>
      <c r="K118">
        <v>246058.45499999999</v>
      </c>
      <c r="L118">
        <v>320034.261</v>
      </c>
    </row>
    <row r="119" spans="1:12">
      <c r="A119" t="s">
        <v>139</v>
      </c>
      <c r="B119">
        <v>529084.42200000002</v>
      </c>
      <c r="C119">
        <v>489291.00900000002</v>
      </c>
      <c r="D119">
        <v>495125.93300000002</v>
      </c>
      <c r="E119">
        <v>529523.31799999997</v>
      </c>
      <c r="F119">
        <v>532381.89399999997</v>
      </c>
      <c r="G119">
        <v>596635.59299999999</v>
      </c>
      <c r="H119">
        <v>671050.79099999997</v>
      </c>
      <c r="I119">
        <v>755811.50100000005</v>
      </c>
      <c r="J119">
        <v>667796.14099999995</v>
      </c>
      <c r="K119">
        <v>537493.16500000004</v>
      </c>
      <c r="L119">
        <v>709165.18900000001</v>
      </c>
    </row>
    <row r="120" spans="1:12">
      <c r="A120" t="s">
        <v>140</v>
      </c>
      <c r="B120">
        <v>825783.09299999999</v>
      </c>
      <c r="C120">
        <v>878236.61800000002</v>
      </c>
      <c r="D120">
        <v>1419747.838</v>
      </c>
      <c r="E120">
        <v>1626248.6140000001</v>
      </c>
      <c r="F120">
        <v>2005947.3740000001</v>
      </c>
      <c r="G120">
        <v>2595106.696</v>
      </c>
      <c r="H120">
        <v>2825635.7540000002</v>
      </c>
      <c r="I120">
        <v>3174217.2489999998</v>
      </c>
      <c r="J120">
        <v>3052612.193</v>
      </c>
      <c r="K120">
        <v>2334278.7760000001</v>
      </c>
      <c r="L120">
        <v>2620999.0219999999</v>
      </c>
    </row>
    <row r="121" spans="1:12">
      <c r="A121" t="s">
        <v>141</v>
      </c>
      <c r="B121">
        <v>35096.597000000002</v>
      </c>
      <c r="C121">
        <v>37178.898000000001</v>
      </c>
      <c r="D121">
        <v>41393.968999999997</v>
      </c>
      <c r="E121">
        <v>55312.027999999998</v>
      </c>
      <c r="F121">
        <v>107086.66499999999</v>
      </c>
      <c r="G121">
        <v>132694.39799999999</v>
      </c>
      <c r="H121">
        <v>174226.497</v>
      </c>
      <c r="I121">
        <v>229256.76199999999</v>
      </c>
      <c r="J121">
        <v>269976.49200000003</v>
      </c>
      <c r="K121">
        <v>209494.764</v>
      </c>
      <c r="L121">
        <v>265446.07799999998</v>
      </c>
    </row>
    <row r="122" spans="1:12">
      <c r="A122" t="s">
        <v>142</v>
      </c>
      <c r="B122">
        <v>495703.36300000001</v>
      </c>
      <c r="C122">
        <v>443176.88299999997</v>
      </c>
      <c r="D122">
        <v>442512.75900000002</v>
      </c>
      <c r="E122">
        <v>551684.85100000002</v>
      </c>
      <c r="F122">
        <v>643850.59600000002</v>
      </c>
      <c r="G122">
        <v>688822.36499999999</v>
      </c>
      <c r="H122">
        <v>763722.03899999999</v>
      </c>
      <c r="I122">
        <v>1048472.039</v>
      </c>
      <c r="J122">
        <v>854039.42099999997</v>
      </c>
      <c r="K122">
        <v>666213.77</v>
      </c>
      <c r="L122">
        <v>697154.11600000004</v>
      </c>
    </row>
    <row r="123" spans="1:12">
      <c r="A123" t="s">
        <v>143</v>
      </c>
      <c r="B123">
        <v>1473241.31</v>
      </c>
      <c r="C123">
        <v>1435790.8540000001</v>
      </c>
      <c r="D123">
        <v>1511746.0260000001</v>
      </c>
      <c r="E123">
        <v>1823717.963</v>
      </c>
      <c r="F123">
        <v>2031317.4909999999</v>
      </c>
      <c r="G123">
        <v>2178176.1340000001</v>
      </c>
      <c r="H123">
        <v>2255417.6</v>
      </c>
      <c r="I123">
        <v>2525992.9190000002</v>
      </c>
      <c r="J123">
        <v>2596477.719</v>
      </c>
      <c r="K123">
        <v>2032762.659</v>
      </c>
      <c r="L123">
        <v>2380762.4109999998</v>
      </c>
    </row>
    <row r="124" spans="1:12">
      <c r="A124" t="s">
        <v>144</v>
      </c>
      <c r="B124">
        <v>89057.657999999996</v>
      </c>
      <c r="C124">
        <v>76584.392000000007</v>
      </c>
      <c r="D124">
        <v>63261.442999999999</v>
      </c>
      <c r="E124">
        <v>75107.180999999997</v>
      </c>
      <c r="F124">
        <v>94842.657999999996</v>
      </c>
      <c r="G124">
        <v>102852.005</v>
      </c>
      <c r="H124">
        <v>123381.834</v>
      </c>
      <c r="I124">
        <v>160641.37700000001</v>
      </c>
      <c r="J124">
        <v>145958.731</v>
      </c>
      <c r="K124">
        <v>127211.955</v>
      </c>
      <c r="L124">
        <v>151247.25899999999</v>
      </c>
    </row>
    <row r="125" spans="1:12">
      <c r="A125" t="s">
        <v>145</v>
      </c>
      <c r="B125">
        <v>1065537.3570000001</v>
      </c>
      <c r="C125">
        <v>980600.47400000005</v>
      </c>
      <c r="D125">
        <v>1035414.924</v>
      </c>
      <c r="E125">
        <v>1098345.0989999999</v>
      </c>
      <c r="F125">
        <v>1153651.1070000001</v>
      </c>
      <c r="G125">
        <v>1135607.1270000001</v>
      </c>
      <c r="H125">
        <v>1020552.9129999999</v>
      </c>
      <c r="I125">
        <v>1147019.3430000001</v>
      </c>
      <c r="J125">
        <v>1300650.1429999999</v>
      </c>
      <c r="K125">
        <v>1254025.54</v>
      </c>
      <c r="L125">
        <v>1290429.7779999999</v>
      </c>
    </row>
    <row r="126" spans="1:12">
      <c r="A126" t="s">
        <v>146</v>
      </c>
      <c r="B126">
        <v>338599.20299999998</v>
      </c>
      <c r="C126">
        <v>329430.842</v>
      </c>
      <c r="D126">
        <v>336023.93599999999</v>
      </c>
      <c r="E126">
        <v>401665.03499999997</v>
      </c>
      <c r="F126">
        <v>438085.55099999998</v>
      </c>
      <c r="G126">
        <v>426284.79100000003</v>
      </c>
      <c r="H126">
        <v>413424.94799999997</v>
      </c>
      <c r="I126">
        <v>469464.10399999999</v>
      </c>
      <c r="J126">
        <v>459559.054</v>
      </c>
      <c r="K126">
        <v>360592.696</v>
      </c>
      <c r="L126">
        <v>367568.772</v>
      </c>
    </row>
    <row r="127" spans="1:12">
      <c r="A127" t="s">
        <v>147</v>
      </c>
      <c r="B127">
        <v>1595.8209999999999</v>
      </c>
      <c r="C127">
        <v>1457.998</v>
      </c>
      <c r="D127">
        <v>1160.4860000000001</v>
      </c>
      <c r="E127">
        <v>2303.4609999999998</v>
      </c>
      <c r="F127">
        <v>1867.7360000000001</v>
      </c>
      <c r="G127">
        <v>2403.6840000000002</v>
      </c>
      <c r="H127">
        <v>2098.6329999999998</v>
      </c>
      <c r="I127">
        <v>1788.615</v>
      </c>
      <c r="J127">
        <v>1027.335</v>
      </c>
      <c r="K127">
        <v>1883.549</v>
      </c>
      <c r="L127">
        <v>427.988</v>
      </c>
    </row>
    <row r="128" spans="1:12">
      <c r="A128" t="s">
        <v>148</v>
      </c>
      <c r="B128">
        <v>490398.83799999999</v>
      </c>
      <c r="C128">
        <v>437007.995</v>
      </c>
      <c r="D128">
        <v>402499.61</v>
      </c>
      <c r="E128">
        <v>460165.35</v>
      </c>
      <c r="F128">
        <v>512882.88</v>
      </c>
      <c r="G128">
        <v>546091.34199999995</v>
      </c>
      <c r="H128">
        <v>597844.13399999996</v>
      </c>
      <c r="I128">
        <v>664506.92299999995</v>
      </c>
      <c r="J128">
        <v>763542.74399999995</v>
      </c>
      <c r="K128">
        <v>587778.61</v>
      </c>
      <c r="L128">
        <v>656445.17299999995</v>
      </c>
    </row>
    <row r="129" spans="1:12">
      <c r="A129" t="s">
        <v>149</v>
      </c>
      <c r="B129">
        <v>2294490.094</v>
      </c>
      <c r="C129">
        <v>2268651.324</v>
      </c>
      <c r="D129">
        <v>2705714.0759999999</v>
      </c>
      <c r="E129">
        <v>3192432.889</v>
      </c>
      <c r="F129">
        <v>3696263.4210000001</v>
      </c>
      <c r="G129">
        <v>4031034.452</v>
      </c>
      <c r="H129">
        <v>4454528.03</v>
      </c>
      <c r="I129">
        <v>5188590.3669999996</v>
      </c>
      <c r="J129">
        <v>5186966.9440000001</v>
      </c>
      <c r="K129">
        <v>4157284.14</v>
      </c>
      <c r="L129">
        <v>4458378.9170000004</v>
      </c>
    </row>
    <row r="130" spans="1:12">
      <c r="A130" t="s">
        <v>150</v>
      </c>
      <c r="B130">
        <v>339181.315</v>
      </c>
      <c r="C130">
        <v>293019.842</v>
      </c>
      <c r="D130">
        <v>281231.70699999999</v>
      </c>
      <c r="E130">
        <v>312399.35600000003</v>
      </c>
      <c r="F130">
        <v>333307.15899999999</v>
      </c>
      <c r="G130">
        <v>294912.19799999997</v>
      </c>
      <c r="H130">
        <v>259251.614</v>
      </c>
      <c r="I130">
        <v>278905.37400000001</v>
      </c>
      <c r="J130">
        <v>242348.52499999999</v>
      </c>
      <c r="K130">
        <v>159016.42499999999</v>
      </c>
      <c r="L130">
        <v>226691.481</v>
      </c>
    </row>
    <row r="131" spans="1:12">
      <c r="A131" t="s">
        <v>151</v>
      </c>
      <c r="B131">
        <v>61048.216999999997</v>
      </c>
      <c r="C131">
        <v>69961.092000000004</v>
      </c>
      <c r="D131">
        <v>78798.350000000006</v>
      </c>
      <c r="E131">
        <v>78954.879000000001</v>
      </c>
      <c r="F131">
        <v>62562.59</v>
      </c>
      <c r="G131">
        <v>60693.485000000001</v>
      </c>
      <c r="H131">
        <v>52753.459000000003</v>
      </c>
      <c r="I131">
        <v>65261.356</v>
      </c>
      <c r="J131">
        <v>59479.148999999998</v>
      </c>
      <c r="K131">
        <v>49198.324000000001</v>
      </c>
      <c r="L131">
        <v>48323.150999999998</v>
      </c>
    </row>
    <row r="132" spans="1:12">
      <c r="A132" t="s">
        <v>152</v>
      </c>
      <c r="B132">
        <v>48268.7</v>
      </c>
      <c r="C132">
        <v>46334.786</v>
      </c>
      <c r="D132">
        <v>36751.741000000002</v>
      </c>
      <c r="E132">
        <v>31986.638999999999</v>
      </c>
      <c r="F132">
        <v>41986.021999999997</v>
      </c>
      <c r="G132">
        <v>44446.385999999999</v>
      </c>
      <c r="H132">
        <v>52829.536999999997</v>
      </c>
      <c r="I132">
        <v>46699.945</v>
      </c>
      <c r="J132">
        <v>43955.858999999997</v>
      </c>
      <c r="K132">
        <v>25325.758000000002</v>
      </c>
      <c r="L132">
        <v>29639.294000000002</v>
      </c>
    </row>
    <row r="133" spans="1:12">
      <c r="A133" t="s">
        <v>153</v>
      </c>
      <c r="B133">
        <v>376382.07900000003</v>
      </c>
      <c r="C133">
        <v>369873.63699999999</v>
      </c>
      <c r="D133">
        <v>393516.14199999999</v>
      </c>
      <c r="E133">
        <v>554997.87800000003</v>
      </c>
      <c r="F133">
        <v>708673.90500000003</v>
      </c>
      <c r="G133">
        <v>711852.28399999999</v>
      </c>
      <c r="H133">
        <v>762308.97699999996</v>
      </c>
      <c r="I133">
        <v>907441.98600000003</v>
      </c>
      <c r="J133">
        <v>857180.64500000002</v>
      </c>
      <c r="K133">
        <v>628889.31200000003</v>
      </c>
      <c r="L133">
        <v>728705.61399999994</v>
      </c>
    </row>
    <row r="134" spans="1:12">
      <c r="A134" t="s">
        <v>154</v>
      </c>
      <c r="B134">
        <v>1085635.9580000001</v>
      </c>
      <c r="C134">
        <v>861508.89</v>
      </c>
      <c r="D134">
        <v>785741.58200000005</v>
      </c>
      <c r="E134">
        <v>890590.21900000004</v>
      </c>
      <c r="F134">
        <v>974485.86100000003</v>
      </c>
      <c r="G134">
        <v>974557.30900000001</v>
      </c>
      <c r="H134">
        <v>1071497.794</v>
      </c>
      <c r="I134">
        <v>1238072.3559999999</v>
      </c>
      <c r="J134">
        <v>1195687.6510000001</v>
      </c>
      <c r="K134">
        <v>1022708.9570000001</v>
      </c>
      <c r="L134">
        <v>1099973.236</v>
      </c>
    </row>
    <row r="135" spans="1:12">
      <c r="A135" t="s">
        <v>155</v>
      </c>
      <c r="B135">
        <v>525467.74</v>
      </c>
      <c r="C135">
        <v>481909.75099999999</v>
      </c>
      <c r="D135">
        <v>530356.55900000001</v>
      </c>
      <c r="E135">
        <v>668572.38800000004</v>
      </c>
      <c r="F135">
        <v>712428.66899999999</v>
      </c>
      <c r="G135">
        <v>721783.696</v>
      </c>
      <c r="H135">
        <v>701206.07</v>
      </c>
      <c r="I135">
        <v>809722.46699999995</v>
      </c>
      <c r="J135">
        <v>796900.56900000002</v>
      </c>
      <c r="K135">
        <v>603046.397</v>
      </c>
      <c r="L135">
        <v>727180.86100000003</v>
      </c>
    </row>
    <row r="136" spans="1:12">
      <c r="A136" t="s">
        <v>156</v>
      </c>
      <c r="B136">
        <v>4067.3649999999998</v>
      </c>
      <c r="C136">
        <v>5494.5209999999997</v>
      </c>
      <c r="D136">
        <v>3397.5839999999998</v>
      </c>
      <c r="E136">
        <v>3681.2049999999999</v>
      </c>
      <c r="F136">
        <v>5794.9570000000003</v>
      </c>
      <c r="G136">
        <v>5947.54</v>
      </c>
      <c r="H136">
        <v>7328.1530000000002</v>
      </c>
      <c r="I136">
        <v>5188.9380000000001</v>
      </c>
      <c r="J136">
        <v>5699.4179999999997</v>
      </c>
      <c r="K136">
        <v>5284.5829999999996</v>
      </c>
      <c r="L136">
        <v>5408.7569999999996</v>
      </c>
    </row>
    <row r="137" spans="1:12">
      <c r="A137" t="s">
        <v>157</v>
      </c>
      <c r="B137">
        <v>121034.02</v>
      </c>
      <c r="C137">
        <v>113190.709</v>
      </c>
      <c r="D137">
        <v>135788.04800000001</v>
      </c>
      <c r="E137">
        <v>150564.226</v>
      </c>
      <c r="F137">
        <v>186402.75599999999</v>
      </c>
      <c r="G137">
        <v>198115.88</v>
      </c>
      <c r="H137">
        <v>245384.38200000001</v>
      </c>
      <c r="I137">
        <v>255267.033</v>
      </c>
      <c r="J137">
        <v>234950.978</v>
      </c>
      <c r="K137">
        <v>172482.06400000001</v>
      </c>
      <c r="L137">
        <v>181082.285</v>
      </c>
    </row>
    <row r="138" spans="1:12">
      <c r="A138" t="s">
        <v>158</v>
      </c>
      <c r="B138">
        <v>260465.00099999999</v>
      </c>
      <c r="C138">
        <v>251932.77100000001</v>
      </c>
      <c r="D138">
        <v>261107.82699999999</v>
      </c>
      <c r="E138">
        <v>359617.19799999997</v>
      </c>
      <c r="F138">
        <v>346288.03100000002</v>
      </c>
      <c r="G138">
        <v>224093.386</v>
      </c>
      <c r="H138">
        <v>244370.81599999999</v>
      </c>
      <c r="I138">
        <v>264223.59399999998</v>
      </c>
      <c r="J138">
        <v>221997.77299999999</v>
      </c>
      <c r="K138">
        <v>155958.94500000001</v>
      </c>
      <c r="L138">
        <v>160550.71799999999</v>
      </c>
    </row>
    <row r="139" spans="1:12">
      <c r="A139" t="s">
        <v>159</v>
      </c>
      <c r="B139">
        <v>1992197.202</v>
      </c>
      <c r="C139">
        <v>1840656.8089999999</v>
      </c>
      <c r="D139">
        <v>1947949.3929999999</v>
      </c>
      <c r="E139">
        <v>2167390.1290000002</v>
      </c>
      <c r="F139">
        <v>2303394.5890000002</v>
      </c>
      <c r="G139">
        <v>2322155.1409999998</v>
      </c>
      <c r="H139">
        <v>2269421.7429999998</v>
      </c>
      <c r="I139">
        <v>2616284.6830000002</v>
      </c>
      <c r="J139">
        <v>2690438.4759999998</v>
      </c>
      <c r="K139">
        <v>2105562.878</v>
      </c>
      <c r="L139">
        <v>2196378.088</v>
      </c>
    </row>
    <row r="140" spans="1:12">
      <c r="A140" t="s">
        <v>160</v>
      </c>
      <c r="B140">
        <v>1166376.838</v>
      </c>
      <c r="C140">
        <v>1157465.281</v>
      </c>
      <c r="D140">
        <v>1090789.4539999999</v>
      </c>
      <c r="E140">
        <v>1263042.344</v>
      </c>
      <c r="F140">
        <v>1364717.4809999999</v>
      </c>
      <c r="G140">
        <v>1401711.2180000001</v>
      </c>
      <c r="H140">
        <v>1441864.693</v>
      </c>
      <c r="I140">
        <v>1612715.3230000001</v>
      </c>
      <c r="J140">
        <v>1575746.828</v>
      </c>
      <c r="K140">
        <v>1427088.7039999999</v>
      </c>
      <c r="L140">
        <v>1395927.0160000001</v>
      </c>
    </row>
    <row r="141" spans="1:12">
      <c r="A141" t="s">
        <v>161</v>
      </c>
      <c r="B141">
        <v>738869.55200000003</v>
      </c>
      <c r="C141">
        <v>721503.95799999998</v>
      </c>
      <c r="D141">
        <v>619357.19299999997</v>
      </c>
      <c r="E141">
        <v>600188.56999999995</v>
      </c>
      <c r="F141">
        <v>635205.92500000005</v>
      </c>
      <c r="G141">
        <v>560539.93700000003</v>
      </c>
      <c r="H141">
        <v>680823.56900000002</v>
      </c>
      <c r="I141">
        <v>628329.17299999995</v>
      </c>
      <c r="J141">
        <v>571693.93400000001</v>
      </c>
      <c r="K141">
        <v>474135.37099999998</v>
      </c>
      <c r="L141">
        <v>525352.59600000002</v>
      </c>
    </row>
    <row r="142" spans="1:12">
      <c r="A142" t="s">
        <v>162</v>
      </c>
      <c r="B142">
        <v>326993.94799999997</v>
      </c>
      <c r="C142">
        <v>284694.71299999999</v>
      </c>
      <c r="D142">
        <v>301637.20299999998</v>
      </c>
      <c r="E142">
        <v>313683.42800000001</v>
      </c>
      <c r="F142">
        <v>337222.54300000001</v>
      </c>
      <c r="G142">
        <v>273075.71799999999</v>
      </c>
      <c r="H142">
        <v>295880.66200000001</v>
      </c>
      <c r="I142">
        <v>277985.12800000003</v>
      </c>
      <c r="J142">
        <v>261022.72899999999</v>
      </c>
      <c r="K142">
        <v>195417.80600000001</v>
      </c>
      <c r="L142">
        <v>228249.73499999999</v>
      </c>
    </row>
    <row r="143" spans="1:12">
      <c r="A143" t="s">
        <v>163</v>
      </c>
      <c r="B143">
        <v>617254.29799999995</v>
      </c>
      <c r="C143">
        <v>605679.70700000005</v>
      </c>
      <c r="D143">
        <v>662900.43900000001</v>
      </c>
      <c r="E143">
        <v>777290.22199999995</v>
      </c>
      <c r="F143">
        <v>813950.22400000005</v>
      </c>
      <c r="G143">
        <v>713619.68299999996</v>
      </c>
      <c r="H143">
        <v>651591.15</v>
      </c>
      <c r="I143">
        <v>673160.70799999998</v>
      </c>
      <c r="J143">
        <v>628939.02099999995</v>
      </c>
      <c r="K143">
        <v>451984</v>
      </c>
      <c r="L143">
        <v>505305.98100000003</v>
      </c>
    </row>
    <row r="144" spans="1:12">
      <c r="A144" t="s">
        <v>164</v>
      </c>
      <c r="B144">
        <v>493129.46500000003</v>
      </c>
      <c r="C144">
        <v>441859.61300000001</v>
      </c>
      <c r="D144">
        <v>439678.196</v>
      </c>
      <c r="E144">
        <v>492962.52500000002</v>
      </c>
      <c r="F144">
        <v>557383.06700000004</v>
      </c>
      <c r="G144">
        <v>528929.48600000003</v>
      </c>
      <c r="H144">
        <v>543425.152</v>
      </c>
      <c r="I144">
        <v>560792.65</v>
      </c>
      <c r="J144">
        <v>527819.32999999996</v>
      </c>
      <c r="K144">
        <v>379640.66899999999</v>
      </c>
      <c r="L144">
        <v>391207.37699999998</v>
      </c>
    </row>
    <row r="145" spans="1:12">
      <c r="A145" t="s">
        <v>165</v>
      </c>
      <c r="B145">
        <v>238680.66200000001</v>
      </c>
      <c r="C145">
        <v>205235.02799999999</v>
      </c>
      <c r="D145">
        <v>213780.492</v>
      </c>
      <c r="E145">
        <v>229210.701</v>
      </c>
      <c r="F145">
        <v>268472.60499999998</v>
      </c>
      <c r="G145">
        <v>265710.70199999999</v>
      </c>
      <c r="H145">
        <v>207648.23</v>
      </c>
      <c r="I145">
        <v>193826.084</v>
      </c>
      <c r="J145">
        <v>197520.42</v>
      </c>
      <c r="K145">
        <v>164297.46299999999</v>
      </c>
      <c r="L145">
        <v>177439.87700000001</v>
      </c>
    </row>
    <row r="146" spans="1:12">
      <c r="A146" t="s">
        <v>166</v>
      </c>
      <c r="B146">
        <v>160362.008</v>
      </c>
      <c r="C146">
        <v>148405.94899999999</v>
      </c>
      <c r="D146">
        <v>168028.59400000001</v>
      </c>
      <c r="E146">
        <v>185462.992</v>
      </c>
      <c r="F146">
        <v>207368.30300000001</v>
      </c>
      <c r="G146">
        <v>173178.79699999999</v>
      </c>
      <c r="H146">
        <v>160759.777</v>
      </c>
      <c r="I146">
        <v>182125.12700000001</v>
      </c>
      <c r="J146">
        <v>155646.47399999999</v>
      </c>
      <c r="K146">
        <v>103222.974</v>
      </c>
      <c r="L146">
        <v>118891.542</v>
      </c>
    </row>
    <row r="147" spans="1:12">
      <c r="A147" t="s">
        <v>167</v>
      </c>
      <c r="B147">
        <v>807378.68799999997</v>
      </c>
      <c r="C147">
        <v>795699.81499999994</v>
      </c>
      <c r="D147">
        <v>819583.42799999996</v>
      </c>
      <c r="E147">
        <v>990171.73400000005</v>
      </c>
      <c r="F147">
        <v>1076535.55</v>
      </c>
      <c r="G147">
        <v>1050812.6259999999</v>
      </c>
      <c r="H147">
        <v>1133644.1140000001</v>
      </c>
      <c r="I147">
        <v>1178286.0660000001</v>
      </c>
      <c r="J147">
        <v>1108873.24</v>
      </c>
      <c r="K147">
        <v>881078.04700000002</v>
      </c>
      <c r="L147">
        <v>957581.14</v>
      </c>
    </row>
    <row r="148" spans="1:12">
      <c r="A148" t="s">
        <v>168</v>
      </c>
      <c r="B148">
        <v>337546.13799999998</v>
      </c>
      <c r="C148">
        <v>330758.43199999997</v>
      </c>
      <c r="D148">
        <v>321607.18199999997</v>
      </c>
      <c r="E148">
        <v>367544.08199999999</v>
      </c>
      <c r="F148">
        <v>432008.26699999999</v>
      </c>
      <c r="G148">
        <v>429366.45299999998</v>
      </c>
      <c r="H148">
        <v>503781.38099999999</v>
      </c>
      <c r="I148">
        <v>560753.76100000006</v>
      </c>
      <c r="J148">
        <v>520242.85100000002</v>
      </c>
      <c r="K148">
        <v>441914.54499999998</v>
      </c>
      <c r="L148">
        <v>472260.92700000003</v>
      </c>
    </row>
    <row r="149" spans="1:12">
      <c r="A149" t="s">
        <v>169</v>
      </c>
      <c r="B149">
        <v>379075.44500000001</v>
      </c>
      <c r="C149">
        <v>353250.69099999999</v>
      </c>
      <c r="D149">
        <v>329380.82900000003</v>
      </c>
      <c r="E149">
        <v>358062.91800000001</v>
      </c>
      <c r="F149">
        <v>401405.57400000002</v>
      </c>
      <c r="G149">
        <v>396599.755</v>
      </c>
      <c r="H149">
        <v>436371.83100000001</v>
      </c>
      <c r="I149">
        <v>498876.61300000001</v>
      </c>
      <c r="J149">
        <v>473855.929</v>
      </c>
      <c r="K149">
        <v>353949.85200000001</v>
      </c>
      <c r="L149">
        <v>354709.69199999998</v>
      </c>
    </row>
    <row r="150" spans="1:12">
      <c r="A150" t="s">
        <v>170</v>
      </c>
      <c r="B150">
        <v>187524.72</v>
      </c>
      <c r="C150">
        <v>171363.49600000001</v>
      </c>
      <c r="D150">
        <v>157828.39499999999</v>
      </c>
      <c r="E150">
        <v>180013.56299999999</v>
      </c>
      <c r="F150">
        <v>193390.13699999999</v>
      </c>
      <c r="G150">
        <v>208647.51199999999</v>
      </c>
      <c r="H150">
        <v>251777.02299999999</v>
      </c>
      <c r="I150">
        <v>258228.011</v>
      </c>
      <c r="J150">
        <v>204113.32199999999</v>
      </c>
      <c r="K150">
        <v>157695.78200000001</v>
      </c>
      <c r="L150">
        <v>178916.49799999999</v>
      </c>
    </row>
    <row r="151" spans="1:12">
      <c r="A151" t="s">
        <v>171</v>
      </c>
      <c r="B151">
        <v>236128.96</v>
      </c>
      <c r="C151">
        <v>219598.69</v>
      </c>
      <c r="D151">
        <v>209756.837</v>
      </c>
      <c r="E151">
        <v>228448.462</v>
      </c>
      <c r="F151">
        <v>257852.11900000001</v>
      </c>
      <c r="G151">
        <v>274490.32699999999</v>
      </c>
      <c r="H151">
        <v>285149.359</v>
      </c>
      <c r="I151">
        <v>336401.11200000002</v>
      </c>
      <c r="J151">
        <v>310913.47100000002</v>
      </c>
      <c r="K151">
        <v>200357.57</v>
      </c>
      <c r="L151">
        <v>217899.02499999999</v>
      </c>
    </row>
    <row r="152" spans="1:12">
      <c r="A152" t="s">
        <v>172</v>
      </c>
      <c r="B152">
        <v>869020.81400000001</v>
      </c>
      <c r="C152">
        <v>814296.29</v>
      </c>
      <c r="D152">
        <v>764776.98699999996</v>
      </c>
      <c r="E152">
        <v>912787.51599999995</v>
      </c>
      <c r="F152">
        <v>1146192.983</v>
      </c>
      <c r="G152">
        <v>1266027.08</v>
      </c>
      <c r="H152">
        <v>1426076.567</v>
      </c>
      <c r="I152">
        <v>1564158.703</v>
      </c>
      <c r="J152">
        <v>1477354.446</v>
      </c>
      <c r="K152">
        <v>1012539.952</v>
      </c>
      <c r="L152">
        <v>1111494.3659999999</v>
      </c>
    </row>
    <row r="153" spans="1:12">
      <c r="A153" t="s">
        <v>173</v>
      </c>
      <c r="B153">
        <v>479022.00099999999</v>
      </c>
      <c r="C153">
        <v>500889.79</v>
      </c>
      <c r="D153">
        <v>536963.08499999996</v>
      </c>
      <c r="E153">
        <v>640472.32299999997</v>
      </c>
      <c r="F153">
        <v>794662.11899999995</v>
      </c>
      <c r="G153">
        <v>703943.18400000001</v>
      </c>
      <c r="H153">
        <v>698089.36499999999</v>
      </c>
      <c r="I153">
        <v>858206.99800000002</v>
      </c>
      <c r="J153">
        <v>874356.17599999998</v>
      </c>
      <c r="K153">
        <v>664911.61800000002</v>
      </c>
      <c r="L153">
        <v>741429.86199999996</v>
      </c>
    </row>
    <row r="154" spans="1:12">
      <c r="A154" t="s">
        <v>174</v>
      </c>
      <c r="B154">
        <v>310738.63699999999</v>
      </c>
      <c r="C154">
        <v>258730.05900000001</v>
      </c>
      <c r="D154">
        <v>275418.27500000002</v>
      </c>
      <c r="E154">
        <v>347952.12099999998</v>
      </c>
      <c r="F154">
        <v>382827.14899999998</v>
      </c>
      <c r="G154">
        <v>342957.42300000001</v>
      </c>
      <c r="H154">
        <v>365806.234</v>
      </c>
      <c r="I154">
        <v>429766.25300000003</v>
      </c>
      <c r="J154">
        <v>373623.35200000001</v>
      </c>
      <c r="K154">
        <v>260380.79199999999</v>
      </c>
      <c r="L154">
        <v>268398.14799999999</v>
      </c>
    </row>
    <row r="155" spans="1:12">
      <c r="A155" t="s">
        <v>175</v>
      </c>
      <c r="B155">
        <v>436579.489</v>
      </c>
      <c r="C155">
        <v>397079.141</v>
      </c>
      <c r="D155">
        <v>362965.71500000003</v>
      </c>
      <c r="E155">
        <v>407132.772</v>
      </c>
      <c r="F155">
        <v>393421.35600000003</v>
      </c>
      <c r="G155">
        <v>362576.37699999998</v>
      </c>
      <c r="H155">
        <v>364270.94699999999</v>
      </c>
      <c r="I155">
        <v>377914.88400000002</v>
      </c>
      <c r="J155">
        <v>344415.84399999998</v>
      </c>
      <c r="K155">
        <v>224848.663</v>
      </c>
      <c r="L155">
        <v>240260.995</v>
      </c>
    </row>
    <row r="156" spans="1:12">
      <c r="A156" t="s">
        <v>176</v>
      </c>
      <c r="B156">
        <v>6608143.8550000004</v>
      </c>
      <c r="C156">
        <v>2554659.0449999999</v>
      </c>
      <c r="D156">
        <v>6862715.2230000002</v>
      </c>
      <c r="E156">
        <v>7926201.9170000004</v>
      </c>
      <c r="F156">
        <v>8592932.4460000005</v>
      </c>
      <c r="G156">
        <v>9379103.3570000008</v>
      </c>
      <c r="H156">
        <v>8619080.5869999994</v>
      </c>
      <c r="I156">
        <v>8667654.3190000001</v>
      </c>
      <c r="J156">
        <v>8747517.7210000008</v>
      </c>
      <c r="K156">
        <v>5665501.9050000003</v>
      </c>
      <c r="L156">
        <v>7779456.8049999997</v>
      </c>
    </row>
    <row r="157" spans="1:12">
      <c r="A157" t="s">
        <v>177</v>
      </c>
      <c r="B157">
        <v>141502.682</v>
      </c>
      <c r="C157">
        <v>143110.78899999999</v>
      </c>
      <c r="D157">
        <v>181132.992</v>
      </c>
      <c r="E157">
        <v>241155.10500000001</v>
      </c>
      <c r="F157">
        <v>494024.95400000003</v>
      </c>
      <c r="G157">
        <v>899696.18200000003</v>
      </c>
      <c r="H157">
        <v>791264.55599999998</v>
      </c>
      <c r="I157">
        <v>814032.31200000003</v>
      </c>
      <c r="J157">
        <v>760106.61300000001</v>
      </c>
      <c r="K157">
        <v>254591.97200000001</v>
      </c>
      <c r="L157">
        <v>450836.39</v>
      </c>
    </row>
    <row r="158" spans="1:12">
      <c r="A158" t="s">
        <v>178</v>
      </c>
      <c r="B158">
        <v>293045.83199999999</v>
      </c>
      <c r="C158">
        <v>316268.96299999999</v>
      </c>
      <c r="D158">
        <v>433700.91</v>
      </c>
      <c r="E158">
        <v>771946.55700000003</v>
      </c>
      <c r="F158">
        <v>1420287.3359999999</v>
      </c>
      <c r="G158">
        <v>1754207.588</v>
      </c>
      <c r="H158">
        <v>1798509.1680000001</v>
      </c>
      <c r="I158">
        <v>2904587.3939999999</v>
      </c>
      <c r="J158">
        <v>2982168.551</v>
      </c>
      <c r="K158">
        <v>1461427.2749999999</v>
      </c>
      <c r="L158">
        <v>1264571.8729999999</v>
      </c>
    </row>
    <row r="159" spans="1:12">
      <c r="A159" t="s">
        <v>179</v>
      </c>
      <c r="B159">
        <v>504298.435</v>
      </c>
      <c r="C159">
        <v>356228.18599999999</v>
      </c>
      <c r="D159">
        <v>363573.283</v>
      </c>
      <c r="E159">
        <v>559036.24399999995</v>
      </c>
      <c r="F159">
        <v>859627.58</v>
      </c>
      <c r="G159">
        <v>1088014.0919999999</v>
      </c>
      <c r="H159">
        <v>1028996.976</v>
      </c>
      <c r="I159">
        <v>1124528.128</v>
      </c>
      <c r="J159">
        <v>1289735.4850000001</v>
      </c>
      <c r="K159">
        <v>723922.78500000003</v>
      </c>
      <c r="L159">
        <v>1027842.769</v>
      </c>
    </row>
    <row r="160" spans="1:12">
      <c r="A160" t="s">
        <v>180</v>
      </c>
      <c r="B160">
        <v>911680.05799999996</v>
      </c>
      <c r="C160">
        <v>585140.43000000005</v>
      </c>
      <c r="D160">
        <v>562471.07499999995</v>
      </c>
      <c r="E160">
        <v>622897.20299999998</v>
      </c>
      <c r="F160">
        <v>769136.33400000003</v>
      </c>
      <c r="G160">
        <v>857359.902</v>
      </c>
      <c r="H160">
        <v>828260.57299999997</v>
      </c>
      <c r="I160">
        <v>985280.55</v>
      </c>
      <c r="J160">
        <v>838661.74</v>
      </c>
      <c r="K160">
        <v>639832.08499999996</v>
      </c>
      <c r="L160">
        <v>740873.46699999995</v>
      </c>
    </row>
    <row r="161" spans="1:12">
      <c r="A161" t="s">
        <v>181</v>
      </c>
      <c r="B161">
        <v>479042.114</v>
      </c>
      <c r="C161">
        <v>476382.766</v>
      </c>
      <c r="D161">
        <v>449965.37</v>
      </c>
      <c r="E161">
        <v>568106.79</v>
      </c>
      <c r="F161">
        <v>755856.81200000003</v>
      </c>
      <c r="G161">
        <v>808911.20400000003</v>
      </c>
      <c r="H161">
        <v>612094.90099999995</v>
      </c>
      <c r="I161">
        <v>737970.995</v>
      </c>
      <c r="J161">
        <v>728277.90399999998</v>
      </c>
      <c r="K161">
        <v>364763.94</v>
      </c>
      <c r="L161">
        <v>372152.45</v>
      </c>
    </row>
    <row r="162" spans="1:12">
      <c r="A162" t="s">
        <v>182</v>
      </c>
      <c r="B162">
        <v>976404.06299999997</v>
      </c>
      <c r="C162">
        <v>1079527.1089999999</v>
      </c>
      <c r="D162">
        <v>1046670.058</v>
      </c>
      <c r="E162">
        <v>1197577.23</v>
      </c>
      <c r="F162">
        <v>1821355.797</v>
      </c>
      <c r="G162">
        <v>2008231.3259999999</v>
      </c>
      <c r="H162">
        <v>2046015.754</v>
      </c>
      <c r="I162">
        <v>2797337.5260000001</v>
      </c>
      <c r="J162">
        <v>3189183.406</v>
      </c>
      <c r="K162">
        <v>1336667.0160000001</v>
      </c>
      <c r="L162">
        <v>1926163.9010000001</v>
      </c>
    </row>
    <row r="163" spans="1:12">
      <c r="A163" t="s">
        <v>183</v>
      </c>
      <c r="B163">
        <v>47895.182000000001</v>
      </c>
      <c r="C163">
        <v>44792.4</v>
      </c>
      <c r="D163">
        <v>49837.173999999999</v>
      </c>
      <c r="E163">
        <v>69135.854999999996</v>
      </c>
      <c r="F163">
        <v>63124.845999999998</v>
      </c>
      <c r="G163">
        <v>73190.903000000006</v>
      </c>
      <c r="H163">
        <v>84634.278000000006</v>
      </c>
      <c r="I163">
        <v>76572.171000000002</v>
      </c>
      <c r="J163">
        <v>98476.803</v>
      </c>
      <c r="K163">
        <v>103412.87</v>
      </c>
      <c r="L163">
        <v>90087.813999999998</v>
      </c>
    </row>
    <row r="164" spans="1:12">
      <c r="A164" t="s">
        <v>184</v>
      </c>
      <c r="B164">
        <v>166166.231</v>
      </c>
      <c r="C164">
        <v>153969.913</v>
      </c>
      <c r="D164">
        <v>132027.04500000001</v>
      </c>
      <c r="E164">
        <v>143554.1</v>
      </c>
      <c r="F164">
        <v>202843.766</v>
      </c>
      <c r="G164">
        <v>187446.50399999999</v>
      </c>
      <c r="H164">
        <v>177776.84400000001</v>
      </c>
      <c r="I164">
        <v>216083.47399999999</v>
      </c>
      <c r="J164">
        <v>221790.53</v>
      </c>
      <c r="K164">
        <v>146309.11499999999</v>
      </c>
      <c r="L164">
        <v>181339.60699999999</v>
      </c>
    </row>
    <row r="165" spans="1:12">
      <c r="A165" t="s">
        <v>185</v>
      </c>
      <c r="B165">
        <v>795181.73800000001</v>
      </c>
      <c r="C165">
        <v>988021.451</v>
      </c>
      <c r="D165">
        <v>1167483.446</v>
      </c>
      <c r="E165">
        <v>1251103.46</v>
      </c>
      <c r="F165">
        <v>1398541.94</v>
      </c>
      <c r="G165">
        <v>1787138.2509999999</v>
      </c>
      <c r="H165">
        <v>2065509.5959999999</v>
      </c>
      <c r="I165">
        <v>2381482.4709999999</v>
      </c>
      <c r="J165">
        <v>2454921.466</v>
      </c>
      <c r="K165">
        <v>2053387.7579999999</v>
      </c>
      <c r="L165">
        <v>1704104.6629999999</v>
      </c>
    </row>
    <row r="166" spans="1:12">
      <c r="A166" t="s">
        <v>186</v>
      </c>
      <c r="B166">
        <v>1682851.277</v>
      </c>
      <c r="C166">
        <v>1546541.9410000001</v>
      </c>
      <c r="D166">
        <v>1198599.1939999999</v>
      </c>
      <c r="E166">
        <v>1470668.6140000001</v>
      </c>
      <c r="F166">
        <v>2276564.9580000001</v>
      </c>
      <c r="G166">
        <v>2658153.3050000002</v>
      </c>
      <c r="H166">
        <v>3075023.9389999998</v>
      </c>
      <c r="I166">
        <v>4939227.6090000002</v>
      </c>
      <c r="J166">
        <v>6953390.2180000003</v>
      </c>
      <c r="K166">
        <v>2811469.5750000002</v>
      </c>
      <c r="L166">
        <v>4197589.7359999996</v>
      </c>
    </row>
    <row r="167" spans="1:12">
      <c r="A167" t="s">
        <v>187</v>
      </c>
      <c r="B167">
        <v>608750.79599999997</v>
      </c>
      <c r="C167">
        <v>519197.77399999998</v>
      </c>
      <c r="D167">
        <v>513420.91</v>
      </c>
      <c r="E167">
        <v>541504.71400000004</v>
      </c>
      <c r="F167">
        <v>685145.50399999996</v>
      </c>
      <c r="G167">
        <v>726746.24600000004</v>
      </c>
      <c r="H167">
        <v>1048368.907</v>
      </c>
      <c r="I167">
        <v>943139.86499999999</v>
      </c>
      <c r="J167">
        <v>910117.38</v>
      </c>
      <c r="K167">
        <v>535490.71799999999</v>
      </c>
      <c r="L167">
        <v>723214.05099999998</v>
      </c>
    </row>
    <row r="168" spans="1:12">
      <c r="A168" t="s">
        <v>188</v>
      </c>
      <c r="B168">
        <v>494724.48700000002</v>
      </c>
      <c r="C168">
        <v>497122.15600000002</v>
      </c>
      <c r="D168">
        <v>442304.63199999998</v>
      </c>
      <c r="E168">
        <v>494325.55200000003</v>
      </c>
      <c r="F168">
        <v>827584.42200000002</v>
      </c>
      <c r="G168">
        <v>950379.41399999999</v>
      </c>
      <c r="H168">
        <v>1214573.7579999999</v>
      </c>
      <c r="I168">
        <v>1779505.118</v>
      </c>
      <c r="J168">
        <v>1325916.969</v>
      </c>
      <c r="K168">
        <v>666830.37</v>
      </c>
      <c r="L168">
        <v>1104982.6410000001</v>
      </c>
    </row>
    <row r="169" spans="1:12">
      <c r="A169" t="s">
        <v>189</v>
      </c>
      <c r="B169">
        <v>1496750.52</v>
      </c>
      <c r="C169">
        <v>1333535.5020000001</v>
      </c>
      <c r="D169">
        <v>1273888.2050000001</v>
      </c>
      <c r="E169">
        <v>1311428.754</v>
      </c>
      <c r="F169">
        <v>1678343.936</v>
      </c>
      <c r="G169">
        <v>2091655.564</v>
      </c>
      <c r="H169">
        <v>2741347.6880000001</v>
      </c>
      <c r="I169">
        <v>2934594.673</v>
      </c>
      <c r="J169">
        <v>2509053.8539999998</v>
      </c>
      <c r="K169">
        <v>1482192.0619999999</v>
      </c>
      <c r="L169">
        <v>2034783.0290000001</v>
      </c>
    </row>
    <row r="170" spans="1:12">
      <c r="A170" t="s">
        <v>190</v>
      </c>
      <c r="B170">
        <v>65199.264999999999</v>
      </c>
      <c r="C170">
        <v>77918.224000000002</v>
      </c>
      <c r="D170">
        <v>91725.762000000002</v>
      </c>
      <c r="E170">
        <v>82643.248000000007</v>
      </c>
      <c r="F170">
        <v>93295.339000000007</v>
      </c>
      <c r="G170">
        <v>131999.37700000001</v>
      </c>
      <c r="H170">
        <v>229458.25099999999</v>
      </c>
      <c r="I170">
        <v>348321.299</v>
      </c>
      <c r="J170">
        <v>368396.61900000001</v>
      </c>
      <c r="K170">
        <v>364683.554</v>
      </c>
      <c r="L170">
        <v>425275.75799999997</v>
      </c>
    </row>
    <row r="171" spans="1:12">
      <c r="A171" t="s">
        <v>191</v>
      </c>
      <c r="B171">
        <v>52737.807000000001</v>
      </c>
      <c r="C171">
        <v>52038.133000000002</v>
      </c>
      <c r="D171">
        <v>48195.741000000002</v>
      </c>
      <c r="E171">
        <v>38254.813999999998</v>
      </c>
      <c r="F171">
        <v>50346.402999999998</v>
      </c>
      <c r="G171">
        <v>76981.251999999993</v>
      </c>
      <c r="H171">
        <v>148700.04300000001</v>
      </c>
      <c r="I171">
        <v>162533.66</v>
      </c>
      <c r="J171">
        <v>84474.26</v>
      </c>
      <c r="K171">
        <v>45356.633999999998</v>
      </c>
      <c r="L171">
        <v>46883.087</v>
      </c>
    </row>
    <row r="172" spans="1:12">
      <c r="A172" t="s">
        <v>192</v>
      </c>
      <c r="B172">
        <v>17895.603999999999</v>
      </c>
      <c r="C172">
        <v>15015.71</v>
      </c>
      <c r="D172">
        <v>13162.004000000001</v>
      </c>
      <c r="E172">
        <v>21612.043000000001</v>
      </c>
      <c r="F172">
        <v>26077.441999999999</v>
      </c>
      <c r="G172">
        <v>37487.535000000003</v>
      </c>
      <c r="H172">
        <v>138873.58499999999</v>
      </c>
      <c r="I172">
        <v>80704.858999999997</v>
      </c>
      <c r="J172">
        <v>52628.517</v>
      </c>
      <c r="K172">
        <v>20279.482</v>
      </c>
      <c r="L172">
        <v>51609.061000000002</v>
      </c>
    </row>
    <row r="173" spans="1:12">
      <c r="A173" t="s">
        <v>193</v>
      </c>
      <c r="B173">
        <v>256053.59700000001</v>
      </c>
      <c r="C173">
        <v>260329.87</v>
      </c>
      <c r="D173">
        <v>239289.15299999999</v>
      </c>
      <c r="E173">
        <v>216950.114</v>
      </c>
      <c r="F173">
        <v>246047.54500000001</v>
      </c>
      <c r="G173">
        <v>338862.799</v>
      </c>
      <c r="H173">
        <v>294575.68699999998</v>
      </c>
      <c r="I173">
        <v>343710.58</v>
      </c>
      <c r="J173">
        <v>325984.19400000002</v>
      </c>
      <c r="K173">
        <v>231280.91800000001</v>
      </c>
      <c r="L173">
        <v>378548.84600000002</v>
      </c>
    </row>
    <row r="174" spans="1:12">
      <c r="A174" t="s">
        <v>194</v>
      </c>
      <c r="B174">
        <v>531561.60699999996</v>
      </c>
      <c r="C174">
        <v>600840.56999999995</v>
      </c>
      <c r="D174">
        <v>563406.28200000001</v>
      </c>
      <c r="E174">
        <v>801418.35800000001</v>
      </c>
      <c r="F174">
        <v>874774.77800000005</v>
      </c>
      <c r="G174">
        <v>953613.81099999999</v>
      </c>
      <c r="H174">
        <v>1066997.8470000001</v>
      </c>
      <c r="I174">
        <v>1292118.7560000001</v>
      </c>
      <c r="J174">
        <v>1361955.1569999999</v>
      </c>
      <c r="K174">
        <v>989881.69499999995</v>
      </c>
      <c r="L174">
        <v>898319.66799999995</v>
      </c>
    </row>
    <row r="175" spans="1:12">
      <c r="A175" t="s">
        <v>195</v>
      </c>
      <c r="B175">
        <v>450734.68699999998</v>
      </c>
      <c r="C175">
        <v>410939.076</v>
      </c>
      <c r="D175">
        <v>414613.228</v>
      </c>
      <c r="E175">
        <v>433901.14399999997</v>
      </c>
      <c r="F175">
        <v>500445.978</v>
      </c>
      <c r="G175">
        <v>517936.70799999998</v>
      </c>
      <c r="H175">
        <v>558273.61899999995</v>
      </c>
      <c r="I175">
        <v>673545.58799999999</v>
      </c>
      <c r="J175">
        <v>740424.91700000002</v>
      </c>
      <c r="K175">
        <v>593890.69700000004</v>
      </c>
      <c r="L175">
        <v>596486.66200000001</v>
      </c>
    </row>
    <row r="176" spans="1:12">
      <c r="A176" t="s">
        <v>196</v>
      </c>
      <c r="B176">
        <v>198904.288</v>
      </c>
      <c r="C176">
        <v>235246.986</v>
      </c>
      <c r="D176">
        <v>211054.671</v>
      </c>
      <c r="E176">
        <v>207086.13</v>
      </c>
      <c r="F176">
        <v>292749.49900000001</v>
      </c>
      <c r="G176">
        <v>295968.78899999999</v>
      </c>
      <c r="H176">
        <v>368496.82900000003</v>
      </c>
      <c r="I176">
        <v>428286.84</v>
      </c>
      <c r="J176">
        <v>404088.57</v>
      </c>
      <c r="K176">
        <v>308077.56099999999</v>
      </c>
      <c r="L176">
        <v>294096.11900000001</v>
      </c>
    </row>
    <row r="177" spans="1:12">
      <c r="A177" t="s">
        <v>197</v>
      </c>
      <c r="B177">
        <v>394006.00599999999</v>
      </c>
      <c r="C177">
        <v>348480.17099999997</v>
      </c>
      <c r="D177">
        <v>352425.35499999998</v>
      </c>
      <c r="E177">
        <v>461064.022</v>
      </c>
      <c r="F177">
        <v>560303.48600000003</v>
      </c>
      <c r="G177">
        <v>566218.35699999996</v>
      </c>
      <c r="H177">
        <v>600594.63300000003</v>
      </c>
      <c r="I177">
        <v>727929.07</v>
      </c>
      <c r="J177">
        <v>739768.30900000001</v>
      </c>
      <c r="K177">
        <v>563467.93900000001</v>
      </c>
      <c r="L177">
        <v>630344.18799999997</v>
      </c>
    </row>
    <row r="178" spans="1:12">
      <c r="A178" t="s">
        <v>198</v>
      </c>
      <c r="B178">
        <v>945394.92799999996</v>
      </c>
      <c r="C178">
        <v>921356.16299999994</v>
      </c>
      <c r="D178">
        <v>916350.51300000004</v>
      </c>
      <c r="E178">
        <v>1042779.618</v>
      </c>
      <c r="F178">
        <v>1212731.568</v>
      </c>
      <c r="G178">
        <v>1229189.352</v>
      </c>
      <c r="H178">
        <v>1297349.6980000001</v>
      </c>
      <c r="I178">
        <v>1373790.567</v>
      </c>
      <c r="J178">
        <v>1340794.558</v>
      </c>
      <c r="K178">
        <v>987709.37</v>
      </c>
      <c r="L178">
        <v>1040190.942</v>
      </c>
    </row>
    <row r="179" spans="1:12">
      <c r="A179" t="s">
        <v>199</v>
      </c>
      <c r="B179">
        <v>667668.05700000003</v>
      </c>
      <c r="C179">
        <v>865107.98400000005</v>
      </c>
      <c r="D179">
        <v>895552.80099999998</v>
      </c>
      <c r="E179">
        <v>776801.08799999999</v>
      </c>
      <c r="F179">
        <v>723057.83100000001</v>
      </c>
      <c r="G179">
        <v>635176.326</v>
      </c>
      <c r="H179">
        <v>827485.31700000004</v>
      </c>
      <c r="I179">
        <v>290056.25900000002</v>
      </c>
      <c r="J179">
        <v>237064.44</v>
      </c>
      <c r="K179">
        <v>151972.37899999999</v>
      </c>
      <c r="L179">
        <v>241861.09099999999</v>
      </c>
    </row>
    <row r="180" spans="1:12">
      <c r="A180" t="s">
        <v>200</v>
      </c>
      <c r="B180">
        <v>186480.641</v>
      </c>
      <c r="C180">
        <v>170305.37400000001</v>
      </c>
      <c r="D180">
        <v>185644.22099999999</v>
      </c>
      <c r="E180">
        <v>211518.71299999999</v>
      </c>
      <c r="F180">
        <v>257346.15100000001</v>
      </c>
      <c r="G180">
        <v>266457.23599999998</v>
      </c>
      <c r="H180">
        <v>291140.04399999999</v>
      </c>
      <c r="I180">
        <v>340162.91100000002</v>
      </c>
      <c r="J180">
        <v>295832.26199999999</v>
      </c>
      <c r="K180">
        <v>238790.30499999999</v>
      </c>
      <c r="L180">
        <v>244988.70600000001</v>
      </c>
    </row>
    <row r="181" spans="1:12">
      <c r="A181" t="s">
        <v>201</v>
      </c>
      <c r="B181">
        <v>2005857.0009999999</v>
      </c>
      <c r="C181">
        <v>1958340.372</v>
      </c>
      <c r="D181">
        <v>1994320.6040000001</v>
      </c>
      <c r="E181">
        <v>2221157.821</v>
      </c>
      <c r="F181">
        <v>2635481.0260000001</v>
      </c>
      <c r="G181">
        <v>2945630.625</v>
      </c>
      <c r="H181">
        <v>3280691.1519999998</v>
      </c>
      <c r="I181">
        <v>4166911.1719999998</v>
      </c>
      <c r="J181">
        <v>4071223.3569999998</v>
      </c>
      <c r="K181">
        <v>2825445.105</v>
      </c>
      <c r="L181">
        <v>3012161.122</v>
      </c>
    </row>
    <row r="182" spans="1:12">
      <c r="A182" t="s">
        <v>202</v>
      </c>
      <c r="B182">
        <v>140963.39600000001</v>
      </c>
      <c r="C182">
        <v>147034.79500000001</v>
      </c>
      <c r="D182">
        <v>101449.713</v>
      </c>
      <c r="E182">
        <v>118311.803</v>
      </c>
      <c r="F182">
        <v>148613.14799999999</v>
      </c>
      <c r="G182">
        <v>109784.92600000001</v>
      </c>
      <c r="H182">
        <v>87714.107999999993</v>
      </c>
      <c r="I182">
        <v>103641.63400000001</v>
      </c>
      <c r="J182">
        <v>103919.151</v>
      </c>
      <c r="K182">
        <v>107094.875</v>
      </c>
      <c r="L182">
        <v>93713.755000000005</v>
      </c>
    </row>
    <row r="183" spans="1:12">
      <c r="A183" t="s">
        <v>203</v>
      </c>
      <c r="B183">
        <v>123616.141</v>
      </c>
      <c r="C183">
        <v>222717.73199999999</v>
      </c>
      <c r="D183">
        <v>219186.408</v>
      </c>
      <c r="E183">
        <v>139458.92800000001</v>
      </c>
      <c r="F183">
        <v>147223.55100000001</v>
      </c>
      <c r="G183">
        <v>191581.55900000001</v>
      </c>
      <c r="H183">
        <v>184402.31099999999</v>
      </c>
      <c r="I183">
        <v>211031.17199999999</v>
      </c>
      <c r="J183">
        <v>238714.764</v>
      </c>
      <c r="K183">
        <v>247205.61900000001</v>
      </c>
      <c r="L183">
        <v>139391.04300000001</v>
      </c>
    </row>
    <row r="184" spans="1:12">
      <c r="A184" t="s">
        <v>204</v>
      </c>
      <c r="B184">
        <v>3951362.6490000002</v>
      </c>
      <c r="C184">
        <v>4013316.97</v>
      </c>
      <c r="D184">
        <v>4404869.602</v>
      </c>
      <c r="E184">
        <v>4928986.88</v>
      </c>
      <c r="F184">
        <v>5360420.6449999996</v>
      </c>
      <c r="G184">
        <v>5705633.466</v>
      </c>
      <c r="H184">
        <v>6563124.5980000002</v>
      </c>
      <c r="I184">
        <v>8224959.5710000014</v>
      </c>
      <c r="J184">
        <v>8606867.3739999998</v>
      </c>
      <c r="K184">
        <v>5578275.085</v>
      </c>
      <c r="L184">
        <v>6838726.0259999996</v>
      </c>
    </row>
    <row r="185" spans="1:12">
      <c r="A185" t="s">
        <v>205</v>
      </c>
      <c r="B185">
        <v>9585670.3660000004</v>
      </c>
      <c r="C185">
        <v>11542875.290999999</v>
      </c>
      <c r="D185">
        <v>10580106.161</v>
      </c>
      <c r="E185">
        <v>12232961.970000001</v>
      </c>
      <c r="F185">
        <v>12379265.392999999</v>
      </c>
      <c r="G185">
        <v>13373559.309</v>
      </c>
      <c r="H185">
        <v>15461566.628</v>
      </c>
      <c r="I185">
        <v>14898477.02</v>
      </c>
      <c r="J185">
        <v>14360805.188999999</v>
      </c>
      <c r="K185">
        <v>14952040.297</v>
      </c>
      <c r="L185">
        <v>15632722.142999999</v>
      </c>
    </row>
    <row r="186" spans="1:12">
      <c r="A186" t="s">
        <v>206</v>
      </c>
      <c r="B186">
        <v>1414198.355</v>
      </c>
      <c r="C186">
        <v>1493021.12</v>
      </c>
      <c r="D186">
        <v>1382846.7220000001</v>
      </c>
      <c r="E186">
        <v>1664834.5649999999</v>
      </c>
      <c r="F186">
        <v>2134700.13</v>
      </c>
      <c r="G186">
        <v>2363870.9139999999</v>
      </c>
      <c r="H186">
        <v>2774534.5819999999</v>
      </c>
      <c r="I186">
        <v>3231066.804</v>
      </c>
      <c r="J186">
        <v>3742924.8390000002</v>
      </c>
      <c r="K186">
        <v>2620802.4950000001</v>
      </c>
      <c r="L186">
        <v>2713083.875</v>
      </c>
    </row>
    <row r="187" spans="1:12">
      <c r="A187" t="s">
        <v>207</v>
      </c>
      <c r="B187">
        <v>289635.647</v>
      </c>
      <c r="C187">
        <v>272020.33199999999</v>
      </c>
      <c r="D187">
        <v>266022.03600000002</v>
      </c>
      <c r="E187">
        <v>379587.48300000001</v>
      </c>
      <c r="F187">
        <v>370278.93099999998</v>
      </c>
      <c r="G187">
        <v>504473.64</v>
      </c>
      <c r="H187">
        <v>442670.522</v>
      </c>
      <c r="I187">
        <v>512858.98800000001</v>
      </c>
      <c r="J187">
        <v>588009.97900000005</v>
      </c>
      <c r="K187">
        <v>430192.44300000003</v>
      </c>
      <c r="L187">
        <v>488054.82</v>
      </c>
    </row>
    <row r="188" spans="1:12">
      <c r="A188" t="s">
        <v>208</v>
      </c>
      <c r="B188">
        <v>395579.75599999999</v>
      </c>
      <c r="C188">
        <v>352496.36900000001</v>
      </c>
      <c r="D188">
        <v>351643.435</v>
      </c>
      <c r="E188">
        <v>434486.22600000002</v>
      </c>
      <c r="F188">
        <v>453819.08899999998</v>
      </c>
      <c r="G188">
        <v>496209.55800000002</v>
      </c>
      <c r="H188">
        <v>556093.43400000001</v>
      </c>
      <c r="I188">
        <v>675467.09100000001</v>
      </c>
      <c r="J188">
        <v>737668.85900000005</v>
      </c>
      <c r="K188">
        <v>613497.29200000002</v>
      </c>
      <c r="L188">
        <v>697459.98899999994</v>
      </c>
    </row>
    <row r="189" spans="1:12">
      <c r="A189" t="s">
        <v>209</v>
      </c>
      <c r="B189">
        <v>1218326.122</v>
      </c>
      <c r="C189">
        <v>1062246.027</v>
      </c>
      <c r="D189">
        <v>1113530.0490000001</v>
      </c>
      <c r="E189">
        <v>1168589.7549999999</v>
      </c>
      <c r="F189">
        <v>1080918.3929999999</v>
      </c>
      <c r="G189">
        <v>1365943.5919999999</v>
      </c>
      <c r="H189">
        <v>1477295.048</v>
      </c>
      <c r="I189">
        <v>1655220.0390000001</v>
      </c>
      <c r="J189">
        <v>1749857.463</v>
      </c>
      <c r="K189">
        <v>1211032.6869999999</v>
      </c>
      <c r="L189">
        <v>1234230.537</v>
      </c>
    </row>
    <row r="190" spans="1:12">
      <c r="A190" t="s">
        <v>210</v>
      </c>
      <c r="B190">
        <v>2208291.9849999999</v>
      </c>
      <c r="C190">
        <v>2319671.7570000002</v>
      </c>
      <c r="D190">
        <v>2464725.6140000001</v>
      </c>
      <c r="E190">
        <v>2955778.733</v>
      </c>
      <c r="F190">
        <v>3870283.463</v>
      </c>
      <c r="G190">
        <v>4432009.8339999998</v>
      </c>
      <c r="H190">
        <v>5146793.3949999996</v>
      </c>
      <c r="I190">
        <v>6336274.6339999996</v>
      </c>
      <c r="J190">
        <v>6009442.9510000004</v>
      </c>
      <c r="K190">
        <v>3256734.9920000001</v>
      </c>
      <c r="L190">
        <v>4032814.477</v>
      </c>
    </row>
    <row r="191" spans="1:12">
      <c r="A191" t="s">
        <v>211</v>
      </c>
      <c r="B191">
        <v>437539.72600000002</v>
      </c>
      <c r="C191">
        <v>359962.2</v>
      </c>
      <c r="D191">
        <v>331758.83</v>
      </c>
      <c r="E191">
        <v>391157.72499999998</v>
      </c>
      <c r="F191">
        <v>323345.54300000001</v>
      </c>
      <c r="G191">
        <v>333700.10399999999</v>
      </c>
      <c r="H191">
        <v>303015.40500000003</v>
      </c>
      <c r="I191">
        <v>317347.39199999999</v>
      </c>
      <c r="J191">
        <v>269207.44699999999</v>
      </c>
      <c r="K191">
        <v>175134.27299999999</v>
      </c>
      <c r="L191">
        <v>191472.43100000001</v>
      </c>
    </row>
    <row r="192" spans="1:12">
      <c r="A192" t="s">
        <v>212</v>
      </c>
      <c r="B192">
        <v>268618.57900000003</v>
      </c>
      <c r="C192">
        <v>233004.16899999999</v>
      </c>
      <c r="D192">
        <v>234370.995</v>
      </c>
      <c r="E192">
        <v>260708.22</v>
      </c>
      <c r="F192">
        <v>313561.22399999999</v>
      </c>
      <c r="G192">
        <v>289327.34299999999</v>
      </c>
      <c r="H192">
        <v>319809.02399999998</v>
      </c>
      <c r="I192">
        <v>320492.06900000002</v>
      </c>
      <c r="J192">
        <v>323843.78600000002</v>
      </c>
      <c r="K192">
        <v>198429.834</v>
      </c>
      <c r="L192">
        <v>228984.033</v>
      </c>
    </row>
    <row r="193" spans="1:12">
      <c r="A193" t="s">
        <v>213</v>
      </c>
      <c r="B193">
        <v>942028.31599999999</v>
      </c>
      <c r="C193">
        <v>796491.77</v>
      </c>
      <c r="D193">
        <v>751914.78599999996</v>
      </c>
      <c r="E193">
        <v>868309.44700000004</v>
      </c>
      <c r="F193">
        <v>998786.81900000002</v>
      </c>
      <c r="G193">
        <v>1039046.651</v>
      </c>
      <c r="H193">
        <v>1093515.3600000001</v>
      </c>
      <c r="I193">
        <v>882059.01800000004</v>
      </c>
      <c r="J193">
        <v>764536.30299999996</v>
      </c>
      <c r="K193">
        <v>549983.96499999997</v>
      </c>
      <c r="L193">
        <v>659664.95200000005</v>
      </c>
    </row>
    <row r="194" spans="1:12">
      <c r="A194" t="s">
        <v>214</v>
      </c>
      <c r="B194">
        <v>213373.87400000001</v>
      </c>
      <c r="C194">
        <v>188388.96299999999</v>
      </c>
      <c r="D194">
        <v>211016.247</v>
      </c>
      <c r="E194">
        <v>213831.038</v>
      </c>
      <c r="F194">
        <v>287247.14399999997</v>
      </c>
      <c r="G194">
        <v>348368.13699999999</v>
      </c>
      <c r="H194">
        <v>325762.21799999999</v>
      </c>
      <c r="I194">
        <v>315407.31</v>
      </c>
      <c r="J194">
        <v>323993.19900000002</v>
      </c>
      <c r="K194">
        <v>256527.95600000001</v>
      </c>
      <c r="L194">
        <v>255885.47700000001</v>
      </c>
    </row>
    <row r="195" spans="1:12">
      <c r="A195" t="s">
        <v>215</v>
      </c>
      <c r="B195">
        <v>2117538.9240000001</v>
      </c>
      <c r="C195">
        <v>2175444.3339999998</v>
      </c>
      <c r="D195">
        <v>2141619.9900000002</v>
      </c>
      <c r="E195">
        <v>2513894.9010000001</v>
      </c>
      <c r="F195">
        <v>2737729.2089999998</v>
      </c>
      <c r="G195">
        <v>3023126.3190000001</v>
      </c>
      <c r="H195">
        <v>3047736.1809999999</v>
      </c>
      <c r="I195">
        <v>3989700.0440000002</v>
      </c>
      <c r="J195">
        <v>4210918.3930000002</v>
      </c>
      <c r="K195">
        <v>2898866.412</v>
      </c>
      <c r="L195">
        <v>3324262.1490000002</v>
      </c>
    </row>
    <row r="196" spans="1:12">
      <c r="A196" t="s">
        <v>216</v>
      </c>
      <c r="B196">
        <v>571994.05000000005</v>
      </c>
      <c r="C196">
        <v>615333.19200000004</v>
      </c>
      <c r="D196">
        <v>457505.71399999998</v>
      </c>
      <c r="E196">
        <v>510534.43800000002</v>
      </c>
      <c r="F196">
        <v>583404.79200000002</v>
      </c>
      <c r="G196">
        <v>637929.57999999996</v>
      </c>
      <c r="H196">
        <v>687446.30500000005</v>
      </c>
      <c r="I196">
        <v>708212.65500000003</v>
      </c>
      <c r="J196">
        <v>715146.09400000004</v>
      </c>
      <c r="K196">
        <v>409026.29399999999</v>
      </c>
      <c r="L196">
        <v>411001.11900000001</v>
      </c>
    </row>
    <row r="197" spans="1:12">
      <c r="A197" t="s">
        <v>217</v>
      </c>
      <c r="B197">
        <v>129512.273</v>
      </c>
      <c r="C197">
        <v>128872.276</v>
      </c>
      <c r="D197">
        <v>122047.022</v>
      </c>
      <c r="E197">
        <v>167906.715</v>
      </c>
      <c r="F197">
        <v>174719.04399999999</v>
      </c>
      <c r="G197">
        <v>175577.989</v>
      </c>
      <c r="H197">
        <v>199814.261</v>
      </c>
      <c r="I197">
        <v>270294.33199999999</v>
      </c>
      <c r="J197">
        <v>227541.39199999999</v>
      </c>
      <c r="K197">
        <v>151029.19699999999</v>
      </c>
      <c r="L197">
        <v>215334.337</v>
      </c>
    </row>
    <row r="198" spans="1:12">
      <c r="A198" t="s">
        <v>218</v>
      </c>
      <c r="B198">
        <v>438344.13500000001</v>
      </c>
      <c r="C198">
        <v>431258.77899999998</v>
      </c>
      <c r="D198">
        <v>371655.109</v>
      </c>
      <c r="E198">
        <v>365006.71600000001</v>
      </c>
      <c r="F198">
        <v>447719.55900000001</v>
      </c>
      <c r="G198">
        <v>426917.25</v>
      </c>
      <c r="H198">
        <v>512257.03700000001</v>
      </c>
      <c r="I198">
        <v>391517.22100000002</v>
      </c>
      <c r="J198">
        <v>403247.07699999999</v>
      </c>
      <c r="K198">
        <v>283715.30300000001</v>
      </c>
      <c r="L198">
        <v>301125.99400000001</v>
      </c>
    </row>
    <row r="199" spans="1:12">
      <c r="A199" t="s">
        <v>219</v>
      </c>
      <c r="B199">
        <v>376524.64</v>
      </c>
      <c r="C199">
        <v>353582.51299999998</v>
      </c>
      <c r="D199">
        <v>326404.06400000001</v>
      </c>
      <c r="E199">
        <v>393319.11</v>
      </c>
      <c r="F199">
        <v>442160.30300000001</v>
      </c>
      <c r="G199">
        <v>461725.435</v>
      </c>
      <c r="H199">
        <v>509086.04499999998</v>
      </c>
      <c r="I199">
        <v>588813.03899999999</v>
      </c>
      <c r="J199">
        <v>670110.69299999997</v>
      </c>
      <c r="K199">
        <v>452651.652</v>
      </c>
      <c r="L199">
        <v>455531.52399999998</v>
      </c>
    </row>
    <row r="200" spans="1:12">
      <c r="A200" t="s">
        <v>220</v>
      </c>
      <c r="B200">
        <v>1413105.872</v>
      </c>
      <c r="C200">
        <v>1491335.5589999999</v>
      </c>
      <c r="D200">
        <v>1396094.602</v>
      </c>
      <c r="E200">
        <v>1650050.459</v>
      </c>
      <c r="F200">
        <v>1952415.798</v>
      </c>
      <c r="G200">
        <v>1853875.4280000001</v>
      </c>
      <c r="H200">
        <v>1860215.0249999999</v>
      </c>
      <c r="I200">
        <v>2207351.5440000002</v>
      </c>
      <c r="J200">
        <v>2412660.5279999999</v>
      </c>
      <c r="K200">
        <v>1884637.1429999999</v>
      </c>
      <c r="L200">
        <v>1753200.9539999999</v>
      </c>
    </row>
    <row r="201" spans="1:12">
      <c r="A201" t="s">
        <v>221</v>
      </c>
      <c r="B201">
        <v>1014702.799</v>
      </c>
      <c r="C201">
        <v>955232.76800000004</v>
      </c>
      <c r="D201">
        <v>976286.52599999995</v>
      </c>
      <c r="E201">
        <v>1236358.22</v>
      </c>
      <c r="F201">
        <v>1382138.2860000001</v>
      </c>
      <c r="G201">
        <v>1469931.7</v>
      </c>
      <c r="H201">
        <v>1486078.8770000001</v>
      </c>
      <c r="I201">
        <v>1800178.1540000001</v>
      </c>
      <c r="J201">
        <v>2068785.6710000001</v>
      </c>
      <c r="K201">
        <v>1633544.4410000001</v>
      </c>
      <c r="L201">
        <v>1803274.4180000001</v>
      </c>
    </row>
    <row r="202" spans="1:12">
      <c r="A202" t="s">
        <v>222</v>
      </c>
      <c r="B202">
        <v>2383278.6069999998</v>
      </c>
      <c r="C202">
        <v>2330574.1060000001</v>
      </c>
      <c r="D202">
        <v>2327019.1770000001</v>
      </c>
      <c r="E202">
        <v>2659248.534</v>
      </c>
      <c r="F202">
        <v>3070457.801</v>
      </c>
      <c r="G202">
        <v>3123787.5589999999</v>
      </c>
      <c r="H202">
        <v>3284451.2</v>
      </c>
      <c r="I202">
        <v>3913376.162</v>
      </c>
      <c r="J202">
        <v>3961606.9980000001</v>
      </c>
      <c r="K202">
        <v>2920553.773</v>
      </c>
      <c r="L202">
        <v>3629505.81</v>
      </c>
    </row>
    <row r="203" spans="1:12">
      <c r="A203" t="s">
        <v>223</v>
      </c>
      <c r="B203">
        <v>1748277.709</v>
      </c>
      <c r="C203">
        <v>1719146.3959999999</v>
      </c>
      <c r="D203">
        <v>1668137.683</v>
      </c>
      <c r="E203">
        <v>2084213.014</v>
      </c>
      <c r="F203">
        <v>2567051.2059999998</v>
      </c>
      <c r="G203">
        <v>2874844.531</v>
      </c>
      <c r="H203">
        <v>3188823.341</v>
      </c>
      <c r="I203">
        <v>3706255.2629999998</v>
      </c>
      <c r="J203">
        <v>3510101.47</v>
      </c>
      <c r="K203">
        <v>2064296.125</v>
      </c>
      <c r="L203">
        <v>2088059.297</v>
      </c>
    </row>
    <row r="204" spans="1:12">
      <c r="A204" t="s">
        <v>224</v>
      </c>
      <c r="B204">
        <v>969693.16799999995</v>
      </c>
      <c r="C204">
        <v>997766.26500000001</v>
      </c>
      <c r="D204">
        <v>1079231.551</v>
      </c>
      <c r="E204">
        <v>1188405.7150000001</v>
      </c>
      <c r="F204">
        <v>1305762.0120000001</v>
      </c>
      <c r="G204">
        <v>1345389.2579999999</v>
      </c>
      <c r="H204">
        <v>1421717.0989999999</v>
      </c>
      <c r="I204">
        <v>1406430.2009999999</v>
      </c>
      <c r="J204">
        <v>1444606.5319999999</v>
      </c>
      <c r="K204">
        <v>1072704.243</v>
      </c>
      <c r="L204">
        <v>1187125.416</v>
      </c>
    </row>
    <row r="205" spans="1:12">
      <c r="A205" t="s">
        <v>225</v>
      </c>
      <c r="B205">
        <v>526884.53200000001</v>
      </c>
      <c r="C205">
        <v>440172.99900000001</v>
      </c>
      <c r="D205">
        <v>399916.83199999999</v>
      </c>
      <c r="E205">
        <v>425499.745</v>
      </c>
      <c r="F205">
        <v>471130.09</v>
      </c>
      <c r="G205">
        <v>533295.45200000005</v>
      </c>
      <c r="H205">
        <v>572453.12699999998</v>
      </c>
      <c r="I205">
        <v>689097.30599999998</v>
      </c>
      <c r="J205">
        <v>738218.82299999997</v>
      </c>
      <c r="K205">
        <v>496016.55099999998</v>
      </c>
      <c r="L205">
        <v>578567.99300000002</v>
      </c>
    </row>
    <row r="206" spans="1:12">
      <c r="A206" t="s">
        <v>226</v>
      </c>
      <c r="B206">
        <v>1052885.672</v>
      </c>
      <c r="C206">
        <v>1090652.6399999999</v>
      </c>
      <c r="D206">
        <v>1179958.3359999999</v>
      </c>
      <c r="E206">
        <v>1430214.9339999999</v>
      </c>
      <c r="F206">
        <v>1663996.0179999999</v>
      </c>
      <c r="G206">
        <v>1783320.5490000001</v>
      </c>
      <c r="H206">
        <v>2109132.827</v>
      </c>
      <c r="I206">
        <v>2768437.889</v>
      </c>
      <c r="J206">
        <v>2792455.1370000001</v>
      </c>
      <c r="K206">
        <v>2357083.017</v>
      </c>
      <c r="L206">
        <v>2753782.8730000001</v>
      </c>
    </row>
    <row r="207" spans="1:12">
      <c r="A207" t="s">
        <v>227</v>
      </c>
      <c r="B207">
        <v>683447.95299999998</v>
      </c>
      <c r="C207">
        <v>657258.96600000001</v>
      </c>
      <c r="D207">
        <v>634864.24600000004</v>
      </c>
      <c r="E207">
        <v>691871.09400000004</v>
      </c>
      <c r="F207">
        <v>863317.85699999996</v>
      </c>
      <c r="G207">
        <v>937170.13500000001</v>
      </c>
      <c r="H207">
        <v>855640.79500000004</v>
      </c>
      <c r="I207">
        <v>1013619.0110000001</v>
      </c>
      <c r="J207">
        <v>1006743.602</v>
      </c>
      <c r="K207">
        <v>809034.13600000006</v>
      </c>
      <c r="L207">
        <v>913474.01199999999</v>
      </c>
    </row>
    <row r="208" spans="1:12">
      <c r="A208" t="s">
        <v>228</v>
      </c>
      <c r="B208">
        <v>677672.94200000004</v>
      </c>
      <c r="C208">
        <v>626067.55500000005</v>
      </c>
      <c r="D208">
        <v>677432.02800000005</v>
      </c>
      <c r="E208">
        <v>858677.60699999996</v>
      </c>
      <c r="F208">
        <v>889962.84600000002</v>
      </c>
      <c r="G208">
        <v>818791.96900000004</v>
      </c>
      <c r="H208">
        <v>963373.68599999999</v>
      </c>
      <c r="I208">
        <v>805361.33400000003</v>
      </c>
      <c r="J208">
        <v>896507.74100000004</v>
      </c>
      <c r="K208">
        <v>623708.96799999999</v>
      </c>
      <c r="L208">
        <v>589105.99199999997</v>
      </c>
    </row>
    <row r="209" spans="1:12">
      <c r="A209" t="s">
        <v>229</v>
      </c>
      <c r="B209">
        <v>1157429.8559999999</v>
      </c>
      <c r="C209">
        <v>946671.66599999997</v>
      </c>
      <c r="D209">
        <v>762480.76699999999</v>
      </c>
      <c r="E209">
        <v>674403.098</v>
      </c>
      <c r="F209">
        <v>764031.41200000001</v>
      </c>
      <c r="G209">
        <v>908789.03399999999</v>
      </c>
      <c r="H209">
        <v>984926.51899999997</v>
      </c>
      <c r="I209">
        <v>1075108.6089999999</v>
      </c>
      <c r="J209">
        <v>935867.31299999997</v>
      </c>
      <c r="K209">
        <v>760043.56900000002</v>
      </c>
      <c r="L209">
        <v>799726.96600000001</v>
      </c>
    </row>
    <row r="210" spans="1:12">
      <c r="A210" t="s">
        <v>230</v>
      </c>
      <c r="B210">
        <v>13855365.210999999</v>
      </c>
      <c r="C210">
        <v>12268739.598999999</v>
      </c>
      <c r="D210">
        <v>9513200.0519999992</v>
      </c>
      <c r="E210">
        <v>9555576.6390000004</v>
      </c>
      <c r="F210">
        <v>9486529.0610000007</v>
      </c>
      <c r="G210">
        <v>9429900.2540000007</v>
      </c>
      <c r="H210">
        <v>11048491.857999999</v>
      </c>
      <c r="I210">
        <v>5979358.9349999996</v>
      </c>
      <c r="J210">
        <v>5520220.2620000001</v>
      </c>
      <c r="K210">
        <v>4226236.1859999998</v>
      </c>
      <c r="L210">
        <v>3953235.4</v>
      </c>
    </row>
    <row r="211" spans="1:12">
      <c r="A211" t="s">
        <v>231</v>
      </c>
      <c r="B211">
        <v>6936044.648</v>
      </c>
      <c r="C211">
        <v>6167869.841</v>
      </c>
      <c r="D211">
        <v>6727711.4910000004</v>
      </c>
      <c r="E211">
        <v>5716725.5489999996</v>
      </c>
      <c r="F211">
        <v>6047094.1869999999</v>
      </c>
      <c r="G211">
        <v>7598608.1459999997</v>
      </c>
      <c r="H211">
        <v>8869542.9179999996</v>
      </c>
      <c r="I211">
        <v>6427356.4369999999</v>
      </c>
      <c r="J211">
        <v>5319470.0810000002</v>
      </c>
      <c r="K211">
        <v>4145864.088</v>
      </c>
      <c r="L211">
        <v>4179205.9879999999</v>
      </c>
    </row>
    <row r="212" spans="1:12">
      <c r="A212" t="s">
        <v>232</v>
      </c>
      <c r="B212">
        <v>1340690.7209999999</v>
      </c>
      <c r="C212">
        <v>1181982.2439999999</v>
      </c>
      <c r="D212">
        <v>929535.53</v>
      </c>
      <c r="E212">
        <v>953581.19</v>
      </c>
      <c r="F212">
        <v>1472691.0919999999</v>
      </c>
      <c r="G212">
        <v>1453547.5079999999</v>
      </c>
      <c r="H212">
        <v>1968837.9069999999</v>
      </c>
      <c r="I212">
        <v>1700706.83</v>
      </c>
      <c r="J212">
        <v>1314801.1880000001</v>
      </c>
      <c r="K212">
        <v>885990.902</v>
      </c>
      <c r="L212">
        <v>733359.054</v>
      </c>
    </row>
    <row r="213" spans="1:12">
      <c r="A213" t="s">
        <v>233</v>
      </c>
      <c r="B213">
        <v>100207.837</v>
      </c>
      <c r="C213">
        <v>98097.660999999993</v>
      </c>
      <c r="D213">
        <v>83271.095000000001</v>
      </c>
      <c r="E213">
        <v>105997.087</v>
      </c>
      <c r="F213">
        <v>132489.84400000001</v>
      </c>
      <c r="G213">
        <v>155736.489</v>
      </c>
      <c r="H213">
        <v>170969.92300000001</v>
      </c>
      <c r="I213">
        <v>122237.51</v>
      </c>
      <c r="J213">
        <v>96024.697</v>
      </c>
      <c r="K213">
        <v>134538.40100000001</v>
      </c>
      <c r="L213">
        <v>92081.464999999997</v>
      </c>
    </row>
    <row r="214" spans="1:12">
      <c r="A214" t="s">
        <v>234</v>
      </c>
      <c r="B214">
        <v>535040.14800000004</v>
      </c>
      <c r="C214">
        <v>448049.12099999998</v>
      </c>
      <c r="D214">
        <v>500623.212</v>
      </c>
      <c r="E214">
        <v>567920.75399999996</v>
      </c>
      <c r="F214">
        <v>702392.23499999999</v>
      </c>
      <c r="G214">
        <v>1018408.633</v>
      </c>
      <c r="H214">
        <v>1870522.1580000001</v>
      </c>
      <c r="I214">
        <v>868420.54399999999</v>
      </c>
      <c r="J214">
        <v>1208430.7009999999</v>
      </c>
      <c r="K214">
        <v>1217278.013</v>
      </c>
      <c r="L214">
        <v>1414224.8970000001</v>
      </c>
    </row>
    <row r="215" spans="1:12">
      <c r="A215" t="s">
        <v>235</v>
      </c>
      <c r="B215">
        <v>16480602.416999999</v>
      </c>
      <c r="C215">
        <v>16823868.372000001</v>
      </c>
      <c r="D215">
        <v>17346214.318</v>
      </c>
      <c r="E215">
        <v>13167793.620999999</v>
      </c>
      <c r="F215">
        <v>10992637.107000001</v>
      </c>
      <c r="G215">
        <v>24161480.73</v>
      </c>
      <c r="H215">
        <v>51209573.645000003</v>
      </c>
      <c r="I215">
        <v>8460017.5179999992</v>
      </c>
      <c r="J215">
        <v>8383185.5870000003</v>
      </c>
      <c r="K215">
        <v>7992601.4289999995</v>
      </c>
      <c r="L215">
        <v>8409572.2170000002</v>
      </c>
    </row>
    <row r="216" spans="1:12">
      <c r="A216" t="s">
        <v>236</v>
      </c>
      <c r="B216">
        <v>1258683.091</v>
      </c>
      <c r="C216">
        <v>1092697.973</v>
      </c>
      <c r="D216">
        <v>982564.47900000005</v>
      </c>
      <c r="E216">
        <v>1082160.99</v>
      </c>
      <c r="F216">
        <v>1057236.4350000001</v>
      </c>
      <c r="G216">
        <v>1007808.327</v>
      </c>
      <c r="H216">
        <v>1153653.7069999999</v>
      </c>
      <c r="I216">
        <v>1339406.0560000001</v>
      </c>
      <c r="J216">
        <v>1256896.473</v>
      </c>
      <c r="K216">
        <v>911525.37199999997</v>
      </c>
      <c r="L216">
        <v>1042389.161</v>
      </c>
    </row>
    <row r="217" spans="1:12">
      <c r="A217" t="s">
        <v>237</v>
      </c>
      <c r="B217">
        <v>3606246.216</v>
      </c>
      <c r="C217">
        <v>3291361.159</v>
      </c>
      <c r="D217">
        <v>3135176.52</v>
      </c>
      <c r="E217">
        <v>3607928.5830000001</v>
      </c>
      <c r="F217">
        <v>3945745.1170000001</v>
      </c>
      <c r="G217">
        <v>3706971.0980000002</v>
      </c>
      <c r="H217">
        <v>4008630.4640000002</v>
      </c>
      <c r="I217">
        <v>4325523.5290000001</v>
      </c>
      <c r="J217">
        <v>4274063.7949999999</v>
      </c>
      <c r="K217">
        <v>3275289.8689999999</v>
      </c>
      <c r="L217">
        <v>3737714.0260000001</v>
      </c>
    </row>
    <row r="218" spans="1:12">
      <c r="A218" t="s">
        <v>238</v>
      </c>
      <c r="B218">
        <v>1237309.1399999999</v>
      </c>
      <c r="C218">
        <v>1142177.709</v>
      </c>
      <c r="D218">
        <v>912274.53</v>
      </c>
      <c r="E218">
        <v>1099818.7420000001</v>
      </c>
      <c r="F218">
        <v>1207807.8230000001</v>
      </c>
      <c r="G218">
        <v>1117155.132</v>
      </c>
      <c r="H218">
        <v>1338629.4439999999</v>
      </c>
      <c r="I218">
        <v>1581064.2009999999</v>
      </c>
      <c r="J218">
        <v>1501579.7549999999</v>
      </c>
      <c r="K218">
        <v>1001268.812</v>
      </c>
      <c r="L218">
        <v>1203089.3030000001</v>
      </c>
    </row>
    <row r="219" spans="1:12">
      <c r="A219" t="s">
        <v>239</v>
      </c>
      <c r="B219">
        <v>420461.7</v>
      </c>
      <c r="C219">
        <v>449773.85399999999</v>
      </c>
      <c r="D219">
        <v>519414.52899999998</v>
      </c>
      <c r="E219">
        <v>721396.05700000003</v>
      </c>
      <c r="F219">
        <v>898123.26</v>
      </c>
      <c r="G219">
        <v>951960.64899999998</v>
      </c>
      <c r="H219">
        <v>1084521.446</v>
      </c>
      <c r="I219">
        <v>1245601.986</v>
      </c>
      <c r="J219">
        <v>1227533.3570000001</v>
      </c>
      <c r="K219">
        <v>1390443.746</v>
      </c>
      <c r="L219">
        <v>1460110.0390000001</v>
      </c>
    </row>
    <row r="220" spans="1:12">
      <c r="A220" t="s">
        <v>240</v>
      </c>
      <c r="B220">
        <v>959920.71100000001</v>
      </c>
      <c r="C220">
        <v>877163.36399999994</v>
      </c>
      <c r="D220">
        <v>919475.625</v>
      </c>
      <c r="E220">
        <v>1047102.7169999999</v>
      </c>
      <c r="F220">
        <v>1078287.169</v>
      </c>
      <c r="G220">
        <v>1060431.3089999999</v>
      </c>
      <c r="H220">
        <v>1098663.202</v>
      </c>
      <c r="I220">
        <v>1189747.9920000001</v>
      </c>
      <c r="J220">
        <v>1112650.6950000001</v>
      </c>
      <c r="K220">
        <v>774498.49300000002</v>
      </c>
      <c r="L220">
        <v>830511.19700000004</v>
      </c>
    </row>
    <row r="221" spans="1:12">
      <c r="A221" t="s">
        <v>241</v>
      </c>
      <c r="B221">
        <v>9472749.1669999994</v>
      </c>
      <c r="C221">
        <v>9567384.25</v>
      </c>
      <c r="D221">
        <v>10045365.681</v>
      </c>
      <c r="E221">
        <v>5504572.5279999999</v>
      </c>
      <c r="F221">
        <v>7022542.7110000001</v>
      </c>
      <c r="G221">
        <v>7617124.2029999997</v>
      </c>
      <c r="H221">
        <v>7290226.1689999998</v>
      </c>
      <c r="I221">
        <v>5300665.6789999995</v>
      </c>
      <c r="J221">
        <v>4999844.1979999999</v>
      </c>
      <c r="K221">
        <v>3903157.1940000001</v>
      </c>
      <c r="L221">
        <v>4394793.1639999999</v>
      </c>
    </row>
    <row r="222" spans="1:12">
      <c r="A222" t="s">
        <v>242</v>
      </c>
      <c r="B222">
        <v>5800850.4469999997</v>
      </c>
      <c r="C222">
        <v>4910934.6909999996</v>
      </c>
      <c r="D222">
        <v>4535832.7529999996</v>
      </c>
      <c r="E222">
        <v>4737490.5609999998</v>
      </c>
      <c r="F222">
        <v>5243954.966</v>
      </c>
      <c r="G222">
        <v>5003734.7939999998</v>
      </c>
      <c r="H222">
        <v>5435833.1169999996</v>
      </c>
      <c r="I222">
        <v>5365522.0060000001</v>
      </c>
      <c r="J222">
        <v>4941612.8609999996</v>
      </c>
      <c r="K222">
        <v>3851476.6</v>
      </c>
      <c r="L222">
        <v>4485326.13</v>
      </c>
    </row>
    <row r="223" spans="1:12">
      <c r="A223" t="s">
        <v>243</v>
      </c>
      <c r="B223">
        <v>14061522.207</v>
      </c>
      <c r="C223">
        <v>11742810.825999999</v>
      </c>
      <c r="D223">
        <v>15755196.262</v>
      </c>
      <c r="E223">
        <v>18588834.004000001</v>
      </c>
      <c r="F223">
        <v>22412190.513999999</v>
      </c>
      <c r="G223">
        <v>24124826.976</v>
      </c>
      <c r="H223">
        <v>23441831.726</v>
      </c>
      <c r="I223">
        <v>28917222.447000001</v>
      </c>
      <c r="J223">
        <v>28300939.701000001</v>
      </c>
      <c r="K223">
        <v>18494629.195999999</v>
      </c>
      <c r="L223">
        <v>26499206.085999999</v>
      </c>
    </row>
    <row r="224" spans="1:12">
      <c r="A224" t="s">
        <v>244</v>
      </c>
      <c r="B224">
        <v>1224568.4369999999</v>
      </c>
      <c r="C224">
        <v>1351407.622</v>
      </c>
      <c r="D224">
        <v>1882250.0989999999</v>
      </c>
      <c r="E224">
        <v>2021030.1640000001</v>
      </c>
      <c r="F224">
        <v>2467094.4109999998</v>
      </c>
      <c r="G224">
        <v>2359864.145</v>
      </c>
      <c r="H224">
        <v>2871433.0329999998</v>
      </c>
      <c r="I224">
        <v>3906514.2790000001</v>
      </c>
      <c r="J224">
        <v>4059191.4890000001</v>
      </c>
      <c r="K224">
        <v>1822309.7709999999</v>
      </c>
      <c r="L224">
        <v>2455684.736</v>
      </c>
    </row>
    <row r="225" spans="1:12">
      <c r="A225" t="s">
        <v>245</v>
      </c>
      <c r="B225">
        <v>277222.11</v>
      </c>
      <c r="C225">
        <v>220047.696</v>
      </c>
      <c r="D225">
        <v>235674.21299999999</v>
      </c>
      <c r="E225">
        <v>342487.71399999998</v>
      </c>
      <c r="F225">
        <v>335563.65600000002</v>
      </c>
      <c r="G225">
        <v>369300.147</v>
      </c>
      <c r="H225">
        <v>338848.15299999999</v>
      </c>
      <c r="I225">
        <v>343524.136</v>
      </c>
      <c r="J225">
        <v>366305.16700000002</v>
      </c>
      <c r="K225">
        <v>194204.783</v>
      </c>
      <c r="L225">
        <v>231698.622</v>
      </c>
    </row>
    <row r="226" spans="1:12">
      <c r="A226" t="s">
        <v>246</v>
      </c>
      <c r="B226">
        <v>7297179.3689999999</v>
      </c>
      <c r="C226">
        <v>6070261.8660000004</v>
      </c>
      <c r="D226">
        <v>6225658.5329999998</v>
      </c>
      <c r="E226">
        <v>6984718.676</v>
      </c>
      <c r="F226">
        <v>7806708.4740000004</v>
      </c>
      <c r="G226">
        <v>7698430.9570000004</v>
      </c>
      <c r="H226">
        <v>7837310.2800000003</v>
      </c>
      <c r="I226">
        <v>7887929.6339999996</v>
      </c>
      <c r="J226">
        <v>7183948.3320000004</v>
      </c>
      <c r="K226">
        <v>5014186.4189999998</v>
      </c>
      <c r="L226">
        <v>5637079</v>
      </c>
    </row>
    <row r="227" spans="1:12">
      <c r="A227" t="s">
        <v>247</v>
      </c>
      <c r="B227">
        <v>284842.908</v>
      </c>
      <c r="C227">
        <v>287215.804</v>
      </c>
      <c r="D227">
        <v>247025.761</v>
      </c>
      <c r="E227">
        <v>373398.75099999999</v>
      </c>
      <c r="F227">
        <v>423640.71299999999</v>
      </c>
      <c r="G227">
        <v>504104.00400000002</v>
      </c>
      <c r="H227">
        <v>528979.61499999999</v>
      </c>
      <c r="I227">
        <v>514667.717</v>
      </c>
      <c r="J227">
        <v>582277.35400000005</v>
      </c>
      <c r="K227">
        <v>521227.69400000002</v>
      </c>
      <c r="L227">
        <v>573747.07400000002</v>
      </c>
    </row>
    <row r="228" spans="1:12">
      <c r="A228" t="s">
        <v>248</v>
      </c>
      <c r="B228">
        <v>524027.28200000001</v>
      </c>
      <c r="C228">
        <v>397357.11</v>
      </c>
      <c r="D228">
        <v>445216.24099999998</v>
      </c>
      <c r="E228">
        <v>522928.20299999998</v>
      </c>
      <c r="F228">
        <v>603974.35800000001</v>
      </c>
      <c r="G228">
        <v>605933.88600000006</v>
      </c>
      <c r="H228">
        <v>659557.87899999996</v>
      </c>
      <c r="I228">
        <v>838028.54700000002</v>
      </c>
      <c r="J228">
        <v>771658.84199999995</v>
      </c>
      <c r="K228">
        <v>483827.78399999999</v>
      </c>
      <c r="L228">
        <v>555446.46600000001</v>
      </c>
    </row>
    <row r="229" spans="1:12">
      <c r="A229" t="s">
        <v>249</v>
      </c>
      <c r="B229">
        <v>181023.666</v>
      </c>
      <c r="C229">
        <v>256880.18799999999</v>
      </c>
      <c r="D229">
        <v>243666.42499999999</v>
      </c>
      <c r="E229">
        <v>249905.25</v>
      </c>
      <c r="F229">
        <v>283612.38400000002</v>
      </c>
      <c r="G229">
        <v>202372.91200000001</v>
      </c>
      <c r="H229">
        <v>264120.43800000002</v>
      </c>
      <c r="I229">
        <v>246929.05499999999</v>
      </c>
      <c r="J229">
        <v>261650.43599999999</v>
      </c>
      <c r="K229">
        <v>258863.986</v>
      </c>
      <c r="L229">
        <v>234730.16899999999</v>
      </c>
    </row>
    <row r="230" spans="1:12">
      <c r="A230" t="s">
        <v>250</v>
      </c>
      <c r="B230">
        <v>0</v>
      </c>
      <c r="C230">
        <v>7198.6980000000003</v>
      </c>
      <c r="D230">
        <v>6001.6319999999996</v>
      </c>
      <c r="E230" t="s">
        <v>18</v>
      </c>
      <c r="F230" t="s">
        <v>18</v>
      </c>
      <c r="G230">
        <v>40371.379000000001</v>
      </c>
      <c r="H230">
        <v>11617.097</v>
      </c>
      <c r="I230" t="s">
        <v>18</v>
      </c>
      <c r="J230">
        <v>24313.315999999999</v>
      </c>
      <c r="K230">
        <v>7801.9070000000002</v>
      </c>
      <c r="L230">
        <v>9840.2090000000007</v>
      </c>
    </row>
    <row r="231" spans="1:12">
      <c r="A231" t="s">
        <v>251</v>
      </c>
      <c r="B231">
        <v>906019.47</v>
      </c>
      <c r="C231">
        <v>641321.777</v>
      </c>
      <c r="D231">
        <v>652051.68500000006</v>
      </c>
      <c r="E231">
        <v>962141.09100000001</v>
      </c>
      <c r="F231">
        <v>1134505.0449999999</v>
      </c>
      <c r="G231">
        <v>1136433.774</v>
      </c>
      <c r="H231">
        <v>1195008.6880000001</v>
      </c>
      <c r="I231">
        <v>1781686.426</v>
      </c>
      <c r="J231">
        <v>2173160.5269999998</v>
      </c>
      <c r="K231">
        <v>1357512.456</v>
      </c>
      <c r="L231">
        <v>2239645.7220000001</v>
      </c>
    </row>
    <row r="232" spans="1:12">
      <c r="A232" t="s">
        <v>252</v>
      </c>
      <c r="B232">
        <v>133963.06</v>
      </c>
      <c r="C232">
        <v>118339.022</v>
      </c>
      <c r="D232">
        <v>132887.82699999999</v>
      </c>
      <c r="E232">
        <v>158705.25099999999</v>
      </c>
      <c r="F232">
        <v>193375.829</v>
      </c>
      <c r="G232">
        <v>232306.69099999999</v>
      </c>
      <c r="H232">
        <v>215150.106</v>
      </c>
      <c r="I232">
        <v>211962.212</v>
      </c>
      <c r="J232">
        <v>266036.35600000003</v>
      </c>
      <c r="K232">
        <v>157437.99</v>
      </c>
      <c r="L232">
        <v>108683.76300000001</v>
      </c>
    </row>
    <row r="233" spans="1:12">
      <c r="A233" t="s">
        <v>253</v>
      </c>
      <c r="B233">
        <v>138965.47500000001</v>
      </c>
      <c r="C233">
        <v>118024.75599999999</v>
      </c>
      <c r="D233">
        <v>145421.07699999999</v>
      </c>
      <c r="E233">
        <v>178912.53</v>
      </c>
      <c r="F233">
        <v>226690.446</v>
      </c>
      <c r="G233">
        <v>249363.06700000001</v>
      </c>
      <c r="H233">
        <v>286393.853</v>
      </c>
      <c r="I233">
        <v>334606.38099999999</v>
      </c>
      <c r="J233">
        <v>321469.13900000002</v>
      </c>
      <c r="K233">
        <v>203997.56700000001</v>
      </c>
      <c r="L233">
        <v>207591.20699999999</v>
      </c>
    </row>
    <row r="234" spans="1:12">
      <c r="A234" t="s">
        <v>254</v>
      </c>
      <c r="B234">
        <v>330450.973</v>
      </c>
      <c r="C234">
        <v>350946.261</v>
      </c>
      <c r="D234">
        <v>375322.772</v>
      </c>
      <c r="E234">
        <v>428117.864</v>
      </c>
      <c r="F234">
        <v>511506.527</v>
      </c>
      <c r="G234">
        <v>529084.03099999996</v>
      </c>
      <c r="H234">
        <v>550993.49899999995</v>
      </c>
      <c r="I234">
        <v>685650.18900000001</v>
      </c>
      <c r="J234">
        <v>705969.76500000001</v>
      </c>
      <c r="K234">
        <v>558892.22400000005</v>
      </c>
      <c r="L234">
        <v>553372.58799999999</v>
      </c>
    </row>
    <row r="235" spans="1:12">
      <c r="A235" t="s">
        <v>255</v>
      </c>
      <c r="B235">
        <v>1535609.5759999999</v>
      </c>
      <c r="C235">
        <v>1409344.172</v>
      </c>
      <c r="D235">
        <v>1347356.4010000001</v>
      </c>
      <c r="E235">
        <v>1446091.06</v>
      </c>
      <c r="F235">
        <v>1786583.1569999999</v>
      </c>
      <c r="G235">
        <v>1802443.4739999999</v>
      </c>
      <c r="H235">
        <v>1978916.7450000001</v>
      </c>
      <c r="I235">
        <v>2386093.5060000001</v>
      </c>
      <c r="J235">
        <v>2201999.932</v>
      </c>
      <c r="K235">
        <v>1524488.7660000001</v>
      </c>
      <c r="L235">
        <v>1735175.548</v>
      </c>
    </row>
    <row r="236" spans="1:12">
      <c r="A236" t="s">
        <v>256</v>
      </c>
      <c r="B236">
        <v>236641.16200000001</v>
      </c>
      <c r="C236">
        <v>227852.766</v>
      </c>
      <c r="D236">
        <v>245000.75899999999</v>
      </c>
      <c r="E236">
        <v>271942.00400000002</v>
      </c>
      <c r="F236">
        <v>347614.696</v>
      </c>
      <c r="G236">
        <v>384134.05900000001</v>
      </c>
      <c r="H236">
        <v>449771.77899999998</v>
      </c>
      <c r="I236">
        <v>550230.58100000001</v>
      </c>
      <c r="J236">
        <v>519782.43</v>
      </c>
      <c r="K236">
        <v>460049.99599999998</v>
      </c>
      <c r="L236">
        <v>575757.96299999999</v>
      </c>
    </row>
    <row r="237" spans="1:12">
      <c r="A237" t="s">
        <v>257</v>
      </c>
      <c r="B237">
        <v>526782.24699999997</v>
      </c>
      <c r="C237">
        <v>494990.78</v>
      </c>
      <c r="D237">
        <v>457498.364</v>
      </c>
      <c r="E237">
        <v>576443.45700000005</v>
      </c>
      <c r="F237">
        <v>682546.36100000003</v>
      </c>
      <c r="G237">
        <v>670710.56099999999</v>
      </c>
      <c r="H237">
        <v>787983.23100000003</v>
      </c>
      <c r="I237">
        <v>907921.94700000004</v>
      </c>
      <c r="J237">
        <v>904599.82299999997</v>
      </c>
      <c r="K237">
        <v>774483.40300000005</v>
      </c>
      <c r="L237">
        <v>820592.64300000004</v>
      </c>
    </row>
    <row r="238" spans="1:12">
      <c r="A238" t="s">
        <v>258</v>
      </c>
      <c r="B238">
        <v>810875.799</v>
      </c>
      <c r="C238">
        <v>714895.68799999997</v>
      </c>
      <c r="D238">
        <v>728826.14099999995</v>
      </c>
      <c r="E238">
        <v>926849.62300000002</v>
      </c>
      <c r="F238">
        <v>1026043.081</v>
      </c>
      <c r="G238">
        <v>1040443.522</v>
      </c>
      <c r="H238">
        <v>1124269.942</v>
      </c>
      <c r="I238">
        <v>1448749.7350000001</v>
      </c>
      <c r="J238">
        <v>1410551.9909999999</v>
      </c>
      <c r="K238">
        <v>1309239.159</v>
      </c>
      <c r="L238">
        <v>1400485.807</v>
      </c>
    </row>
    <row r="239" spans="1:12">
      <c r="A239" t="s">
        <v>259</v>
      </c>
      <c r="B239">
        <v>167831.52600000001</v>
      </c>
      <c r="C239">
        <v>160925.85500000001</v>
      </c>
      <c r="D239">
        <v>163104.992</v>
      </c>
      <c r="E239">
        <v>175755.43400000001</v>
      </c>
      <c r="F239">
        <v>202449.79800000001</v>
      </c>
      <c r="G239">
        <v>195462.83100000001</v>
      </c>
      <c r="H239">
        <v>235452.75700000001</v>
      </c>
      <c r="I239">
        <v>276004.76899999997</v>
      </c>
      <c r="J239">
        <v>249417.19099999999</v>
      </c>
      <c r="K239">
        <v>229148.427</v>
      </c>
      <c r="L239">
        <v>231780.67199999999</v>
      </c>
    </row>
    <row r="240" spans="1:12">
      <c r="A240" t="s">
        <v>260</v>
      </c>
      <c r="B240">
        <v>282896.92700000003</v>
      </c>
      <c r="C240">
        <v>250989.91699999999</v>
      </c>
      <c r="D240">
        <v>297941.065</v>
      </c>
      <c r="E240">
        <v>371149.98300000001</v>
      </c>
      <c r="F240">
        <v>403416.995</v>
      </c>
      <c r="G240">
        <v>353101.48800000001</v>
      </c>
      <c r="H240">
        <v>420000.40500000003</v>
      </c>
      <c r="I240">
        <v>503707.04800000001</v>
      </c>
      <c r="J240">
        <v>525980.57400000002</v>
      </c>
      <c r="K240">
        <v>496600.43099999998</v>
      </c>
      <c r="L240">
        <v>577270.59900000005</v>
      </c>
    </row>
    <row r="241" spans="1:12">
      <c r="A241" t="s">
        <v>261</v>
      </c>
      <c r="B241">
        <v>1221557.307</v>
      </c>
      <c r="C241">
        <v>1201484.6939999999</v>
      </c>
      <c r="D241">
        <v>1247262.4369999999</v>
      </c>
      <c r="E241">
        <v>1467935.879</v>
      </c>
      <c r="F241">
        <v>1774104.969</v>
      </c>
      <c r="G241">
        <v>1776664.54</v>
      </c>
      <c r="H241">
        <v>1785591.4010000001</v>
      </c>
      <c r="I241">
        <v>2027415.872</v>
      </c>
      <c r="J241">
        <v>1943789.584</v>
      </c>
      <c r="K241">
        <v>1688561.1470000001</v>
      </c>
      <c r="L241">
        <v>1777423.9990000001</v>
      </c>
    </row>
    <row r="242" spans="1:12">
      <c r="A242" t="s">
        <v>262</v>
      </c>
      <c r="B242">
        <v>713268.36800000002</v>
      </c>
      <c r="C242">
        <v>651788.85100000002</v>
      </c>
      <c r="D242">
        <v>672564.91399999999</v>
      </c>
      <c r="E242">
        <v>623174.12699999998</v>
      </c>
      <c r="F242">
        <v>572528.76599999995</v>
      </c>
      <c r="G242">
        <v>540441.00699999998</v>
      </c>
      <c r="H242">
        <v>496196.15299999999</v>
      </c>
      <c r="I242">
        <v>479160.39299999998</v>
      </c>
      <c r="J242">
        <v>535900.32700000005</v>
      </c>
      <c r="K242">
        <v>411311.19500000001</v>
      </c>
      <c r="L242">
        <v>416358.41</v>
      </c>
    </row>
    <row r="243" spans="1:12">
      <c r="A243" t="s">
        <v>263</v>
      </c>
      <c r="B243">
        <v>231782.03</v>
      </c>
      <c r="C243">
        <v>194554.36799999999</v>
      </c>
      <c r="D243">
        <v>225290.40700000001</v>
      </c>
      <c r="E243">
        <v>301437.40100000001</v>
      </c>
      <c r="F243">
        <v>361191.99099999998</v>
      </c>
      <c r="G243">
        <v>341879.647</v>
      </c>
      <c r="H243">
        <v>390135.30699999997</v>
      </c>
      <c r="I243">
        <v>460436.75099999999</v>
      </c>
      <c r="J243">
        <v>415689.69300000003</v>
      </c>
      <c r="K243">
        <v>337896.17499999999</v>
      </c>
      <c r="L243">
        <v>361654.15500000003</v>
      </c>
    </row>
    <row r="244" spans="1:12">
      <c r="A244" t="s">
        <v>264</v>
      </c>
      <c r="B244">
        <v>779939.35100000002</v>
      </c>
      <c r="C244">
        <v>697772.82299999997</v>
      </c>
      <c r="D244">
        <v>682039.15899999999</v>
      </c>
      <c r="E244">
        <v>690901.90300000005</v>
      </c>
      <c r="F244">
        <v>773415.25600000005</v>
      </c>
      <c r="G244">
        <v>844733.36199999996</v>
      </c>
      <c r="H244">
        <v>946242.50100000005</v>
      </c>
      <c r="I244">
        <v>1074641.3670000001</v>
      </c>
      <c r="J244">
        <v>1150739.584</v>
      </c>
      <c r="K244">
        <v>1106697.6980000001</v>
      </c>
      <c r="L244">
        <v>1309520.977</v>
      </c>
    </row>
    <row r="245" spans="1:12">
      <c r="A245" t="s">
        <v>265</v>
      </c>
      <c r="B245">
        <v>307679.42099999997</v>
      </c>
      <c r="C245">
        <v>335723.21500000003</v>
      </c>
      <c r="D245">
        <v>371508.92099999997</v>
      </c>
      <c r="E245">
        <v>343912.549</v>
      </c>
      <c r="F245">
        <v>393566.18400000001</v>
      </c>
      <c r="G245">
        <v>371714.69400000002</v>
      </c>
      <c r="H245">
        <v>420565.65399999998</v>
      </c>
      <c r="I245">
        <v>486026.07400000002</v>
      </c>
      <c r="J245">
        <v>525242.08600000001</v>
      </c>
      <c r="K245">
        <v>481107.18900000001</v>
      </c>
      <c r="L245">
        <v>637922.03200000001</v>
      </c>
    </row>
    <row r="246" spans="1:12">
      <c r="A246" t="s">
        <v>266</v>
      </c>
      <c r="B246">
        <v>1332120.2890000001</v>
      </c>
      <c r="C246">
        <v>1517211.915</v>
      </c>
      <c r="D246">
        <v>1599838.9380000001</v>
      </c>
      <c r="E246">
        <v>1856577.9040000001</v>
      </c>
      <c r="F246">
        <v>1989245.0209999999</v>
      </c>
      <c r="G246">
        <v>2309457.14</v>
      </c>
      <c r="H246">
        <v>2487851.997</v>
      </c>
      <c r="I246">
        <v>2211993.3480000002</v>
      </c>
      <c r="J246">
        <v>2261118.449</v>
      </c>
      <c r="K246">
        <v>2043369.679</v>
      </c>
      <c r="L246">
        <v>2189929.4350000001</v>
      </c>
    </row>
    <row r="247" spans="1:12">
      <c r="A247" t="s">
        <v>267</v>
      </c>
      <c r="B247">
        <v>288934.84499999997</v>
      </c>
      <c r="C247">
        <v>265435.68900000001</v>
      </c>
      <c r="D247">
        <v>260981.88</v>
      </c>
      <c r="E247">
        <v>291717.40999999997</v>
      </c>
      <c r="F247">
        <v>302387.11</v>
      </c>
      <c r="G247">
        <v>286247.83299999998</v>
      </c>
      <c r="H247">
        <v>284758.94300000003</v>
      </c>
      <c r="I247">
        <v>298917.24300000002</v>
      </c>
      <c r="J247">
        <v>320460.57299999997</v>
      </c>
      <c r="K247">
        <v>255066.3</v>
      </c>
      <c r="L247">
        <v>338457.728</v>
      </c>
    </row>
    <row r="248" spans="1:12">
      <c r="A248" t="s">
        <v>268</v>
      </c>
      <c r="B248">
        <v>6266442.3540000003</v>
      </c>
      <c r="C248">
        <v>6542646.7879999997</v>
      </c>
      <c r="D248">
        <v>6381068.3530000001</v>
      </c>
      <c r="E248">
        <v>6708071.8700000001</v>
      </c>
      <c r="F248">
        <v>7461694.1720000003</v>
      </c>
      <c r="G248">
        <v>7339807.2790000001</v>
      </c>
      <c r="H248">
        <v>7716009.6260000002</v>
      </c>
      <c r="I248">
        <v>8441505.807</v>
      </c>
      <c r="J248">
        <v>8567676.6610000003</v>
      </c>
      <c r="K248">
        <v>7427364.8329999996</v>
      </c>
      <c r="L248">
        <v>8308980.0549999997</v>
      </c>
    </row>
    <row r="249" spans="1:12">
      <c r="A249" t="s">
        <v>269</v>
      </c>
      <c r="B249">
        <v>345026.70299999998</v>
      </c>
      <c r="C249">
        <v>247579.902</v>
      </c>
      <c r="D249">
        <v>247343.42300000001</v>
      </c>
      <c r="E249">
        <v>340315.99599999998</v>
      </c>
      <c r="F249">
        <v>330909.72700000001</v>
      </c>
      <c r="G249">
        <v>506240.51500000001</v>
      </c>
      <c r="H249">
        <v>312441.83799999999</v>
      </c>
      <c r="I249">
        <v>203501.54</v>
      </c>
      <c r="J249">
        <v>196712.38</v>
      </c>
      <c r="K249">
        <v>162947.44699999999</v>
      </c>
      <c r="L249">
        <v>191804.51300000001</v>
      </c>
    </row>
    <row r="250" spans="1:12">
      <c r="A250" t="s">
        <v>270</v>
      </c>
      <c r="B250">
        <v>1714971.2009999999</v>
      </c>
      <c r="C250">
        <v>1465098.402</v>
      </c>
      <c r="D250">
        <v>1318929.7290000001</v>
      </c>
      <c r="E250">
        <v>1541734.3840000001</v>
      </c>
      <c r="F250">
        <v>1380726.4839999999</v>
      </c>
      <c r="G250">
        <v>1239875.6429999999</v>
      </c>
      <c r="H250">
        <v>1041259.541</v>
      </c>
      <c r="I250">
        <v>947180.31200000003</v>
      </c>
      <c r="J250">
        <v>1051991.872</v>
      </c>
      <c r="K250">
        <v>818355.32799999998</v>
      </c>
      <c r="L250">
        <v>813059.45700000005</v>
      </c>
    </row>
    <row r="251" spans="1:12">
      <c r="A251" t="s">
        <v>271</v>
      </c>
      <c r="B251">
        <v>37468.481</v>
      </c>
      <c r="C251">
        <v>36090.766000000003</v>
      </c>
      <c r="D251">
        <v>60415.120999999999</v>
      </c>
      <c r="E251">
        <v>37905.709000000003</v>
      </c>
      <c r="F251">
        <v>37746.478000000003</v>
      </c>
      <c r="G251">
        <v>29018.455999999998</v>
      </c>
      <c r="H251">
        <v>28831.687999999998</v>
      </c>
      <c r="I251">
        <v>44839.92</v>
      </c>
      <c r="J251">
        <v>44097.735000000001</v>
      </c>
      <c r="K251">
        <v>39437.718000000001</v>
      </c>
      <c r="L251">
        <v>20066.536</v>
      </c>
    </row>
    <row r="252" spans="1:12">
      <c r="A252" t="s">
        <v>272</v>
      </c>
      <c r="B252">
        <v>641635.66099999996</v>
      </c>
      <c r="C252">
        <v>699277.32299999997</v>
      </c>
      <c r="D252">
        <v>580468.57799999998</v>
      </c>
      <c r="E252">
        <v>710448.63199999998</v>
      </c>
      <c r="F252">
        <v>827583.19799999997</v>
      </c>
      <c r="G252">
        <v>940435.63600000006</v>
      </c>
      <c r="H252">
        <v>1115262.6850000001</v>
      </c>
      <c r="I252">
        <v>1252173.175</v>
      </c>
      <c r="J252">
        <v>1303306.25</v>
      </c>
      <c r="K252">
        <v>1196715.791</v>
      </c>
      <c r="L252">
        <v>1342695.6880000001</v>
      </c>
    </row>
    <row r="253" spans="1:12">
      <c r="A253" t="s">
        <v>273</v>
      </c>
      <c r="B253">
        <v>219743.04800000001</v>
      </c>
      <c r="C253">
        <v>237526.43400000001</v>
      </c>
      <c r="D253">
        <v>231528.87400000001</v>
      </c>
      <c r="E253">
        <v>274482.96899999998</v>
      </c>
      <c r="F253">
        <v>307838.18900000001</v>
      </c>
      <c r="G253">
        <v>337754.81</v>
      </c>
      <c r="H253">
        <v>313169.64299999998</v>
      </c>
      <c r="I253">
        <v>381545.79399999999</v>
      </c>
      <c r="J253">
        <v>383194.34899999999</v>
      </c>
      <c r="K253">
        <v>346743.65</v>
      </c>
      <c r="L253">
        <v>382142.413</v>
      </c>
    </row>
    <row r="254" spans="1:12">
      <c r="A254" t="s">
        <v>274</v>
      </c>
      <c r="B254">
        <v>90685.384999999995</v>
      </c>
      <c r="C254">
        <v>73255.324999999997</v>
      </c>
      <c r="D254">
        <v>82021.350000000006</v>
      </c>
      <c r="E254">
        <v>94283.520999999993</v>
      </c>
      <c r="F254">
        <v>115879.008</v>
      </c>
      <c r="G254">
        <v>130160.001</v>
      </c>
      <c r="H254">
        <v>153255.96100000001</v>
      </c>
      <c r="I254">
        <v>144775.21</v>
      </c>
      <c r="J254">
        <v>133774.44099999999</v>
      </c>
      <c r="K254">
        <v>122015.50900000001</v>
      </c>
      <c r="L254">
        <v>144931.43900000001</v>
      </c>
    </row>
    <row r="255" spans="1:12">
      <c r="A255" t="s">
        <v>275</v>
      </c>
      <c r="B255">
        <v>2979543.5189999999</v>
      </c>
      <c r="C255">
        <v>2825012.3369999998</v>
      </c>
      <c r="D255">
        <v>3163345.0240000002</v>
      </c>
      <c r="E255">
        <v>3738274.4989999998</v>
      </c>
      <c r="F255">
        <v>4344664.5710000014</v>
      </c>
      <c r="G255">
        <v>4253985.2359999996</v>
      </c>
      <c r="H255">
        <v>4161911.6660000002</v>
      </c>
      <c r="I255">
        <v>4759635.8470000001</v>
      </c>
      <c r="J255">
        <v>4641950.1789999995</v>
      </c>
      <c r="K255">
        <v>3987326.3360000001</v>
      </c>
      <c r="L255">
        <v>3927604.199</v>
      </c>
    </row>
    <row r="256" spans="1:12">
      <c r="A256" t="s">
        <v>276</v>
      </c>
      <c r="B256">
        <v>1966625.388</v>
      </c>
      <c r="C256">
        <v>1930483.0560000001</v>
      </c>
      <c r="D256">
        <v>2081339.132</v>
      </c>
      <c r="E256">
        <v>2432129.94</v>
      </c>
      <c r="F256">
        <v>2791365.5430000001</v>
      </c>
      <c r="G256">
        <v>2960581.8840000001</v>
      </c>
      <c r="H256">
        <v>3100129.9920000001</v>
      </c>
      <c r="I256">
        <v>3774177.55</v>
      </c>
      <c r="J256">
        <v>3380742.2940000002</v>
      </c>
      <c r="K256">
        <v>2681148.4249999998</v>
      </c>
      <c r="L256">
        <v>2997374.0970000001</v>
      </c>
    </row>
    <row r="257" spans="1:12">
      <c r="A257" t="s">
        <v>277</v>
      </c>
      <c r="B257">
        <v>1175444.453</v>
      </c>
      <c r="C257">
        <v>1106121.9920000001</v>
      </c>
      <c r="D257">
        <v>1236335.909</v>
      </c>
      <c r="E257">
        <v>1376277.8740000001</v>
      </c>
      <c r="F257">
        <v>1488758.6</v>
      </c>
      <c r="G257">
        <v>1526249.338</v>
      </c>
      <c r="H257">
        <v>1590421.709</v>
      </c>
      <c r="I257">
        <v>2088962.375</v>
      </c>
      <c r="J257">
        <v>2021079.3640000001</v>
      </c>
      <c r="K257">
        <v>1740748.186</v>
      </c>
      <c r="L257">
        <v>1884007.314</v>
      </c>
    </row>
    <row r="258" spans="1:12">
      <c r="A258" t="s">
        <v>278</v>
      </c>
      <c r="B258">
        <v>465660.63799999998</v>
      </c>
      <c r="C258">
        <v>420693.31900000002</v>
      </c>
      <c r="D258">
        <v>513572.35600000003</v>
      </c>
      <c r="E258">
        <v>595773.94200000004</v>
      </c>
      <c r="F258">
        <v>554247.20700000005</v>
      </c>
      <c r="G258">
        <v>732367.69499999995</v>
      </c>
      <c r="H258">
        <v>849538.42799999996</v>
      </c>
      <c r="I258">
        <v>814571.26</v>
      </c>
      <c r="J258">
        <v>787285.53300000005</v>
      </c>
      <c r="K258">
        <v>687175.37300000002</v>
      </c>
      <c r="L258">
        <v>702920.43400000001</v>
      </c>
    </row>
    <row r="259" spans="1:12">
      <c r="A259" t="s">
        <v>279</v>
      </c>
      <c r="B259">
        <v>3260197.3760000002</v>
      </c>
      <c r="C259">
        <v>3023546.7749999999</v>
      </c>
      <c r="D259">
        <v>3738895.1630000002</v>
      </c>
      <c r="E259">
        <v>3843246.7719999999</v>
      </c>
      <c r="F259">
        <v>4576643.2699999996</v>
      </c>
      <c r="G259">
        <v>5427483.9620000003</v>
      </c>
      <c r="H259">
        <v>5169280.6179999998</v>
      </c>
      <c r="I259">
        <v>6561544.4840000002</v>
      </c>
      <c r="J259">
        <v>5165884.1119999997</v>
      </c>
      <c r="K259">
        <v>3323370.1269999999</v>
      </c>
      <c r="L259">
        <v>5226746.5650000004</v>
      </c>
    </row>
    <row r="260" spans="1:12">
      <c r="A260" t="s">
        <v>280</v>
      </c>
      <c r="B260">
        <v>1050240.6669999999</v>
      </c>
      <c r="C260">
        <v>1479843.7509999999</v>
      </c>
      <c r="D260">
        <v>1608561.33</v>
      </c>
      <c r="E260">
        <v>1947713.348</v>
      </c>
      <c r="F260">
        <v>2121688.9040000001</v>
      </c>
      <c r="G260">
        <v>2769146.6320000002</v>
      </c>
      <c r="H260">
        <v>3586774.4309999999</v>
      </c>
      <c r="I260">
        <v>4246207.4110000003</v>
      </c>
      <c r="J260">
        <v>4590485.3779999996</v>
      </c>
      <c r="K260">
        <v>3770991.3939999999</v>
      </c>
      <c r="L260">
        <v>4458090.5219999999</v>
      </c>
    </row>
    <row r="261" spans="1:12">
      <c r="A261" t="s">
        <v>281</v>
      </c>
      <c r="B261">
        <v>1704379.352</v>
      </c>
      <c r="C261">
        <v>1846454.05</v>
      </c>
      <c r="D261">
        <v>2135576.2710000002</v>
      </c>
      <c r="E261">
        <v>2140297.645</v>
      </c>
      <c r="F261">
        <v>2513055.0589999999</v>
      </c>
      <c r="G261">
        <v>3743236.4040000001</v>
      </c>
      <c r="H261">
        <v>3508611.81</v>
      </c>
      <c r="I261">
        <v>2726630.7319999998</v>
      </c>
      <c r="J261">
        <v>2512145.73</v>
      </c>
      <c r="K261">
        <v>2251414.2960000001</v>
      </c>
      <c r="L261">
        <v>2304128.6949999998</v>
      </c>
    </row>
    <row r="262" spans="1:12">
      <c r="A262" t="s">
        <v>282</v>
      </c>
      <c r="B262">
        <v>876270.12300000002</v>
      </c>
      <c r="C262">
        <v>944732.32799999998</v>
      </c>
      <c r="D262">
        <v>929166.15599999996</v>
      </c>
      <c r="E262">
        <v>1121130.29</v>
      </c>
      <c r="F262">
        <v>1696000.1810000001</v>
      </c>
      <c r="G262">
        <v>1982964.4180000001</v>
      </c>
      <c r="H262">
        <v>2370596.733</v>
      </c>
      <c r="I262">
        <v>2730964.9240000001</v>
      </c>
      <c r="J262">
        <v>2547586.5860000001</v>
      </c>
      <c r="K262">
        <v>1836849.9029999999</v>
      </c>
      <c r="L262">
        <v>1849787.933</v>
      </c>
    </row>
    <row r="263" spans="1:12">
      <c r="A263" t="s">
        <v>283</v>
      </c>
      <c r="B263" t="s">
        <v>18</v>
      </c>
      <c r="C263" t="s">
        <v>18</v>
      </c>
      <c r="D263" t="s">
        <v>18</v>
      </c>
      <c r="E263" t="s">
        <v>18</v>
      </c>
      <c r="F263" t="s">
        <v>18</v>
      </c>
      <c r="G263" t="s">
        <v>18</v>
      </c>
      <c r="H263" t="s">
        <v>18</v>
      </c>
      <c r="I263" t="s">
        <v>18</v>
      </c>
      <c r="J263" t="s">
        <v>18</v>
      </c>
      <c r="K263" t="s">
        <v>18</v>
      </c>
      <c r="L263" t="s">
        <v>18</v>
      </c>
    </row>
  </sheetData>
  <pageMargins left="0.7" right="0.7" top="0.75" bottom="0.75" header="0.3" footer="0.3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>
  <dimension ref="A1:Z263"/>
  <sheetViews>
    <sheetView topLeftCell="G1" workbookViewId="0">
      <selection activeCell="N2" sqref="N2"/>
    </sheetView>
  </sheetViews>
  <sheetFormatPr defaultRowHeight="12.75"/>
  <sheetData>
    <row r="1" spans="1:26">
      <c r="A1" t="s">
        <v>26</v>
      </c>
    </row>
    <row r="2" spans="1:26">
      <c r="A2" t="s">
        <v>0</v>
      </c>
      <c r="N2" s="1"/>
    </row>
    <row r="3" spans="1:26">
      <c r="O3" s="2" t="s">
        <v>288</v>
      </c>
    </row>
    <row r="4" spans="1:26">
      <c r="A4" t="s">
        <v>1</v>
      </c>
      <c r="B4" t="s">
        <v>322</v>
      </c>
      <c r="C4" t="s">
        <v>3</v>
      </c>
      <c r="D4" t="s">
        <v>4</v>
      </c>
      <c r="O4" s="3" t="s">
        <v>289</v>
      </c>
      <c r="P4" s="1" t="s">
        <v>286</v>
      </c>
    </row>
    <row r="5" spans="1:26">
      <c r="N5" s="4" t="s">
        <v>20</v>
      </c>
      <c r="O5" s="6"/>
      <c r="P5" s="5">
        <v>2000</v>
      </c>
      <c r="Q5" s="5">
        <v>2001</v>
      </c>
      <c r="R5" s="5">
        <v>2002</v>
      </c>
      <c r="S5" s="5">
        <v>2003</v>
      </c>
      <c r="T5" s="5">
        <v>2004</v>
      </c>
      <c r="U5" s="5">
        <v>2005</v>
      </c>
      <c r="V5" s="5">
        <v>2006</v>
      </c>
      <c r="W5" s="5">
        <v>2007</v>
      </c>
      <c r="X5" s="5">
        <v>2008</v>
      </c>
      <c r="Y5" s="5">
        <v>2009</v>
      </c>
      <c r="Z5" s="5">
        <v>2010</v>
      </c>
    </row>
    <row r="6" spans="1:26">
      <c r="A6" t="s">
        <v>5</v>
      </c>
      <c r="B6" t="s">
        <v>6</v>
      </c>
      <c r="C6" t="s">
        <v>7</v>
      </c>
      <c r="D6" t="s">
        <v>8</v>
      </c>
      <c r="E6" t="s">
        <v>9</v>
      </c>
      <c r="F6" t="s">
        <v>10</v>
      </c>
      <c r="G6" t="s">
        <v>11</v>
      </c>
      <c r="H6" t="s">
        <v>12</v>
      </c>
      <c r="I6" t="s">
        <v>13</v>
      </c>
      <c r="J6" t="s">
        <v>14</v>
      </c>
      <c r="K6" t="s">
        <v>15</v>
      </c>
      <c r="L6" t="s">
        <v>16</v>
      </c>
      <c r="O6" s="7"/>
    </row>
    <row r="7" spans="1:26">
      <c r="A7" t="s">
        <v>17</v>
      </c>
      <c r="O7" s="7" t="s">
        <v>21</v>
      </c>
      <c r="P7">
        <f>SUM(B9:B96)</f>
        <v>3103527.0760000004</v>
      </c>
      <c r="Q7">
        <f t="shared" ref="Q7:Z7" si="0">SUM(C9:C96)</f>
        <v>3002751.0860000006</v>
      </c>
      <c r="R7">
        <f t="shared" si="0"/>
        <v>3294905.9359999998</v>
      </c>
      <c r="S7">
        <f t="shared" si="0"/>
        <v>4203913.5260000015</v>
      </c>
      <c r="T7">
        <f t="shared" si="0"/>
        <v>5233378.3429999994</v>
      </c>
      <c r="U7">
        <f t="shared" si="0"/>
        <v>6260818.1780000022</v>
      </c>
      <c r="V7">
        <f t="shared" si="0"/>
        <v>7828544.3030000022</v>
      </c>
      <c r="W7">
        <f t="shared" si="0"/>
        <v>9641851.0459999964</v>
      </c>
      <c r="X7">
        <f t="shared" si="0"/>
        <v>11721746.159</v>
      </c>
      <c r="Y7">
        <f t="shared" si="0"/>
        <v>9344423.2390000019</v>
      </c>
      <c r="Z7">
        <f t="shared" si="0"/>
        <v>11350795.904999996</v>
      </c>
    </row>
    <row r="8" spans="1:26">
      <c r="A8" t="s">
        <v>28</v>
      </c>
      <c r="B8">
        <v>24327667.761999998</v>
      </c>
      <c r="C8">
        <v>24086405.739</v>
      </c>
      <c r="D8">
        <v>25825579.640000001</v>
      </c>
      <c r="E8">
        <v>31833580.815000001</v>
      </c>
      <c r="F8">
        <v>35786803</v>
      </c>
      <c r="G8">
        <v>38085645.192000002</v>
      </c>
      <c r="H8">
        <v>43358436.542999998</v>
      </c>
      <c r="I8">
        <v>51516957.725000001</v>
      </c>
      <c r="J8">
        <v>55940691.395000003</v>
      </c>
      <c r="K8">
        <v>43396539.001000002</v>
      </c>
      <c r="L8">
        <v>48743551.854999997</v>
      </c>
      <c r="O8" s="7"/>
    </row>
    <row r="9" spans="1:26">
      <c r="A9" t="s">
        <v>29</v>
      </c>
      <c r="B9">
        <v>13429.485000000001</v>
      </c>
      <c r="C9">
        <v>17611.562000000002</v>
      </c>
      <c r="D9">
        <v>16734.848999999998</v>
      </c>
      <c r="E9">
        <v>23282.598999999998</v>
      </c>
      <c r="F9">
        <v>31609.605</v>
      </c>
      <c r="G9">
        <v>41283.61</v>
      </c>
      <c r="H9">
        <v>44518.644</v>
      </c>
      <c r="I9">
        <v>56181.769</v>
      </c>
      <c r="J9">
        <v>74022.103000000003</v>
      </c>
      <c r="K9">
        <v>65592.082999999999</v>
      </c>
      <c r="L9">
        <v>195208.747</v>
      </c>
      <c r="O9" s="7" t="s">
        <v>22</v>
      </c>
      <c r="P9">
        <f>B105+B130+B131+B132+B136+B137+B138+B106+B150+B151+B152+B156+B157+B166+B167+B168+B169+B170+B171+B172+B173</f>
        <v>1617384.781</v>
      </c>
      <c r="Q9">
        <f t="shared" ref="Q9:Z9" si="1">C105+C130+C131+C132+C136+C137+C138+C106+C150+C151+C152+C156+C157+C166+C167+C168+C169+C170+C171+C172+C173</f>
        <v>1586803.21</v>
      </c>
      <c r="R9">
        <f t="shared" si="1"/>
        <v>1637101.0410000002</v>
      </c>
      <c r="S9">
        <f t="shared" si="1"/>
        <v>1950758.9450000003</v>
      </c>
      <c r="T9">
        <f t="shared" si="1"/>
        <v>2291271.6510000005</v>
      </c>
      <c r="U9">
        <f t="shared" si="1"/>
        <v>2439721.2119999998</v>
      </c>
      <c r="V9">
        <f t="shared" si="1"/>
        <v>2779058.0580000007</v>
      </c>
      <c r="W9">
        <f t="shared" si="1"/>
        <v>3525249.8000000003</v>
      </c>
      <c r="X9">
        <f t="shared" si="1"/>
        <v>3587652.0859999997</v>
      </c>
      <c r="Y9">
        <f t="shared" si="1"/>
        <v>2594838.0829999996</v>
      </c>
      <c r="Z9">
        <f t="shared" si="1"/>
        <v>2807702.7769999998</v>
      </c>
    </row>
    <row r="10" spans="1:26">
      <c r="A10" t="s">
        <v>30</v>
      </c>
      <c r="B10">
        <v>1185.8820000000001</v>
      </c>
      <c r="C10">
        <v>300.91199999999998</v>
      </c>
      <c r="D10">
        <v>1167.4110000000001</v>
      </c>
      <c r="E10">
        <v>1779.741</v>
      </c>
      <c r="F10">
        <v>1702.278</v>
      </c>
      <c r="G10">
        <v>5801.8770000000004</v>
      </c>
      <c r="H10">
        <v>4114.8869999999997</v>
      </c>
      <c r="I10">
        <v>9137.9459999999999</v>
      </c>
      <c r="J10">
        <v>14369.816000000001</v>
      </c>
      <c r="K10">
        <v>18850.749</v>
      </c>
      <c r="L10">
        <v>38191.843999999997</v>
      </c>
      <c r="O10" s="7"/>
    </row>
    <row r="11" spans="1:26">
      <c r="A11" t="s">
        <v>31</v>
      </c>
      <c r="B11">
        <v>9045.36</v>
      </c>
      <c r="C11">
        <v>10184.428</v>
      </c>
      <c r="D11">
        <v>12315.544</v>
      </c>
      <c r="E11">
        <v>30531.113000000001</v>
      </c>
      <c r="F11">
        <v>64996.949000000001</v>
      </c>
      <c r="G11">
        <v>35575.031999999999</v>
      </c>
      <c r="H11">
        <v>44928.59</v>
      </c>
      <c r="I11">
        <v>102805.823</v>
      </c>
      <c r="J11">
        <v>113277.253</v>
      </c>
      <c r="K11">
        <v>108948.774</v>
      </c>
      <c r="L11">
        <v>149680.46</v>
      </c>
      <c r="O11" s="7" t="s">
        <v>23</v>
      </c>
      <c r="P11">
        <f>B141+B142+B143+B144+B145+B146+B147+B148+B149+B153+B154+B155+B231+B232+B233+B234+B235+B236+B237+B238+B239+B240+B241+B242+B243+B244+B257+B258</f>
        <v>6815122.3840000005</v>
      </c>
      <c r="Q11">
        <f t="shared" ref="Q11:Z11" si="2">C141+C142+C143+C144+C145+C146+C147+C148+C149+C153+C154+C155+C231+C232+C233+C234+C235+C236+C237+C238+C239+C240+C241+C242+C243+C244+C257+C258</f>
        <v>6948763.9129999997</v>
      </c>
      <c r="R11">
        <f t="shared" si="2"/>
        <v>7191970.2660000008</v>
      </c>
      <c r="S11">
        <f t="shared" si="2"/>
        <v>8250405.6890000002</v>
      </c>
      <c r="T11">
        <f t="shared" si="2"/>
        <v>8708190.745000001</v>
      </c>
      <c r="U11">
        <f t="shared" si="2"/>
        <v>8436384.0440000016</v>
      </c>
      <c r="V11">
        <f t="shared" si="2"/>
        <v>8659108.4659999982</v>
      </c>
      <c r="W11">
        <f t="shared" si="2"/>
        <v>10473243.249999998</v>
      </c>
      <c r="X11">
        <f t="shared" si="2"/>
        <v>10725997.163000001</v>
      </c>
      <c r="Y11">
        <f t="shared" si="2"/>
        <v>8734268.0779999997</v>
      </c>
      <c r="Z11">
        <f t="shared" si="2"/>
        <v>9262162.1169999987</v>
      </c>
    </row>
    <row r="12" spans="1:26">
      <c r="A12" t="s">
        <v>32</v>
      </c>
      <c r="B12">
        <v>2015.8030000000001</v>
      </c>
      <c r="C12">
        <v>3142.4960000000001</v>
      </c>
      <c r="D12">
        <v>4120.8519999999999</v>
      </c>
      <c r="E12">
        <v>4627.9880000000003</v>
      </c>
      <c r="F12">
        <v>5156.6869999999999</v>
      </c>
      <c r="G12">
        <v>6062.4189999999999</v>
      </c>
      <c r="H12">
        <v>9991.9089999999997</v>
      </c>
      <c r="I12">
        <v>24062.125</v>
      </c>
      <c r="J12">
        <v>34906.010999999999</v>
      </c>
      <c r="K12">
        <v>33334.165999999997</v>
      </c>
      <c r="L12">
        <v>30433.206999999999</v>
      </c>
      <c r="O12" s="8"/>
    </row>
    <row r="13" spans="1:26">
      <c r="A13" t="s">
        <v>33</v>
      </c>
      <c r="B13">
        <v>14966.366</v>
      </c>
      <c r="C13">
        <v>22444.423999999999</v>
      </c>
      <c r="D13">
        <v>24343.838</v>
      </c>
      <c r="E13">
        <v>30496.069</v>
      </c>
      <c r="F13">
        <v>51091.887999999999</v>
      </c>
      <c r="G13">
        <v>78737.313999999998</v>
      </c>
      <c r="H13">
        <v>85937.637000000002</v>
      </c>
      <c r="I13">
        <v>123678.439</v>
      </c>
      <c r="J13">
        <v>142013.46100000001</v>
      </c>
      <c r="K13">
        <v>139448.55100000001</v>
      </c>
      <c r="L13">
        <v>126190.024</v>
      </c>
      <c r="O13" s="7" t="s">
        <v>24</v>
      </c>
      <c r="P13">
        <f>B97+B98+B99+B100+B101+B102+B103+B104+B110+B111+B115+B116+B117+B118+B119+B120+B121+B122+B123+B124+B125+B126+B127+B128+B129+B182+B183+B184+B185+B186+B187+B188+B189+B190+B191+B192+B193+B194+B195+B196+B197+B198+B199+B200+B201+B202+B203+B204+B205+B206+B207+B208+B209+B210+B211+B215+B216+B217+B218+B219+B220+B221+B222+B230+B245+B246+B247+B248+B249+B250+B251+B252+B254+B256</f>
        <v>5644460.8679999979</v>
      </c>
      <c r="Q13">
        <f t="shared" ref="Q13:Z13" si="3">C97+C98+C99+C100+C101+C102+C103+C104+C110+C111+C115+C116+C117+C118+C119+C120+C121+C122+C123+C124+C125+C126+C127+C128+C129+C182+C183+C184+C185+C186+C187+C188+C189+C190+C191+C192+C193+C194+C195+C196+C197+C198+C199+C200+C201+C202+C203+C204+C205+C206+C207+C208+C209+C210+C211+C215+C216+C217+C218+C219+C220+C221+C222+C230+C245+C246+C247+C248+C249+C250+C251+C252+C254+C256</f>
        <v>5638548.032999997</v>
      </c>
      <c r="R13">
        <f t="shared" si="3"/>
        <v>6205171.4459999995</v>
      </c>
      <c r="S13">
        <f t="shared" si="3"/>
        <v>7935292.8720000014</v>
      </c>
      <c r="T13">
        <f t="shared" si="3"/>
        <v>9021232.2349999994</v>
      </c>
      <c r="U13">
        <f t="shared" si="3"/>
        <v>9473127.7609999962</v>
      </c>
      <c r="V13">
        <f t="shared" si="3"/>
        <v>11413141.198999999</v>
      </c>
      <c r="W13">
        <f t="shared" si="3"/>
        <v>13016924.601999996</v>
      </c>
      <c r="X13">
        <f t="shared" si="3"/>
        <v>13840034.655000001</v>
      </c>
      <c r="Y13">
        <f t="shared" si="3"/>
        <v>9747603.0679999981</v>
      </c>
      <c r="Z13">
        <f t="shared" si="3"/>
        <v>10988398.404000003</v>
      </c>
    </row>
    <row r="14" spans="1:26">
      <c r="A14" t="s">
        <v>34</v>
      </c>
      <c r="B14">
        <v>120447.07</v>
      </c>
      <c r="C14">
        <v>101257.005</v>
      </c>
      <c r="D14">
        <v>120105.758</v>
      </c>
      <c r="E14">
        <v>124034.853</v>
      </c>
      <c r="F14">
        <v>178469.421</v>
      </c>
      <c r="G14">
        <v>179799.353</v>
      </c>
      <c r="H14">
        <v>173753.179</v>
      </c>
      <c r="I14">
        <v>255992.71400000001</v>
      </c>
      <c r="J14">
        <v>333137.58199999999</v>
      </c>
      <c r="K14">
        <v>261189.05900000001</v>
      </c>
      <c r="L14">
        <v>248447.435</v>
      </c>
      <c r="O14" s="8"/>
    </row>
    <row r="15" spans="1:26">
      <c r="A15" t="s">
        <v>35</v>
      </c>
      <c r="B15">
        <v>20320.516</v>
      </c>
      <c r="C15">
        <v>24928.294999999998</v>
      </c>
      <c r="D15">
        <v>14258.034</v>
      </c>
      <c r="E15">
        <v>37503.182999999997</v>
      </c>
      <c r="F15">
        <v>37887.303999999996</v>
      </c>
      <c r="G15">
        <v>40915.387999999999</v>
      </c>
      <c r="H15">
        <v>48997.932999999997</v>
      </c>
      <c r="I15">
        <v>68075.229000000007</v>
      </c>
      <c r="J15">
        <v>73184.777000000002</v>
      </c>
      <c r="K15">
        <v>51840.294000000002</v>
      </c>
      <c r="L15">
        <v>82992.214000000007</v>
      </c>
      <c r="O15" s="7" t="s">
        <v>25</v>
      </c>
      <c r="P15">
        <f>B107+B108+B109+B112+B113+B114+B133+B134+B135+B139+B140+B158+B159+B160+B161+B162+B163+B164+B165+B174+B175+B176+B177+B178+B179+B180+B181+B212+B213+B214+B223+B224+B225+B226+B227+B228+B229+B253+B255+B259+B260+B261+B262</f>
        <v>6324577.881000001</v>
      </c>
      <c r="Q15">
        <f t="shared" ref="Q15:Z15" si="4">C107+C108+C109+C112+C113+C114+C133+C134+C135+C139+C140+C158+C159+C160+C161+C162+C163+C164+C165+C174+C175+C176+C177+C178+C179+C180+C181+C212+C213+C214+C223+C224+C225+C226+C227+C228+C229+C253+C255+C259+C260+C261+C262</f>
        <v>6471885.3210000014</v>
      </c>
      <c r="R15">
        <f t="shared" si="4"/>
        <v>7079985.1099999985</v>
      </c>
      <c r="S15">
        <f t="shared" si="4"/>
        <v>8757937.6390000004</v>
      </c>
      <c r="T15">
        <f t="shared" si="4"/>
        <v>9772630.987999998</v>
      </c>
      <c r="U15">
        <f t="shared" si="4"/>
        <v>10099674.102</v>
      </c>
      <c r="V15">
        <f t="shared" si="4"/>
        <v>11177508.316999998</v>
      </c>
      <c r="W15">
        <f t="shared" si="4"/>
        <v>13405051.217999995</v>
      </c>
      <c r="X15">
        <f t="shared" si="4"/>
        <v>14403142.272</v>
      </c>
      <c r="Y15">
        <f t="shared" si="4"/>
        <v>11047204.438999997</v>
      </c>
      <c r="Z15">
        <f t="shared" si="4"/>
        <v>12868201.194999997</v>
      </c>
    </row>
    <row r="16" spans="1:26">
      <c r="A16" t="s">
        <v>36</v>
      </c>
      <c r="B16">
        <v>11280.105</v>
      </c>
      <c r="C16">
        <v>11684.267</v>
      </c>
      <c r="D16">
        <v>10523.535</v>
      </c>
      <c r="E16">
        <v>11983.454</v>
      </c>
      <c r="F16">
        <v>14159.915999999999</v>
      </c>
      <c r="G16">
        <v>13935.277</v>
      </c>
      <c r="H16">
        <v>20868.238000000001</v>
      </c>
      <c r="I16">
        <v>26755.701000000001</v>
      </c>
      <c r="J16">
        <v>31175.414000000001</v>
      </c>
      <c r="K16">
        <v>29575.403999999999</v>
      </c>
      <c r="L16">
        <v>36804.237000000001</v>
      </c>
    </row>
    <row r="17" spans="1:26">
      <c r="A17" t="s">
        <v>37</v>
      </c>
      <c r="B17">
        <v>5012.1989999999996</v>
      </c>
      <c r="C17">
        <v>6126.3580000000002</v>
      </c>
      <c r="D17">
        <v>8873.2639999999992</v>
      </c>
      <c r="E17">
        <v>17367.343000000001</v>
      </c>
      <c r="F17">
        <v>17655.403999999999</v>
      </c>
      <c r="G17">
        <v>13824.218000000001</v>
      </c>
      <c r="H17">
        <v>17929.802</v>
      </c>
      <c r="I17">
        <v>24180.047999999999</v>
      </c>
      <c r="J17">
        <v>29160.758999999998</v>
      </c>
      <c r="K17">
        <v>32281.552</v>
      </c>
      <c r="L17">
        <v>39274.131999999998</v>
      </c>
      <c r="N17" s="1" t="s">
        <v>290</v>
      </c>
      <c r="P17">
        <f>SUM(P7:P15)+B263</f>
        <v>23510771.248</v>
      </c>
      <c r="Q17">
        <f t="shared" ref="Q17:Z17" si="5">SUM(Q7:Q15)+C263</f>
        <v>23651807.242999997</v>
      </c>
      <c r="R17">
        <f t="shared" si="5"/>
        <v>25412061.733999997</v>
      </c>
      <c r="S17">
        <f t="shared" si="5"/>
        <v>31101392.319000002</v>
      </c>
      <c r="T17">
        <f t="shared" si="5"/>
        <v>35029034.996999994</v>
      </c>
      <c r="U17">
        <f t="shared" si="5"/>
        <v>36712146.561999999</v>
      </c>
      <c r="V17">
        <f t="shared" si="5"/>
        <v>41868538.600999996</v>
      </c>
      <c r="W17">
        <f t="shared" si="5"/>
        <v>50074261.529999986</v>
      </c>
      <c r="X17">
        <f t="shared" si="5"/>
        <v>54322921.278999999</v>
      </c>
      <c r="Y17">
        <f t="shared" si="5"/>
        <v>41607754.114999987</v>
      </c>
      <c r="Z17">
        <f t="shared" si="5"/>
        <v>47583570.546999983</v>
      </c>
    </row>
    <row r="18" spans="1:26">
      <c r="A18" t="s">
        <v>38</v>
      </c>
      <c r="B18">
        <v>121442.246</v>
      </c>
      <c r="C18">
        <v>123627.287</v>
      </c>
      <c r="D18">
        <v>134852.37299999999</v>
      </c>
      <c r="E18">
        <v>161695.93900000001</v>
      </c>
      <c r="F18">
        <v>188709.359</v>
      </c>
      <c r="G18">
        <v>205540.63500000001</v>
      </c>
      <c r="H18">
        <v>249133.61499999999</v>
      </c>
      <c r="I18">
        <v>281064.36800000002</v>
      </c>
      <c r="J18">
        <v>306038.47399999999</v>
      </c>
      <c r="K18">
        <v>268723.33199999999</v>
      </c>
      <c r="L18">
        <v>356500.685</v>
      </c>
      <c r="P18">
        <f>B8</f>
        <v>24327667.761999998</v>
      </c>
      <c r="Q18">
        <f t="shared" ref="Q18:Z18" si="6">C8</f>
        <v>24086405.739</v>
      </c>
      <c r="R18">
        <f t="shared" si="6"/>
        <v>25825579.640000001</v>
      </c>
      <c r="S18">
        <f t="shared" si="6"/>
        <v>31833580.815000001</v>
      </c>
      <c r="T18">
        <f t="shared" si="6"/>
        <v>35786803</v>
      </c>
      <c r="U18">
        <f t="shared" si="6"/>
        <v>38085645.192000002</v>
      </c>
      <c r="V18">
        <f t="shared" si="6"/>
        <v>43358436.542999998</v>
      </c>
      <c r="W18">
        <f t="shared" si="6"/>
        <v>51516957.725000001</v>
      </c>
      <c r="X18">
        <f t="shared" si="6"/>
        <v>55940691.395000003</v>
      </c>
      <c r="Y18">
        <f t="shared" si="6"/>
        <v>43396539.001000002</v>
      </c>
      <c r="Z18">
        <f t="shared" si="6"/>
        <v>48743551.854999997</v>
      </c>
    </row>
    <row r="19" spans="1:26">
      <c r="A19" t="s">
        <v>39</v>
      </c>
      <c r="B19">
        <v>22261.437999999998</v>
      </c>
      <c r="C19">
        <v>29680.215</v>
      </c>
      <c r="D19">
        <v>33356.885999999999</v>
      </c>
      <c r="E19">
        <v>33310.254000000001</v>
      </c>
      <c r="F19">
        <v>42858.322</v>
      </c>
      <c r="G19">
        <v>59177.868000000002</v>
      </c>
      <c r="H19">
        <v>87016.188999999998</v>
      </c>
      <c r="I19">
        <v>116734.781</v>
      </c>
      <c r="J19">
        <v>114229.00599999999</v>
      </c>
      <c r="K19">
        <v>83917.813999999998</v>
      </c>
      <c r="L19">
        <v>95688.17</v>
      </c>
      <c r="P19" s="9">
        <f>P17-P18</f>
        <v>-816896.51399999857</v>
      </c>
      <c r="Q19" s="9">
        <f t="shared" ref="Q19:Z19" si="7">Q17-Q18</f>
        <v>-434598.49600000307</v>
      </c>
      <c r="R19" s="9">
        <f t="shared" si="7"/>
        <v>-413517.90600000322</v>
      </c>
      <c r="S19" s="9">
        <f t="shared" si="7"/>
        <v>-732188.49599999934</v>
      </c>
      <c r="T19" s="9">
        <f t="shared" si="7"/>
        <v>-757768.00300000608</v>
      </c>
      <c r="U19" s="9">
        <f t="shared" si="7"/>
        <v>-1373498.6300000027</v>
      </c>
      <c r="V19" s="9">
        <f t="shared" si="7"/>
        <v>-1489897.9420000017</v>
      </c>
      <c r="W19" s="9">
        <f t="shared" si="7"/>
        <v>-1442696.1950000152</v>
      </c>
      <c r="X19" s="9">
        <f t="shared" si="7"/>
        <v>-1617770.1160000041</v>
      </c>
      <c r="Y19" s="9">
        <f t="shared" si="7"/>
        <v>-1788784.8860000148</v>
      </c>
      <c r="Z19" s="9">
        <f t="shared" si="7"/>
        <v>-1159981.3080000132</v>
      </c>
    </row>
    <row r="20" spans="1:26">
      <c r="A20" t="s">
        <v>40</v>
      </c>
      <c r="B20">
        <v>58849.381999999998</v>
      </c>
      <c r="C20">
        <v>59895.58</v>
      </c>
      <c r="D20">
        <v>76884.804999999993</v>
      </c>
      <c r="E20">
        <v>79722.797000000006</v>
      </c>
      <c r="F20">
        <v>82258.769</v>
      </c>
      <c r="G20">
        <v>92569.853000000003</v>
      </c>
      <c r="H20">
        <v>94073.703999999998</v>
      </c>
      <c r="I20">
        <v>116710.08</v>
      </c>
      <c r="J20">
        <v>169524.79</v>
      </c>
      <c r="K20">
        <v>118013.53200000001</v>
      </c>
      <c r="L20">
        <v>197308.74600000001</v>
      </c>
    </row>
    <row r="21" spans="1:26">
      <c r="A21" t="s">
        <v>41</v>
      </c>
      <c r="B21">
        <v>78461.816999999995</v>
      </c>
      <c r="C21">
        <v>69654.706999999995</v>
      </c>
      <c r="D21">
        <v>79444.911999999997</v>
      </c>
      <c r="E21">
        <v>98654.672999999995</v>
      </c>
      <c r="F21">
        <v>107800.43399999999</v>
      </c>
      <c r="G21">
        <v>112477.242</v>
      </c>
      <c r="H21">
        <v>127818.183</v>
      </c>
      <c r="I21">
        <v>167172.20199999999</v>
      </c>
      <c r="J21">
        <v>187530.86600000001</v>
      </c>
      <c r="K21">
        <v>165444.94099999999</v>
      </c>
      <c r="L21">
        <v>169950.997</v>
      </c>
    </row>
    <row r="22" spans="1:26">
      <c r="A22" t="s">
        <v>42</v>
      </c>
      <c r="B22">
        <v>8964.0159999999996</v>
      </c>
      <c r="C22">
        <v>16524.054</v>
      </c>
      <c r="D22">
        <v>24568.425999999999</v>
      </c>
      <c r="E22">
        <v>18504.563999999998</v>
      </c>
      <c r="F22">
        <v>12403.335999999999</v>
      </c>
      <c r="G22">
        <v>24481.409</v>
      </c>
      <c r="H22">
        <v>23898.722000000002</v>
      </c>
      <c r="I22">
        <v>19530.661</v>
      </c>
      <c r="J22">
        <v>19538.665000000001</v>
      </c>
      <c r="K22">
        <v>19508.072</v>
      </c>
      <c r="L22">
        <v>13998.392</v>
      </c>
    </row>
    <row r="23" spans="1:26">
      <c r="A23" t="s">
        <v>43</v>
      </c>
      <c r="B23">
        <v>2452.4839999999999</v>
      </c>
      <c r="C23">
        <v>3129.806</v>
      </c>
      <c r="D23">
        <v>3572.4540000000002</v>
      </c>
      <c r="E23">
        <v>6023.0410000000002</v>
      </c>
      <c r="F23">
        <v>9715.6209999999992</v>
      </c>
      <c r="G23">
        <v>5113.4409999999998</v>
      </c>
      <c r="H23">
        <v>6182.2910000000002</v>
      </c>
      <c r="I23">
        <v>12157.457</v>
      </c>
      <c r="J23">
        <v>8314.32</v>
      </c>
      <c r="K23">
        <v>18048.749</v>
      </c>
      <c r="L23">
        <v>17726.446</v>
      </c>
    </row>
    <row r="24" spans="1:26">
      <c r="A24" t="s">
        <v>44</v>
      </c>
      <c r="B24">
        <v>318.78699999999998</v>
      </c>
      <c r="C24">
        <v>2244.9839999999999</v>
      </c>
      <c r="D24">
        <v>5726.9759999999997</v>
      </c>
      <c r="E24">
        <v>641.55999999999995</v>
      </c>
      <c r="F24">
        <v>12756.216</v>
      </c>
      <c r="G24">
        <v>13187.136</v>
      </c>
      <c r="H24">
        <v>8928.1020000000008</v>
      </c>
      <c r="I24">
        <v>7731.3090000000002</v>
      </c>
      <c r="J24">
        <v>6075.5860000000002</v>
      </c>
      <c r="K24">
        <v>8267.9529999999995</v>
      </c>
      <c r="L24">
        <v>7064.183</v>
      </c>
    </row>
    <row r="25" spans="1:26">
      <c r="A25" t="s">
        <v>45</v>
      </c>
      <c r="B25">
        <v>6486.9750000000004</v>
      </c>
      <c r="C25">
        <v>1434.3140000000001</v>
      </c>
      <c r="D25">
        <v>3260.3649999999998</v>
      </c>
      <c r="E25">
        <v>3541.4520000000002</v>
      </c>
      <c r="F25">
        <v>9591.9120000000003</v>
      </c>
      <c r="G25">
        <v>6966.5889999999999</v>
      </c>
      <c r="H25">
        <v>3663.0929999999998</v>
      </c>
      <c r="I25">
        <v>26521.673999999999</v>
      </c>
      <c r="J25">
        <v>21883.816999999999</v>
      </c>
      <c r="K25">
        <v>8607.7669999999998</v>
      </c>
      <c r="L25">
        <v>7551.4660000000003</v>
      </c>
    </row>
    <row r="26" spans="1:26">
      <c r="A26" t="s">
        <v>46</v>
      </c>
      <c r="B26">
        <v>585.851</v>
      </c>
      <c r="C26">
        <v>382.07100000000003</v>
      </c>
      <c r="D26">
        <v>425.423</v>
      </c>
      <c r="E26">
        <v>1217.164</v>
      </c>
      <c r="F26">
        <v>1955.9390000000001</v>
      </c>
      <c r="G26">
        <v>1604.3579999999999</v>
      </c>
      <c r="H26">
        <v>3806.8980000000001</v>
      </c>
      <c r="I26">
        <v>1914.9390000000001</v>
      </c>
      <c r="J26">
        <v>5038.5820000000003</v>
      </c>
      <c r="K26">
        <v>1529.444</v>
      </c>
      <c r="L26">
        <v>1387.6</v>
      </c>
    </row>
    <row r="27" spans="1:26">
      <c r="A27" t="s">
        <v>47</v>
      </c>
      <c r="B27">
        <v>2169.5329999999999</v>
      </c>
      <c r="C27">
        <v>2314.3719999999998</v>
      </c>
      <c r="D27">
        <v>4045.2710000000002</v>
      </c>
      <c r="E27">
        <v>4474.2129999999997</v>
      </c>
      <c r="F27">
        <v>6306.6710000000003</v>
      </c>
      <c r="G27">
        <v>7085.4750000000004</v>
      </c>
      <c r="H27">
        <v>8849.5720000000001</v>
      </c>
      <c r="I27">
        <v>13962.914000000001</v>
      </c>
      <c r="J27">
        <v>18554.346000000001</v>
      </c>
      <c r="K27">
        <v>13258.923000000001</v>
      </c>
      <c r="L27">
        <v>11699.137000000001</v>
      </c>
    </row>
    <row r="28" spans="1:26">
      <c r="A28" t="s">
        <v>48</v>
      </c>
      <c r="B28">
        <v>1708.213</v>
      </c>
      <c r="C28">
        <v>1519.096</v>
      </c>
      <c r="D28">
        <v>2390.2959999999998</v>
      </c>
      <c r="E28">
        <v>2079.7109999999998</v>
      </c>
      <c r="F28">
        <v>3150.0830000000001</v>
      </c>
      <c r="G28">
        <v>2592.6149999999998</v>
      </c>
      <c r="H28">
        <v>5396.7129999999997</v>
      </c>
      <c r="I28">
        <v>9269.8739999999998</v>
      </c>
      <c r="J28">
        <v>13445.129000000001</v>
      </c>
      <c r="K28">
        <v>10860.787</v>
      </c>
      <c r="L28">
        <v>11166.886</v>
      </c>
    </row>
    <row r="29" spans="1:26">
      <c r="A29" t="s">
        <v>49</v>
      </c>
      <c r="B29">
        <v>45275.474000000002</v>
      </c>
      <c r="C29">
        <v>46712.201000000001</v>
      </c>
      <c r="D29">
        <v>62822.911999999997</v>
      </c>
      <c r="E29">
        <v>81284.682000000001</v>
      </c>
      <c r="F29">
        <v>110698.47900000001</v>
      </c>
      <c r="G29">
        <v>121593.145</v>
      </c>
      <c r="H29">
        <v>134624.304</v>
      </c>
      <c r="I29">
        <v>159378.35200000001</v>
      </c>
      <c r="J29">
        <v>217827.97399999999</v>
      </c>
      <c r="K29">
        <v>212910.51199999999</v>
      </c>
      <c r="L29">
        <v>215556.68</v>
      </c>
    </row>
    <row r="30" spans="1:26">
      <c r="A30" t="s">
        <v>50</v>
      </c>
      <c r="B30">
        <v>62706.004999999997</v>
      </c>
      <c r="C30">
        <v>69573.769</v>
      </c>
      <c r="D30">
        <v>88367.14</v>
      </c>
      <c r="E30">
        <v>96499.044999999998</v>
      </c>
      <c r="F30">
        <v>121575.17600000001</v>
      </c>
      <c r="G30">
        <v>132861.97899999999</v>
      </c>
      <c r="H30">
        <v>160526.829</v>
      </c>
      <c r="I30">
        <v>209270.60699999999</v>
      </c>
      <c r="J30">
        <v>241838.429</v>
      </c>
      <c r="K30">
        <v>219436.58199999999</v>
      </c>
      <c r="L30">
        <v>212851.666</v>
      </c>
    </row>
    <row r="31" spans="1:26">
      <c r="A31" t="s">
        <v>51</v>
      </c>
      <c r="B31">
        <v>105591.045</v>
      </c>
      <c r="C31">
        <v>100037.174</v>
      </c>
      <c r="D31">
        <v>120868.11500000001</v>
      </c>
      <c r="E31">
        <v>137096.29800000001</v>
      </c>
      <c r="F31">
        <v>140184.97200000001</v>
      </c>
      <c r="G31">
        <v>146559.31599999999</v>
      </c>
      <c r="H31">
        <v>158526.81299999999</v>
      </c>
      <c r="I31">
        <v>215866.51199999999</v>
      </c>
      <c r="J31">
        <v>290921.11700000003</v>
      </c>
      <c r="K31">
        <v>292729.66800000001</v>
      </c>
      <c r="L31">
        <v>266890.84600000002</v>
      </c>
    </row>
    <row r="32" spans="1:26">
      <c r="A32" t="s">
        <v>52</v>
      </c>
      <c r="B32">
        <v>64570.139000000003</v>
      </c>
      <c r="C32">
        <v>90738.361000000004</v>
      </c>
      <c r="D32">
        <v>95703.017999999996</v>
      </c>
      <c r="E32">
        <v>132326.29</v>
      </c>
      <c r="F32">
        <v>133207.49299999999</v>
      </c>
      <c r="G32">
        <v>156878.06599999999</v>
      </c>
      <c r="H32">
        <v>149502.68100000001</v>
      </c>
      <c r="I32">
        <v>200489.74299999999</v>
      </c>
      <c r="J32">
        <v>253816.50899999999</v>
      </c>
      <c r="K32">
        <v>260567.86799999999</v>
      </c>
      <c r="L32">
        <v>339623.53499999997</v>
      </c>
    </row>
    <row r="33" spans="1:12">
      <c r="A33" t="s">
        <v>53</v>
      </c>
      <c r="B33">
        <v>11753.290999999999</v>
      </c>
      <c r="C33">
        <v>13013.688</v>
      </c>
      <c r="D33">
        <v>15815.255999999999</v>
      </c>
      <c r="E33">
        <v>24443.080999999998</v>
      </c>
      <c r="F33">
        <v>25676.601999999999</v>
      </c>
      <c r="G33">
        <v>26853.056</v>
      </c>
      <c r="H33">
        <v>35003.860999999997</v>
      </c>
      <c r="I33">
        <v>53158.733</v>
      </c>
      <c r="J33">
        <v>56549.025000000001</v>
      </c>
      <c r="K33">
        <v>49660.334000000003</v>
      </c>
      <c r="L33">
        <v>59159.313999999998</v>
      </c>
    </row>
    <row r="34" spans="1:12">
      <c r="A34" t="s">
        <v>54</v>
      </c>
      <c r="B34">
        <v>12211.839</v>
      </c>
      <c r="C34">
        <v>7621.8459999999995</v>
      </c>
      <c r="D34">
        <v>7409.5259999999998</v>
      </c>
      <c r="E34">
        <v>22746.243999999999</v>
      </c>
      <c r="F34">
        <v>29184.387999999999</v>
      </c>
      <c r="G34">
        <v>32649.236000000001</v>
      </c>
      <c r="H34">
        <v>49137.275000000001</v>
      </c>
      <c r="I34">
        <v>71047.377999999997</v>
      </c>
      <c r="J34">
        <v>75386.301999999996</v>
      </c>
      <c r="K34">
        <v>70382.644</v>
      </c>
      <c r="L34">
        <v>62063.425999999999</v>
      </c>
    </row>
    <row r="35" spans="1:12">
      <c r="A35" t="s">
        <v>55</v>
      </c>
      <c r="B35">
        <v>36637.599000000002</v>
      </c>
      <c r="C35">
        <v>36646.038999999997</v>
      </c>
      <c r="D35">
        <v>47142.311000000002</v>
      </c>
      <c r="E35">
        <v>50985.207999999999</v>
      </c>
      <c r="F35">
        <v>67181.452000000005</v>
      </c>
      <c r="G35">
        <v>75619.028000000006</v>
      </c>
      <c r="H35">
        <v>97452.603000000003</v>
      </c>
      <c r="I35">
        <v>159627.27799999999</v>
      </c>
      <c r="J35">
        <v>197611.94</v>
      </c>
      <c r="K35">
        <v>222621.117</v>
      </c>
      <c r="L35">
        <v>157437.67000000001</v>
      </c>
    </row>
    <row r="36" spans="1:12">
      <c r="A36" t="s">
        <v>56</v>
      </c>
      <c r="B36">
        <v>5049.7849999999999</v>
      </c>
      <c r="C36">
        <v>4971.4579999999996</v>
      </c>
      <c r="D36">
        <v>5115.817</v>
      </c>
      <c r="E36">
        <v>6660.3329999999996</v>
      </c>
      <c r="F36">
        <v>7433.4219999999996</v>
      </c>
      <c r="G36">
        <v>8010.6610000000001</v>
      </c>
      <c r="H36">
        <v>9904.7999999999993</v>
      </c>
      <c r="I36">
        <v>14336.653</v>
      </c>
      <c r="J36">
        <v>15911.332</v>
      </c>
      <c r="K36">
        <v>14787.489</v>
      </c>
      <c r="L36">
        <v>17113.757000000001</v>
      </c>
    </row>
    <row r="37" spans="1:12">
      <c r="A37" t="s">
        <v>57</v>
      </c>
      <c r="B37">
        <v>26562.983</v>
      </c>
      <c r="C37">
        <v>24391.838</v>
      </c>
      <c r="D37">
        <v>25474.077000000001</v>
      </c>
      <c r="E37">
        <v>30516.728999999999</v>
      </c>
      <c r="F37">
        <v>33728.631000000001</v>
      </c>
      <c r="G37">
        <v>31146.609</v>
      </c>
      <c r="H37">
        <v>37080.578999999998</v>
      </c>
      <c r="I37">
        <v>54766.218000000001</v>
      </c>
      <c r="J37">
        <v>59059.828999999998</v>
      </c>
      <c r="K37">
        <v>61774.021000000001</v>
      </c>
      <c r="L37">
        <v>65947.744999999995</v>
      </c>
    </row>
    <row r="38" spans="1:12">
      <c r="A38" t="s">
        <v>58</v>
      </c>
      <c r="B38">
        <v>149.697</v>
      </c>
      <c r="C38">
        <v>112.762</v>
      </c>
      <c r="D38">
        <v>87.644000000000005</v>
      </c>
      <c r="E38">
        <v>154.89400000000001</v>
      </c>
      <c r="F38">
        <v>690.61</v>
      </c>
      <c r="G38">
        <v>123.863</v>
      </c>
      <c r="H38">
        <v>308.303</v>
      </c>
      <c r="I38">
        <v>598.39200000000005</v>
      </c>
      <c r="J38">
        <v>340.72399999999999</v>
      </c>
      <c r="K38">
        <v>179.352</v>
      </c>
      <c r="L38">
        <v>520.928</v>
      </c>
    </row>
    <row r="39" spans="1:12">
      <c r="A39" t="s">
        <v>59</v>
      </c>
      <c r="B39">
        <v>3217.5320000000002</v>
      </c>
      <c r="C39">
        <v>5015.9960000000001</v>
      </c>
      <c r="D39">
        <v>6290.2690000000002</v>
      </c>
      <c r="E39">
        <v>8206.3799999999992</v>
      </c>
      <c r="F39">
        <v>10384.929</v>
      </c>
      <c r="G39">
        <v>11357.514999999999</v>
      </c>
      <c r="H39">
        <v>10956.628000000001</v>
      </c>
      <c r="I39">
        <v>16716.144</v>
      </c>
      <c r="J39">
        <v>16273.305</v>
      </c>
      <c r="K39">
        <v>16156.002</v>
      </c>
      <c r="L39">
        <v>19335.641</v>
      </c>
    </row>
    <row r="40" spans="1:12">
      <c r="A40" t="s">
        <v>60</v>
      </c>
      <c r="B40">
        <v>779.654</v>
      </c>
      <c r="C40">
        <v>512.59699999999998</v>
      </c>
      <c r="D40">
        <v>610.30700000000002</v>
      </c>
      <c r="E40">
        <v>592.95500000000004</v>
      </c>
      <c r="F40">
        <v>802.48099999999999</v>
      </c>
      <c r="G40">
        <v>822.16499999999996</v>
      </c>
      <c r="H40">
        <v>1047.5909999999999</v>
      </c>
      <c r="I40">
        <v>1648.498</v>
      </c>
      <c r="J40">
        <v>1943.2360000000001</v>
      </c>
      <c r="K40">
        <v>2002.4760000000001</v>
      </c>
      <c r="L40">
        <v>2159.0880000000002</v>
      </c>
    </row>
    <row r="41" spans="1:12">
      <c r="A41" t="s">
        <v>61</v>
      </c>
      <c r="B41">
        <v>616.05499999999995</v>
      </c>
      <c r="C41">
        <v>676.702</v>
      </c>
      <c r="D41">
        <v>1186.826</v>
      </c>
      <c r="E41">
        <v>1111.08</v>
      </c>
      <c r="F41">
        <v>1265.6559999999999</v>
      </c>
      <c r="G41">
        <v>1222.329</v>
      </c>
      <c r="H41">
        <v>2005.971</v>
      </c>
      <c r="I41">
        <v>2933.6190000000001</v>
      </c>
      <c r="J41">
        <v>3955.5070000000001</v>
      </c>
      <c r="K41">
        <v>6871.05</v>
      </c>
      <c r="L41">
        <v>7075.9219999999996</v>
      </c>
    </row>
    <row r="42" spans="1:12">
      <c r="A42" t="s">
        <v>62</v>
      </c>
      <c r="B42">
        <v>23190.877</v>
      </c>
      <c r="C42">
        <v>38555.900999999998</v>
      </c>
      <c r="D42">
        <v>43955.33</v>
      </c>
      <c r="E42">
        <v>45093.786</v>
      </c>
      <c r="F42">
        <v>42509.334999999999</v>
      </c>
      <c r="G42">
        <v>37083.472999999998</v>
      </c>
      <c r="H42">
        <v>60212.866000000002</v>
      </c>
      <c r="I42">
        <v>80851.733999999997</v>
      </c>
      <c r="J42">
        <v>150218.231</v>
      </c>
      <c r="K42">
        <v>68605.307000000001</v>
      </c>
      <c r="L42">
        <v>82150.774999999994</v>
      </c>
    </row>
    <row r="43" spans="1:12">
      <c r="A43" t="s">
        <v>63</v>
      </c>
      <c r="B43">
        <v>3738.1509999999998</v>
      </c>
      <c r="C43">
        <v>4898.7070000000003</v>
      </c>
      <c r="D43">
        <v>5118.4989999999998</v>
      </c>
      <c r="E43">
        <v>5630.5169999999998</v>
      </c>
      <c r="F43">
        <v>5284.3620000000001</v>
      </c>
      <c r="G43">
        <v>6230.1260000000002</v>
      </c>
      <c r="H43">
        <v>13587.903</v>
      </c>
      <c r="I43">
        <v>16759.421999999999</v>
      </c>
      <c r="J43">
        <v>27275.527999999998</v>
      </c>
      <c r="K43">
        <v>20268.855</v>
      </c>
      <c r="L43">
        <v>19349.901000000002</v>
      </c>
    </row>
    <row r="44" spans="1:12">
      <c r="A44" t="s">
        <v>64</v>
      </c>
      <c r="B44">
        <v>51485.610999999997</v>
      </c>
      <c r="C44">
        <v>50813.372000000003</v>
      </c>
      <c r="D44">
        <v>60662.010999999999</v>
      </c>
      <c r="E44">
        <v>72122.657999999996</v>
      </c>
      <c r="F44">
        <v>84231.975999999995</v>
      </c>
      <c r="G44">
        <v>107900.13499999999</v>
      </c>
      <c r="H44">
        <v>129608.11199999999</v>
      </c>
      <c r="I44">
        <v>170455.06700000001</v>
      </c>
      <c r="J44">
        <v>202801.82699999999</v>
      </c>
      <c r="K44">
        <v>192960.628</v>
      </c>
      <c r="L44">
        <v>181852.372</v>
      </c>
    </row>
    <row r="45" spans="1:12">
      <c r="A45" t="s">
        <v>65</v>
      </c>
      <c r="B45">
        <v>23449.297999999999</v>
      </c>
      <c r="C45">
        <v>24604.202000000001</v>
      </c>
      <c r="D45">
        <v>30447.171999999999</v>
      </c>
      <c r="E45">
        <v>36572.481</v>
      </c>
      <c r="F45">
        <v>50495.631000000001</v>
      </c>
      <c r="G45">
        <v>54050.775999999998</v>
      </c>
      <c r="H45">
        <v>64735.351000000002</v>
      </c>
      <c r="I45">
        <v>108756.327</v>
      </c>
      <c r="J45">
        <v>130530.522</v>
      </c>
      <c r="K45">
        <v>111931.28200000001</v>
      </c>
      <c r="L45">
        <v>111360.03200000001</v>
      </c>
    </row>
    <row r="46" spans="1:12">
      <c r="A46" t="s">
        <v>66</v>
      </c>
      <c r="B46">
        <v>514117.53</v>
      </c>
      <c r="C46">
        <v>510088.51199999999</v>
      </c>
      <c r="D46">
        <v>561119.88699999999</v>
      </c>
      <c r="E46">
        <v>707651.38100000005</v>
      </c>
      <c r="F46">
        <v>758010.14500000002</v>
      </c>
      <c r="G46">
        <v>795678.53500000003</v>
      </c>
      <c r="H46">
        <v>863753.47600000002</v>
      </c>
      <c r="I46">
        <v>1074824.3189999999</v>
      </c>
      <c r="J46">
        <v>1140463.4310000001</v>
      </c>
      <c r="K46">
        <v>1034089.74</v>
      </c>
      <c r="L46">
        <v>1055966.1869999999</v>
      </c>
    </row>
    <row r="47" spans="1:12">
      <c r="A47" t="s">
        <v>67</v>
      </c>
      <c r="B47">
        <v>7074.0069999999996</v>
      </c>
      <c r="C47">
        <v>11914.291999999999</v>
      </c>
      <c r="D47">
        <v>11961.868</v>
      </c>
      <c r="E47">
        <v>10756.299000000001</v>
      </c>
      <c r="F47">
        <v>10407.540999999999</v>
      </c>
      <c r="G47">
        <v>16044.290999999999</v>
      </c>
      <c r="H47">
        <v>23269.919000000002</v>
      </c>
      <c r="I47">
        <v>16353.291999999999</v>
      </c>
      <c r="J47">
        <v>60746.629000000001</v>
      </c>
      <c r="K47">
        <v>107188.469</v>
      </c>
      <c r="L47">
        <v>85779.09</v>
      </c>
    </row>
    <row r="48" spans="1:12">
      <c r="A48" t="s">
        <v>68</v>
      </c>
      <c r="B48">
        <v>35107.879999999997</v>
      </c>
      <c r="C48">
        <v>64299.678</v>
      </c>
      <c r="D48">
        <v>94329.178</v>
      </c>
      <c r="E48">
        <v>110877.389</v>
      </c>
      <c r="F48">
        <v>130751.034</v>
      </c>
      <c r="G48">
        <v>283380.50300000003</v>
      </c>
      <c r="H48">
        <v>397727.076</v>
      </c>
      <c r="I48">
        <v>481927.761</v>
      </c>
      <c r="J48">
        <v>515082.30099999998</v>
      </c>
      <c r="K48">
        <v>492841.16100000002</v>
      </c>
      <c r="L48">
        <v>457570.42499999999</v>
      </c>
    </row>
    <row r="49" spans="1:12">
      <c r="A49" t="s">
        <v>69</v>
      </c>
      <c r="B49">
        <v>5861.98</v>
      </c>
      <c r="C49">
        <v>6884.7370000000001</v>
      </c>
      <c r="D49">
        <v>14834.027</v>
      </c>
      <c r="E49">
        <v>14570.424000000001</v>
      </c>
      <c r="F49">
        <v>8529.4140000000007</v>
      </c>
      <c r="G49">
        <v>11801.716</v>
      </c>
      <c r="H49">
        <v>12503.261</v>
      </c>
      <c r="I49">
        <v>12094.754000000001</v>
      </c>
      <c r="J49">
        <v>7553.12</v>
      </c>
      <c r="K49">
        <v>5945.4750000000004</v>
      </c>
      <c r="L49">
        <v>14886.152</v>
      </c>
    </row>
    <row r="50" spans="1:12">
      <c r="A50" t="s">
        <v>70</v>
      </c>
      <c r="B50">
        <v>500.03899999999999</v>
      </c>
      <c r="C50">
        <v>216.08799999999999</v>
      </c>
      <c r="D50">
        <v>179.29900000000001</v>
      </c>
      <c r="E50">
        <v>248.077</v>
      </c>
      <c r="F50">
        <v>393.85199999999998</v>
      </c>
      <c r="G50">
        <v>350.89499999999998</v>
      </c>
      <c r="H50">
        <v>764.75400000000002</v>
      </c>
      <c r="I50">
        <v>453.58100000000002</v>
      </c>
      <c r="J50">
        <v>1861.652</v>
      </c>
      <c r="K50">
        <v>716.59500000000003</v>
      </c>
      <c r="L50">
        <v>872.52200000000005</v>
      </c>
    </row>
    <row r="51" spans="1:12">
      <c r="A51" t="s">
        <v>71</v>
      </c>
      <c r="B51">
        <v>1794.2929999999999</v>
      </c>
      <c r="C51">
        <v>3980.29</v>
      </c>
      <c r="D51">
        <v>4530.027</v>
      </c>
      <c r="E51">
        <v>7827.7370000000001</v>
      </c>
      <c r="F51">
        <v>6040.8270000000002</v>
      </c>
      <c r="G51">
        <v>5396.2449999999999</v>
      </c>
      <c r="H51">
        <v>6068.9610000000002</v>
      </c>
      <c r="I51">
        <v>17039.124</v>
      </c>
      <c r="J51">
        <v>37276.512999999999</v>
      </c>
      <c r="K51">
        <v>13204.541999999999</v>
      </c>
      <c r="L51">
        <v>25992.05</v>
      </c>
    </row>
    <row r="52" spans="1:12">
      <c r="A52" t="s">
        <v>72</v>
      </c>
      <c r="B52">
        <v>8351.1450000000004</v>
      </c>
      <c r="C52">
        <v>16690.177</v>
      </c>
      <c r="D52">
        <v>11652.630999999999</v>
      </c>
      <c r="E52">
        <v>15296.039000000001</v>
      </c>
      <c r="F52">
        <v>22147.124</v>
      </c>
      <c r="G52">
        <v>8465.4500000000007</v>
      </c>
      <c r="H52">
        <v>7160.7640000000001</v>
      </c>
      <c r="I52">
        <v>13677.458000000001</v>
      </c>
      <c r="J52">
        <v>59209.79</v>
      </c>
      <c r="K52">
        <v>9808.5020000000004</v>
      </c>
      <c r="L52">
        <v>16971.11</v>
      </c>
    </row>
    <row r="53" spans="1:12">
      <c r="A53" t="s">
        <v>73</v>
      </c>
      <c r="B53">
        <v>553.74</v>
      </c>
      <c r="C53">
        <v>443.66699999999997</v>
      </c>
      <c r="D53">
        <v>465.79599999999999</v>
      </c>
      <c r="E53">
        <v>432.84199999999998</v>
      </c>
      <c r="F53">
        <v>514.303</v>
      </c>
      <c r="G53">
        <v>732.30700000000002</v>
      </c>
      <c r="H53">
        <v>860.49599999999998</v>
      </c>
      <c r="I53">
        <v>541.43299999999999</v>
      </c>
      <c r="J53">
        <v>726.84199999999998</v>
      </c>
      <c r="K53">
        <v>932.71500000000003</v>
      </c>
      <c r="L53">
        <v>2194.4479999999999</v>
      </c>
    </row>
    <row r="54" spans="1:12">
      <c r="A54" t="s">
        <v>74</v>
      </c>
      <c r="B54">
        <v>1804.4770000000001</v>
      </c>
      <c r="C54">
        <v>1759.8340000000001</v>
      </c>
      <c r="D54">
        <v>2427.848</v>
      </c>
      <c r="E54">
        <v>3288.4789999999998</v>
      </c>
      <c r="F54">
        <v>4088.607</v>
      </c>
      <c r="G54">
        <v>6909.183</v>
      </c>
      <c r="H54">
        <v>13512.212</v>
      </c>
      <c r="I54">
        <v>16688.809000000001</v>
      </c>
      <c r="J54">
        <v>8035.5060000000003</v>
      </c>
      <c r="K54">
        <v>8431.9500000000007</v>
      </c>
      <c r="L54">
        <v>15423.817999999999</v>
      </c>
    </row>
    <row r="55" spans="1:12">
      <c r="A55" t="s">
        <v>75</v>
      </c>
      <c r="B55">
        <v>607.43200000000002</v>
      </c>
      <c r="C55">
        <v>379.983</v>
      </c>
      <c r="D55">
        <v>315.709</v>
      </c>
      <c r="E55">
        <v>771.73199999999997</v>
      </c>
      <c r="F55">
        <v>969.86699999999996</v>
      </c>
      <c r="G55">
        <v>1271.645</v>
      </c>
      <c r="H55">
        <v>2546.8710000000001</v>
      </c>
      <c r="I55">
        <v>4393.3599999999997</v>
      </c>
      <c r="J55">
        <v>3125.223</v>
      </c>
      <c r="K55">
        <v>5340.1769999999997</v>
      </c>
      <c r="L55">
        <v>2651.8069999999998</v>
      </c>
    </row>
    <row r="56" spans="1:12">
      <c r="A56" t="s">
        <v>76</v>
      </c>
      <c r="B56">
        <v>1535.29</v>
      </c>
      <c r="C56">
        <v>2131.0909999999999</v>
      </c>
      <c r="D56">
        <v>3693.0390000000002</v>
      </c>
      <c r="E56">
        <v>3743.4630000000002</v>
      </c>
      <c r="F56">
        <v>4685.2179999999998</v>
      </c>
      <c r="G56">
        <v>6747.9319999999998</v>
      </c>
      <c r="H56">
        <v>8731.348</v>
      </c>
      <c r="I56">
        <v>23941.646000000001</v>
      </c>
      <c r="J56">
        <v>41758.894999999997</v>
      </c>
      <c r="K56">
        <v>49669.353000000003</v>
      </c>
      <c r="L56">
        <v>71617.157999999996</v>
      </c>
    </row>
    <row r="57" spans="1:12">
      <c r="A57" t="s">
        <v>77</v>
      </c>
      <c r="B57">
        <v>31650.276999999998</v>
      </c>
      <c r="C57">
        <v>43333.262999999999</v>
      </c>
      <c r="D57">
        <v>43439.55</v>
      </c>
      <c r="E57">
        <v>68145.653000000006</v>
      </c>
      <c r="F57">
        <v>81107.403999999995</v>
      </c>
      <c r="G57">
        <v>100917.056</v>
      </c>
      <c r="H57">
        <v>121718.697</v>
      </c>
      <c r="I57">
        <v>157904.049</v>
      </c>
      <c r="J57">
        <v>190264.326</v>
      </c>
      <c r="K57">
        <v>66997.293999999994</v>
      </c>
      <c r="L57">
        <v>87754.322</v>
      </c>
    </row>
    <row r="58" spans="1:12">
      <c r="A58" t="s">
        <v>78</v>
      </c>
      <c r="B58">
        <v>59064.190999999999</v>
      </c>
      <c r="C58">
        <v>44627.002</v>
      </c>
      <c r="D58">
        <v>50501.252999999997</v>
      </c>
      <c r="E58">
        <v>67157.645999999993</v>
      </c>
      <c r="F58">
        <v>83030.678</v>
      </c>
      <c r="G58">
        <v>93951.062000000005</v>
      </c>
      <c r="H58">
        <v>113540.08900000001</v>
      </c>
      <c r="I58">
        <v>156699.68599999999</v>
      </c>
      <c r="J58">
        <v>117708.584</v>
      </c>
      <c r="K58">
        <v>72012.615000000005</v>
      </c>
      <c r="L58">
        <v>86847.826000000001</v>
      </c>
    </row>
    <row r="59" spans="1:12">
      <c r="A59" t="s">
        <v>79</v>
      </c>
      <c r="B59">
        <v>584364.75899999996</v>
      </c>
      <c r="C59">
        <v>402159.82</v>
      </c>
      <c r="D59">
        <v>414618.43400000001</v>
      </c>
      <c r="E59">
        <v>494983.35499999998</v>
      </c>
      <c r="F59">
        <v>520441.06099999999</v>
      </c>
      <c r="G59">
        <v>486333.37300000002</v>
      </c>
      <c r="H59">
        <v>519058.23700000002</v>
      </c>
      <c r="I59">
        <v>581758.125</v>
      </c>
      <c r="J59">
        <v>642463.34299999999</v>
      </c>
      <c r="K59">
        <v>667658.16899999999</v>
      </c>
      <c r="L59">
        <v>782177.77</v>
      </c>
    </row>
    <row r="60" spans="1:12">
      <c r="A60" t="s">
        <v>80</v>
      </c>
      <c r="B60">
        <v>57.752000000000002</v>
      </c>
      <c r="C60">
        <v>146.05500000000001</v>
      </c>
      <c r="D60">
        <v>11.285</v>
      </c>
      <c r="E60">
        <v>0.58399999999999996</v>
      </c>
      <c r="F60">
        <v>7.048</v>
      </c>
      <c r="G60">
        <v>0.79600000000000004</v>
      </c>
      <c r="H60">
        <v>405.76100000000002</v>
      </c>
      <c r="I60">
        <v>33.265999999999998</v>
      </c>
      <c r="J60">
        <v>171.71799999999999</v>
      </c>
      <c r="K60">
        <v>30.638000000000002</v>
      </c>
      <c r="L60">
        <v>37.293999999999997</v>
      </c>
    </row>
    <row r="61" spans="1:12">
      <c r="A61" t="s">
        <v>81</v>
      </c>
      <c r="B61">
        <v>3174.9520000000002</v>
      </c>
      <c r="C61">
        <v>2768.7449999999999</v>
      </c>
      <c r="D61">
        <v>3993.3</v>
      </c>
      <c r="E61">
        <v>4166.9470000000001</v>
      </c>
      <c r="F61">
        <v>5203.5420000000004</v>
      </c>
      <c r="G61">
        <v>4979.915</v>
      </c>
      <c r="H61">
        <v>5019.51</v>
      </c>
      <c r="I61">
        <v>6242.4369999999999</v>
      </c>
      <c r="J61">
        <v>5317.866</v>
      </c>
      <c r="K61">
        <v>3276.2510000000002</v>
      </c>
      <c r="L61">
        <v>5199.5820000000003</v>
      </c>
    </row>
    <row r="62" spans="1:12">
      <c r="A62" t="s">
        <v>82</v>
      </c>
      <c r="B62">
        <v>427.93700000000001</v>
      </c>
      <c r="C62">
        <v>463.78699999999998</v>
      </c>
      <c r="D62">
        <v>263.51900000000001</v>
      </c>
      <c r="E62">
        <v>492.80500000000001</v>
      </c>
      <c r="F62">
        <v>332.935</v>
      </c>
      <c r="G62">
        <v>377.21899999999999</v>
      </c>
      <c r="H62">
        <v>688.36400000000003</v>
      </c>
      <c r="I62">
        <v>177.71700000000001</v>
      </c>
      <c r="J62">
        <v>172.476</v>
      </c>
      <c r="K62">
        <v>92.353999999999999</v>
      </c>
      <c r="L62">
        <v>196.77199999999999</v>
      </c>
    </row>
    <row r="63" spans="1:12">
      <c r="A63" t="s">
        <v>83</v>
      </c>
      <c r="B63">
        <v>50970.2</v>
      </c>
      <c r="C63">
        <v>32512.557000000001</v>
      </c>
      <c r="D63">
        <v>34878.826000000001</v>
      </c>
      <c r="E63">
        <v>44668.309000000001</v>
      </c>
      <c r="F63">
        <v>59228.27</v>
      </c>
      <c r="G63">
        <v>95063.342999999993</v>
      </c>
      <c r="H63">
        <v>113967.038</v>
      </c>
      <c r="I63">
        <v>138245.981</v>
      </c>
      <c r="J63">
        <v>154038.49</v>
      </c>
      <c r="K63">
        <v>112137.08199999999</v>
      </c>
      <c r="L63">
        <v>122003.95299999999</v>
      </c>
    </row>
    <row r="64" spans="1:12">
      <c r="A64" t="s">
        <v>84</v>
      </c>
      <c r="B64">
        <v>517.37</v>
      </c>
      <c r="C64">
        <v>785.71299999999997</v>
      </c>
      <c r="D64">
        <v>1542.6379999999999</v>
      </c>
      <c r="E64">
        <v>994.43600000000004</v>
      </c>
      <c r="F64">
        <v>4198.942</v>
      </c>
      <c r="G64">
        <v>3906.9169999999999</v>
      </c>
      <c r="H64">
        <v>4076.018</v>
      </c>
      <c r="I64">
        <v>7191.5460000000003</v>
      </c>
      <c r="J64">
        <v>9225.8580000000002</v>
      </c>
      <c r="K64">
        <v>6069.3819999999996</v>
      </c>
      <c r="L64">
        <v>9363.4709999999995</v>
      </c>
    </row>
    <row r="65" spans="1:12">
      <c r="A65" t="s">
        <v>85</v>
      </c>
      <c r="B65">
        <v>6062.4880000000003</v>
      </c>
      <c r="C65">
        <v>6167.9740000000002</v>
      </c>
      <c r="D65">
        <v>7598.5969999999998</v>
      </c>
      <c r="E65">
        <v>9261.8539999999994</v>
      </c>
      <c r="F65">
        <v>10831.958000000001</v>
      </c>
      <c r="G65">
        <v>9956.3549999999996</v>
      </c>
      <c r="H65">
        <v>10764.189</v>
      </c>
      <c r="I65">
        <v>13990.285</v>
      </c>
      <c r="J65">
        <v>11523.166999999999</v>
      </c>
      <c r="K65">
        <v>8270.9699999999993</v>
      </c>
      <c r="L65">
        <v>10061.522000000001</v>
      </c>
    </row>
    <row r="66" spans="1:12">
      <c r="A66" t="s">
        <v>86</v>
      </c>
      <c r="B66">
        <v>5357.56</v>
      </c>
      <c r="C66">
        <v>5583.2669999999998</v>
      </c>
      <c r="D66">
        <v>6072.7129999999997</v>
      </c>
      <c r="E66">
        <v>6610.7150000000001</v>
      </c>
      <c r="F66">
        <v>7210.7879999999996</v>
      </c>
      <c r="G66">
        <v>7554.0940000000001</v>
      </c>
      <c r="H66">
        <v>9915.1090000000004</v>
      </c>
      <c r="I66">
        <v>12128.706</v>
      </c>
      <c r="J66">
        <v>12364.445</v>
      </c>
      <c r="K66">
        <v>10289.442999999999</v>
      </c>
      <c r="L66">
        <v>18150.545999999998</v>
      </c>
    </row>
    <row r="67" spans="1:12">
      <c r="A67" t="s">
        <v>87</v>
      </c>
      <c r="B67">
        <v>93.897999999999996</v>
      </c>
      <c r="C67">
        <v>111.258</v>
      </c>
      <c r="D67">
        <v>168.048</v>
      </c>
      <c r="E67">
        <v>604.51099999999997</v>
      </c>
      <c r="F67">
        <v>460.04399999999998</v>
      </c>
      <c r="G67">
        <v>398.35300000000001</v>
      </c>
      <c r="H67">
        <v>518.596</v>
      </c>
      <c r="I67">
        <v>1087.645</v>
      </c>
      <c r="J67">
        <v>3326.2350000000001</v>
      </c>
      <c r="K67">
        <v>3738.3870000000002</v>
      </c>
      <c r="L67">
        <v>24737.996999999999</v>
      </c>
    </row>
    <row r="68" spans="1:12">
      <c r="A68" t="s">
        <v>88</v>
      </c>
      <c r="B68">
        <v>48411.508000000002</v>
      </c>
      <c r="C68">
        <v>48584.616000000002</v>
      </c>
      <c r="D68">
        <v>55988.701999999997</v>
      </c>
      <c r="E68">
        <v>64150.235999999997</v>
      </c>
      <c r="F68">
        <v>74243.641000000003</v>
      </c>
      <c r="G68">
        <v>82955.751000000004</v>
      </c>
      <c r="H68">
        <v>99132.456000000006</v>
      </c>
      <c r="I68">
        <v>133623.39300000001</v>
      </c>
      <c r="J68">
        <v>139803.21799999999</v>
      </c>
      <c r="K68">
        <v>105990.091</v>
      </c>
      <c r="L68">
        <v>139976.481</v>
      </c>
    </row>
    <row r="69" spans="1:12">
      <c r="A69" t="s">
        <v>89</v>
      </c>
      <c r="B69">
        <v>1188.579</v>
      </c>
      <c r="C69">
        <v>354.35</v>
      </c>
      <c r="D69">
        <v>543.80899999999997</v>
      </c>
      <c r="E69">
        <v>1206.452</v>
      </c>
      <c r="F69">
        <v>1040.9870000000001</v>
      </c>
      <c r="G69">
        <v>7307.4740000000002</v>
      </c>
      <c r="H69">
        <v>1143.2629999999999</v>
      </c>
      <c r="I69">
        <v>2531.6750000000002</v>
      </c>
      <c r="J69">
        <v>2272.058</v>
      </c>
      <c r="K69">
        <v>2099.2559999999999</v>
      </c>
      <c r="L69">
        <v>1435.2349999999999</v>
      </c>
    </row>
    <row r="70" spans="1:12">
      <c r="A70" t="s">
        <v>90</v>
      </c>
      <c r="B70">
        <v>84.587000000000003</v>
      </c>
      <c r="C70">
        <v>145.53800000000001</v>
      </c>
      <c r="D70">
        <v>41.784999999999997</v>
      </c>
      <c r="E70">
        <v>109.078</v>
      </c>
      <c r="F70">
        <v>49.531999999999996</v>
      </c>
      <c r="G70">
        <v>94.644000000000005</v>
      </c>
      <c r="H70">
        <v>70.542000000000002</v>
      </c>
      <c r="I70">
        <v>48.746000000000002</v>
      </c>
      <c r="J70">
        <v>70.106999999999999</v>
      </c>
      <c r="K70">
        <v>150.43299999999999</v>
      </c>
      <c r="L70">
        <v>88.754000000000005</v>
      </c>
    </row>
    <row r="71" spans="1:12">
      <c r="A71" t="s">
        <v>91</v>
      </c>
      <c r="B71">
        <v>5038.7790000000014</v>
      </c>
      <c r="C71">
        <v>5215.41</v>
      </c>
      <c r="D71">
        <v>6202.12</v>
      </c>
      <c r="E71">
        <v>7348.1580000000004</v>
      </c>
      <c r="F71">
        <v>11567.06</v>
      </c>
      <c r="G71">
        <v>14019.008</v>
      </c>
      <c r="H71">
        <v>19267.135999999999</v>
      </c>
      <c r="I71">
        <v>28640.919000000002</v>
      </c>
      <c r="J71">
        <v>34156.731</v>
      </c>
      <c r="K71">
        <v>29316.258000000002</v>
      </c>
      <c r="L71">
        <v>45446.591</v>
      </c>
    </row>
    <row r="72" spans="1:12">
      <c r="A72" t="s">
        <v>92</v>
      </c>
      <c r="B72">
        <v>103.895</v>
      </c>
      <c r="C72">
        <v>173.947</v>
      </c>
      <c r="D72">
        <v>161.9</v>
      </c>
      <c r="E72">
        <v>0.20799999999999999</v>
      </c>
      <c r="F72" t="s">
        <v>18</v>
      </c>
      <c r="G72">
        <v>0.38500000000000001</v>
      </c>
      <c r="H72">
        <v>62.040999999999997</v>
      </c>
      <c r="I72">
        <v>18.027999999999999</v>
      </c>
      <c r="J72">
        <v>61.241</v>
      </c>
      <c r="K72">
        <v>351.22500000000002</v>
      </c>
      <c r="L72">
        <v>11739.625</v>
      </c>
    </row>
    <row r="73" spans="1:12">
      <c r="A73" t="s">
        <v>93</v>
      </c>
      <c r="B73">
        <v>18737.641</v>
      </c>
      <c r="C73">
        <v>26460.121999999999</v>
      </c>
      <c r="D73">
        <v>30148.237000000001</v>
      </c>
      <c r="E73">
        <v>46732.300999999999</v>
      </c>
      <c r="F73">
        <v>69667.876000000004</v>
      </c>
      <c r="G73">
        <v>91488.224000000002</v>
      </c>
      <c r="H73">
        <v>128879.22</v>
      </c>
      <c r="I73">
        <v>192640.38500000001</v>
      </c>
      <c r="J73">
        <v>164981.26999999999</v>
      </c>
      <c r="K73">
        <v>87011.285999999993</v>
      </c>
      <c r="L73">
        <v>186119.109</v>
      </c>
    </row>
    <row r="74" spans="1:12">
      <c r="A74" t="s">
        <v>94</v>
      </c>
      <c r="B74">
        <v>92422.764999999999</v>
      </c>
      <c r="C74">
        <v>94829.767000000007</v>
      </c>
      <c r="D74">
        <v>78980.399000000005</v>
      </c>
      <c r="E74">
        <v>94325.229000000007</v>
      </c>
      <c r="F74">
        <v>214891.783</v>
      </c>
      <c r="G74">
        <v>277446.576</v>
      </c>
      <c r="H74">
        <v>526574.20200000005</v>
      </c>
      <c r="I74">
        <v>616034.67500000005</v>
      </c>
      <c r="J74">
        <v>618062.11899999995</v>
      </c>
      <c r="K74">
        <v>420748.00199999998</v>
      </c>
      <c r="L74">
        <v>510002.99200000003</v>
      </c>
    </row>
    <row r="75" spans="1:12">
      <c r="A75" t="s">
        <v>95</v>
      </c>
      <c r="B75" t="s">
        <v>18</v>
      </c>
      <c r="C75" t="s">
        <v>18</v>
      </c>
      <c r="D75">
        <v>14.324999999999999</v>
      </c>
      <c r="E75" t="s">
        <v>18</v>
      </c>
      <c r="F75">
        <v>1.8959999999999999</v>
      </c>
      <c r="G75">
        <v>7.6999999999999999E-2</v>
      </c>
      <c r="H75">
        <v>1.0580000000000001</v>
      </c>
      <c r="I75">
        <v>29.934000000000001</v>
      </c>
      <c r="J75">
        <v>16.257999999999999</v>
      </c>
      <c r="K75">
        <v>28.532</v>
      </c>
      <c r="L75">
        <v>58.024999999999999</v>
      </c>
    </row>
    <row r="76" spans="1:12">
      <c r="A76" t="s">
        <v>96</v>
      </c>
      <c r="B76">
        <v>32.701999999999998</v>
      </c>
      <c r="C76">
        <v>4.9660000000000002</v>
      </c>
      <c r="D76">
        <v>17.59</v>
      </c>
      <c r="E76">
        <v>14.442</v>
      </c>
      <c r="F76">
        <v>12.257999999999999</v>
      </c>
      <c r="G76">
        <v>64.867999999999995</v>
      </c>
      <c r="H76">
        <v>32.411000000000001</v>
      </c>
      <c r="I76">
        <v>54.293999999999997</v>
      </c>
      <c r="J76">
        <v>69.894000000000005</v>
      </c>
      <c r="K76">
        <v>42.161000000000001</v>
      </c>
      <c r="L76">
        <v>29.085999999999999</v>
      </c>
    </row>
    <row r="77" spans="1:12">
      <c r="A77" t="s">
        <v>97</v>
      </c>
      <c r="B77">
        <v>2166.2719999999999</v>
      </c>
      <c r="C77">
        <v>232.49299999999999</v>
      </c>
      <c r="D77" t="s">
        <v>18</v>
      </c>
      <c r="E77">
        <v>139.81</v>
      </c>
      <c r="F77">
        <v>5165.1850000000004</v>
      </c>
      <c r="G77" t="s">
        <v>18</v>
      </c>
      <c r="H77" t="s">
        <v>18</v>
      </c>
      <c r="I77" t="s">
        <v>18</v>
      </c>
      <c r="J77" t="s">
        <v>18</v>
      </c>
      <c r="K77">
        <v>85.352000000000004</v>
      </c>
      <c r="L77" t="s">
        <v>18</v>
      </c>
    </row>
    <row r="78" spans="1:12">
      <c r="A78" t="s">
        <v>98</v>
      </c>
      <c r="B78">
        <v>8689.3019999999997</v>
      </c>
      <c r="C78">
        <v>8928.5589999999993</v>
      </c>
      <c r="D78">
        <v>5154.3310000000001</v>
      </c>
      <c r="E78">
        <v>6088.5079999999998</v>
      </c>
      <c r="F78">
        <v>5796.4809999999998</v>
      </c>
      <c r="G78">
        <v>18457.816999999999</v>
      </c>
      <c r="H78">
        <v>45969.62</v>
      </c>
      <c r="I78">
        <v>72000.839000000007</v>
      </c>
      <c r="J78">
        <v>59125.091999999997</v>
      </c>
      <c r="K78">
        <v>18918.634999999998</v>
      </c>
      <c r="L78">
        <v>27679.957999999999</v>
      </c>
    </row>
    <row r="79" spans="1:12">
      <c r="A79" t="s">
        <v>99</v>
      </c>
      <c r="B79">
        <v>36719.699000000001</v>
      </c>
      <c r="C79">
        <v>38075.991000000002</v>
      </c>
      <c r="D79">
        <v>41442.497000000003</v>
      </c>
      <c r="E79">
        <v>52007.987000000001</v>
      </c>
      <c r="F79">
        <v>115231.93799999999</v>
      </c>
      <c r="G79">
        <v>148250.924</v>
      </c>
      <c r="H79">
        <v>222677.96400000001</v>
      </c>
      <c r="I79">
        <v>207492.74799999999</v>
      </c>
      <c r="J79">
        <v>192837.16</v>
      </c>
      <c r="K79">
        <v>129033.289</v>
      </c>
      <c r="L79">
        <v>265934.109</v>
      </c>
    </row>
    <row r="80" spans="1:12">
      <c r="A80" t="s">
        <v>100</v>
      </c>
      <c r="B80">
        <v>7625.8119999999999</v>
      </c>
      <c r="C80">
        <v>5698.9589999999998</v>
      </c>
      <c r="D80">
        <v>6908.598</v>
      </c>
      <c r="E80">
        <v>7861.6540000000014</v>
      </c>
      <c r="F80">
        <v>9943.2829999999994</v>
      </c>
      <c r="G80">
        <v>3768.5070000000001</v>
      </c>
      <c r="H80">
        <v>7854.6719999999996</v>
      </c>
      <c r="I80">
        <v>8859.3819999999996</v>
      </c>
      <c r="J80">
        <v>8882.5910000000003</v>
      </c>
      <c r="K80">
        <v>4424.4589999999998</v>
      </c>
      <c r="L80">
        <v>11114.222</v>
      </c>
    </row>
    <row r="81" spans="1:12">
      <c r="A81" t="s">
        <v>101</v>
      </c>
      <c r="B81">
        <v>24375.458999999999</v>
      </c>
      <c r="C81">
        <v>24347.096000000001</v>
      </c>
      <c r="D81">
        <v>26725.966</v>
      </c>
      <c r="E81">
        <v>31767.894</v>
      </c>
      <c r="F81">
        <v>34565.695</v>
      </c>
      <c r="G81">
        <v>31470.717000000001</v>
      </c>
      <c r="H81">
        <v>30059.863000000001</v>
      </c>
      <c r="I81">
        <v>42207.743000000002</v>
      </c>
      <c r="J81">
        <v>53575.601000000002</v>
      </c>
      <c r="K81">
        <v>47401.705999999998</v>
      </c>
      <c r="L81">
        <v>59323.737000000001</v>
      </c>
    </row>
    <row r="82" spans="1:12">
      <c r="A82" t="s">
        <v>102</v>
      </c>
      <c r="B82">
        <v>26980.703000000001</v>
      </c>
      <c r="C82">
        <v>26390.308000000001</v>
      </c>
      <c r="D82">
        <v>33046.756999999998</v>
      </c>
      <c r="E82">
        <v>40735.112000000001</v>
      </c>
      <c r="F82">
        <v>57608.012999999999</v>
      </c>
      <c r="G82">
        <v>70905.133000000002</v>
      </c>
      <c r="H82">
        <v>70318.857999999993</v>
      </c>
      <c r="I82">
        <v>90366.607999999993</v>
      </c>
      <c r="J82">
        <v>84170.346000000005</v>
      </c>
      <c r="K82">
        <v>67600.960999999996</v>
      </c>
      <c r="L82">
        <v>95593.612999999998</v>
      </c>
    </row>
    <row r="83" spans="1:12">
      <c r="A83" t="s">
        <v>103</v>
      </c>
      <c r="B83">
        <v>2.4319999999999999</v>
      </c>
      <c r="C83">
        <v>1415.2909999999999</v>
      </c>
      <c r="D83">
        <v>1008.746</v>
      </c>
      <c r="E83">
        <v>388.791</v>
      </c>
      <c r="F83">
        <v>742.95799999999997</v>
      </c>
      <c r="G83">
        <v>196.75200000000001</v>
      </c>
      <c r="H83">
        <v>1062.384</v>
      </c>
      <c r="I83">
        <v>1816.7049999999999</v>
      </c>
      <c r="J83">
        <v>4742.1580000000004</v>
      </c>
      <c r="K83">
        <v>2476.8809999999999</v>
      </c>
      <c r="L83">
        <v>1841.1420000000001</v>
      </c>
    </row>
    <row r="84" spans="1:12">
      <c r="A84" t="s">
        <v>104</v>
      </c>
      <c r="B84">
        <v>4.383</v>
      </c>
      <c r="C84">
        <v>13.856</v>
      </c>
      <c r="D84">
        <v>177.673</v>
      </c>
      <c r="E84">
        <v>335.97300000000001</v>
      </c>
      <c r="F84">
        <v>422.584</v>
      </c>
      <c r="G84">
        <v>391.41699999999997</v>
      </c>
      <c r="H84">
        <v>554.072</v>
      </c>
      <c r="I84">
        <v>901.59799999999996</v>
      </c>
      <c r="J84">
        <v>147.37</v>
      </c>
      <c r="K84">
        <v>397.43700000000001</v>
      </c>
      <c r="L84">
        <v>822.46500000000003</v>
      </c>
    </row>
    <row r="85" spans="1:12">
      <c r="A85" t="s">
        <v>105</v>
      </c>
      <c r="B85">
        <v>7655.5410000000002</v>
      </c>
      <c r="C85">
        <v>1681.088</v>
      </c>
      <c r="D85">
        <v>91.822999999999993</v>
      </c>
      <c r="E85">
        <v>373.38</v>
      </c>
      <c r="F85">
        <v>884.71600000000001</v>
      </c>
      <c r="G85">
        <v>1043.712</v>
      </c>
      <c r="H85">
        <v>662.18399999999997</v>
      </c>
      <c r="I85">
        <v>1378.992</v>
      </c>
      <c r="J85">
        <v>1091.912</v>
      </c>
      <c r="K85">
        <v>261.28199999999998</v>
      </c>
      <c r="L85">
        <v>140.43</v>
      </c>
    </row>
    <row r="86" spans="1:12">
      <c r="A86" t="s">
        <v>106</v>
      </c>
      <c r="B86">
        <v>19.681000000000001</v>
      </c>
      <c r="C86">
        <v>0.32900000000000001</v>
      </c>
      <c r="D86">
        <v>5.0679999999999996</v>
      </c>
      <c r="E86">
        <v>14008.873</v>
      </c>
      <c r="F86">
        <v>1.5</v>
      </c>
      <c r="G86" t="s">
        <v>18</v>
      </c>
      <c r="H86">
        <v>85.191000000000003</v>
      </c>
      <c r="I86" t="s">
        <v>18</v>
      </c>
      <c r="J86">
        <v>144330.23999999999</v>
      </c>
      <c r="K86">
        <v>2.3610000000000002</v>
      </c>
      <c r="L86">
        <v>5.22</v>
      </c>
    </row>
    <row r="87" spans="1:12">
      <c r="A87" t="s">
        <v>107</v>
      </c>
      <c r="B87">
        <v>307056.83899999998</v>
      </c>
      <c r="C87">
        <v>335589.30200000003</v>
      </c>
      <c r="D87">
        <v>316403.22399999999</v>
      </c>
      <c r="E87">
        <v>504507.66100000002</v>
      </c>
      <c r="F87">
        <v>726790.78799999994</v>
      </c>
      <c r="G87">
        <v>1029780.936</v>
      </c>
      <c r="H87">
        <v>1624484.8259999999</v>
      </c>
      <c r="I87">
        <v>1749276.226</v>
      </c>
      <c r="J87">
        <v>2363857.449</v>
      </c>
      <c r="K87">
        <v>1826154.6980000001</v>
      </c>
      <c r="L87">
        <v>2555745.645</v>
      </c>
    </row>
    <row r="88" spans="1:12">
      <c r="A88" t="s">
        <v>108</v>
      </c>
      <c r="B88">
        <v>66003.620999999999</v>
      </c>
      <c r="C88">
        <v>56034.014000000003</v>
      </c>
      <c r="D88">
        <v>69098.880000000005</v>
      </c>
      <c r="E88">
        <v>95373.088000000003</v>
      </c>
      <c r="F88">
        <v>120689.27899999999</v>
      </c>
      <c r="G88">
        <v>160147.71299999999</v>
      </c>
      <c r="H88">
        <v>208295.07399999999</v>
      </c>
      <c r="I88">
        <v>261345.65299999999</v>
      </c>
      <c r="J88">
        <v>245275.08799999999</v>
      </c>
      <c r="K88">
        <v>144264.02600000001</v>
      </c>
      <c r="L88">
        <v>187759.766</v>
      </c>
    </row>
    <row r="89" spans="1:12">
      <c r="A89" t="s">
        <v>109</v>
      </c>
      <c r="B89">
        <v>8747.3269999999993</v>
      </c>
      <c r="C89">
        <v>6267.6329999999998</v>
      </c>
      <c r="D89">
        <v>6548.31</v>
      </c>
      <c r="E89">
        <v>16371.463</v>
      </c>
      <c r="F89">
        <v>22770.185000000001</v>
      </c>
      <c r="G89">
        <v>36805.230000000003</v>
      </c>
      <c r="H89">
        <v>37082.910000000003</v>
      </c>
      <c r="I89">
        <v>42872.09</v>
      </c>
      <c r="J89">
        <v>53551.455999999998</v>
      </c>
      <c r="K89">
        <v>25997.613000000001</v>
      </c>
      <c r="L89">
        <v>33631.949999999997</v>
      </c>
    </row>
    <row r="90" spans="1:12">
      <c r="A90" t="s">
        <v>110</v>
      </c>
      <c r="B90">
        <v>5.5E-2</v>
      </c>
      <c r="C90" t="s">
        <v>18</v>
      </c>
      <c r="D90" t="s">
        <v>18</v>
      </c>
      <c r="E90">
        <v>7.6999999999999999E-2</v>
      </c>
      <c r="F90">
        <v>4649.0140000000001</v>
      </c>
      <c r="G90" t="s">
        <v>18</v>
      </c>
      <c r="H90">
        <v>7341.6949999999997</v>
      </c>
      <c r="I90">
        <v>2017.374</v>
      </c>
      <c r="J90">
        <v>275624.58100000001</v>
      </c>
      <c r="K90">
        <v>45867.154999999999</v>
      </c>
      <c r="L90">
        <v>101125.336</v>
      </c>
    </row>
    <row r="91" spans="1:12">
      <c r="A91" t="s">
        <v>111</v>
      </c>
      <c r="B91">
        <v>15579.307000000001</v>
      </c>
      <c r="C91">
        <v>15221.42</v>
      </c>
      <c r="D91">
        <v>13031.145</v>
      </c>
      <c r="E91">
        <v>23631.109</v>
      </c>
      <c r="F91">
        <v>20311.47</v>
      </c>
      <c r="G91">
        <v>24231.125</v>
      </c>
      <c r="H91">
        <v>29143.548999999999</v>
      </c>
      <c r="I91">
        <v>44232.805999999997</v>
      </c>
      <c r="J91">
        <v>36974.124000000003</v>
      </c>
      <c r="K91">
        <v>20131.411</v>
      </c>
      <c r="L91">
        <v>83397.725000000006</v>
      </c>
    </row>
    <row r="92" spans="1:12">
      <c r="A92" t="s">
        <v>112</v>
      </c>
      <c r="B92">
        <v>24740.723999999998</v>
      </c>
      <c r="C92">
        <v>13285.757</v>
      </c>
      <c r="D92">
        <v>16286.118</v>
      </c>
      <c r="E92">
        <v>45280.203000000001</v>
      </c>
      <c r="F92">
        <v>106022.111</v>
      </c>
      <c r="G92">
        <v>215546.114</v>
      </c>
      <c r="H92">
        <v>117212.59600000001</v>
      </c>
      <c r="I92">
        <v>107036.302</v>
      </c>
      <c r="J92">
        <v>132150.712</v>
      </c>
      <c r="K92">
        <v>81505.937999999995</v>
      </c>
      <c r="L92">
        <v>110893.262</v>
      </c>
    </row>
    <row r="93" spans="1:12">
      <c r="A93" t="s">
        <v>113</v>
      </c>
      <c r="B93">
        <v>2881.4549999999999</v>
      </c>
      <c r="C93">
        <v>3701.549</v>
      </c>
      <c r="D93">
        <v>3176.7649999999999</v>
      </c>
      <c r="E93">
        <v>3655.15</v>
      </c>
      <c r="F93">
        <v>5824.9390000000003</v>
      </c>
      <c r="G93">
        <v>5187.37</v>
      </c>
      <c r="H93">
        <v>3112.38</v>
      </c>
      <c r="I93">
        <v>8656.7360000000008</v>
      </c>
      <c r="J93">
        <v>19364.456999999999</v>
      </c>
      <c r="K93">
        <v>12453.948</v>
      </c>
      <c r="L93">
        <v>14505.941000000001</v>
      </c>
    </row>
    <row r="94" spans="1:12">
      <c r="A94" t="s">
        <v>114</v>
      </c>
      <c r="B94">
        <v>95476.895999999993</v>
      </c>
      <c r="C94">
        <v>94947.709000000003</v>
      </c>
      <c r="D94">
        <v>104581.514</v>
      </c>
      <c r="E94">
        <v>118207.86</v>
      </c>
      <c r="F94">
        <v>148618.96900000001</v>
      </c>
      <c r="G94">
        <v>189987.21900000001</v>
      </c>
      <c r="H94">
        <v>209685.802</v>
      </c>
      <c r="I94">
        <v>266116.72700000001</v>
      </c>
      <c r="J94">
        <v>378013.136</v>
      </c>
      <c r="K94">
        <v>287001.30599999998</v>
      </c>
      <c r="L94">
        <v>326957.245</v>
      </c>
    </row>
    <row r="95" spans="1:12">
      <c r="A95" t="s">
        <v>115</v>
      </c>
      <c r="B95">
        <v>2048.9499999999998</v>
      </c>
      <c r="C95">
        <v>4654.8249999999998</v>
      </c>
      <c r="D95">
        <v>4554.027</v>
      </c>
      <c r="E95">
        <v>4255.3239999999996</v>
      </c>
      <c r="F95">
        <v>2862.569</v>
      </c>
      <c r="G95">
        <v>6462.9440000000004</v>
      </c>
      <c r="H95">
        <v>7492.11</v>
      </c>
      <c r="I95">
        <v>13676.942999999999</v>
      </c>
      <c r="J95">
        <v>9354.9050000000007</v>
      </c>
      <c r="K95">
        <v>8130.0910000000003</v>
      </c>
      <c r="L95">
        <v>5396.8779999999997</v>
      </c>
    </row>
    <row r="96" spans="1:12">
      <c r="A96" t="s">
        <v>116</v>
      </c>
      <c r="B96">
        <v>3294.402</v>
      </c>
      <c r="C96">
        <v>6065.5550000000003</v>
      </c>
      <c r="D96">
        <v>7920.6530000000002</v>
      </c>
      <c r="E96">
        <v>8972.4560000000001</v>
      </c>
      <c r="F96">
        <v>9639.3220000000001</v>
      </c>
      <c r="G96">
        <v>6897.7690000000002</v>
      </c>
      <c r="H96">
        <v>9685.107</v>
      </c>
      <c r="I96">
        <v>10277.815000000001</v>
      </c>
      <c r="J96">
        <v>19086.381000000001</v>
      </c>
      <c r="K96">
        <v>16749.048999999999</v>
      </c>
      <c r="L96">
        <v>19861.235000000001</v>
      </c>
    </row>
    <row r="97" spans="1:12">
      <c r="A97" t="s">
        <v>117</v>
      </c>
      <c r="B97">
        <v>199193.73499999999</v>
      </c>
      <c r="C97">
        <v>138232.70000000001</v>
      </c>
      <c r="D97">
        <v>195059.288</v>
      </c>
      <c r="E97">
        <v>272697.37</v>
      </c>
      <c r="F97">
        <v>380825.85600000003</v>
      </c>
      <c r="G97">
        <v>549391.31900000002</v>
      </c>
      <c r="H97">
        <v>546128.11</v>
      </c>
      <c r="I97">
        <v>749600.78399999999</v>
      </c>
      <c r="J97">
        <v>704792.13600000006</v>
      </c>
      <c r="K97">
        <v>344706.99</v>
      </c>
      <c r="L97">
        <v>559019.66</v>
      </c>
    </row>
    <row r="98" spans="1:12">
      <c r="A98" t="s">
        <v>118</v>
      </c>
      <c r="B98">
        <v>2060.422</v>
      </c>
      <c r="C98">
        <v>2447.2730000000001</v>
      </c>
      <c r="D98">
        <v>2379.357</v>
      </c>
      <c r="E98">
        <v>5073.7730000000001</v>
      </c>
      <c r="F98">
        <v>4601.4579999999996</v>
      </c>
      <c r="G98">
        <v>7393.4989999999998</v>
      </c>
      <c r="H98">
        <v>9296.2199999999993</v>
      </c>
      <c r="I98">
        <v>24353.4</v>
      </c>
      <c r="J98">
        <v>11255.227999999999</v>
      </c>
      <c r="K98">
        <v>6123.7359999999999</v>
      </c>
      <c r="L98">
        <v>10451.558999999999</v>
      </c>
    </row>
    <row r="99" spans="1:12">
      <c r="A99" t="s">
        <v>119</v>
      </c>
      <c r="B99">
        <v>13774.200999999999</v>
      </c>
      <c r="C99">
        <v>5004.2190000000001</v>
      </c>
      <c r="D99">
        <v>2985.2330000000002</v>
      </c>
      <c r="E99">
        <v>4682.4399999999996</v>
      </c>
      <c r="F99">
        <v>6454.6559999999999</v>
      </c>
      <c r="G99">
        <v>7087.1049999999996</v>
      </c>
      <c r="H99">
        <v>10491.550999999999</v>
      </c>
      <c r="I99">
        <v>18243.058000000001</v>
      </c>
      <c r="J99">
        <v>9207.9240000000009</v>
      </c>
      <c r="K99">
        <v>4507.2809999999999</v>
      </c>
      <c r="L99">
        <v>3999.143</v>
      </c>
    </row>
    <row r="100" spans="1:12">
      <c r="A100" t="s">
        <v>120</v>
      </c>
      <c r="B100">
        <v>29784.866000000002</v>
      </c>
      <c r="C100">
        <v>25497.266</v>
      </c>
      <c r="D100">
        <v>32067.097000000002</v>
      </c>
      <c r="E100">
        <v>46284.46</v>
      </c>
      <c r="F100">
        <v>63311.548999999999</v>
      </c>
      <c r="G100">
        <v>56247.536999999997</v>
      </c>
      <c r="H100">
        <v>76671.668000000005</v>
      </c>
      <c r="I100">
        <v>81308.192999999999</v>
      </c>
      <c r="J100">
        <v>87353.313999999998</v>
      </c>
      <c r="K100">
        <v>69780.167000000001</v>
      </c>
      <c r="L100">
        <v>92291.516000000003</v>
      </c>
    </row>
    <row r="101" spans="1:12">
      <c r="A101" t="s">
        <v>121</v>
      </c>
      <c r="B101">
        <v>37746.845999999998</v>
      </c>
      <c r="C101">
        <v>10375.669</v>
      </c>
      <c r="D101">
        <v>11637.246999999999</v>
      </c>
      <c r="E101">
        <v>12087.605</v>
      </c>
      <c r="F101">
        <v>18973.201000000001</v>
      </c>
      <c r="G101">
        <v>20220.564999999999</v>
      </c>
      <c r="H101">
        <v>17164.446</v>
      </c>
      <c r="I101">
        <v>27308.567999999999</v>
      </c>
      <c r="J101">
        <v>40764.438999999998</v>
      </c>
      <c r="K101">
        <v>23523.768</v>
      </c>
      <c r="L101">
        <v>31723.334999999999</v>
      </c>
    </row>
    <row r="102" spans="1:12">
      <c r="A102" t="s">
        <v>122</v>
      </c>
      <c r="B102">
        <v>6622.5889999999999</v>
      </c>
      <c r="C102">
        <v>7310.4059999999999</v>
      </c>
      <c r="D102">
        <v>3862.3719999999998</v>
      </c>
      <c r="E102">
        <v>7215.2749999999996</v>
      </c>
      <c r="F102">
        <v>7140.8119999999999</v>
      </c>
      <c r="G102">
        <v>31328.892</v>
      </c>
      <c r="H102">
        <v>35631.161999999997</v>
      </c>
      <c r="I102">
        <v>45825.232000000004</v>
      </c>
      <c r="J102">
        <v>67940.125</v>
      </c>
      <c r="K102">
        <v>8311.5630000000001</v>
      </c>
      <c r="L102">
        <v>23290.989000000001</v>
      </c>
    </row>
    <row r="103" spans="1:12">
      <c r="A103" t="s">
        <v>123</v>
      </c>
      <c r="B103">
        <v>39000.622000000003</v>
      </c>
      <c r="C103">
        <v>35390.087</v>
      </c>
      <c r="D103">
        <v>37049.107000000004</v>
      </c>
      <c r="E103">
        <v>49491.296000000002</v>
      </c>
      <c r="F103">
        <v>49126.502</v>
      </c>
      <c r="G103">
        <v>64081.563000000002</v>
      </c>
      <c r="H103">
        <v>59046.322999999997</v>
      </c>
      <c r="I103">
        <v>76687.845000000001</v>
      </c>
      <c r="J103">
        <v>125866.675</v>
      </c>
      <c r="K103">
        <v>52523.285000000003</v>
      </c>
      <c r="L103">
        <v>51260.470999999998</v>
      </c>
    </row>
    <row r="104" spans="1:12">
      <c r="A104" t="s">
        <v>124</v>
      </c>
      <c r="B104">
        <v>6597.6369999999997</v>
      </c>
      <c r="C104">
        <v>8282.9629999999997</v>
      </c>
      <c r="D104">
        <v>9074.2350000000006</v>
      </c>
      <c r="E104">
        <v>9455.6209999999992</v>
      </c>
      <c r="F104">
        <v>11853.896000000001</v>
      </c>
      <c r="G104">
        <v>12960.437</v>
      </c>
      <c r="H104">
        <v>17283.756000000001</v>
      </c>
      <c r="I104">
        <v>19643.453000000001</v>
      </c>
      <c r="J104">
        <v>24500.397000000001</v>
      </c>
      <c r="K104">
        <v>30912.561000000002</v>
      </c>
      <c r="L104">
        <v>31212.789000000001</v>
      </c>
    </row>
    <row r="105" spans="1:12">
      <c r="A105" t="s">
        <v>125</v>
      </c>
      <c r="B105">
        <v>2205.7829999999999</v>
      </c>
      <c r="C105">
        <v>2266.366</v>
      </c>
      <c r="D105">
        <v>2641.4169999999999</v>
      </c>
      <c r="E105">
        <v>4056.886</v>
      </c>
      <c r="F105">
        <v>7809.0209999999997</v>
      </c>
      <c r="G105">
        <v>2096.1709999999998</v>
      </c>
      <c r="H105">
        <v>1301.896</v>
      </c>
      <c r="I105">
        <v>5306.2259999999997</v>
      </c>
      <c r="J105">
        <v>1558.8330000000001</v>
      </c>
      <c r="K105">
        <v>1510.63</v>
      </c>
      <c r="L105">
        <v>2004.616</v>
      </c>
    </row>
    <row r="106" spans="1:12">
      <c r="A106" t="s">
        <v>126</v>
      </c>
      <c r="B106">
        <v>2378.3649999999998</v>
      </c>
      <c r="C106">
        <v>784.94</v>
      </c>
      <c r="D106">
        <v>52.491</v>
      </c>
      <c r="E106">
        <v>130.13800000000001</v>
      </c>
      <c r="F106">
        <v>906.78300000000002</v>
      </c>
      <c r="G106">
        <v>437.83600000000001</v>
      </c>
      <c r="H106">
        <v>168.941</v>
      </c>
      <c r="I106">
        <v>274.779</v>
      </c>
      <c r="J106">
        <v>827.41399999999999</v>
      </c>
      <c r="K106">
        <v>174.32400000000001</v>
      </c>
      <c r="L106">
        <v>186.38300000000001</v>
      </c>
    </row>
    <row r="107" spans="1:12">
      <c r="A107" t="s">
        <v>127</v>
      </c>
      <c r="B107">
        <v>13512.361999999999</v>
      </c>
      <c r="C107">
        <v>15632.075000000001</v>
      </c>
      <c r="D107">
        <v>20674.851999999999</v>
      </c>
      <c r="E107">
        <v>32413.321</v>
      </c>
      <c r="F107">
        <v>33268.241000000002</v>
      </c>
      <c r="G107">
        <v>22496.289000000001</v>
      </c>
      <c r="H107">
        <v>31112.151000000002</v>
      </c>
      <c r="I107">
        <v>30171.576000000001</v>
      </c>
      <c r="J107">
        <v>34823.548999999999</v>
      </c>
      <c r="K107">
        <v>22689.758000000002</v>
      </c>
      <c r="L107">
        <v>20995.792000000001</v>
      </c>
    </row>
    <row r="108" spans="1:12">
      <c r="A108" t="s">
        <v>128</v>
      </c>
      <c r="B108">
        <v>658.51400000000001</v>
      </c>
      <c r="C108">
        <v>812.24199999999996</v>
      </c>
      <c r="D108">
        <v>834.05499999999995</v>
      </c>
      <c r="E108">
        <v>1329.6569999999999</v>
      </c>
      <c r="F108">
        <v>1354.701</v>
      </c>
      <c r="G108">
        <v>716.57399999999996</v>
      </c>
      <c r="H108">
        <v>724.74300000000005</v>
      </c>
      <c r="I108">
        <v>674.69600000000003</v>
      </c>
      <c r="J108">
        <v>714.10199999999998</v>
      </c>
      <c r="K108">
        <v>516.58799999999997</v>
      </c>
      <c r="L108">
        <v>651.42399999999998</v>
      </c>
    </row>
    <row r="109" spans="1:12">
      <c r="A109" t="s">
        <v>129</v>
      </c>
      <c r="B109">
        <v>45412.402999999998</v>
      </c>
      <c r="C109">
        <v>52312.252</v>
      </c>
      <c r="D109">
        <v>72323.592000000004</v>
      </c>
      <c r="E109">
        <v>104702.85</v>
      </c>
      <c r="F109">
        <v>130211.246</v>
      </c>
      <c r="G109">
        <v>175386.21799999999</v>
      </c>
      <c r="H109">
        <v>168887.79</v>
      </c>
      <c r="I109">
        <v>213409.83499999999</v>
      </c>
      <c r="J109">
        <v>230909.095</v>
      </c>
      <c r="K109">
        <v>184043.82800000001</v>
      </c>
      <c r="L109">
        <v>205266.39600000001</v>
      </c>
    </row>
    <row r="110" spans="1:12">
      <c r="A110" t="s">
        <v>130</v>
      </c>
      <c r="B110">
        <v>77485.994000000006</v>
      </c>
      <c r="C110">
        <v>70129.418000000005</v>
      </c>
      <c r="D110">
        <v>69643.505000000005</v>
      </c>
      <c r="E110">
        <v>81963.222999999998</v>
      </c>
      <c r="F110">
        <v>68812.797999999995</v>
      </c>
      <c r="G110">
        <v>57069.699000000001</v>
      </c>
      <c r="H110">
        <v>60726.917999999998</v>
      </c>
      <c r="I110">
        <v>76292.527000000002</v>
      </c>
      <c r="J110">
        <v>77550.331000000006</v>
      </c>
      <c r="K110">
        <v>78038.471000000005</v>
      </c>
      <c r="L110">
        <v>84665.506999999998</v>
      </c>
    </row>
    <row r="111" spans="1:12">
      <c r="A111" t="s">
        <v>131</v>
      </c>
      <c r="B111">
        <v>175994.53</v>
      </c>
      <c r="C111">
        <v>218977.56400000001</v>
      </c>
      <c r="D111">
        <v>238921.33100000001</v>
      </c>
      <c r="E111">
        <v>257499.95699999999</v>
      </c>
      <c r="F111">
        <v>295643.49099999998</v>
      </c>
      <c r="G111">
        <v>326729.44</v>
      </c>
      <c r="H111">
        <v>396348.35</v>
      </c>
      <c r="I111">
        <v>543260.31099999999</v>
      </c>
      <c r="J111">
        <v>614026.96299999999</v>
      </c>
      <c r="K111">
        <v>619239.55299999996</v>
      </c>
      <c r="L111">
        <v>633029.42700000003</v>
      </c>
    </row>
    <row r="112" spans="1:12">
      <c r="A112" t="s">
        <v>132</v>
      </c>
      <c r="B112">
        <v>1658.09</v>
      </c>
      <c r="C112">
        <v>1860.953</v>
      </c>
      <c r="D112">
        <v>2849.819</v>
      </c>
      <c r="E112">
        <v>4949.3599999999997</v>
      </c>
      <c r="F112">
        <v>5041.4480000000003</v>
      </c>
      <c r="G112">
        <v>6380.9459999999999</v>
      </c>
      <c r="H112">
        <v>9088.7749999999996</v>
      </c>
      <c r="I112">
        <v>14109.99</v>
      </c>
      <c r="J112">
        <v>16253.057000000001</v>
      </c>
      <c r="K112">
        <v>15818.04</v>
      </c>
      <c r="L112">
        <v>14168.707</v>
      </c>
    </row>
    <row r="113" spans="1:12">
      <c r="A113" t="s">
        <v>133</v>
      </c>
      <c r="B113">
        <v>32322.973999999998</v>
      </c>
      <c r="C113">
        <v>32069.848000000002</v>
      </c>
      <c r="D113">
        <v>54345.665000000001</v>
      </c>
      <c r="E113">
        <v>86796.308999999994</v>
      </c>
      <c r="F113">
        <v>110827.74400000001</v>
      </c>
      <c r="G113">
        <v>108041.27499999999</v>
      </c>
      <c r="H113">
        <v>116216.77</v>
      </c>
      <c r="I113">
        <v>145673.58499999999</v>
      </c>
      <c r="J113">
        <v>147943.486</v>
      </c>
      <c r="K113">
        <v>143887.59700000001</v>
      </c>
      <c r="L113">
        <v>175100.02900000001</v>
      </c>
    </row>
    <row r="114" spans="1:12">
      <c r="A114" t="s">
        <v>134</v>
      </c>
      <c r="B114">
        <v>52956.163999999997</v>
      </c>
      <c r="C114">
        <v>50551.449000000001</v>
      </c>
      <c r="D114">
        <v>58017.855000000003</v>
      </c>
      <c r="E114">
        <v>69985.370999999999</v>
      </c>
      <c r="F114">
        <v>82782.563999999998</v>
      </c>
      <c r="G114">
        <v>77430.567999999999</v>
      </c>
      <c r="H114">
        <v>93151.107000000004</v>
      </c>
      <c r="I114">
        <v>116781.239</v>
      </c>
      <c r="J114">
        <v>135575.614</v>
      </c>
      <c r="K114">
        <v>126162.66499999999</v>
      </c>
      <c r="L114">
        <v>120102.018</v>
      </c>
    </row>
    <row r="115" spans="1:12">
      <c r="A115" t="s">
        <v>135</v>
      </c>
      <c r="B115">
        <v>32617.999</v>
      </c>
      <c r="C115">
        <v>31881.023000000001</v>
      </c>
      <c r="D115">
        <v>37083.771000000001</v>
      </c>
      <c r="E115">
        <v>47722.243999999999</v>
      </c>
      <c r="F115">
        <v>60928.442999999999</v>
      </c>
      <c r="G115">
        <v>78668.475999999995</v>
      </c>
      <c r="H115">
        <v>75644.485000000001</v>
      </c>
      <c r="I115">
        <v>103094.65</v>
      </c>
      <c r="J115">
        <v>124973.64599999999</v>
      </c>
      <c r="K115">
        <v>67989.194000000003</v>
      </c>
      <c r="L115">
        <v>101309.35</v>
      </c>
    </row>
    <row r="116" spans="1:12">
      <c r="A116" t="s">
        <v>136</v>
      </c>
      <c r="B116">
        <v>122088.019</v>
      </c>
      <c r="C116">
        <v>97936.824999999997</v>
      </c>
      <c r="D116">
        <v>97510.903999999995</v>
      </c>
      <c r="E116">
        <v>132111.30799999999</v>
      </c>
      <c r="F116">
        <v>179342.13800000001</v>
      </c>
      <c r="G116">
        <v>135938.913</v>
      </c>
      <c r="H116">
        <v>151313.79399999999</v>
      </c>
      <c r="I116">
        <v>210343.054</v>
      </c>
      <c r="J116">
        <v>206134.14499999999</v>
      </c>
      <c r="K116">
        <v>134547.71299999999</v>
      </c>
      <c r="L116">
        <v>199412.29</v>
      </c>
    </row>
    <row r="117" spans="1:12">
      <c r="A117" t="s">
        <v>137</v>
      </c>
      <c r="B117">
        <v>13492.285</v>
      </c>
      <c r="C117">
        <v>19327.741000000002</v>
      </c>
      <c r="D117">
        <v>14703.189</v>
      </c>
      <c r="E117">
        <v>27977.93</v>
      </c>
      <c r="F117">
        <v>24671.31</v>
      </c>
      <c r="G117">
        <v>27453.687999999998</v>
      </c>
      <c r="H117">
        <v>22762.06</v>
      </c>
      <c r="I117">
        <v>20271.758000000002</v>
      </c>
      <c r="J117">
        <v>54808.957000000002</v>
      </c>
      <c r="K117">
        <v>18716.191999999999</v>
      </c>
      <c r="L117">
        <v>27908.44</v>
      </c>
    </row>
    <row r="118" spans="1:12">
      <c r="A118" t="s">
        <v>138</v>
      </c>
      <c r="B118">
        <v>55076.589</v>
      </c>
      <c r="C118">
        <v>58064.995999999999</v>
      </c>
      <c r="D118">
        <v>65610.122000000003</v>
      </c>
      <c r="E118">
        <v>86139.604000000007</v>
      </c>
      <c r="F118">
        <v>129592.32399999999</v>
      </c>
      <c r="G118">
        <v>127047.56600000001</v>
      </c>
      <c r="H118">
        <v>140428.15100000001</v>
      </c>
      <c r="I118">
        <v>190641.64799999999</v>
      </c>
      <c r="J118">
        <v>200375.639</v>
      </c>
      <c r="K118">
        <v>134981.16</v>
      </c>
      <c r="L118">
        <v>193727.261</v>
      </c>
    </row>
    <row r="119" spans="1:12">
      <c r="A119" t="s">
        <v>139</v>
      </c>
      <c r="B119">
        <v>17129.707999999999</v>
      </c>
      <c r="C119">
        <v>22146.76</v>
      </c>
      <c r="D119">
        <v>29450.675999999999</v>
      </c>
      <c r="E119">
        <v>44463.406000000003</v>
      </c>
      <c r="F119">
        <v>71846.145000000004</v>
      </c>
      <c r="G119">
        <v>76196.209000000003</v>
      </c>
      <c r="H119">
        <v>72330.297000000006</v>
      </c>
      <c r="I119">
        <v>73639.959000000003</v>
      </c>
      <c r="J119">
        <v>80396.375</v>
      </c>
      <c r="K119">
        <v>69311.055999999997</v>
      </c>
      <c r="L119">
        <v>68289.269</v>
      </c>
    </row>
    <row r="120" spans="1:12">
      <c r="A120" t="s">
        <v>140</v>
      </c>
      <c r="B120">
        <v>29889.556</v>
      </c>
      <c r="C120">
        <v>37273.313000000002</v>
      </c>
      <c r="D120">
        <v>55424.286999999997</v>
      </c>
      <c r="E120">
        <v>64130.642999999996</v>
      </c>
      <c r="F120">
        <v>72812.241999999998</v>
      </c>
      <c r="G120">
        <v>65814.073999999993</v>
      </c>
      <c r="H120">
        <v>114504.886</v>
      </c>
      <c r="I120">
        <v>131663.32999999999</v>
      </c>
      <c r="J120">
        <v>125329.70699999999</v>
      </c>
      <c r="K120">
        <v>161845.93299999999</v>
      </c>
      <c r="L120">
        <v>259363.33499999999</v>
      </c>
    </row>
    <row r="121" spans="1:12">
      <c r="A121" t="s">
        <v>141</v>
      </c>
      <c r="B121">
        <v>3054.5810000000001</v>
      </c>
      <c r="C121">
        <v>2171.06</v>
      </c>
      <c r="D121">
        <v>2623.9250000000002</v>
      </c>
      <c r="E121">
        <v>4146.7190000000001</v>
      </c>
      <c r="F121">
        <v>4237.652</v>
      </c>
      <c r="G121">
        <v>6459.0860000000002</v>
      </c>
      <c r="H121">
        <v>11412.949000000001</v>
      </c>
      <c r="I121">
        <v>13681.269</v>
      </c>
      <c r="J121">
        <v>16468.817999999999</v>
      </c>
      <c r="K121">
        <v>18348.155999999999</v>
      </c>
      <c r="L121">
        <v>24758.004000000001</v>
      </c>
    </row>
    <row r="122" spans="1:12">
      <c r="A122" t="s">
        <v>142</v>
      </c>
      <c r="B122">
        <v>36462.044999999998</v>
      </c>
      <c r="C122">
        <v>39098.241999999998</v>
      </c>
      <c r="D122">
        <v>48102.161</v>
      </c>
      <c r="E122">
        <v>61559.659</v>
      </c>
      <c r="F122">
        <v>76058.982999999993</v>
      </c>
      <c r="G122">
        <v>77924.373999999996</v>
      </c>
      <c r="H122">
        <v>106664.958</v>
      </c>
      <c r="I122">
        <v>171774.15599999999</v>
      </c>
      <c r="J122">
        <v>202300.96</v>
      </c>
      <c r="K122">
        <v>131980.62599999999</v>
      </c>
      <c r="L122">
        <v>115118.77499999999</v>
      </c>
    </row>
    <row r="123" spans="1:12">
      <c r="A123" t="s">
        <v>143</v>
      </c>
      <c r="B123">
        <v>126372.44100000001</v>
      </c>
      <c r="C123">
        <v>133248.77499999999</v>
      </c>
      <c r="D123">
        <v>149599.791</v>
      </c>
      <c r="E123">
        <v>193074.37599999999</v>
      </c>
      <c r="F123">
        <v>230840.041</v>
      </c>
      <c r="G123">
        <v>277246.75599999999</v>
      </c>
      <c r="H123">
        <v>315320.69</v>
      </c>
      <c r="I123">
        <v>440335.16899999999</v>
      </c>
      <c r="J123">
        <v>510570.89899999998</v>
      </c>
      <c r="K123">
        <v>457806.71299999999</v>
      </c>
      <c r="L123">
        <v>562567.375</v>
      </c>
    </row>
    <row r="124" spans="1:12">
      <c r="A124" t="s">
        <v>144</v>
      </c>
      <c r="B124">
        <v>5866.3040000000001</v>
      </c>
      <c r="C124">
        <v>6383.4290000000001</v>
      </c>
      <c r="D124">
        <v>8554.2579999999998</v>
      </c>
      <c r="E124">
        <v>11679.984</v>
      </c>
      <c r="F124">
        <v>10932.869000000001</v>
      </c>
      <c r="G124">
        <v>10591.859</v>
      </c>
      <c r="H124">
        <v>10097.375</v>
      </c>
      <c r="I124">
        <v>16972.494999999999</v>
      </c>
      <c r="J124">
        <v>20796.351999999999</v>
      </c>
      <c r="K124">
        <v>15802.896000000001</v>
      </c>
      <c r="L124">
        <v>16812.824000000001</v>
      </c>
    </row>
    <row r="125" spans="1:12">
      <c r="A125" t="s">
        <v>145</v>
      </c>
      <c r="B125">
        <v>11777.504000000001</v>
      </c>
      <c r="C125">
        <v>14345.106</v>
      </c>
      <c r="D125">
        <v>14738.891</v>
      </c>
      <c r="E125">
        <v>21126.267</v>
      </c>
      <c r="F125">
        <v>22318.719000000001</v>
      </c>
      <c r="G125">
        <v>26721.669000000002</v>
      </c>
      <c r="H125">
        <v>29101.367999999999</v>
      </c>
      <c r="I125">
        <v>48245.586000000003</v>
      </c>
      <c r="J125">
        <v>62917.947</v>
      </c>
      <c r="K125">
        <v>53578.466</v>
      </c>
      <c r="L125">
        <v>48580.659</v>
      </c>
    </row>
    <row r="126" spans="1:12">
      <c r="A126" t="s">
        <v>146</v>
      </c>
      <c r="B126">
        <v>8101.0050000000001</v>
      </c>
      <c r="C126">
        <v>8646.7420000000002</v>
      </c>
      <c r="D126">
        <v>11868.623</v>
      </c>
      <c r="E126">
        <v>18094.406999999999</v>
      </c>
      <c r="F126">
        <v>30131.623</v>
      </c>
      <c r="G126">
        <v>40657.182000000001</v>
      </c>
      <c r="H126">
        <v>44692.277999999998</v>
      </c>
      <c r="I126">
        <v>50316.887999999999</v>
      </c>
      <c r="J126">
        <v>64855.864999999998</v>
      </c>
      <c r="K126">
        <v>61106.616999999998</v>
      </c>
      <c r="L126">
        <v>68841.437000000005</v>
      </c>
    </row>
    <row r="127" spans="1:12">
      <c r="A127" t="s">
        <v>147</v>
      </c>
      <c r="B127">
        <v>660.37699999999995</v>
      </c>
      <c r="C127">
        <v>533.65700000000004</v>
      </c>
      <c r="D127">
        <v>485.38499999999999</v>
      </c>
      <c r="E127">
        <v>1744.325</v>
      </c>
      <c r="F127">
        <v>2119.8130000000001</v>
      </c>
      <c r="G127">
        <v>2753.7689999999998</v>
      </c>
      <c r="H127">
        <v>3277.1379999999999</v>
      </c>
      <c r="I127">
        <v>2143.7629999999999</v>
      </c>
      <c r="J127">
        <v>1718.0039999999999</v>
      </c>
      <c r="K127">
        <v>3213.5329999999999</v>
      </c>
      <c r="L127">
        <v>3531.39</v>
      </c>
    </row>
    <row r="128" spans="1:12">
      <c r="A128" t="s">
        <v>148</v>
      </c>
      <c r="B128">
        <v>2402.9499999999998</v>
      </c>
      <c r="C128">
        <v>1951.2940000000001</v>
      </c>
      <c r="D128">
        <v>2395.1999999999998</v>
      </c>
      <c r="E128">
        <v>2860.6010000000001</v>
      </c>
      <c r="F128">
        <v>4754.7290000000003</v>
      </c>
      <c r="G128">
        <v>3218.2339999999999</v>
      </c>
      <c r="H128">
        <v>2413.7089999999998</v>
      </c>
      <c r="I128">
        <v>5000.915</v>
      </c>
      <c r="J128">
        <v>18215.413</v>
      </c>
      <c r="K128">
        <v>12738.022000000001</v>
      </c>
      <c r="L128">
        <v>9045.7569999999996</v>
      </c>
    </row>
    <row r="129" spans="1:12">
      <c r="A129" t="s">
        <v>149</v>
      </c>
      <c r="B129">
        <v>107607.22199999999</v>
      </c>
      <c r="C129">
        <v>126713.266</v>
      </c>
      <c r="D129">
        <v>118947.539</v>
      </c>
      <c r="E129">
        <v>177323.367</v>
      </c>
      <c r="F129">
        <v>207155.52900000001</v>
      </c>
      <c r="G129">
        <v>186426.91500000001</v>
      </c>
      <c r="H129">
        <v>223492.80600000001</v>
      </c>
      <c r="I129">
        <v>253737.861</v>
      </c>
      <c r="J129">
        <v>250539.85699999999</v>
      </c>
      <c r="K129">
        <v>221322.42300000001</v>
      </c>
      <c r="L129">
        <v>302437.12599999999</v>
      </c>
    </row>
    <row r="130" spans="1:12">
      <c r="A130" t="s">
        <v>150</v>
      </c>
      <c r="B130">
        <v>46745.071000000004</v>
      </c>
      <c r="C130">
        <v>52285.61</v>
      </c>
      <c r="D130">
        <v>40988.381999999998</v>
      </c>
      <c r="E130">
        <v>38597.961000000003</v>
      </c>
      <c r="F130">
        <v>40935.527000000002</v>
      </c>
      <c r="G130">
        <v>42892.23</v>
      </c>
      <c r="H130">
        <v>50497.997000000003</v>
      </c>
      <c r="I130">
        <v>57508.603000000003</v>
      </c>
      <c r="J130">
        <v>59306.921000000002</v>
      </c>
      <c r="K130">
        <v>50843.847999999998</v>
      </c>
      <c r="L130">
        <v>72740.437999999995</v>
      </c>
    </row>
    <row r="131" spans="1:12">
      <c r="A131" t="s">
        <v>151</v>
      </c>
      <c r="B131">
        <v>8276.2939999999999</v>
      </c>
      <c r="C131">
        <v>9177.1839999999993</v>
      </c>
      <c r="D131">
        <v>11362.518</v>
      </c>
      <c r="E131">
        <v>9653.1419999999998</v>
      </c>
      <c r="F131">
        <v>15980.987999999999</v>
      </c>
      <c r="G131">
        <v>11812.59</v>
      </c>
      <c r="H131">
        <v>13306.901</v>
      </c>
      <c r="I131">
        <v>17974.952000000001</v>
      </c>
      <c r="J131">
        <v>19117.725999999999</v>
      </c>
      <c r="K131">
        <v>9263.1020000000008</v>
      </c>
      <c r="L131">
        <v>12374.135</v>
      </c>
    </row>
    <row r="132" spans="1:12">
      <c r="A132" t="s">
        <v>152</v>
      </c>
      <c r="B132">
        <v>8596.3960000000006</v>
      </c>
      <c r="C132">
        <v>11221.624</v>
      </c>
      <c r="D132">
        <v>14274.554</v>
      </c>
      <c r="E132">
        <v>13541.919</v>
      </c>
      <c r="F132">
        <v>12398.045</v>
      </c>
      <c r="G132">
        <v>12385.593999999999</v>
      </c>
      <c r="H132">
        <v>15147.815000000001</v>
      </c>
      <c r="I132">
        <v>12791.496999999999</v>
      </c>
      <c r="J132">
        <v>8229.2639999999992</v>
      </c>
      <c r="K132">
        <v>5311.2250000000004</v>
      </c>
      <c r="L132">
        <v>8536.866</v>
      </c>
    </row>
    <row r="133" spans="1:12">
      <c r="A133" t="s">
        <v>153</v>
      </c>
      <c r="B133">
        <v>14530.621999999999</v>
      </c>
      <c r="C133">
        <v>16752.123</v>
      </c>
      <c r="D133">
        <v>22037.045999999998</v>
      </c>
      <c r="E133">
        <v>34584.366000000002</v>
      </c>
      <c r="F133">
        <v>40889.163999999997</v>
      </c>
      <c r="G133">
        <v>52161.445</v>
      </c>
      <c r="H133">
        <v>58782.894999999997</v>
      </c>
      <c r="I133">
        <v>88253.724000000002</v>
      </c>
      <c r="J133">
        <v>82819.429999999993</v>
      </c>
      <c r="K133">
        <v>69816.551000000007</v>
      </c>
      <c r="L133">
        <v>84422.263999999996</v>
      </c>
    </row>
    <row r="134" spans="1:12">
      <c r="A134" t="s">
        <v>154</v>
      </c>
      <c r="B134">
        <v>197783.63699999999</v>
      </c>
      <c r="C134">
        <v>214390.92</v>
      </c>
      <c r="D134">
        <v>268458.70299999998</v>
      </c>
      <c r="E134">
        <v>369076.07699999999</v>
      </c>
      <c r="F134">
        <v>443026.549</v>
      </c>
      <c r="G134">
        <v>498164.429</v>
      </c>
      <c r="H134">
        <v>562177.71900000004</v>
      </c>
      <c r="I134">
        <v>699362.04599999997</v>
      </c>
      <c r="J134">
        <v>756674.03899999999</v>
      </c>
      <c r="K134">
        <v>686058.80799999996</v>
      </c>
      <c r="L134">
        <v>791596.53899999999</v>
      </c>
    </row>
    <row r="135" spans="1:12">
      <c r="A135" t="s">
        <v>155</v>
      </c>
      <c r="B135">
        <v>23411.441999999999</v>
      </c>
      <c r="C135">
        <v>30554.698</v>
      </c>
      <c r="D135">
        <v>36464.425999999999</v>
      </c>
      <c r="E135">
        <v>51483.767</v>
      </c>
      <c r="F135">
        <v>61559.832999999999</v>
      </c>
      <c r="G135">
        <v>59834.925000000003</v>
      </c>
      <c r="H135">
        <v>59920.129000000001</v>
      </c>
      <c r="I135">
        <v>74078.172999999995</v>
      </c>
      <c r="J135">
        <v>78665.501000000004</v>
      </c>
      <c r="K135">
        <v>59833.745000000003</v>
      </c>
      <c r="L135">
        <v>81512.695999999996</v>
      </c>
    </row>
    <row r="136" spans="1:12">
      <c r="A136" t="s">
        <v>156</v>
      </c>
      <c r="B136">
        <v>766289.09499999997</v>
      </c>
      <c r="C136">
        <v>744018.30200000003</v>
      </c>
      <c r="D136">
        <v>785883.59600000002</v>
      </c>
      <c r="E136">
        <v>917658.25100000005</v>
      </c>
      <c r="F136">
        <v>968769.73499999999</v>
      </c>
      <c r="G136">
        <v>945086.71400000004</v>
      </c>
      <c r="H136">
        <v>938614.93599999999</v>
      </c>
      <c r="I136">
        <v>1106102.392</v>
      </c>
      <c r="J136">
        <v>1063047.4879999999</v>
      </c>
      <c r="K136">
        <v>840328.08100000001</v>
      </c>
      <c r="L136">
        <v>902836.17200000002</v>
      </c>
    </row>
    <row r="137" spans="1:12">
      <c r="A137" t="s">
        <v>157</v>
      </c>
      <c r="B137">
        <v>146803.04</v>
      </c>
      <c r="C137">
        <v>136896.98199999999</v>
      </c>
      <c r="D137">
        <v>155885.43599999999</v>
      </c>
      <c r="E137">
        <v>193792.003</v>
      </c>
      <c r="F137">
        <v>242947.522</v>
      </c>
      <c r="G137">
        <v>256515.432</v>
      </c>
      <c r="H137">
        <v>285465.45600000001</v>
      </c>
      <c r="I137">
        <v>382904.70500000002</v>
      </c>
      <c r="J137">
        <v>359007.04</v>
      </c>
      <c r="K137">
        <v>253098.041</v>
      </c>
      <c r="L137">
        <v>220833.45300000001</v>
      </c>
    </row>
    <row r="138" spans="1:12">
      <c r="A138" t="s">
        <v>158</v>
      </c>
      <c r="B138">
        <v>88111.225000000006</v>
      </c>
      <c r="C138">
        <v>103252.008</v>
      </c>
      <c r="D138">
        <v>104329.25</v>
      </c>
      <c r="E138">
        <v>118953.499</v>
      </c>
      <c r="F138">
        <v>136997.11199999999</v>
      </c>
      <c r="G138">
        <v>133182.15900000001</v>
      </c>
      <c r="H138">
        <v>152382.16500000001</v>
      </c>
      <c r="I138">
        <v>222260.755</v>
      </c>
      <c r="J138">
        <v>231945.74</v>
      </c>
      <c r="K138">
        <v>169033.61</v>
      </c>
      <c r="L138">
        <v>170014.61600000001</v>
      </c>
    </row>
    <row r="139" spans="1:12">
      <c r="A139" t="s">
        <v>159</v>
      </c>
      <c r="B139">
        <v>509044.478</v>
      </c>
      <c r="C139">
        <v>567204.66899999999</v>
      </c>
      <c r="D139">
        <v>743065.44099999999</v>
      </c>
      <c r="E139">
        <v>907307.78200000001</v>
      </c>
      <c r="F139">
        <v>964302.45799999998</v>
      </c>
      <c r="G139">
        <v>655351.89099999995</v>
      </c>
      <c r="H139">
        <v>737630.01899999997</v>
      </c>
      <c r="I139">
        <v>931616.25199999998</v>
      </c>
      <c r="J139">
        <v>1034732.151</v>
      </c>
      <c r="K139">
        <v>1149790.6310000001</v>
      </c>
      <c r="L139">
        <v>1318983.361</v>
      </c>
    </row>
    <row r="140" spans="1:12">
      <c r="A140" t="s">
        <v>160</v>
      </c>
      <c r="B140">
        <v>161745.08600000001</v>
      </c>
      <c r="C140">
        <v>175414.40900000001</v>
      </c>
      <c r="D140">
        <v>98909.384000000005</v>
      </c>
      <c r="E140">
        <v>120827.985</v>
      </c>
      <c r="F140">
        <v>147992.652</v>
      </c>
      <c r="G140">
        <v>179140.69699999999</v>
      </c>
      <c r="H140">
        <v>183483.79300000001</v>
      </c>
      <c r="I140">
        <v>239038.99100000001</v>
      </c>
      <c r="J140">
        <v>284148.13699999999</v>
      </c>
      <c r="K140">
        <v>259272.60699999999</v>
      </c>
      <c r="L140">
        <v>293636.97499999998</v>
      </c>
    </row>
    <row r="141" spans="1:12">
      <c r="A141" t="s">
        <v>161</v>
      </c>
      <c r="B141">
        <v>120712.38400000001</v>
      </c>
      <c r="C141">
        <v>111482.07399999999</v>
      </c>
      <c r="D141">
        <v>129991.955</v>
      </c>
      <c r="E141">
        <v>146060.84700000001</v>
      </c>
      <c r="F141">
        <v>164977.78700000001</v>
      </c>
      <c r="G141">
        <v>160320.59</v>
      </c>
      <c r="H141">
        <v>173289.01199999999</v>
      </c>
      <c r="I141">
        <v>213355.58100000001</v>
      </c>
      <c r="J141">
        <v>210211.16500000001</v>
      </c>
      <c r="K141">
        <v>135220.16899999999</v>
      </c>
      <c r="L141">
        <v>155968.024</v>
      </c>
    </row>
    <row r="142" spans="1:12">
      <c r="A142" t="s">
        <v>162</v>
      </c>
      <c r="B142">
        <v>148650.62</v>
      </c>
      <c r="C142">
        <v>160945.71299999999</v>
      </c>
      <c r="D142">
        <v>174213.01</v>
      </c>
      <c r="E142">
        <v>194166.02600000001</v>
      </c>
      <c r="F142">
        <v>182238.05300000001</v>
      </c>
      <c r="G142">
        <v>166268.77299999999</v>
      </c>
      <c r="H142">
        <v>165546.12</v>
      </c>
      <c r="I142">
        <v>192136.122</v>
      </c>
      <c r="J142">
        <v>168493.402</v>
      </c>
      <c r="K142">
        <v>134712.08900000001</v>
      </c>
      <c r="L142">
        <v>159507.38</v>
      </c>
    </row>
    <row r="143" spans="1:12">
      <c r="A143" t="s">
        <v>163</v>
      </c>
      <c r="B143">
        <v>172502.83</v>
      </c>
      <c r="C143">
        <v>171293.72399999999</v>
      </c>
      <c r="D143">
        <v>180093.39</v>
      </c>
      <c r="E143">
        <v>189525.97200000001</v>
      </c>
      <c r="F143">
        <v>193574.204</v>
      </c>
      <c r="G143">
        <v>172649.704</v>
      </c>
      <c r="H143">
        <v>173273.549</v>
      </c>
      <c r="I143">
        <v>217250.30499999999</v>
      </c>
      <c r="J143">
        <v>208623.97399999999</v>
      </c>
      <c r="K143">
        <v>148805.79300000001</v>
      </c>
      <c r="L143">
        <v>166761.057</v>
      </c>
    </row>
    <row r="144" spans="1:12">
      <c r="A144" t="s">
        <v>164</v>
      </c>
      <c r="B144">
        <v>58130.305999999997</v>
      </c>
      <c r="C144">
        <v>65458.216999999997</v>
      </c>
      <c r="D144">
        <v>64397.495999999999</v>
      </c>
      <c r="E144">
        <v>63191.983</v>
      </c>
      <c r="F144">
        <v>63880.873</v>
      </c>
      <c r="G144">
        <v>51270.773999999998</v>
      </c>
      <c r="H144">
        <v>52196.535000000003</v>
      </c>
      <c r="I144">
        <v>58663.936000000002</v>
      </c>
      <c r="J144">
        <v>61126.45</v>
      </c>
      <c r="K144">
        <v>46061.957000000002</v>
      </c>
      <c r="L144">
        <v>48967.103000000003</v>
      </c>
    </row>
    <row r="145" spans="1:12">
      <c r="A145" t="s">
        <v>165</v>
      </c>
      <c r="B145">
        <v>27709.947</v>
      </c>
      <c r="C145">
        <v>30175.941999999999</v>
      </c>
      <c r="D145">
        <v>27169.359</v>
      </c>
      <c r="E145">
        <v>37611.43</v>
      </c>
      <c r="F145">
        <v>49599.576000000001</v>
      </c>
      <c r="G145">
        <v>46878.614000000001</v>
      </c>
      <c r="H145">
        <v>49406.802000000003</v>
      </c>
      <c r="I145">
        <v>63847.512999999999</v>
      </c>
      <c r="J145">
        <v>92277.8</v>
      </c>
      <c r="K145">
        <v>94186.547000000006</v>
      </c>
      <c r="L145">
        <v>118038.44</v>
      </c>
    </row>
    <row r="146" spans="1:12">
      <c r="A146" t="s">
        <v>166</v>
      </c>
      <c r="B146">
        <v>14729.165000000001</v>
      </c>
      <c r="C146">
        <v>15226.066999999999</v>
      </c>
      <c r="D146">
        <v>14611.870999999999</v>
      </c>
      <c r="E146">
        <v>16340.254999999999</v>
      </c>
      <c r="F146">
        <v>18455.46</v>
      </c>
      <c r="G146">
        <v>21205.075000000001</v>
      </c>
      <c r="H146">
        <v>22854.829000000002</v>
      </c>
      <c r="I146">
        <v>30556.133999999998</v>
      </c>
      <c r="J146">
        <v>30193.678</v>
      </c>
      <c r="K146">
        <v>23595.587</v>
      </c>
      <c r="L146">
        <v>26396.161</v>
      </c>
    </row>
    <row r="147" spans="1:12">
      <c r="A147" t="s">
        <v>167</v>
      </c>
      <c r="B147">
        <v>221054.85800000001</v>
      </c>
      <c r="C147">
        <v>287096.34100000001</v>
      </c>
      <c r="D147">
        <v>315374.01299999998</v>
      </c>
      <c r="E147">
        <v>233724.90299999999</v>
      </c>
      <c r="F147">
        <v>261399.55900000001</v>
      </c>
      <c r="G147">
        <v>267513.223</v>
      </c>
      <c r="H147">
        <v>302602.35800000001</v>
      </c>
      <c r="I147">
        <v>392317.56199999998</v>
      </c>
      <c r="J147">
        <v>380914.65</v>
      </c>
      <c r="K147">
        <v>322079.57799999998</v>
      </c>
      <c r="L147">
        <v>380633.01</v>
      </c>
    </row>
    <row r="148" spans="1:12">
      <c r="A148" t="s">
        <v>168</v>
      </c>
      <c r="B148">
        <v>759936.36300000001</v>
      </c>
      <c r="C148">
        <v>727433.7</v>
      </c>
      <c r="D148">
        <v>732948.98800000001</v>
      </c>
      <c r="E148">
        <v>803802.07</v>
      </c>
      <c r="F148">
        <v>801281.28</v>
      </c>
      <c r="G148">
        <v>786129.53300000005</v>
      </c>
      <c r="H148">
        <v>725802.35699999996</v>
      </c>
      <c r="I148">
        <v>813550.97900000005</v>
      </c>
      <c r="J148">
        <v>777222.97100000002</v>
      </c>
      <c r="K148">
        <v>611508.27099999995</v>
      </c>
      <c r="L148">
        <v>629531.07799999998</v>
      </c>
    </row>
    <row r="149" spans="1:12">
      <c r="A149" t="s">
        <v>169</v>
      </c>
      <c r="B149">
        <v>43849.237999999998</v>
      </c>
      <c r="C149">
        <v>43571.343000000001</v>
      </c>
      <c r="D149">
        <v>53385.538</v>
      </c>
      <c r="E149">
        <v>64925.567000000003</v>
      </c>
      <c r="F149">
        <v>75982.967999999993</v>
      </c>
      <c r="G149">
        <v>77828.474000000002</v>
      </c>
      <c r="H149">
        <v>82704.671000000002</v>
      </c>
      <c r="I149">
        <v>103171.136</v>
      </c>
      <c r="J149">
        <v>91328.748999999996</v>
      </c>
      <c r="K149">
        <v>75132.832999999999</v>
      </c>
      <c r="L149">
        <v>83902.426999999996</v>
      </c>
    </row>
    <row r="150" spans="1:12">
      <c r="A150" t="s">
        <v>170</v>
      </c>
      <c r="B150">
        <v>148662.07399999999</v>
      </c>
      <c r="C150">
        <v>142453.46</v>
      </c>
      <c r="D150">
        <v>133475.29800000001</v>
      </c>
      <c r="E150">
        <v>183143.20199999999</v>
      </c>
      <c r="F150">
        <v>237946.83799999999</v>
      </c>
      <c r="G150">
        <v>272812.75900000002</v>
      </c>
      <c r="H150">
        <v>338725.28700000001</v>
      </c>
      <c r="I150">
        <v>485886.37</v>
      </c>
      <c r="J150">
        <v>508976.84</v>
      </c>
      <c r="K150">
        <v>361342.924</v>
      </c>
      <c r="L150">
        <v>401585.33500000002</v>
      </c>
    </row>
    <row r="151" spans="1:12">
      <c r="A151" t="s">
        <v>171</v>
      </c>
      <c r="B151">
        <v>103187.606</v>
      </c>
      <c r="C151">
        <v>104670.439</v>
      </c>
      <c r="D151">
        <v>118909.97500000001</v>
      </c>
      <c r="E151">
        <v>161771.71299999999</v>
      </c>
      <c r="F151">
        <v>202211.054</v>
      </c>
      <c r="G151">
        <v>249617.22</v>
      </c>
      <c r="H151">
        <v>286695</v>
      </c>
      <c r="I151">
        <v>381169.80499999999</v>
      </c>
      <c r="J151">
        <v>401465.234</v>
      </c>
      <c r="K151">
        <v>336356.33199999999</v>
      </c>
      <c r="L151">
        <v>324323.24300000002</v>
      </c>
    </row>
    <row r="152" spans="1:12">
      <c r="A152" t="s">
        <v>172</v>
      </c>
      <c r="B152">
        <v>36017.839999999997</v>
      </c>
      <c r="C152">
        <v>35440.739000000001</v>
      </c>
      <c r="D152">
        <v>41396.529000000002</v>
      </c>
      <c r="E152">
        <v>56961.232000000004</v>
      </c>
      <c r="F152">
        <v>95375.731</v>
      </c>
      <c r="G152">
        <v>112526.89200000001</v>
      </c>
      <c r="H152">
        <v>139636.45699999999</v>
      </c>
      <c r="I152">
        <v>205623.59299999999</v>
      </c>
      <c r="J152">
        <v>239738.21</v>
      </c>
      <c r="K152">
        <v>174251.40400000001</v>
      </c>
      <c r="L152">
        <v>201274.40599999999</v>
      </c>
    </row>
    <row r="153" spans="1:12">
      <c r="A153" t="s">
        <v>173</v>
      </c>
      <c r="B153">
        <v>42585.283000000003</v>
      </c>
      <c r="C153">
        <v>43519.322999999997</v>
      </c>
      <c r="D153">
        <v>49122.222999999998</v>
      </c>
      <c r="E153">
        <v>72937.195999999996</v>
      </c>
      <c r="F153">
        <v>86302.851999999999</v>
      </c>
      <c r="G153">
        <v>102369.37</v>
      </c>
      <c r="H153">
        <v>113647.266</v>
      </c>
      <c r="I153">
        <v>164389.59099999999</v>
      </c>
      <c r="J153">
        <v>185701.27499999999</v>
      </c>
      <c r="K153">
        <v>116892.47100000001</v>
      </c>
      <c r="L153">
        <v>139746.212</v>
      </c>
    </row>
    <row r="154" spans="1:12">
      <c r="A154" t="s">
        <v>174</v>
      </c>
      <c r="B154">
        <v>172041.87400000001</v>
      </c>
      <c r="C154">
        <v>176789.45</v>
      </c>
      <c r="D154">
        <v>211691.90100000001</v>
      </c>
      <c r="E154">
        <v>264141.28600000002</v>
      </c>
      <c r="F154">
        <v>286360.56099999999</v>
      </c>
      <c r="G154">
        <v>305166.74200000003</v>
      </c>
      <c r="H154">
        <v>323463.83899999998</v>
      </c>
      <c r="I154">
        <v>419754.47200000001</v>
      </c>
      <c r="J154">
        <v>457842.56</v>
      </c>
      <c r="K154">
        <v>457359.14199999999</v>
      </c>
      <c r="L154">
        <v>457718.85200000001</v>
      </c>
    </row>
    <row r="155" spans="1:12">
      <c r="A155" t="s">
        <v>175</v>
      </c>
      <c r="B155">
        <v>223015.889</v>
      </c>
      <c r="C155">
        <v>224797.97500000001</v>
      </c>
      <c r="D155">
        <v>222049.85200000001</v>
      </c>
      <c r="E155">
        <v>269669.24300000002</v>
      </c>
      <c r="F155">
        <v>289164.99699999997</v>
      </c>
      <c r="G155">
        <v>263398.99</v>
      </c>
      <c r="H155">
        <v>230837.005</v>
      </c>
      <c r="I155">
        <v>276267.73200000002</v>
      </c>
      <c r="J155">
        <v>261227.557</v>
      </c>
      <c r="K155">
        <v>188920.32800000001</v>
      </c>
      <c r="L155">
        <v>205439.84400000001</v>
      </c>
    </row>
    <row r="156" spans="1:12">
      <c r="A156" t="s">
        <v>176</v>
      </c>
      <c r="B156">
        <v>77398.504000000001</v>
      </c>
      <c r="C156">
        <v>64267.355000000003</v>
      </c>
      <c r="D156">
        <v>59913.305</v>
      </c>
      <c r="E156">
        <v>56411.396999999997</v>
      </c>
      <c r="F156">
        <v>64154.436000000002</v>
      </c>
      <c r="G156">
        <v>32758.097000000002</v>
      </c>
      <c r="H156">
        <v>412.53699999999998</v>
      </c>
      <c r="I156">
        <v>678.26199999999994</v>
      </c>
      <c r="J156">
        <v>695.17700000000002</v>
      </c>
      <c r="K156">
        <v>576.14</v>
      </c>
      <c r="L156">
        <v>1703.5550000000001</v>
      </c>
    </row>
    <row r="157" spans="1:12">
      <c r="A157" t="s">
        <v>177</v>
      </c>
      <c r="B157">
        <v>1278.7070000000001</v>
      </c>
      <c r="C157">
        <v>2090.0749999999998</v>
      </c>
      <c r="D157">
        <v>2232.9659999999999</v>
      </c>
      <c r="E157">
        <v>1979.569</v>
      </c>
      <c r="F157">
        <v>1495.0340000000001</v>
      </c>
      <c r="G157">
        <v>1362.0889999999999</v>
      </c>
      <c r="H157">
        <v>2105.3649999999998</v>
      </c>
      <c r="I157">
        <v>3992.1469999999999</v>
      </c>
      <c r="J157">
        <v>18389.036</v>
      </c>
      <c r="K157">
        <v>2417.63</v>
      </c>
      <c r="L157">
        <v>6813.942</v>
      </c>
    </row>
    <row r="158" spans="1:12">
      <c r="A158" t="s">
        <v>178</v>
      </c>
      <c r="B158">
        <v>20654.524000000001</v>
      </c>
      <c r="C158">
        <v>5275.3379999999997</v>
      </c>
      <c r="D158">
        <v>2989.0079999999998</v>
      </c>
      <c r="E158">
        <v>18465.650000000001</v>
      </c>
      <c r="F158">
        <v>73697.520999999993</v>
      </c>
      <c r="G158">
        <v>60213.54</v>
      </c>
      <c r="H158">
        <v>37122.281000000003</v>
      </c>
      <c r="I158">
        <v>83878.656000000003</v>
      </c>
      <c r="J158">
        <v>162635.1</v>
      </c>
      <c r="K158">
        <v>55918.474999999999</v>
      </c>
      <c r="L158">
        <v>88074.33</v>
      </c>
    </row>
    <row r="159" spans="1:12">
      <c r="A159" t="s">
        <v>179</v>
      </c>
      <c r="B159">
        <v>7309.652</v>
      </c>
      <c r="C159">
        <v>7520.5159999999996</v>
      </c>
      <c r="D159">
        <v>9549.2000000000007</v>
      </c>
      <c r="E159">
        <v>15114.421</v>
      </c>
      <c r="F159">
        <v>28693.293000000001</v>
      </c>
      <c r="G159">
        <v>25956.038</v>
      </c>
      <c r="H159">
        <v>44814.04</v>
      </c>
      <c r="I159">
        <v>72441.493000000002</v>
      </c>
      <c r="J159">
        <v>56425.951999999997</v>
      </c>
      <c r="K159">
        <v>37424.603999999999</v>
      </c>
      <c r="L159">
        <v>27209.495999999999</v>
      </c>
    </row>
    <row r="160" spans="1:12">
      <c r="A160" t="s">
        <v>180</v>
      </c>
      <c r="B160">
        <v>98447.51</v>
      </c>
      <c r="C160">
        <v>91940.013999999996</v>
      </c>
      <c r="D160">
        <v>101627.747</v>
      </c>
      <c r="E160">
        <v>133834.38399999999</v>
      </c>
      <c r="F160">
        <v>189049.505</v>
      </c>
      <c r="G160">
        <v>199613.511</v>
      </c>
      <c r="H160">
        <v>193457.28899999999</v>
      </c>
      <c r="I160">
        <v>235882.15</v>
      </c>
      <c r="J160">
        <v>183315.103</v>
      </c>
      <c r="K160">
        <v>142264.41200000001</v>
      </c>
      <c r="L160">
        <v>179608.58900000001</v>
      </c>
    </row>
    <row r="161" spans="1:12">
      <c r="A161" t="s">
        <v>181</v>
      </c>
      <c r="B161">
        <v>12155.511</v>
      </c>
      <c r="C161">
        <v>9067.6209999999992</v>
      </c>
      <c r="D161">
        <v>5207.8900000000003</v>
      </c>
      <c r="E161">
        <v>7673.19</v>
      </c>
      <c r="F161">
        <v>8136.0990000000002</v>
      </c>
      <c r="G161">
        <v>5174.9620000000004</v>
      </c>
      <c r="H161">
        <v>9526.6830000000009</v>
      </c>
      <c r="I161">
        <v>14180.380999999999</v>
      </c>
      <c r="J161">
        <v>11160.686</v>
      </c>
      <c r="K161">
        <v>7350.701</v>
      </c>
      <c r="L161">
        <v>8238.7270000000008</v>
      </c>
    </row>
    <row r="162" spans="1:12">
      <c r="A162" t="s">
        <v>182</v>
      </c>
      <c r="B162">
        <v>128258.48299999999</v>
      </c>
      <c r="C162">
        <v>115176.74400000001</v>
      </c>
      <c r="D162">
        <v>152953.73300000001</v>
      </c>
      <c r="E162">
        <v>210499.30600000001</v>
      </c>
      <c r="F162">
        <v>313203.26500000001</v>
      </c>
      <c r="G162">
        <v>399914.26</v>
      </c>
      <c r="H162">
        <v>608971.34699999995</v>
      </c>
      <c r="I162">
        <v>848001.13899999997</v>
      </c>
      <c r="J162">
        <v>947745.47900000005</v>
      </c>
      <c r="K162">
        <v>539951.38500000001</v>
      </c>
      <c r="L162">
        <v>611301.50100000005</v>
      </c>
    </row>
    <row r="163" spans="1:12">
      <c r="A163" t="s">
        <v>183</v>
      </c>
      <c r="B163">
        <v>109.815</v>
      </c>
      <c r="C163">
        <v>947.11400000000003</v>
      </c>
      <c r="D163">
        <v>838.92100000000005</v>
      </c>
      <c r="E163">
        <v>1918.6479999999999</v>
      </c>
      <c r="F163">
        <v>1063.2470000000001</v>
      </c>
      <c r="G163">
        <v>1440.1769999999999</v>
      </c>
      <c r="H163">
        <v>2027.59</v>
      </c>
      <c r="I163">
        <v>3224.924</v>
      </c>
      <c r="J163">
        <v>4324.4769999999999</v>
      </c>
      <c r="K163">
        <v>1770.5060000000001</v>
      </c>
      <c r="L163">
        <v>4521.8789999999999</v>
      </c>
    </row>
    <row r="164" spans="1:12">
      <c r="A164" t="s">
        <v>184</v>
      </c>
      <c r="B164">
        <v>13832.325999999999</v>
      </c>
      <c r="C164">
        <v>16141.418</v>
      </c>
      <c r="D164">
        <v>17444.458999999999</v>
      </c>
      <c r="E164">
        <v>26914.883999999998</v>
      </c>
      <c r="F164">
        <v>49152.692999999999</v>
      </c>
      <c r="G164">
        <v>48836.292999999998</v>
      </c>
      <c r="H164">
        <v>58829.769</v>
      </c>
      <c r="I164">
        <v>72359.084000000003</v>
      </c>
      <c r="J164">
        <v>74541.811000000002</v>
      </c>
      <c r="K164">
        <v>40475.936000000002</v>
      </c>
      <c r="L164">
        <v>57324.493999999999</v>
      </c>
    </row>
    <row r="165" spans="1:12">
      <c r="A165" t="s">
        <v>185</v>
      </c>
      <c r="B165">
        <v>44663.786</v>
      </c>
      <c r="C165">
        <v>39112.148000000001</v>
      </c>
      <c r="D165">
        <v>39655.620999999999</v>
      </c>
      <c r="E165">
        <v>62020.321000000004</v>
      </c>
      <c r="F165">
        <v>88549.697</v>
      </c>
      <c r="G165">
        <v>101058.62</v>
      </c>
      <c r="H165">
        <v>133809.84</v>
      </c>
      <c r="I165">
        <v>158241.101</v>
      </c>
      <c r="J165">
        <v>147597.04</v>
      </c>
      <c r="K165">
        <v>114545.05</v>
      </c>
      <c r="L165">
        <v>166214.356</v>
      </c>
    </row>
    <row r="166" spans="1:12">
      <c r="A166" t="s">
        <v>186</v>
      </c>
      <c r="B166">
        <v>582.83299999999997</v>
      </c>
      <c r="C166">
        <v>1329.7650000000001</v>
      </c>
      <c r="D166">
        <v>699.14800000000002</v>
      </c>
      <c r="E166">
        <v>2826.31</v>
      </c>
      <c r="F166">
        <v>816.851</v>
      </c>
      <c r="G166">
        <v>905.79</v>
      </c>
      <c r="H166">
        <v>580.17399999999998</v>
      </c>
      <c r="I166">
        <v>805.39200000000005</v>
      </c>
      <c r="J166">
        <v>2666.933</v>
      </c>
      <c r="K166">
        <v>591.30100000000004</v>
      </c>
      <c r="L166">
        <v>2404.1010000000001</v>
      </c>
    </row>
    <row r="167" spans="1:12">
      <c r="A167" t="s">
        <v>187</v>
      </c>
      <c r="B167">
        <v>12486.467000000001</v>
      </c>
      <c r="C167">
        <v>12510.902</v>
      </c>
      <c r="D167">
        <v>14576.482</v>
      </c>
      <c r="E167">
        <v>31787.582999999999</v>
      </c>
      <c r="F167">
        <v>43495.722999999998</v>
      </c>
      <c r="G167">
        <v>53487.555</v>
      </c>
      <c r="H167">
        <v>99332.801000000007</v>
      </c>
      <c r="I167">
        <v>94309.417000000001</v>
      </c>
      <c r="J167">
        <v>117887.45699999999</v>
      </c>
      <c r="K167">
        <v>76962.979000000007</v>
      </c>
      <c r="L167">
        <v>103572.696</v>
      </c>
    </row>
    <row r="168" spans="1:12">
      <c r="A168" t="s">
        <v>188</v>
      </c>
      <c r="B168">
        <v>387.26799999999997</v>
      </c>
      <c r="C168">
        <v>201.01300000000001</v>
      </c>
      <c r="D168">
        <v>184.93299999999999</v>
      </c>
      <c r="E168">
        <v>169.61600000000001</v>
      </c>
      <c r="F168">
        <v>1140.604</v>
      </c>
      <c r="G168">
        <v>2638.4380000000001</v>
      </c>
      <c r="H168">
        <v>829.4</v>
      </c>
      <c r="I168">
        <v>809.93499999999995</v>
      </c>
      <c r="J168">
        <v>224.78399999999999</v>
      </c>
      <c r="K168">
        <v>465.84300000000002</v>
      </c>
      <c r="L168">
        <v>463.48399999999998</v>
      </c>
    </row>
    <row r="169" spans="1:12">
      <c r="A169" t="s">
        <v>189</v>
      </c>
      <c r="B169">
        <v>160296.03599999999</v>
      </c>
      <c r="C169">
        <v>154268.959</v>
      </c>
      <c r="D169">
        <v>142721.97200000001</v>
      </c>
      <c r="E169">
        <v>153442.304</v>
      </c>
      <c r="F169">
        <v>208173.818</v>
      </c>
      <c r="G169">
        <v>301375.85399999999</v>
      </c>
      <c r="H169">
        <v>442503.64</v>
      </c>
      <c r="I169">
        <v>524318.45400000003</v>
      </c>
      <c r="J169">
        <v>532874.05599999998</v>
      </c>
      <c r="K169">
        <v>294259.24900000001</v>
      </c>
      <c r="L169">
        <v>343753.04700000002</v>
      </c>
    </row>
    <row r="170" spans="1:12">
      <c r="A170" t="s">
        <v>190</v>
      </c>
      <c r="B170">
        <v>324.85899999999998</v>
      </c>
      <c r="C170">
        <v>712.61500000000001</v>
      </c>
      <c r="D170">
        <v>2285.8040000000001</v>
      </c>
      <c r="E170">
        <v>1886.548</v>
      </c>
      <c r="F170">
        <v>3321.4520000000002</v>
      </c>
      <c r="G170">
        <v>1520.0509999999999</v>
      </c>
      <c r="H170">
        <v>3969.241</v>
      </c>
      <c r="I170">
        <v>10285.734</v>
      </c>
      <c r="J170">
        <v>11076.511</v>
      </c>
      <c r="K170">
        <v>11757.782999999999</v>
      </c>
      <c r="L170">
        <v>21224.198</v>
      </c>
    </row>
    <row r="171" spans="1:12">
      <c r="A171" t="s">
        <v>191</v>
      </c>
      <c r="B171">
        <v>1354.701</v>
      </c>
      <c r="C171">
        <v>1320.789</v>
      </c>
      <c r="D171">
        <v>1277.278</v>
      </c>
      <c r="E171">
        <v>1239.578</v>
      </c>
      <c r="F171">
        <v>1604.509</v>
      </c>
      <c r="G171">
        <v>2518.5740000000001</v>
      </c>
      <c r="H171">
        <v>4062.5129999999999</v>
      </c>
      <c r="I171">
        <v>4547.8760000000002</v>
      </c>
      <c r="J171">
        <v>4152.7079999999996</v>
      </c>
      <c r="K171">
        <v>1959.83</v>
      </c>
      <c r="L171">
        <v>4166.9309999999996</v>
      </c>
    </row>
    <row r="172" spans="1:12">
      <c r="A172" t="s">
        <v>192</v>
      </c>
      <c r="B172">
        <v>133.27600000000001</v>
      </c>
      <c r="C172">
        <v>198.29599999999999</v>
      </c>
      <c r="D172">
        <v>68.299000000000007</v>
      </c>
      <c r="E172">
        <v>107.646</v>
      </c>
      <c r="F172">
        <v>166.22499999999999</v>
      </c>
      <c r="G172">
        <v>621.86099999999999</v>
      </c>
      <c r="H172">
        <v>609.29399999999998</v>
      </c>
      <c r="I172">
        <v>923.71600000000001</v>
      </c>
      <c r="J172">
        <v>732.4</v>
      </c>
      <c r="K172">
        <v>553.20699999999999</v>
      </c>
      <c r="L172">
        <v>934.25699999999995</v>
      </c>
    </row>
    <row r="173" spans="1:12">
      <c r="A173" t="s">
        <v>193</v>
      </c>
      <c r="B173">
        <v>5869.3410000000003</v>
      </c>
      <c r="C173">
        <v>7435.7870000000003</v>
      </c>
      <c r="D173">
        <v>3941.4079999999999</v>
      </c>
      <c r="E173">
        <v>2648.4479999999999</v>
      </c>
      <c r="F173">
        <v>4624.643</v>
      </c>
      <c r="G173">
        <v>3167.306</v>
      </c>
      <c r="H173">
        <v>2710.2420000000002</v>
      </c>
      <c r="I173">
        <v>6775.19</v>
      </c>
      <c r="J173">
        <v>5732.3140000000003</v>
      </c>
      <c r="K173">
        <v>3780.6</v>
      </c>
      <c r="L173">
        <v>5956.9030000000002</v>
      </c>
    </row>
    <row r="174" spans="1:12">
      <c r="A174" t="s">
        <v>194</v>
      </c>
      <c r="B174">
        <v>38743.595999999998</v>
      </c>
      <c r="C174">
        <v>42030.764999999999</v>
      </c>
      <c r="D174">
        <v>54280.281000000003</v>
      </c>
      <c r="E174">
        <v>85161.328999999998</v>
      </c>
      <c r="F174">
        <v>127420.077</v>
      </c>
      <c r="G174">
        <v>182973.92199999999</v>
      </c>
      <c r="H174">
        <v>253091.095</v>
      </c>
      <c r="I174">
        <v>392125.554</v>
      </c>
      <c r="J174">
        <v>487555.10499999998</v>
      </c>
      <c r="K174">
        <v>388150.78899999999</v>
      </c>
      <c r="L174">
        <v>435193.00400000002</v>
      </c>
    </row>
    <row r="175" spans="1:12">
      <c r="A175" t="s">
        <v>195</v>
      </c>
      <c r="B175">
        <v>94480.566999999995</v>
      </c>
      <c r="C175">
        <v>94757.635999999999</v>
      </c>
      <c r="D175">
        <v>107430.57799999999</v>
      </c>
      <c r="E175">
        <v>131105.52100000001</v>
      </c>
      <c r="F175">
        <v>145624.628</v>
      </c>
      <c r="G175">
        <v>183805.34700000001</v>
      </c>
      <c r="H175">
        <v>191850.258</v>
      </c>
      <c r="I175">
        <v>221841.769</v>
      </c>
      <c r="J175">
        <v>281686.58600000001</v>
      </c>
      <c r="K175">
        <v>223705.302</v>
      </c>
      <c r="L175">
        <v>193702.304</v>
      </c>
    </row>
    <row r="176" spans="1:12">
      <c r="A176" t="s">
        <v>196</v>
      </c>
      <c r="B176">
        <v>21997.394</v>
      </c>
      <c r="C176">
        <v>26655.183000000001</v>
      </c>
      <c r="D176">
        <v>36397.51</v>
      </c>
      <c r="E176">
        <v>56616.103000000003</v>
      </c>
      <c r="F176">
        <v>97411.71</v>
      </c>
      <c r="G176">
        <v>95575.403999999995</v>
      </c>
      <c r="H176">
        <v>116319.49400000001</v>
      </c>
      <c r="I176">
        <v>152720.33300000001</v>
      </c>
      <c r="J176">
        <v>195872.049</v>
      </c>
      <c r="K176">
        <v>135660.503</v>
      </c>
      <c r="L176">
        <v>149425.32399999999</v>
      </c>
    </row>
    <row r="177" spans="1:12">
      <c r="A177" t="s">
        <v>197</v>
      </c>
      <c r="B177">
        <v>14392.512000000001</v>
      </c>
      <c r="C177">
        <v>15453.044</v>
      </c>
      <c r="D177">
        <v>15937.904</v>
      </c>
      <c r="E177">
        <v>19867.57</v>
      </c>
      <c r="F177">
        <v>25128.201000000001</v>
      </c>
      <c r="G177">
        <v>27463.008999999998</v>
      </c>
      <c r="H177">
        <v>34862.417000000001</v>
      </c>
      <c r="I177">
        <v>51533.944000000003</v>
      </c>
      <c r="J177">
        <v>58127.877999999997</v>
      </c>
      <c r="K177">
        <v>45626.161</v>
      </c>
      <c r="L177">
        <v>52101.726000000002</v>
      </c>
    </row>
    <row r="178" spans="1:12">
      <c r="A178" t="s">
        <v>198</v>
      </c>
      <c r="B178">
        <v>56215.406999999999</v>
      </c>
      <c r="C178">
        <v>53055.466999999997</v>
      </c>
      <c r="D178">
        <v>53563.114999999998</v>
      </c>
      <c r="E178">
        <v>71638.019</v>
      </c>
      <c r="F178">
        <v>92373.616999999998</v>
      </c>
      <c r="G178">
        <v>91189.144</v>
      </c>
      <c r="H178">
        <v>125715.058</v>
      </c>
      <c r="I178">
        <v>151522.22099999999</v>
      </c>
      <c r="J178">
        <v>150373.538</v>
      </c>
      <c r="K178">
        <v>123841.79300000001</v>
      </c>
      <c r="L178">
        <v>117277.289</v>
      </c>
    </row>
    <row r="179" spans="1:12">
      <c r="A179" t="s">
        <v>199</v>
      </c>
      <c r="B179">
        <v>37617.413999999997</v>
      </c>
      <c r="C179">
        <v>31382.285</v>
      </c>
      <c r="D179">
        <v>33031.845999999998</v>
      </c>
      <c r="E179">
        <v>36951.972000000002</v>
      </c>
      <c r="F179">
        <v>35200.28</v>
      </c>
      <c r="G179">
        <v>35492.622000000003</v>
      </c>
      <c r="H179">
        <v>36593.587</v>
      </c>
      <c r="I179">
        <v>41625.593999999997</v>
      </c>
      <c r="J179">
        <v>44109.048999999999</v>
      </c>
      <c r="K179">
        <v>35742.182000000001</v>
      </c>
      <c r="L179">
        <v>38264.720000000001</v>
      </c>
    </row>
    <row r="180" spans="1:12">
      <c r="A180" t="s">
        <v>200</v>
      </c>
      <c r="B180">
        <v>93284.282999999996</v>
      </c>
      <c r="C180">
        <v>81469.171000000002</v>
      </c>
      <c r="D180">
        <v>80941.532999999996</v>
      </c>
      <c r="E180">
        <v>87086.362999999998</v>
      </c>
      <c r="F180">
        <v>97947.672000000006</v>
      </c>
      <c r="G180">
        <v>108187.09699999999</v>
      </c>
      <c r="H180">
        <v>120974.311</v>
      </c>
      <c r="I180">
        <v>148052.92000000001</v>
      </c>
      <c r="J180">
        <v>147867.4</v>
      </c>
      <c r="K180">
        <v>127336.202</v>
      </c>
      <c r="L180">
        <v>131698.42000000001</v>
      </c>
    </row>
    <row r="181" spans="1:12">
      <c r="A181" t="s">
        <v>201</v>
      </c>
      <c r="B181">
        <v>263130.277</v>
      </c>
      <c r="C181">
        <v>265497.70199999999</v>
      </c>
      <c r="D181">
        <v>317930.31400000001</v>
      </c>
      <c r="E181">
        <v>365946.08</v>
      </c>
      <c r="F181">
        <v>425423.78200000001</v>
      </c>
      <c r="G181">
        <v>475324.35700000002</v>
      </c>
      <c r="H181">
        <v>533090.38399999996</v>
      </c>
      <c r="I181">
        <v>698649.41</v>
      </c>
      <c r="J181">
        <v>745033.23600000003</v>
      </c>
      <c r="K181">
        <v>519373.42</v>
      </c>
      <c r="L181">
        <v>591572.65399999998</v>
      </c>
    </row>
    <row r="182" spans="1:12">
      <c r="A182" t="s">
        <v>202</v>
      </c>
      <c r="B182">
        <v>11329.473</v>
      </c>
      <c r="C182">
        <v>7557.99</v>
      </c>
      <c r="D182">
        <v>33180.03</v>
      </c>
      <c r="E182">
        <v>19528.763999999999</v>
      </c>
      <c r="F182">
        <v>23188.331999999999</v>
      </c>
      <c r="G182">
        <v>11241.049000000001</v>
      </c>
      <c r="H182">
        <v>22342.370999999999</v>
      </c>
      <c r="I182">
        <v>23521.97</v>
      </c>
      <c r="J182">
        <v>108877.546</v>
      </c>
      <c r="K182">
        <v>107072.606</v>
      </c>
      <c r="L182">
        <v>36913.627</v>
      </c>
    </row>
    <row r="183" spans="1:12">
      <c r="A183" t="s">
        <v>203</v>
      </c>
      <c r="B183">
        <v>298.79599999999999</v>
      </c>
      <c r="C183">
        <v>257.73</v>
      </c>
      <c r="D183">
        <v>134.06399999999999</v>
      </c>
      <c r="E183">
        <v>391.50799999999998</v>
      </c>
      <c r="F183">
        <v>391.57</v>
      </c>
      <c r="G183">
        <v>1272.338</v>
      </c>
      <c r="H183">
        <v>607.79899999999998</v>
      </c>
      <c r="I183">
        <v>1112.8019999999999</v>
      </c>
      <c r="J183">
        <v>2820.3209999999999</v>
      </c>
      <c r="K183">
        <v>5127.5860000000002</v>
      </c>
      <c r="L183">
        <v>3869.5419999999999</v>
      </c>
    </row>
    <row r="184" spans="1:12">
      <c r="A184" t="s">
        <v>204</v>
      </c>
      <c r="B184">
        <v>124774.292</v>
      </c>
      <c r="C184">
        <v>122330.143</v>
      </c>
      <c r="D184">
        <v>145825.12299999999</v>
      </c>
      <c r="E184">
        <v>163610.67000000001</v>
      </c>
      <c r="F184">
        <v>183553.503</v>
      </c>
      <c r="G184">
        <v>192723.731</v>
      </c>
      <c r="H184">
        <v>217108.174</v>
      </c>
      <c r="I184">
        <v>265175.93400000001</v>
      </c>
      <c r="J184">
        <v>286652.94400000002</v>
      </c>
      <c r="K184">
        <v>208549.101</v>
      </c>
      <c r="L184">
        <v>279878.31599999999</v>
      </c>
    </row>
    <row r="185" spans="1:12">
      <c r="A185" t="s">
        <v>205</v>
      </c>
      <c r="B185">
        <v>31951.819</v>
      </c>
      <c r="C185">
        <v>25779.163</v>
      </c>
      <c r="D185">
        <v>38866.459000000003</v>
      </c>
      <c r="E185">
        <v>40612.588000000003</v>
      </c>
      <c r="F185">
        <v>50552.088000000003</v>
      </c>
      <c r="G185">
        <v>57761.294000000002</v>
      </c>
      <c r="H185">
        <v>15047.386</v>
      </c>
      <c r="I185">
        <v>48052.464999999997</v>
      </c>
      <c r="J185">
        <v>44455.425999999999</v>
      </c>
      <c r="K185">
        <v>84351.538</v>
      </c>
      <c r="L185">
        <v>45374.694000000003</v>
      </c>
    </row>
    <row r="186" spans="1:12">
      <c r="A186" t="s">
        <v>206</v>
      </c>
      <c r="B186">
        <v>23680.560000000001</v>
      </c>
      <c r="C186">
        <v>28721.905999999999</v>
      </c>
      <c r="D186">
        <v>26971.664000000001</v>
      </c>
      <c r="E186">
        <v>48074.417999999998</v>
      </c>
      <c r="F186">
        <v>61796.39</v>
      </c>
      <c r="G186">
        <v>73901.676999999996</v>
      </c>
      <c r="H186">
        <v>93852.039000000004</v>
      </c>
      <c r="I186">
        <v>157376.95800000001</v>
      </c>
      <c r="J186">
        <v>301454.58799999999</v>
      </c>
      <c r="K186">
        <v>136792.897</v>
      </c>
      <c r="L186">
        <v>129505.84299999999</v>
      </c>
    </row>
    <row r="187" spans="1:12">
      <c r="A187" t="s">
        <v>207</v>
      </c>
      <c r="B187">
        <v>1918.2570000000001</v>
      </c>
      <c r="C187">
        <v>3923.0920000000001</v>
      </c>
      <c r="D187">
        <v>1062.31</v>
      </c>
      <c r="E187">
        <v>1362.2329999999999</v>
      </c>
      <c r="F187">
        <v>3497.8719999999998</v>
      </c>
      <c r="G187">
        <v>4458.8270000000002</v>
      </c>
      <c r="H187">
        <v>6666.6170000000002</v>
      </c>
      <c r="I187">
        <v>9080.0519999999997</v>
      </c>
      <c r="J187">
        <v>10946.534</v>
      </c>
      <c r="K187">
        <v>7770.1790000000001</v>
      </c>
      <c r="L187">
        <v>6108.5690000000004</v>
      </c>
    </row>
    <row r="188" spans="1:12">
      <c r="A188" t="s">
        <v>208</v>
      </c>
      <c r="B188">
        <v>7043.7690000000002</v>
      </c>
      <c r="C188">
        <v>8894.3469999999998</v>
      </c>
      <c r="D188">
        <v>11900.528</v>
      </c>
      <c r="E188">
        <v>15263.387000000001</v>
      </c>
      <c r="F188">
        <v>22026.067999999999</v>
      </c>
      <c r="G188">
        <v>21644.417000000001</v>
      </c>
      <c r="H188">
        <v>22650.696</v>
      </c>
      <c r="I188">
        <v>30643.031999999999</v>
      </c>
      <c r="J188">
        <v>48393.809000000001</v>
      </c>
      <c r="K188">
        <v>41055.241000000002</v>
      </c>
      <c r="L188">
        <v>42022.392</v>
      </c>
    </row>
    <row r="189" spans="1:12">
      <c r="A189" t="s">
        <v>209</v>
      </c>
      <c r="B189">
        <v>1444.028</v>
      </c>
      <c r="C189">
        <v>4435.6530000000002</v>
      </c>
      <c r="D189">
        <v>1459.155</v>
      </c>
      <c r="E189">
        <v>2636.2310000000002</v>
      </c>
      <c r="F189">
        <v>3019.5279999999998</v>
      </c>
      <c r="G189">
        <v>3355.94</v>
      </c>
      <c r="H189">
        <v>6000.7830000000004</v>
      </c>
      <c r="I189">
        <v>13906.638999999999</v>
      </c>
      <c r="J189">
        <v>14619.072</v>
      </c>
      <c r="K189">
        <v>19293.739000000001</v>
      </c>
      <c r="L189">
        <v>7061.2740000000003</v>
      </c>
    </row>
    <row r="190" spans="1:12">
      <c r="A190" t="s">
        <v>210</v>
      </c>
      <c r="B190">
        <v>21641.758999999998</v>
      </c>
      <c r="C190">
        <v>23495.516</v>
      </c>
      <c r="D190">
        <v>29736.613000000001</v>
      </c>
      <c r="E190">
        <v>55873.39</v>
      </c>
      <c r="F190">
        <v>52397.375</v>
      </c>
      <c r="G190">
        <v>74801.566999999995</v>
      </c>
      <c r="H190">
        <v>123826.557</v>
      </c>
      <c r="I190">
        <v>220556.538</v>
      </c>
      <c r="J190">
        <v>266158.45899999997</v>
      </c>
      <c r="K190">
        <v>176677.50899999999</v>
      </c>
      <c r="L190">
        <v>98702.39</v>
      </c>
    </row>
    <row r="191" spans="1:12">
      <c r="A191" t="s">
        <v>211</v>
      </c>
      <c r="B191">
        <v>70055.407000000007</v>
      </c>
      <c r="C191">
        <v>67227.751000000004</v>
      </c>
      <c r="D191">
        <v>70813.057000000001</v>
      </c>
      <c r="E191">
        <v>81281.247000000003</v>
      </c>
      <c r="F191">
        <v>90674.99</v>
      </c>
      <c r="G191">
        <v>70019.714000000007</v>
      </c>
      <c r="H191">
        <v>68574.654999999999</v>
      </c>
      <c r="I191">
        <v>75389.576000000001</v>
      </c>
      <c r="J191">
        <v>78318.824999999997</v>
      </c>
      <c r="K191">
        <v>74153.353000000003</v>
      </c>
      <c r="L191">
        <v>80435.384000000005</v>
      </c>
    </row>
    <row r="192" spans="1:12">
      <c r="A192" t="s">
        <v>212</v>
      </c>
      <c r="B192">
        <v>6231.0990000000002</v>
      </c>
      <c r="C192">
        <v>6278.2380000000003</v>
      </c>
      <c r="D192">
        <v>7286.4110000000001</v>
      </c>
      <c r="E192">
        <v>5779.616</v>
      </c>
      <c r="F192">
        <v>8092.3509999999997</v>
      </c>
      <c r="G192">
        <v>9680.5360000000001</v>
      </c>
      <c r="H192">
        <v>10734.251</v>
      </c>
      <c r="I192">
        <v>13706.591</v>
      </c>
      <c r="J192">
        <v>16432.026000000002</v>
      </c>
      <c r="K192">
        <v>9447.18</v>
      </c>
      <c r="L192">
        <v>8966.9320000000007</v>
      </c>
    </row>
    <row r="193" spans="1:12">
      <c r="A193" t="s">
        <v>213</v>
      </c>
      <c r="B193">
        <v>53098.584000000003</v>
      </c>
      <c r="C193">
        <v>43466.563999999998</v>
      </c>
      <c r="D193">
        <v>39738.167000000001</v>
      </c>
      <c r="E193">
        <v>49439.42</v>
      </c>
      <c r="F193">
        <v>56504.927000000003</v>
      </c>
      <c r="G193">
        <v>63679.752</v>
      </c>
      <c r="H193">
        <v>67857.502999999997</v>
      </c>
      <c r="I193">
        <v>88000.307000000001</v>
      </c>
      <c r="J193">
        <v>83246.042000000001</v>
      </c>
      <c r="K193">
        <v>51701.733</v>
      </c>
      <c r="L193">
        <v>60729.669000000002</v>
      </c>
    </row>
    <row r="194" spans="1:12">
      <c r="A194" t="s">
        <v>214</v>
      </c>
      <c r="B194">
        <v>7971.0209999999997</v>
      </c>
      <c r="C194">
        <v>8233.1319999999996</v>
      </c>
      <c r="D194">
        <v>8530.3639999999996</v>
      </c>
      <c r="E194">
        <v>9050.0110000000004</v>
      </c>
      <c r="F194">
        <v>13323.499</v>
      </c>
      <c r="G194">
        <v>15030.375</v>
      </c>
      <c r="H194">
        <v>13902.504999999999</v>
      </c>
      <c r="I194">
        <v>24009.5</v>
      </c>
      <c r="J194">
        <v>35478.610999999997</v>
      </c>
      <c r="K194">
        <v>37409.061000000002</v>
      </c>
      <c r="L194">
        <v>33558.156000000003</v>
      </c>
    </row>
    <row r="195" spans="1:12">
      <c r="A195" t="s">
        <v>215</v>
      </c>
      <c r="B195">
        <v>65991.248000000007</v>
      </c>
      <c r="C195">
        <v>77239.837</v>
      </c>
      <c r="D195">
        <v>80717.448000000004</v>
      </c>
      <c r="E195">
        <v>101212.728</v>
      </c>
      <c r="F195">
        <v>129037.64</v>
      </c>
      <c r="G195">
        <v>143531.32</v>
      </c>
      <c r="H195">
        <v>163593.38</v>
      </c>
      <c r="I195">
        <v>272087.875</v>
      </c>
      <c r="J195">
        <v>314617.353</v>
      </c>
      <c r="K195">
        <v>240148.02799999999</v>
      </c>
      <c r="L195">
        <v>222100.91399999999</v>
      </c>
    </row>
    <row r="196" spans="1:12">
      <c r="A196" t="s">
        <v>216</v>
      </c>
      <c r="B196">
        <v>3558.8119999999999</v>
      </c>
      <c r="C196">
        <v>4024.8649999999998</v>
      </c>
      <c r="D196">
        <v>4178.5370000000003</v>
      </c>
      <c r="E196">
        <v>4406.1689999999999</v>
      </c>
      <c r="F196">
        <v>10622.071</v>
      </c>
      <c r="G196">
        <v>7045.567</v>
      </c>
      <c r="H196">
        <v>10351.361000000001</v>
      </c>
      <c r="I196">
        <v>16031.016</v>
      </c>
      <c r="J196">
        <v>12074.687</v>
      </c>
      <c r="K196">
        <v>21282.782999999999</v>
      </c>
      <c r="L196">
        <v>18174.038</v>
      </c>
    </row>
    <row r="197" spans="1:12">
      <c r="A197" t="s">
        <v>217</v>
      </c>
      <c r="B197">
        <v>18049.666000000001</v>
      </c>
      <c r="C197">
        <v>16629.526999999998</v>
      </c>
      <c r="D197">
        <v>16229.764999999999</v>
      </c>
      <c r="E197">
        <v>16924.350999999999</v>
      </c>
      <c r="F197">
        <v>20548.526000000002</v>
      </c>
      <c r="G197">
        <v>21703.495999999999</v>
      </c>
      <c r="H197">
        <v>32582.237000000001</v>
      </c>
      <c r="I197">
        <v>40965.029000000002</v>
      </c>
      <c r="J197">
        <v>40975.269999999997</v>
      </c>
      <c r="K197">
        <v>29958.687000000002</v>
      </c>
      <c r="L197">
        <v>24245.138999999999</v>
      </c>
    </row>
    <row r="198" spans="1:12">
      <c r="A198" t="s">
        <v>218</v>
      </c>
      <c r="B198">
        <v>5465.6419999999998</v>
      </c>
      <c r="C198">
        <v>4968.4350000000004</v>
      </c>
      <c r="D198">
        <v>5044.4480000000003</v>
      </c>
      <c r="E198">
        <v>5473.3360000000002</v>
      </c>
      <c r="F198">
        <v>9113.527</v>
      </c>
      <c r="G198">
        <v>8837.8760000000002</v>
      </c>
      <c r="H198">
        <v>9321.1790000000001</v>
      </c>
      <c r="I198">
        <v>13116.897999999999</v>
      </c>
      <c r="J198">
        <v>13994.236000000001</v>
      </c>
      <c r="K198">
        <v>16225.054</v>
      </c>
      <c r="L198">
        <v>17022.058000000001</v>
      </c>
    </row>
    <row r="199" spans="1:12">
      <c r="A199" t="s">
        <v>219</v>
      </c>
      <c r="B199">
        <v>5586.1660000000002</v>
      </c>
      <c r="C199">
        <v>7542.5039999999999</v>
      </c>
      <c r="D199">
        <v>6701.6970000000001</v>
      </c>
      <c r="E199">
        <v>5531.5680000000002</v>
      </c>
      <c r="F199">
        <v>10671.549000000001</v>
      </c>
      <c r="G199">
        <v>9232.4660000000003</v>
      </c>
      <c r="H199">
        <v>13711.726000000001</v>
      </c>
      <c r="I199">
        <v>21923.227999999999</v>
      </c>
      <c r="J199">
        <v>22983.18</v>
      </c>
      <c r="K199">
        <v>16822.02</v>
      </c>
      <c r="L199">
        <v>15654.95</v>
      </c>
    </row>
    <row r="200" spans="1:12">
      <c r="A200" t="s">
        <v>220</v>
      </c>
      <c r="B200">
        <v>163813.35399999999</v>
      </c>
      <c r="C200">
        <v>175125.022</v>
      </c>
      <c r="D200">
        <v>206335.11199999999</v>
      </c>
      <c r="E200">
        <v>242035.87</v>
      </c>
      <c r="F200">
        <v>272042.739</v>
      </c>
      <c r="G200">
        <v>314015.36599999998</v>
      </c>
      <c r="H200">
        <v>361156.03499999997</v>
      </c>
      <c r="I200">
        <v>467291.03</v>
      </c>
      <c r="J200">
        <v>483113.75099999999</v>
      </c>
      <c r="K200">
        <v>395161.20299999998</v>
      </c>
      <c r="L200">
        <v>407925.32</v>
      </c>
    </row>
    <row r="201" spans="1:12">
      <c r="A201" t="s">
        <v>221</v>
      </c>
      <c r="B201">
        <v>20515.531999999999</v>
      </c>
      <c r="C201">
        <v>23175.027999999998</v>
      </c>
      <c r="D201">
        <v>24831.016</v>
      </c>
      <c r="E201">
        <v>32054.183000000001</v>
      </c>
      <c r="F201">
        <v>36223.188000000002</v>
      </c>
      <c r="G201">
        <v>38409.027999999998</v>
      </c>
      <c r="H201">
        <v>50017.838000000003</v>
      </c>
      <c r="I201">
        <v>78646.707999999999</v>
      </c>
      <c r="J201">
        <v>94616.380999999994</v>
      </c>
      <c r="K201">
        <v>77024.210000000006</v>
      </c>
      <c r="L201">
        <v>66132.777000000002</v>
      </c>
    </row>
    <row r="202" spans="1:12">
      <c r="A202" t="s">
        <v>222</v>
      </c>
      <c r="B202">
        <v>106255.291</v>
      </c>
      <c r="C202">
        <v>101745.872</v>
      </c>
      <c r="D202">
        <v>121745.87699999999</v>
      </c>
      <c r="E202">
        <v>150376.95300000001</v>
      </c>
      <c r="F202">
        <v>199237.99900000001</v>
      </c>
      <c r="G202">
        <v>169501.48199999999</v>
      </c>
      <c r="H202">
        <v>239488.58100000001</v>
      </c>
      <c r="I202">
        <v>275737.34499999997</v>
      </c>
      <c r="J202">
        <v>275406.34700000001</v>
      </c>
      <c r="K202">
        <v>190714.13699999999</v>
      </c>
      <c r="L202">
        <v>239262.83199999999</v>
      </c>
    </row>
    <row r="203" spans="1:12">
      <c r="A203" t="s">
        <v>223</v>
      </c>
      <c r="B203">
        <v>64835.88</v>
      </c>
      <c r="C203">
        <v>56831.330999999998</v>
      </c>
      <c r="D203">
        <v>67999.982999999993</v>
      </c>
      <c r="E203">
        <v>88027.732999999993</v>
      </c>
      <c r="F203">
        <v>112795.64</v>
      </c>
      <c r="G203">
        <v>146846.973</v>
      </c>
      <c r="H203">
        <v>150569.11600000001</v>
      </c>
      <c r="I203">
        <v>222630.459</v>
      </c>
      <c r="J203">
        <v>264756.91100000002</v>
      </c>
      <c r="K203">
        <v>151142.42600000001</v>
      </c>
      <c r="L203">
        <v>144692.753</v>
      </c>
    </row>
    <row r="204" spans="1:12">
      <c r="A204" t="s">
        <v>224</v>
      </c>
      <c r="B204">
        <v>18419.766</v>
      </c>
      <c r="C204">
        <v>17265.319</v>
      </c>
      <c r="D204">
        <v>21901.917000000001</v>
      </c>
      <c r="E204">
        <v>27098.078000000001</v>
      </c>
      <c r="F204">
        <v>32656.258000000002</v>
      </c>
      <c r="G204">
        <v>38206.930999999997</v>
      </c>
      <c r="H204">
        <v>40182.025000000001</v>
      </c>
      <c r="I204">
        <v>59429.684999999998</v>
      </c>
      <c r="J204">
        <v>72719.664000000004</v>
      </c>
      <c r="K204">
        <v>57601.493000000002</v>
      </c>
      <c r="L204">
        <v>67835.88</v>
      </c>
    </row>
    <row r="205" spans="1:12">
      <c r="A205" t="s">
        <v>225</v>
      </c>
      <c r="B205">
        <v>32904.531999999999</v>
      </c>
      <c r="C205">
        <v>28887.325000000001</v>
      </c>
      <c r="D205">
        <v>23580.077000000001</v>
      </c>
      <c r="E205">
        <v>30780.864000000001</v>
      </c>
      <c r="F205">
        <v>42334.425000000003</v>
      </c>
      <c r="G205">
        <v>36486.031999999999</v>
      </c>
      <c r="H205">
        <v>35652.677000000003</v>
      </c>
      <c r="I205">
        <v>47785.428999999996</v>
      </c>
      <c r="J205">
        <v>67769.514999999999</v>
      </c>
      <c r="K205">
        <v>48339.989000000001</v>
      </c>
      <c r="L205">
        <v>72683.831000000006</v>
      </c>
    </row>
    <row r="206" spans="1:12">
      <c r="A206" t="s">
        <v>226</v>
      </c>
      <c r="B206">
        <v>108396.05100000001</v>
      </c>
      <c r="C206">
        <v>102583.999</v>
      </c>
      <c r="D206">
        <v>118379.18399999999</v>
      </c>
      <c r="E206">
        <v>163313.78099999999</v>
      </c>
      <c r="F206">
        <v>219180.16099999999</v>
      </c>
      <c r="G206">
        <v>237576.35699999999</v>
      </c>
      <c r="H206">
        <v>316338.04200000002</v>
      </c>
      <c r="I206">
        <v>437230.84700000001</v>
      </c>
      <c r="J206">
        <v>453476.49</v>
      </c>
      <c r="K206">
        <v>315135.75900000002</v>
      </c>
      <c r="L206">
        <v>339088.28899999999</v>
      </c>
    </row>
    <row r="207" spans="1:12">
      <c r="A207" t="s">
        <v>227</v>
      </c>
      <c r="B207">
        <v>14298.841</v>
      </c>
      <c r="C207">
        <v>19493.373</v>
      </c>
      <c r="D207">
        <v>21302.346000000001</v>
      </c>
      <c r="E207">
        <v>23538.668000000001</v>
      </c>
      <c r="F207">
        <v>34077.336000000003</v>
      </c>
      <c r="G207">
        <v>43029.25</v>
      </c>
      <c r="H207">
        <v>52621.875</v>
      </c>
      <c r="I207">
        <v>55039.587</v>
      </c>
      <c r="J207">
        <v>64642.415999999997</v>
      </c>
      <c r="K207">
        <v>45031.239000000001</v>
      </c>
      <c r="L207">
        <v>56047.038999999997</v>
      </c>
    </row>
    <row r="208" spans="1:12">
      <c r="A208" t="s">
        <v>228</v>
      </c>
      <c r="B208">
        <v>210589.07399999999</v>
      </c>
      <c r="C208">
        <v>244778.198</v>
      </c>
      <c r="D208">
        <v>243480.46900000001</v>
      </c>
      <c r="E208">
        <v>287774.23599999998</v>
      </c>
      <c r="F208">
        <v>327373.185</v>
      </c>
      <c r="G208">
        <v>326485.13699999999</v>
      </c>
      <c r="H208">
        <v>357460.01699999999</v>
      </c>
      <c r="I208">
        <v>372245.989</v>
      </c>
      <c r="J208">
        <v>457504.44799999997</v>
      </c>
      <c r="K208">
        <v>395793.67</v>
      </c>
      <c r="L208">
        <v>351525.53200000001</v>
      </c>
    </row>
    <row r="209" spans="1:12">
      <c r="A209" t="s">
        <v>229</v>
      </c>
      <c r="B209">
        <v>13434.302</v>
      </c>
      <c r="C209">
        <v>18314.949000000001</v>
      </c>
      <c r="D209">
        <v>9020.7109999999993</v>
      </c>
      <c r="E209">
        <v>77744.824999999997</v>
      </c>
      <c r="F209">
        <v>73499.471000000005</v>
      </c>
      <c r="G209">
        <v>24315.185000000001</v>
      </c>
      <c r="H209">
        <v>26457.484</v>
      </c>
      <c r="I209">
        <v>62670.050999999999</v>
      </c>
      <c r="J209">
        <v>55477.55</v>
      </c>
      <c r="K209">
        <v>45856.991999999998</v>
      </c>
      <c r="L209">
        <v>32395.402999999998</v>
      </c>
    </row>
    <row r="210" spans="1:12">
      <c r="A210" t="s">
        <v>230</v>
      </c>
      <c r="B210">
        <v>57533.158000000003</v>
      </c>
      <c r="C210">
        <v>81621.851999999999</v>
      </c>
      <c r="D210">
        <v>69192.925000000003</v>
      </c>
      <c r="E210">
        <v>102708.719</v>
      </c>
      <c r="F210">
        <v>115360.515</v>
      </c>
      <c r="G210">
        <v>142770.09099999999</v>
      </c>
      <c r="H210">
        <v>134956.49600000001</v>
      </c>
      <c r="I210">
        <v>136717.37</v>
      </c>
      <c r="J210">
        <v>136248.264</v>
      </c>
      <c r="K210">
        <v>164531.54300000001</v>
      </c>
      <c r="L210">
        <v>132790.31299999999</v>
      </c>
    </row>
    <row r="211" spans="1:12">
      <c r="A211" t="s">
        <v>231</v>
      </c>
      <c r="B211">
        <v>37955.983</v>
      </c>
      <c r="C211">
        <v>212856.02499999999</v>
      </c>
      <c r="D211">
        <v>390666.31599999999</v>
      </c>
      <c r="E211">
        <v>628298.40399999998</v>
      </c>
      <c r="F211">
        <v>813663.45600000001</v>
      </c>
      <c r="G211">
        <v>1071341.7860000001</v>
      </c>
      <c r="H211">
        <v>866130.23800000001</v>
      </c>
      <c r="I211">
        <v>531507.99699999997</v>
      </c>
      <c r="J211">
        <v>367363.88299999997</v>
      </c>
      <c r="K211">
        <v>80930.482999999993</v>
      </c>
      <c r="L211">
        <v>82843.043999999994</v>
      </c>
    </row>
    <row r="212" spans="1:12">
      <c r="A212" t="s">
        <v>232</v>
      </c>
      <c r="B212">
        <v>151890.32199999999</v>
      </c>
      <c r="C212">
        <v>35720.432999999997</v>
      </c>
      <c r="D212">
        <v>17256.203000000001</v>
      </c>
      <c r="E212">
        <v>17481.488000000001</v>
      </c>
      <c r="F212">
        <v>25011.039000000001</v>
      </c>
      <c r="G212">
        <v>30810.73</v>
      </c>
      <c r="H212">
        <v>41279.947</v>
      </c>
      <c r="I212">
        <v>49612.517999999996</v>
      </c>
      <c r="J212">
        <v>78502.7</v>
      </c>
      <c r="K212">
        <v>43631.45</v>
      </c>
      <c r="L212">
        <v>89944.942999999999</v>
      </c>
    </row>
    <row r="213" spans="1:12">
      <c r="A213" t="s">
        <v>233</v>
      </c>
      <c r="B213">
        <v>673879.83600000001</v>
      </c>
      <c r="C213">
        <v>717283.57900000003</v>
      </c>
      <c r="D213">
        <v>709064.60499999998</v>
      </c>
      <c r="E213">
        <v>764653.80799999996</v>
      </c>
      <c r="F213">
        <v>901701.28500000003</v>
      </c>
      <c r="G213">
        <v>993828.13300000003</v>
      </c>
      <c r="H213">
        <v>1030773.653</v>
      </c>
      <c r="I213">
        <v>1170591.22</v>
      </c>
      <c r="J213">
        <v>1021037.893</v>
      </c>
      <c r="K213">
        <v>761860.31400000001</v>
      </c>
      <c r="L213">
        <v>912356.96</v>
      </c>
    </row>
    <row r="214" spans="1:12">
      <c r="A214" t="s">
        <v>234</v>
      </c>
      <c r="B214">
        <v>32880.353000000003</v>
      </c>
      <c r="C214">
        <v>16660.787</v>
      </c>
      <c r="D214">
        <v>14629.831</v>
      </c>
      <c r="E214">
        <v>52521.326000000001</v>
      </c>
      <c r="F214">
        <v>87598.259000000005</v>
      </c>
      <c r="G214">
        <v>67237.466</v>
      </c>
      <c r="H214">
        <v>73340.432000000001</v>
      </c>
      <c r="I214">
        <v>147975.42000000001</v>
      </c>
      <c r="J214">
        <v>144826.899</v>
      </c>
      <c r="K214">
        <v>129097.109</v>
      </c>
      <c r="L214">
        <v>138111.014</v>
      </c>
    </row>
    <row r="215" spans="1:12">
      <c r="A215" t="s">
        <v>235</v>
      </c>
      <c r="B215">
        <v>196848.82699999999</v>
      </c>
      <c r="C215">
        <v>181575.69899999999</v>
      </c>
      <c r="D215">
        <v>171303.174</v>
      </c>
      <c r="E215">
        <v>244654.33100000001</v>
      </c>
      <c r="F215">
        <v>269745.77799999999</v>
      </c>
      <c r="G215">
        <v>361534.147</v>
      </c>
      <c r="H215">
        <v>1335245.747</v>
      </c>
      <c r="I215">
        <v>330907.57900000003</v>
      </c>
      <c r="J215">
        <v>330732.484</v>
      </c>
      <c r="K215">
        <v>308006.22200000001</v>
      </c>
      <c r="L215">
        <v>401004.283</v>
      </c>
    </row>
    <row r="216" spans="1:12">
      <c r="A216" t="s">
        <v>236</v>
      </c>
      <c r="B216">
        <v>198459.79800000001</v>
      </c>
      <c r="C216">
        <v>151189.57399999999</v>
      </c>
      <c r="D216">
        <v>111265.212</v>
      </c>
      <c r="E216">
        <v>104598.167</v>
      </c>
      <c r="F216">
        <v>104711.799</v>
      </c>
      <c r="G216">
        <v>92688.441999999995</v>
      </c>
      <c r="H216">
        <v>118841.60400000001</v>
      </c>
      <c r="I216">
        <v>160926.709</v>
      </c>
      <c r="J216">
        <v>218137.88800000001</v>
      </c>
      <c r="K216">
        <v>245792.802</v>
      </c>
      <c r="L216">
        <v>256463.64199999999</v>
      </c>
    </row>
    <row r="217" spans="1:12">
      <c r="A217" t="s">
        <v>237</v>
      </c>
      <c r="B217">
        <v>254628.89199999999</v>
      </c>
      <c r="C217">
        <v>280174.071</v>
      </c>
      <c r="D217">
        <v>303110.26</v>
      </c>
      <c r="E217">
        <v>361141.16100000002</v>
      </c>
      <c r="F217">
        <v>384482.554</v>
      </c>
      <c r="G217">
        <v>389122.745</v>
      </c>
      <c r="H217">
        <v>482340.478</v>
      </c>
      <c r="I217">
        <v>682591.29099999997</v>
      </c>
      <c r="J217">
        <v>708414.54299999995</v>
      </c>
      <c r="K217">
        <v>613200.18099999998</v>
      </c>
      <c r="L217">
        <v>717153.80299999996</v>
      </c>
    </row>
    <row r="218" spans="1:12">
      <c r="A218" t="s">
        <v>238</v>
      </c>
      <c r="B218">
        <v>902796.03799999994</v>
      </c>
      <c r="C218">
        <v>737841.848</v>
      </c>
      <c r="D218">
        <v>865767.36600000004</v>
      </c>
      <c r="E218">
        <v>834230.29200000002</v>
      </c>
      <c r="F218">
        <v>793791.43599999999</v>
      </c>
      <c r="G218">
        <v>698833.50699999998</v>
      </c>
      <c r="H218">
        <v>798640.71400000004</v>
      </c>
      <c r="I218">
        <v>989325.26800000004</v>
      </c>
      <c r="J218">
        <v>970342.24800000002</v>
      </c>
      <c r="K218">
        <v>643859.19099999999</v>
      </c>
      <c r="L218">
        <v>770411.37399999995</v>
      </c>
    </row>
    <row r="219" spans="1:12">
      <c r="A219" t="s">
        <v>239</v>
      </c>
      <c r="B219">
        <v>2944.471</v>
      </c>
      <c r="C219">
        <v>3654.4340000000002</v>
      </c>
      <c r="D219">
        <v>3760.1979999999999</v>
      </c>
      <c r="E219">
        <v>5361.2709999999997</v>
      </c>
      <c r="F219">
        <v>5727.16</v>
      </c>
      <c r="G219">
        <v>6732.89</v>
      </c>
      <c r="H219">
        <v>8415.5789999999997</v>
      </c>
      <c r="I219">
        <v>10111.758</v>
      </c>
      <c r="J219">
        <v>10607.647999999999</v>
      </c>
      <c r="K219">
        <v>11580.916999999999</v>
      </c>
      <c r="L219">
        <v>19874.499</v>
      </c>
    </row>
    <row r="220" spans="1:12">
      <c r="A220" t="s">
        <v>240</v>
      </c>
      <c r="B220">
        <v>164693.85800000001</v>
      </c>
      <c r="C220">
        <v>166019.39499999999</v>
      </c>
      <c r="D220">
        <v>203033.745</v>
      </c>
      <c r="E220">
        <v>245274.049</v>
      </c>
      <c r="F220">
        <v>237250.12100000001</v>
      </c>
      <c r="G220">
        <v>175160.815</v>
      </c>
      <c r="H220">
        <v>193783.97200000001</v>
      </c>
      <c r="I220">
        <v>240767.709</v>
      </c>
      <c r="J220">
        <v>248091.55499999999</v>
      </c>
      <c r="K220">
        <v>208909.83900000001</v>
      </c>
      <c r="L220">
        <v>238129.07399999999</v>
      </c>
    </row>
    <row r="221" spans="1:12">
      <c r="A221" t="s">
        <v>241</v>
      </c>
      <c r="B221">
        <v>412319.56</v>
      </c>
      <c r="C221">
        <v>569029.03700000001</v>
      </c>
      <c r="D221">
        <v>580608.99800000002</v>
      </c>
      <c r="E221">
        <v>895183.26899999997</v>
      </c>
      <c r="F221">
        <v>818161.26300000004</v>
      </c>
      <c r="G221">
        <v>817129.49800000002</v>
      </c>
      <c r="H221">
        <v>1075694.588</v>
      </c>
      <c r="I221">
        <v>1455566.2549999999</v>
      </c>
      <c r="J221">
        <v>1207420.9669999999</v>
      </c>
      <c r="K221">
        <v>176666.31</v>
      </c>
      <c r="L221">
        <v>172482.185</v>
      </c>
    </row>
    <row r="222" spans="1:12">
      <c r="A222" t="s">
        <v>242</v>
      </c>
      <c r="B222">
        <v>440439.70299999998</v>
      </c>
      <c r="C222">
        <v>336764.429</v>
      </c>
      <c r="D222">
        <v>249445.152</v>
      </c>
      <c r="E222">
        <v>263885.71600000001</v>
      </c>
      <c r="F222">
        <v>310941.397</v>
      </c>
      <c r="G222">
        <v>351191.68300000002</v>
      </c>
      <c r="H222">
        <v>404162.74599999998</v>
      </c>
      <c r="I222">
        <v>499825.62099999998</v>
      </c>
      <c r="J222">
        <v>528165.46</v>
      </c>
      <c r="K222">
        <v>381495.34700000001</v>
      </c>
      <c r="L222">
        <v>435969.34499999997</v>
      </c>
    </row>
    <row r="223" spans="1:12">
      <c r="A223" t="s">
        <v>243</v>
      </c>
      <c r="B223">
        <v>2319374.1910000001</v>
      </c>
      <c r="C223">
        <v>2489868.2390000001</v>
      </c>
      <c r="D223">
        <v>2429721.2230000002</v>
      </c>
      <c r="E223">
        <v>2594968.0410000002</v>
      </c>
      <c r="F223">
        <v>2482433.2489999998</v>
      </c>
      <c r="G223">
        <v>2495437.7059999998</v>
      </c>
      <c r="H223">
        <v>2530781.844</v>
      </c>
      <c r="I223">
        <v>2297320.247</v>
      </c>
      <c r="J223">
        <v>2490864.0589999999</v>
      </c>
      <c r="K223">
        <v>1795861.895</v>
      </c>
      <c r="L223">
        <v>2197372.926</v>
      </c>
    </row>
    <row r="224" spans="1:12">
      <c r="A224" t="s">
        <v>244</v>
      </c>
      <c r="B224">
        <v>314574.77799999999</v>
      </c>
      <c r="C224">
        <v>261392.57699999999</v>
      </c>
      <c r="D224">
        <v>452252.72100000002</v>
      </c>
      <c r="E224">
        <v>613913.62600000005</v>
      </c>
      <c r="F224">
        <v>612076.20200000005</v>
      </c>
      <c r="G224">
        <v>544142.79</v>
      </c>
      <c r="H224">
        <v>672190.20900000003</v>
      </c>
      <c r="I224">
        <v>757740.66500000004</v>
      </c>
      <c r="J224">
        <v>824985.68799999997</v>
      </c>
      <c r="K224">
        <v>460402.67099999997</v>
      </c>
      <c r="L224">
        <v>542125.30599999998</v>
      </c>
    </row>
    <row r="225" spans="1:12">
      <c r="A225" t="s">
        <v>245</v>
      </c>
      <c r="B225">
        <v>32171.766</v>
      </c>
      <c r="C225">
        <v>28946.174999999999</v>
      </c>
      <c r="D225">
        <v>39608.084000000003</v>
      </c>
      <c r="E225">
        <v>41585.646000000001</v>
      </c>
      <c r="F225">
        <v>57957.438999999998</v>
      </c>
      <c r="G225">
        <v>68469.428</v>
      </c>
      <c r="H225">
        <v>91602.79</v>
      </c>
      <c r="I225">
        <v>141996.74900000001</v>
      </c>
      <c r="J225">
        <v>163978.704</v>
      </c>
      <c r="K225">
        <v>114287.58900000001</v>
      </c>
      <c r="L225">
        <v>98191.313999999998</v>
      </c>
    </row>
    <row r="226" spans="1:12">
      <c r="A226" t="s">
        <v>246</v>
      </c>
      <c r="B226">
        <v>544581.06900000002</v>
      </c>
      <c r="C226">
        <v>613354.09299999999</v>
      </c>
      <c r="D226">
        <v>762559.72499999998</v>
      </c>
      <c r="E226">
        <v>1236108.98</v>
      </c>
      <c r="F226">
        <v>1416043.372</v>
      </c>
      <c r="G226">
        <v>1525098.2009999999</v>
      </c>
      <c r="H226">
        <v>1683538.4369999999</v>
      </c>
      <c r="I226">
        <v>2207809.12</v>
      </c>
      <c r="J226">
        <v>2313396.625</v>
      </c>
      <c r="K226">
        <v>1862816.723</v>
      </c>
      <c r="L226">
        <v>2246768.7009999999</v>
      </c>
    </row>
    <row r="227" spans="1:12">
      <c r="A227" t="s">
        <v>247</v>
      </c>
      <c r="B227">
        <v>61396.434000000001</v>
      </c>
      <c r="C227">
        <v>63166.269</v>
      </c>
      <c r="D227">
        <v>72401.811000000002</v>
      </c>
      <c r="E227">
        <v>109680.724</v>
      </c>
      <c r="F227">
        <v>132547.58499999999</v>
      </c>
      <c r="G227">
        <v>160288.89000000001</v>
      </c>
      <c r="H227">
        <v>171478.038</v>
      </c>
      <c r="I227">
        <v>274450.68800000002</v>
      </c>
      <c r="J227">
        <v>323613.43199999997</v>
      </c>
      <c r="K227">
        <v>251072.72500000001</v>
      </c>
      <c r="L227">
        <v>282673.60200000001</v>
      </c>
    </row>
    <row r="228" spans="1:12">
      <c r="A228" t="s">
        <v>248</v>
      </c>
      <c r="B228">
        <v>8386.4339999999993</v>
      </c>
      <c r="C228">
        <v>9630.116</v>
      </c>
      <c r="D228">
        <v>14105.036</v>
      </c>
      <c r="E228">
        <v>27013.391</v>
      </c>
      <c r="F228">
        <v>36703.421000000002</v>
      </c>
      <c r="G228">
        <v>58183.726999999999</v>
      </c>
      <c r="H228">
        <v>72375.827000000005</v>
      </c>
      <c r="I228">
        <v>94698.721999999994</v>
      </c>
      <c r="J228">
        <v>114360.205</v>
      </c>
      <c r="K228">
        <v>76522.914999999994</v>
      </c>
      <c r="L228">
        <v>59918.165000000001</v>
      </c>
    </row>
    <row r="229" spans="1:12">
      <c r="A229" t="s">
        <v>249</v>
      </c>
      <c r="B229">
        <v>22072.307000000001</v>
      </c>
      <c r="C229">
        <v>15962.779</v>
      </c>
      <c r="D229">
        <v>9960.1790000000001</v>
      </c>
      <c r="E229">
        <v>11437.771000000001</v>
      </c>
      <c r="F229">
        <v>8316.3310000000001</v>
      </c>
      <c r="G229">
        <v>13207.647999999999</v>
      </c>
      <c r="H229">
        <v>20203.123</v>
      </c>
      <c r="I229">
        <v>32788.82</v>
      </c>
      <c r="J229">
        <v>27902.330999999998</v>
      </c>
      <c r="K229">
        <v>6210.183</v>
      </c>
      <c r="L229">
        <v>3360.8339999999998</v>
      </c>
    </row>
    <row r="230" spans="1:12">
      <c r="A230" t="s">
        <v>250</v>
      </c>
      <c r="B230">
        <v>199478.72099999999</v>
      </c>
      <c r="C230">
        <v>137910.18700000001</v>
      </c>
      <c r="D230">
        <v>137733.57399999999</v>
      </c>
      <c r="E230">
        <v>226682.367</v>
      </c>
      <c r="F230">
        <v>327010.23700000002</v>
      </c>
      <c r="G230">
        <v>249829.13</v>
      </c>
      <c r="H230">
        <v>132105.28099999999</v>
      </c>
      <c r="I230">
        <v>137827.39799999999</v>
      </c>
      <c r="J230">
        <v>294117.93400000001</v>
      </c>
      <c r="K230">
        <v>98370.264999999999</v>
      </c>
      <c r="L230">
        <v>192023.91099999999</v>
      </c>
    </row>
    <row r="231" spans="1:12">
      <c r="A231" t="s">
        <v>251</v>
      </c>
      <c r="B231">
        <v>47847.411</v>
      </c>
      <c r="C231">
        <v>45763.411</v>
      </c>
      <c r="D231">
        <v>61563.976999999999</v>
      </c>
      <c r="E231">
        <v>49337.934999999998</v>
      </c>
      <c r="F231">
        <v>122929.878</v>
      </c>
      <c r="G231">
        <v>84965.823999999993</v>
      </c>
      <c r="H231">
        <v>174595.065</v>
      </c>
      <c r="I231">
        <v>192247.448</v>
      </c>
      <c r="J231">
        <v>201414.87899999999</v>
      </c>
      <c r="K231">
        <v>116805.098</v>
      </c>
      <c r="L231">
        <v>100305.698</v>
      </c>
    </row>
    <row r="232" spans="1:12">
      <c r="A232" t="s">
        <v>252</v>
      </c>
      <c r="B232">
        <v>8204.6350000000002</v>
      </c>
      <c r="C232">
        <v>10063.304</v>
      </c>
      <c r="D232">
        <v>7853.567</v>
      </c>
      <c r="E232">
        <v>8447.125</v>
      </c>
      <c r="F232">
        <v>13284.779</v>
      </c>
      <c r="G232">
        <v>24125.395</v>
      </c>
      <c r="H232">
        <v>35564.631999999998</v>
      </c>
      <c r="I232">
        <v>49632.88</v>
      </c>
      <c r="J232">
        <v>58920.004999999997</v>
      </c>
      <c r="K232">
        <v>39397.476999999999</v>
      </c>
      <c r="L232">
        <v>32413.949000000001</v>
      </c>
    </row>
    <row r="233" spans="1:12">
      <c r="A233" t="s">
        <v>253</v>
      </c>
      <c r="B233">
        <v>90461.48</v>
      </c>
      <c r="C233">
        <v>88638.194000000003</v>
      </c>
      <c r="D233">
        <v>106541.436</v>
      </c>
      <c r="E233">
        <v>138486.255</v>
      </c>
      <c r="F233">
        <v>165739.533</v>
      </c>
      <c r="G233">
        <v>189607.18</v>
      </c>
      <c r="H233">
        <v>245099.22399999999</v>
      </c>
      <c r="I233">
        <v>268042.94300000003</v>
      </c>
      <c r="J233">
        <v>242640.45699999999</v>
      </c>
      <c r="K233">
        <v>193066.37</v>
      </c>
      <c r="L233">
        <v>198287.47</v>
      </c>
    </row>
    <row r="234" spans="1:12">
      <c r="A234" t="s">
        <v>254</v>
      </c>
      <c r="B234">
        <v>43824.896999999997</v>
      </c>
      <c r="C234">
        <v>39767.146999999997</v>
      </c>
      <c r="D234">
        <v>40044.620999999999</v>
      </c>
      <c r="E234">
        <v>46110.870999999999</v>
      </c>
      <c r="F234">
        <v>53737.322</v>
      </c>
      <c r="G234">
        <v>57183.91</v>
      </c>
      <c r="H234">
        <v>65565.222999999998</v>
      </c>
      <c r="I234">
        <v>90010.607999999993</v>
      </c>
      <c r="J234">
        <v>104617.015</v>
      </c>
      <c r="K234">
        <v>81885.116999999998</v>
      </c>
      <c r="L234">
        <v>85209.135999999999</v>
      </c>
    </row>
    <row r="235" spans="1:12">
      <c r="A235" t="s">
        <v>255</v>
      </c>
      <c r="B235">
        <v>351586.65100000001</v>
      </c>
      <c r="C235">
        <v>414621.92300000001</v>
      </c>
      <c r="D235">
        <v>463984.07799999998</v>
      </c>
      <c r="E235">
        <v>675714.31900000002</v>
      </c>
      <c r="F235">
        <v>858569.15700000001</v>
      </c>
      <c r="G235">
        <v>834225.15399999998</v>
      </c>
      <c r="H235">
        <v>900569.98600000003</v>
      </c>
      <c r="I235">
        <v>1212667.274</v>
      </c>
      <c r="J235">
        <v>1309455.9069999999</v>
      </c>
      <c r="K235">
        <v>1113346.5830000001</v>
      </c>
      <c r="L235">
        <v>1250032.5719999999</v>
      </c>
    </row>
    <row r="236" spans="1:12">
      <c r="A236" t="s">
        <v>256</v>
      </c>
      <c r="B236">
        <v>12518.915000000001</v>
      </c>
      <c r="C236">
        <v>7319.1909999999998</v>
      </c>
      <c r="D236">
        <v>11807.129000000001</v>
      </c>
      <c r="E236">
        <v>16758.93</v>
      </c>
      <c r="F236">
        <v>11361.498</v>
      </c>
      <c r="G236">
        <v>13423.438</v>
      </c>
      <c r="H236">
        <v>15380.939</v>
      </c>
      <c r="I236">
        <v>21747.893</v>
      </c>
      <c r="J236">
        <v>30171.460999999999</v>
      </c>
      <c r="K236">
        <v>26173.55</v>
      </c>
      <c r="L236">
        <v>29546.457999999999</v>
      </c>
    </row>
    <row r="237" spans="1:12">
      <c r="A237" t="s">
        <v>257</v>
      </c>
      <c r="B237">
        <v>667905.62100000004</v>
      </c>
      <c r="C237">
        <v>621468.27099999995</v>
      </c>
      <c r="D237">
        <v>575813.59900000005</v>
      </c>
      <c r="E237">
        <v>632754.18900000001</v>
      </c>
      <c r="F237">
        <v>611579.71600000001</v>
      </c>
      <c r="G237">
        <v>595343.14899999998</v>
      </c>
      <c r="H237">
        <v>550307.59600000002</v>
      </c>
      <c r="I237">
        <v>629665.69900000002</v>
      </c>
      <c r="J237">
        <v>623888.86800000002</v>
      </c>
      <c r="K237">
        <v>467364.17800000001</v>
      </c>
      <c r="L237">
        <v>485480.45899999997</v>
      </c>
    </row>
    <row r="238" spans="1:12">
      <c r="A238" t="s">
        <v>258</v>
      </c>
      <c r="B238">
        <v>277116.48599999998</v>
      </c>
      <c r="C238">
        <v>268974.52299999999</v>
      </c>
      <c r="D238">
        <v>287435.11700000003</v>
      </c>
      <c r="E238">
        <v>349627.929</v>
      </c>
      <c r="F238">
        <v>336312.32500000001</v>
      </c>
      <c r="G238">
        <v>340688.21799999999</v>
      </c>
      <c r="H238">
        <v>364553.109</v>
      </c>
      <c r="I238">
        <v>460364.36700000003</v>
      </c>
      <c r="J238">
        <v>489788.73599999998</v>
      </c>
      <c r="K238">
        <v>385640.41200000001</v>
      </c>
      <c r="L238">
        <v>397211.42200000002</v>
      </c>
    </row>
    <row r="239" spans="1:12">
      <c r="A239" t="s">
        <v>259</v>
      </c>
      <c r="B239">
        <v>181602.50599999999</v>
      </c>
      <c r="C239">
        <v>180812.06599999999</v>
      </c>
      <c r="D239">
        <v>190874.70300000001</v>
      </c>
      <c r="E239">
        <v>210913.516</v>
      </c>
      <c r="F239">
        <v>208439.28099999999</v>
      </c>
      <c r="G239">
        <v>204316.97700000001</v>
      </c>
      <c r="H239">
        <v>196587.97</v>
      </c>
      <c r="I239">
        <v>243542.64600000001</v>
      </c>
      <c r="J239">
        <v>252657.212</v>
      </c>
      <c r="K239">
        <v>189747.01500000001</v>
      </c>
      <c r="L239">
        <v>182826.97099999999</v>
      </c>
    </row>
    <row r="240" spans="1:12">
      <c r="A240" t="s">
        <v>260</v>
      </c>
      <c r="B240">
        <v>234231.446</v>
      </c>
      <c r="C240">
        <v>221600.57699999999</v>
      </c>
      <c r="D240">
        <v>228881.522</v>
      </c>
      <c r="E240">
        <v>302213.80699999997</v>
      </c>
      <c r="F240">
        <v>294609.315</v>
      </c>
      <c r="G240">
        <v>256657.899</v>
      </c>
      <c r="H240">
        <v>259670.106</v>
      </c>
      <c r="I240">
        <v>388722.29800000001</v>
      </c>
      <c r="J240">
        <v>409846.34600000002</v>
      </c>
      <c r="K240">
        <v>356383.93</v>
      </c>
      <c r="L240">
        <v>391325.06599999999</v>
      </c>
    </row>
    <row r="241" spans="1:12">
      <c r="A241" t="s">
        <v>261</v>
      </c>
      <c r="B241">
        <v>1161201.578</v>
      </c>
      <c r="C241">
        <v>1226201.862</v>
      </c>
      <c r="D241">
        <v>1252091.602</v>
      </c>
      <c r="E241">
        <v>1507765.42</v>
      </c>
      <c r="F241">
        <v>1579772.851</v>
      </c>
      <c r="G241">
        <v>1494870.5</v>
      </c>
      <c r="H241">
        <v>1459747.8459999999</v>
      </c>
      <c r="I241">
        <v>1691468.8959999999</v>
      </c>
      <c r="J241">
        <v>1655210.183</v>
      </c>
      <c r="K241">
        <v>1355177.7860000001</v>
      </c>
      <c r="L241">
        <v>1363566.834</v>
      </c>
    </row>
    <row r="242" spans="1:12">
      <c r="A242" t="s">
        <v>262</v>
      </c>
      <c r="B242">
        <v>157566.41200000001</v>
      </c>
      <c r="C242">
        <v>156900.05100000001</v>
      </c>
      <c r="D242">
        <v>170134.92300000001</v>
      </c>
      <c r="E242">
        <v>216329.076</v>
      </c>
      <c r="F242">
        <v>232860.67600000001</v>
      </c>
      <c r="G242">
        <v>227772.85500000001</v>
      </c>
      <c r="H242">
        <v>214760.69500000001</v>
      </c>
      <c r="I242">
        <v>228883.54699999999</v>
      </c>
      <c r="J242">
        <v>240412.87100000001</v>
      </c>
      <c r="K242">
        <v>220712.08900000001</v>
      </c>
      <c r="L242">
        <v>239156.38399999999</v>
      </c>
    </row>
    <row r="243" spans="1:12">
      <c r="A243" t="s">
        <v>263</v>
      </c>
      <c r="B243">
        <v>16379.181</v>
      </c>
      <c r="C243">
        <v>19436.482</v>
      </c>
      <c r="D243">
        <v>21152.058000000001</v>
      </c>
      <c r="E243">
        <v>32121.694</v>
      </c>
      <c r="F243">
        <v>36678.008999999998</v>
      </c>
      <c r="G243">
        <v>32716.232</v>
      </c>
      <c r="H243">
        <v>36866.493999999999</v>
      </c>
      <c r="I243">
        <v>57338.523000000001</v>
      </c>
      <c r="J243">
        <v>56738.773999999998</v>
      </c>
      <c r="K243">
        <v>40767.61</v>
      </c>
      <c r="L243">
        <v>40766.917000000001</v>
      </c>
    </row>
    <row r="244" spans="1:12">
      <c r="A244" t="s">
        <v>264</v>
      </c>
      <c r="B244">
        <v>1486161.2080000001</v>
      </c>
      <c r="C244">
        <v>1532477.9779999999</v>
      </c>
      <c r="D244">
        <v>1539710.9040000001</v>
      </c>
      <c r="E244">
        <v>1634377.3870000001</v>
      </c>
      <c r="F244">
        <v>1614959.443</v>
      </c>
      <c r="G244">
        <v>1557284.9110000001</v>
      </c>
      <c r="H244">
        <v>1599315.571</v>
      </c>
      <c r="I244">
        <v>1885352.8330000001</v>
      </c>
      <c r="J244">
        <v>2005807.19</v>
      </c>
      <c r="K244">
        <v>1679649.916</v>
      </c>
      <c r="L244">
        <v>1783272.9990000001</v>
      </c>
    </row>
    <row r="245" spans="1:12">
      <c r="A245" t="s">
        <v>265</v>
      </c>
      <c r="B245">
        <v>13740.954</v>
      </c>
      <c r="C245">
        <v>9215.241</v>
      </c>
      <c r="D245">
        <v>9310.6849999999995</v>
      </c>
      <c r="E245">
        <v>10568.2</v>
      </c>
      <c r="F245">
        <v>13014.28</v>
      </c>
      <c r="G245">
        <v>10345.496999999999</v>
      </c>
      <c r="H245">
        <v>8164.6959999999999</v>
      </c>
      <c r="I245">
        <v>12576.671</v>
      </c>
      <c r="J245">
        <v>15126.300999999999</v>
      </c>
      <c r="K245">
        <v>14967.089</v>
      </c>
      <c r="L245">
        <v>23443.585999999999</v>
      </c>
    </row>
    <row r="246" spans="1:12">
      <c r="A246" t="s">
        <v>266</v>
      </c>
      <c r="B246">
        <v>34068.944000000003</v>
      </c>
      <c r="C246">
        <v>39755.055</v>
      </c>
      <c r="D246">
        <v>41221.391000000003</v>
      </c>
      <c r="E246">
        <v>48568.038</v>
      </c>
      <c r="F246">
        <v>58371.161</v>
      </c>
      <c r="G246">
        <v>57329.421999999999</v>
      </c>
      <c r="H246">
        <v>77497.604999999996</v>
      </c>
      <c r="I246">
        <v>107828.056</v>
      </c>
      <c r="J246">
        <v>116893.031</v>
      </c>
      <c r="K246">
        <v>120280.06600000001</v>
      </c>
      <c r="L246">
        <v>116943.817</v>
      </c>
    </row>
    <row r="247" spans="1:12">
      <c r="A247" t="s">
        <v>267</v>
      </c>
      <c r="B247">
        <v>11177.965</v>
      </c>
      <c r="C247">
        <v>14541.556</v>
      </c>
      <c r="D247">
        <v>23227.303</v>
      </c>
      <c r="E247">
        <v>41841.686999999998</v>
      </c>
      <c r="F247">
        <v>49035.714999999997</v>
      </c>
      <c r="G247">
        <v>38387.120999999999</v>
      </c>
      <c r="H247">
        <v>52888.212</v>
      </c>
      <c r="I247">
        <v>59272.714999999997</v>
      </c>
      <c r="J247">
        <v>56720.324999999997</v>
      </c>
      <c r="K247">
        <v>49339.235000000001</v>
      </c>
      <c r="L247">
        <v>57000.095999999998</v>
      </c>
    </row>
    <row r="248" spans="1:12">
      <c r="A248" t="s">
        <v>268</v>
      </c>
      <c r="B248">
        <v>83423.831999999995</v>
      </c>
      <c r="C248">
        <v>87973.54</v>
      </c>
      <c r="D248">
        <v>101510.304</v>
      </c>
      <c r="E248">
        <v>127013.705</v>
      </c>
      <c r="F248">
        <v>123194.72900000001</v>
      </c>
      <c r="G248">
        <v>76207.021999999997</v>
      </c>
      <c r="H248">
        <v>88411.129000000001</v>
      </c>
      <c r="I248">
        <v>119940.588</v>
      </c>
      <c r="J248">
        <v>146975.17499999999</v>
      </c>
      <c r="K248">
        <v>116833.232</v>
      </c>
      <c r="L248">
        <v>162221.89199999999</v>
      </c>
    </row>
    <row r="249" spans="1:12">
      <c r="A249" t="s">
        <v>269</v>
      </c>
      <c r="B249">
        <v>17914.464</v>
      </c>
      <c r="C249">
        <v>17864.219000000001</v>
      </c>
      <c r="D249">
        <v>17280.865000000002</v>
      </c>
      <c r="E249">
        <v>20846.41</v>
      </c>
      <c r="F249">
        <v>14895.644</v>
      </c>
      <c r="G249">
        <v>5196.58</v>
      </c>
      <c r="H249">
        <v>8786.8559999999998</v>
      </c>
      <c r="I249">
        <v>6375.1850000000004</v>
      </c>
      <c r="J249">
        <v>5586.3649999999998</v>
      </c>
      <c r="K249">
        <v>6355.82</v>
      </c>
      <c r="L249">
        <v>11812.537</v>
      </c>
    </row>
    <row r="250" spans="1:12">
      <c r="A250" t="s">
        <v>270</v>
      </c>
      <c r="B250">
        <v>7614.4229999999998</v>
      </c>
      <c r="C250">
        <v>10193.74</v>
      </c>
      <c r="D250">
        <v>9449.8860000000004</v>
      </c>
      <c r="E250">
        <v>7199.39</v>
      </c>
      <c r="F250">
        <v>7061.6440000000002</v>
      </c>
      <c r="G250">
        <v>9513.9330000000009</v>
      </c>
      <c r="H250">
        <v>10911.181</v>
      </c>
      <c r="I250">
        <v>13725.683000000001</v>
      </c>
      <c r="J250">
        <v>15812.975</v>
      </c>
      <c r="K250">
        <v>11587.328</v>
      </c>
      <c r="L250">
        <v>13361.296</v>
      </c>
    </row>
    <row r="251" spans="1:12">
      <c r="A251" t="s">
        <v>271</v>
      </c>
      <c r="B251">
        <v>162.714</v>
      </c>
      <c r="C251">
        <v>284.447</v>
      </c>
      <c r="D251">
        <v>1803.8710000000001</v>
      </c>
      <c r="E251">
        <v>2669.7359999999999</v>
      </c>
      <c r="F251">
        <v>2176.19</v>
      </c>
      <c r="G251">
        <v>2025.0519999999999</v>
      </c>
      <c r="H251">
        <v>3478.672</v>
      </c>
      <c r="I251">
        <v>2034.097</v>
      </c>
      <c r="J251">
        <v>2133.5479999999998</v>
      </c>
      <c r="K251">
        <v>1645.5139999999999</v>
      </c>
      <c r="L251">
        <v>1242.9449999999999</v>
      </c>
    </row>
    <row r="252" spans="1:12">
      <c r="A252" t="s">
        <v>272</v>
      </c>
      <c r="B252">
        <v>19160.025000000001</v>
      </c>
      <c r="C252">
        <v>21647.754000000001</v>
      </c>
      <c r="D252">
        <v>28893.019</v>
      </c>
      <c r="E252">
        <v>40935.809000000001</v>
      </c>
      <c r="F252">
        <v>44431.394999999997</v>
      </c>
      <c r="G252">
        <v>45204.006000000001</v>
      </c>
      <c r="H252">
        <v>57437.337</v>
      </c>
      <c r="I252">
        <v>82187.758000000002</v>
      </c>
      <c r="J252">
        <v>84682.691999999995</v>
      </c>
      <c r="K252">
        <v>81407.145999999993</v>
      </c>
      <c r="L252">
        <v>89382.047000000006</v>
      </c>
    </row>
    <row r="253" spans="1:12">
      <c r="A253" t="s">
        <v>273</v>
      </c>
      <c r="B253">
        <v>10536.977000000001</v>
      </c>
      <c r="C253">
        <v>9893.1380000000008</v>
      </c>
      <c r="D253">
        <v>11297.027</v>
      </c>
      <c r="E253">
        <v>15548.483</v>
      </c>
      <c r="F253">
        <v>16571.031999999999</v>
      </c>
      <c r="G253">
        <v>23332.620999999999</v>
      </c>
      <c r="H253">
        <v>20370.839</v>
      </c>
      <c r="I253">
        <v>28805.101999999999</v>
      </c>
      <c r="J253">
        <v>42438.644</v>
      </c>
      <c r="K253">
        <v>39136.540999999997</v>
      </c>
      <c r="L253">
        <v>67330.663</v>
      </c>
    </row>
    <row r="254" spans="1:12">
      <c r="A254" t="s">
        <v>274</v>
      </c>
      <c r="B254">
        <v>33399.894999999997</v>
      </c>
      <c r="C254">
        <v>22671.607</v>
      </c>
      <c r="D254">
        <v>21136.223999999998</v>
      </c>
      <c r="E254">
        <v>39706.036</v>
      </c>
      <c r="F254">
        <v>35532.629000000001</v>
      </c>
      <c r="G254">
        <v>30402.304</v>
      </c>
      <c r="H254">
        <v>26587.178</v>
      </c>
      <c r="I254">
        <v>30361.117999999999</v>
      </c>
      <c r="J254">
        <v>45235.332999999999</v>
      </c>
      <c r="K254">
        <v>54135.294999999998</v>
      </c>
      <c r="L254">
        <v>43453.803</v>
      </c>
    </row>
    <row r="255" spans="1:12">
      <c r="A255" t="s">
        <v>275</v>
      </c>
      <c r="B255">
        <v>47325.654000000002</v>
      </c>
      <c r="C255">
        <v>43401.243999999999</v>
      </c>
      <c r="D255">
        <v>38805.805999999997</v>
      </c>
      <c r="E255">
        <v>46261.19</v>
      </c>
      <c r="F255">
        <v>51520.381000000001</v>
      </c>
      <c r="G255">
        <v>63325.317000000003</v>
      </c>
      <c r="H255">
        <v>57972.114000000001</v>
      </c>
      <c r="I255">
        <v>102165.10400000001</v>
      </c>
      <c r="J255">
        <v>177088.97899999999</v>
      </c>
      <c r="K255">
        <v>90749.797999999995</v>
      </c>
      <c r="L255">
        <v>97032.164999999994</v>
      </c>
    </row>
    <row r="256" spans="1:12">
      <c r="A256" t="s">
        <v>276</v>
      </c>
      <c r="B256">
        <v>181285.595</v>
      </c>
      <c r="C256">
        <v>185187.72</v>
      </c>
      <c r="D256">
        <v>218720.95199999999</v>
      </c>
      <c r="E256">
        <v>294123.429</v>
      </c>
      <c r="F256">
        <v>359754.14500000002</v>
      </c>
      <c r="G256">
        <v>401759.58100000001</v>
      </c>
      <c r="H256">
        <v>447740.533</v>
      </c>
      <c r="I256">
        <v>598798.36399999994</v>
      </c>
      <c r="J256">
        <v>635583.51800000004</v>
      </c>
      <c r="K256">
        <v>551113.755</v>
      </c>
      <c r="L256">
        <v>619829.68099999998</v>
      </c>
    </row>
    <row r="257" spans="1:12">
      <c r="A257" t="s">
        <v>277</v>
      </c>
      <c r="B257">
        <v>60581.959000000003</v>
      </c>
      <c r="C257">
        <v>49056.31</v>
      </c>
      <c r="D257">
        <v>50578.353000000003</v>
      </c>
      <c r="E257">
        <v>63196.43</v>
      </c>
      <c r="F257">
        <v>69285.925000000003</v>
      </c>
      <c r="G257">
        <v>64965.940999999999</v>
      </c>
      <c r="H257">
        <v>69553.573999999993</v>
      </c>
      <c r="I257">
        <v>80968.926999999996</v>
      </c>
      <c r="J257">
        <v>87453.83</v>
      </c>
      <c r="K257">
        <v>82658.370999999999</v>
      </c>
      <c r="L257">
        <v>86628.024999999994</v>
      </c>
    </row>
    <row r="258" spans="1:12">
      <c r="A258" t="s">
        <v>278</v>
      </c>
      <c r="B258">
        <v>13013.241</v>
      </c>
      <c r="C258">
        <v>7872.7539999999999</v>
      </c>
      <c r="D258">
        <v>8453.0810000000001</v>
      </c>
      <c r="E258">
        <v>10154.028</v>
      </c>
      <c r="F258">
        <v>24852.866999999998</v>
      </c>
      <c r="G258">
        <v>37236.599000000002</v>
      </c>
      <c r="H258">
        <v>55346.093000000001</v>
      </c>
      <c r="I258">
        <v>27325.404999999999</v>
      </c>
      <c r="J258">
        <v>31809.198</v>
      </c>
      <c r="K258">
        <v>31017.811000000002</v>
      </c>
      <c r="L258">
        <v>23522.169000000002</v>
      </c>
    </row>
    <row r="259" spans="1:12">
      <c r="A259" t="s">
        <v>279</v>
      </c>
      <c r="B259">
        <v>4710.0150000000003</v>
      </c>
      <c r="C259">
        <v>15773.843000000001</v>
      </c>
      <c r="D259">
        <v>6575.4279999999999</v>
      </c>
      <c r="E259">
        <v>11159.99</v>
      </c>
      <c r="F259">
        <v>8878.4509999999991</v>
      </c>
      <c r="G259">
        <v>15277.53</v>
      </c>
      <c r="H259">
        <v>8110.6059999999998</v>
      </c>
      <c r="I259">
        <v>11207.147999999999</v>
      </c>
      <c r="J259">
        <v>10832.808000000001</v>
      </c>
      <c r="K259">
        <v>5916.8649999999998</v>
      </c>
      <c r="L259">
        <v>18063.907999999999</v>
      </c>
    </row>
    <row r="260" spans="1:12">
      <c r="A260" t="s">
        <v>280</v>
      </c>
      <c r="B260">
        <v>23184.897000000001</v>
      </c>
      <c r="C260">
        <v>21144.39</v>
      </c>
      <c r="D260">
        <v>22526.074000000001</v>
      </c>
      <c r="E260">
        <v>18494.652999999998</v>
      </c>
      <c r="F260">
        <v>20095.8</v>
      </c>
      <c r="G260">
        <v>21291.66</v>
      </c>
      <c r="H260">
        <v>27131.744999999999</v>
      </c>
      <c r="I260">
        <v>39696.190999999999</v>
      </c>
      <c r="J260">
        <v>35131.207999999999</v>
      </c>
      <c r="K260">
        <v>35727.355000000003</v>
      </c>
      <c r="L260">
        <v>40270.837</v>
      </c>
    </row>
    <row r="261" spans="1:12">
      <c r="A261" t="s">
        <v>281</v>
      </c>
      <c r="B261">
        <v>28196.278999999999</v>
      </c>
      <c r="C261">
        <v>29446.592000000001</v>
      </c>
      <c r="D261">
        <v>23462.297999999999</v>
      </c>
      <c r="E261">
        <v>30053.866000000002</v>
      </c>
      <c r="F261">
        <v>29520.895</v>
      </c>
      <c r="G261">
        <v>71601.726999999999</v>
      </c>
      <c r="H261">
        <v>65213.828999999998</v>
      </c>
      <c r="I261">
        <v>41091.771999999997</v>
      </c>
      <c r="J261">
        <v>35386.199000000001</v>
      </c>
      <c r="K261">
        <v>29698.415000000001</v>
      </c>
      <c r="L261">
        <v>28552.787</v>
      </c>
    </row>
    <row r="262" spans="1:12">
      <c r="A262" t="s">
        <v>282</v>
      </c>
      <c r="B262">
        <v>51087.74</v>
      </c>
      <c r="C262">
        <v>47203.262999999999</v>
      </c>
      <c r="D262">
        <v>47998.561000000002</v>
      </c>
      <c r="E262">
        <v>52784.05</v>
      </c>
      <c r="F262">
        <v>66324.36</v>
      </c>
      <c r="G262">
        <v>70816.967999999993</v>
      </c>
      <c r="H262">
        <v>88913.55</v>
      </c>
      <c r="I262">
        <v>107650.952</v>
      </c>
      <c r="J262">
        <v>97167.248000000007</v>
      </c>
      <c r="K262">
        <v>87183.652000000002</v>
      </c>
      <c r="L262">
        <v>87962.055999999997</v>
      </c>
    </row>
    <row r="263" spans="1:12">
      <c r="A263" t="s">
        <v>283</v>
      </c>
      <c r="B263">
        <v>5698.2579999999998</v>
      </c>
      <c r="C263">
        <v>3055.68</v>
      </c>
      <c r="D263">
        <v>2927.9349999999999</v>
      </c>
      <c r="E263">
        <v>3083.6480000000001</v>
      </c>
      <c r="F263">
        <v>2331.0349999999999</v>
      </c>
      <c r="G263">
        <v>2421.2649999999999</v>
      </c>
      <c r="H263">
        <v>11178.258</v>
      </c>
      <c r="I263">
        <v>11941.614</v>
      </c>
      <c r="J263">
        <v>44348.944000000003</v>
      </c>
      <c r="K263">
        <v>139417.20800000001</v>
      </c>
      <c r="L263">
        <v>306310.14899999998</v>
      </c>
    </row>
  </sheetData>
  <pageMargins left="0.7" right="0.7" top="0.75" bottom="0.75" header="0.3" footer="0.3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>
  <dimension ref="A1:Z263"/>
  <sheetViews>
    <sheetView topLeftCell="G1" workbookViewId="0">
      <selection activeCell="N2" sqref="N2"/>
    </sheetView>
  </sheetViews>
  <sheetFormatPr defaultRowHeight="12.75"/>
  <sheetData>
    <row r="1" spans="1:26">
      <c r="A1" t="s">
        <v>26</v>
      </c>
    </row>
    <row r="2" spans="1:26">
      <c r="A2" t="s">
        <v>0</v>
      </c>
      <c r="N2" s="1"/>
    </row>
    <row r="3" spans="1:26">
      <c r="O3" s="2" t="s">
        <v>288</v>
      </c>
    </row>
    <row r="4" spans="1:26">
      <c r="A4" t="s">
        <v>1</v>
      </c>
      <c r="B4" t="s">
        <v>323</v>
      </c>
      <c r="C4" t="s">
        <v>3</v>
      </c>
      <c r="D4" t="s">
        <v>4</v>
      </c>
      <c r="O4" s="3" t="s">
        <v>289</v>
      </c>
      <c r="P4" s="1" t="s">
        <v>286</v>
      </c>
    </row>
    <row r="5" spans="1:26">
      <c r="N5" s="4" t="s">
        <v>20</v>
      </c>
      <c r="O5" s="6"/>
      <c r="P5" s="5">
        <v>2000</v>
      </c>
      <c r="Q5" s="5">
        <v>2001</v>
      </c>
      <c r="R5" s="5">
        <v>2002</v>
      </c>
      <c r="S5" s="5">
        <v>2003</v>
      </c>
      <c r="T5" s="5">
        <v>2004</v>
      </c>
      <c r="U5" s="5">
        <v>2005</v>
      </c>
      <c r="V5" s="5">
        <v>2006</v>
      </c>
      <c r="W5" s="5">
        <v>2007</v>
      </c>
      <c r="X5" s="5">
        <v>2008</v>
      </c>
      <c r="Y5" s="5">
        <v>2009</v>
      </c>
      <c r="Z5" s="5">
        <v>2010</v>
      </c>
    </row>
    <row r="6" spans="1:26">
      <c r="A6" t="s">
        <v>5</v>
      </c>
      <c r="B6" t="s">
        <v>6</v>
      </c>
      <c r="C6" t="s">
        <v>7</v>
      </c>
      <c r="D6" t="s">
        <v>8</v>
      </c>
      <c r="E6" t="s">
        <v>9</v>
      </c>
      <c r="F6" t="s">
        <v>10</v>
      </c>
      <c r="G6" t="s">
        <v>11</v>
      </c>
      <c r="H6" t="s">
        <v>12</v>
      </c>
      <c r="I6" t="s">
        <v>13</v>
      </c>
      <c r="J6" t="s">
        <v>14</v>
      </c>
      <c r="K6" t="s">
        <v>15</v>
      </c>
      <c r="L6" t="s">
        <v>16</v>
      </c>
      <c r="O6" s="7"/>
    </row>
    <row r="7" spans="1:26">
      <c r="A7" t="s">
        <v>17</v>
      </c>
      <c r="O7" s="7" t="s">
        <v>21</v>
      </c>
      <c r="P7">
        <f>SUM(B9:B96)</f>
        <v>21924802.377999995</v>
      </c>
      <c r="Q7">
        <f t="shared" ref="Q7:Z7" si="0">SUM(C9:C96)</f>
        <v>22716933.375999995</v>
      </c>
      <c r="R7">
        <f t="shared" si="0"/>
        <v>24746463.313000008</v>
      </c>
      <c r="S7">
        <f t="shared" si="0"/>
        <v>31185496.732000008</v>
      </c>
      <c r="T7">
        <f t="shared" si="0"/>
        <v>36791375.568999998</v>
      </c>
      <c r="U7">
        <f t="shared" si="0"/>
        <v>39404804.230000012</v>
      </c>
      <c r="V7">
        <f t="shared" si="0"/>
        <v>43214443.368000016</v>
      </c>
      <c r="W7">
        <f t="shared" si="0"/>
        <v>51515084.000000007</v>
      </c>
      <c r="X7">
        <f t="shared" si="0"/>
        <v>63398443.824000008</v>
      </c>
      <c r="Y7">
        <f t="shared" si="0"/>
        <v>50287826.085000008</v>
      </c>
      <c r="Z7">
        <f t="shared" si="0"/>
        <v>55518270.468000017</v>
      </c>
    </row>
    <row r="8" spans="1:26">
      <c r="A8" t="s">
        <v>28</v>
      </c>
      <c r="B8">
        <v>113343229.177</v>
      </c>
      <c r="C8">
        <v>116148837.947</v>
      </c>
      <c r="D8">
        <v>125872283.01000001</v>
      </c>
      <c r="E8">
        <v>156004713.41600001</v>
      </c>
      <c r="F8">
        <v>182727353.87400001</v>
      </c>
      <c r="G8">
        <v>192798426.84599999</v>
      </c>
      <c r="H8">
        <v>214061202.09599999</v>
      </c>
      <c r="I8">
        <v>253753921.535</v>
      </c>
      <c r="J8">
        <v>279231467.63</v>
      </c>
      <c r="K8">
        <v>223132207.94</v>
      </c>
      <c r="L8">
        <v>246265330.44299999</v>
      </c>
      <c r="O8" s="7"/>
    </row>
    <row r="9" spans="1:26">
      <c r="A9" t="s">
        <v>29</v>
      </c>
      <c r="B9">
        <v>297544.59000000003</v>
      </c>
      <c r="C9">
        <v>261248.288</v>
      </c>
      <c r="D9">
        <v>259695.617</v>
      </c>
      <c r="E9">
        <v>263322.33399999997</v>
      </c>
      <c r="F9">
        <v>365118.55099999998</v>
      </c>
      <c r="G9">
        <v>364143.75900000002</v>
      </c>
      <c r="H9">
        <v>365657.86</v>
      </c>
      <c r="I9">
        <v>391985.864</v>
      </c>
      <c r="J9">
        <v>432010.35</v>
      </c>
      <c r="K9">
        <v>399876.34700000001</v>
      </c>
      <c r="L9">
        <v>453361.44099999999</v>
      </c>
      <c r="O9" s="7" t="s">
        <v>22</v>
      </c>
      <c r="P9">
        <f>B105+B130+B131+B132+B136+B137+B138+B106+B150+B151+B152+B156+B157+B166+B167+B168+B169+B170+B171+B172+B173</f>
        <v>5669613.818</v>
      </c>
      <c r="Q9">
        <f t="shared" ref="Q9:Z9" si="1">C105+C130+C131+C132+C136+C137+C138+C106+C150+C151+C152+C156+C157+C166+C167+C168+C169+C170+C171+C172+C173</f>
        <v>5779188.7069999985</v>
      </c>
      <c r="R9">
        <f t="shared" si="1"/>
        <v>6129783.8050000016</v>
      </c>
      <c r="S9">
        <f t="shared" si="1"/>
        <v>7188642.0160000008</v>
      </c>
      <c r="T9">
        <f t="shared" si="1"/>
        <v>8226732.9699999997</v>
      </c>
      <c r="U9">
        <f t="shared" si="1"/>
        <v>9174799.8639999982</v>
      </c>
      <c r="V9">
        <f t="shared" si="1"/>
        <v>11575312.178999998</v>
      </c>
      <c r="W9">
        <f t="shared" si="1"/>
        <v>13155135.528999999</v>
      </c>
      <c r="X9">
        <f t="shared" si="1"/>
        <v>13824637.692000002</v>
      </c>
      <c r="Y9">
        <f t="shared" si="1"/>
        <v>10228832.506000001</v>
      </c>
      <c r="Z9">
        <f t="shared" si="1"/>
        <v>11917776.207</v>
      </c>
    </row>
    <row r="10" spans="1:26">
      <c r="A10" t="s">
        <v>30</v>
      </c>
      <c r="B10">
        <v>292575.11499999999</v>
      </c>
      <c r="C10">
        <v>198444.70300000001</v>
      </c>
      <c r="D10">
        <v>247374.67499999999</v>
      </c>
      <c r="E10">
        <v>358306.50599999999</v>
      </c>
      <c r="F10">
        <v>384644.47100000002</v>
      </c>
      <c r="G10">
        <v>472093.05300000001</v>
      </c>
      <c r="H10">
        <v>449821.72</v>
      </c>
      <c r="I10">
        <v>456248.93900000001</v>
      </c>
      <c r="J10">
        <v>646680.16200000001</v>
      </c>
      <c r="K10">
        <v>466944.61800000002</v>
      </c>
      <c r="L10">
        <v>468244.76400000002</v>
      </c>
      <c r="O10" s="7"/>
    </row>
    <row r="11" spans="1:26">
      <c r="A11" t="s">
        <v>31</v>
      </c>
      <c r="B11">
        <v>725437.12300000002</v>
      </c>
      <c r="C11">
        <v>944464.43200000003</v>
      </c>
      <c r="D11">
        <v>870664.96900000004</v>
      </c>
      <c r="E11">
        <v>1140756.294</v>
      </c>
      <c r="F11">
        <v>1505294.4539999999</v>
      </c>
      <c r="G11">
        <v>1726221.811</v>
      </c>
      <c r="H11">
        <v>1876319.38</v>
      </c>
      <c r="I11">
        <v>2141125.5460000001</v>
      </c>
      <c r="J11">
        <v>2976337.983</v>
      </c>
      <c r="K11">
        <v>2797838.0860000001</v>
      </c>
      <c r="L11">
        <v>2896685.2579999999</v>
      </c>
      <c r="O11" s="7" t="s">
        <v>23</v>
      </c>
      <c r="P11">
        <f>B141+B142+B143+B144+B145+B146+B147+B148+B149+B153+B154+B155+B231+B232+B233+B234+B235+B236+B237+B238+B239+B240+B241+B242+B243+B244+B257+B258</f>
        <v>11675416.931000002</v>
      </c>
      <c r="Q11">
        <f t="shared" ref="Q11:Z11" si="2">C141+C142+C143+C144+C145+C146+C147+C148+C149+C153+C154+C155+C231+C232+C233+C234+C235+C236+C237+C238+C239+C240+C241+C242+C243+C244+C257+C258</f>
        <v>12010922.42</v>
      </c>
      <c r="R11">
        <f t="shared" si="2"/>
        <v>13547052.507999999</v>
      </c>
      <c r="S11">
        <f t="shared" si="2"/>
        <v>16119504.376</v>
      </c>
      <c r="T11">
        <f t="shared" si="2"/>
        <v>18552363.098000005</v>
      </c>
      <c r="U11">
        <f t="shared" si="2"/>
        <v>19539265.070000004</v>
      </c>
      <c r="V11">
        <f t="shared" si="2"/>
        <v>22222362.844000001</v>
      </c>
      <c r="W11">
        <f t="shared" si="2"/>
        <v>22844419.741000004</v>
      </c>
      <c r="X11">
        <f t="shared" si="2"/>
        <v>22868155.854999997</v>
      </c>
      <c r="Y11">
        <f t="shared" si="2"/>
        <v>21326241.985999998</v>
      </c>
      <c r="Z11">
        <f t="shared" si="2"/>
        <v>21838452.779000003</v>
      </c>
    </row>
    <row r="12" spans="1:26">
      <c r="A12" t="s">
        <v>32</v>
      </c>
      <c r="B12">
        <v>95866.203999999998</v>
      </c>
      <c r="C12">
        <v>92729.047999999995</v>
      </c>
      <c r="D12">
        <v>114592.81600000001</v>
      </c>
      <c r="E12">
        <v>157878.00599999999</v>
      </c>
      <c r="F12">
        <v>191064.174</v>
      </c>
      <c r="G12">
        <v>223567.916</v>
      </c>
      <c r="H12">
        <v>271239.44400000002</v>
      </c>
      <c r="I12">
        <v>312684.76699999999</v>
      </c>
      <c r="J12">
        <v>355665.223</v>
      </c>
      <c r="K12">
        <v>304459.18599999999</v>
      </c>
      <c r="L12">
        <v>325075.39399999997</v>
      </c>
      <c r="O12" s="8"/>
    </row>
    <row r="13" spans="1:26">
      <c r="A13" t="s">
        <v>33</v>
      </c>
      <c r="B13">
        <v>164011.34700000001</v>
      </c>
      <c r="C13">
        <v>150020.478</v>
      </c>
      <c r="D13">
        <v>154218.535</v>
      </c>
      <c r="E13">
        <v>197526.12599999999</v>
      </c>
      <c r="F13">
        <v>235898.758</v>
      </c>
      <c r="G13">
        <v>273422.73700000002</v>
      </c>
      <c r="H13">
        <v>299480.41100000002</v>
      </c>
      <c r="I13">
        <v>370563.25099999999</v>
      </c>
      <c r="J13">
        <v>430337.18599999999</v>
      </c>
      <c r="K13">
        <v>401424.49599999998</v>
      </c>
      <c r="L13">
        <v>432099.41700000002</v>
      </c>
      <c r="O13" s="7" t="s">
        <v>24</v>
      </c>
      <c r="P13">
        <f>B97+B98+B99+B100+B101+B102+B103+B104+B110+B111+B115+B116+B117+B118+B119+B120+B121+B122+B123+B124+B125+B126+B127+B128+B129+B182+B183+B184+B185+B186+B187+B188+B189+B190+B191+B192+B193+B194+B195+B196+B197+B198+B199+B200+B201+B202+B203+B204+B205+B206+B207+B208+B209+B210+B211+B215+B216+B217+B218+B219+B220+B221+B222+B230+B245+B246+B247+B248+B249+B250+B251+B252+B254+B256</f>
        <v>29234786.805000011</v>
      </c>
      <c r="Q13">
        <f t="shared" ref="Q13:Z13" si="3">C97+C98+C99+C100+C101+C102+C103+C104+C110+C111+C115+C116+C117+C118+C119+C120+C121+C122+C123+C124+C125+C126+C127+C128+C129+C182+C183+C184+C185+C186+C187+C188+C189+C190+C191+C192+C193+C194+C195+C196+C197+C198+C199+C200+C201+C202+C203+C204+C205+C206+C207+C208+C209+C210+C211+C215+C216+C217+C218+C219+C220+C221+C222+C230+C245+C246+C247+C248+C249+C250+C251+C252+C254+C256</f>
        <v>30075526.798</v>
      </c>
      <c r="R13">
        <f t="shared" si="3"/>
        <v>32405665.039000012</v>
      </c>
      <c r="S13">
        <f t="shared" si="3"/>
        <v>40041426.859999985</v>
      </c>
      <c r="T13">
        <f t="shared" si="3"/>
        <v>46827531.986000009</v>
      </c>
      <c r="U13">
        <f t="shared" si="3"/>
        <v>51556708.523999982</v>
      </c>
      <c r="V13">
        <f t="shared" si="3"/>
        <v>56194524.581000015</v>
      </c>
      <c r="W13">
        <f t="shared" si="3"/>
        <v>68084890.063999981</v>
      </c>
      <c r="X13">
        <f t="shared" si="3"/>
        <v>73850893.17900002</v>
      </c>
      <c r="Y13">
        <f t="shared" si="3"/>
        <v>61982385.037</v>
      </c>
      <c r="Z13">
        <f t="shared" si="3"/>
        <v>69019618.429999992</v>
      </c>
    </row>
    <row r="14" spans="1:26">
      <c r="A14" t="s">
        <v>34</v>
      </c>
      <c r="B14">
        <v>357646.696</v>
      </c>
      <c r="C14">
        <v>457180.23100000003</v>
      </c>
      <c r="D14">
        <v>402118.49099999998</v>
      </c>
      <c r="E14">
        <v>516368.02399999998</v>
      </c>
      <c r="F14">
        <v>527718.77899999998</v>
      </c>
      <c r="G14">
        <v>484942.12900000002</v>
      </c>
      <c r="H14">
        <v>528714.71299999999</v>
      </c>
      <c r="I14">
        <v>715070.71400000004</v>
      </c>
      <c r="J14">
        <v>779969.73</v>
      </c>
      <c r="K14">
        <v>659914.78700000001</v>
      </c>
      <c r="L14">
        <v>614640.94900000002</v>
      </c>
      <c r="O14" s="8"/>
    </row>
    <row r="15" spans="1:26">
      <c r="A15" t="s">
        <v>35</v>
      </c>
      <c r="B15">
        <v>47271.131999999998</v>
      </c>
      <c r="C15">
        <v>62066.684000000001</v>
      </c>
      <c r="D15">
        <v>43375.248</v>
      </c>
      <c r="E15">
        <v>39877.220999999998</v>
      </c>
      <c r="F15">
        <v>97048.740999999995</v>
      </c>
      <c r="G15">
        <v>147140.72399999999</v>
      </c>
      <c r="H15">
        <v>110120.145</v>
      </c>
      <c r="I15">
        <v>164371.27799999999</v>
      </c>
      <c r="J15">
        <v>72124.057000000001</v>
      </c>
      <c r="K15">
        <v>49041.445</v>
      </c>
      <c r="L15">
        <v>175784.986</v>
      </c>
      <c r="O15" s="7" t="s">
        <v>25</v>
      </c>
      <c r="P15">
        <f>B107+B108+B109+B112+B113+B114+B133+B134+B135+B139+B140+B158+B159+B160+B161+B162+B163+B164+B165+B174+B175+B176+B177+B178+B179+B180+B181+B212+B213+B214+B223+B224+B225+B226+B227+B228+B229+B253+B255+B259+B260+B261+B262</f>
        <v>42852988.475999996</v>
      </c>
      <c r="Q15">
        <f t="shared" ref="Q15:Z15" si="4">C107+C108+C109+C112+C113+C114+C133+C134+C135+C139+C140+C158+C159+C160+C161+C162+C163+C164+C165+C174+C175+C176+C177+C178+C179+C180+C181+C212+C213+C214+C223+C224+C225+C226+C227+C228+C229+C253+C255+C259+C260+C261+C262</f>
        <v>43510039.217</v>
      </c>
      <c r="R15">
        <f t="shared" si="4"/>
        <v>46942076.043999992</v>
      </c>
      <c r="S15">
        <f t="shared" si="4"/>
        <v>58883668.712000012</v>
      </c>
      <c r="T15">
        <f t="shared" si="4"/>
        <v>69277507.026000008</v>
      </c>
      <c r="U15">
        <f t="shared" si="4"/>
        <v>69939038.833999991</v>
      </c>
      <c r="V15">
        <f t="shared" si="4"/>
        <v>76823970.72300002</v>
      </c>
      <c r="W15">
        <f t="shared" si="4"/>
        <v>92724486.328999981</v>
      </c>
      <c r="X15">
        <f t="shared" si="4"/>
        <v>98680350.353999987</v>
      </c>
      <c r="Y15">
        <f t="shared" si="4"/>
        <v>72937932.957999974</v>
      </c>
      <c r="Z15">
        <f t="shared" si="4"/>
        <v>79672017.362000003</v>
      </c>
    </row>
    <row r="16" spans="1:26">
      <c r="A16" t="s">
        <v>36</v>
      </c>
      <c r="B16">
        <v>100961.3</v>
      </c>
      <c r="C16">
        <v>126428.493</v>
      </c>
      <c r="D16">
        <v>147128.84899999999</v>
      </c>
      <c r="E16">
        <v>188777.71400000001</v>
      </c>
      <c r="F16">
        <v>221751.027</v>
      </c>
      <c r="G16">
        <v>215894.715</v>
      </c>
      <c r="H16">
        <v>216681.55100000001</v>
      </c>
      <c r="I16">
        <v>261580.08199999999</v>
      </c>
      <c r="J16">
        <v>305724.34999999998</v>
      </c>
      <c r="K16">
        <v>255882.39600000001</v>
      </c>
      <c r="L16">
        <v>280934.91499999998</v>
      </c>
    </row>
    <row r="17" spans="1:26">
      <c r="A17" t="s">
        <v>37</v>
      </c>
      <c r="B17">
        <v>44394.932999999997</v>
      </c>
      <c r="C17">
        <v>48264.887999999999</v>
      </c>
      <c r="D17">
        <v>63024.938000000002</v>
      </c>
      <c r="E17">
        <v>136185.71799999999</v>
      </c>
      <c r="F17">
        <v>119463.83900000001</v>
      </c>
      <c r="G17">
        <v>120909.56</v>
      </c>
      <c r="H17">
        <v>147961.59599999999</v>
      </c>
      <c r="I17">
        <v>216229.69399999999</v>
      </c>
      <c r="J17">
        <v>238898.86499999999</v>
      </c>
      <c r="K17">
        <v>247337.82399999999</v>
      </c>
      <c r="L17">
        <v>196655.01699999999</v>
      </c>
      <c r="N17" s="1" t="s">
        <v>290</v>
      </c>
      <c r="P17">
        <f>SUM(P7:P15)+B263</f>
        <v>111456134.78500001</v>
      </c>
      <c r="Q17">
        <f t="shared" ref="Q17:Z17" si="5">SUM(Q7:Q15)+C263</f>
        <v>114165710.57800001</v>
      </c>
      <c r="R17">
        <f t="shared" si="5"/>
        <v>123868734.72800002</v>
      </c>
      <c r="S17">
        <f t="shared" si="5"/>
        <v>153513449.632</v>
      </c>
      <c r="T17">
        <f t="shared" si="5"/>
        <v>179749965.164</v>
      </c>
      <c r="U17">
        <f t="shared" si="5"/>
        <v>189696317.40799999</v>
      </c>
      <c r="V17">
        <f t="shared" si="5"/>
        <v>210129137.26900005</v>
      </c>
      <c r="W17">
        <f t="shared" si="5"/>
        <v>248395031.97</v>
      </c>
      <c r="X17">
        <f t="shared" si="5"/>
        <v>272699007.59599996</v>
      </c>
      <c r="Y17">
        <f t="shared" si="5"/>
        <v>217285830.53799999</v>
      </c>
      <c r="Z17">
        <f t="shared" si="5"/>
        <v>239424890.37399998</v>
      </c>
    </row>
    <row r="18" spans="1:26">
      <c r="A18" t="s">
        <v>38</v>
      </c>
      <c r="B18">
        <v>831516.01899999997</v>
      </c>
      <c r="C18">
        <v>913412.19900000002</v>
      </c>
      <c r="D18">
        <v>948963.321</v>
      </c>
      <c r="E18">
        <v>1066886.477</v>
      </c>
      <c r="F18">
        <v>1273507.1029999999</v>
      </c>
      <c r="G18">
        <v>1316113.905</v>
      </c>
      <c r="H18">
        <v>1436110.294</v>
      </c>
      <c r="I18">
        <v>1664919.3689999999</v>
      </c>
      <c r="J18">
        <v>1746025.797</v>
      </c>
      <c r="K18">
        <v>1548877.9850000001</v>
      </c>
      <c r="L18">
        <v>1611834.0530000001</v>
      </c>
      <c r="P18">
        <f>B8</f>
        <v>113343229.177</v>
      </c>
      <c r="Q18">
        <f t="shared" ref="Q18:Z18" si="6">C8</f>
        <v>116148837.947</v>
      </c>
      <c r="R18">
        <f t="shared" si="6"/>
        <v>125872283.01000001</v>
      </c>
      <c r="S18">
        <f t="shared" si="6"/>
        <v>156004713.41600001</v>
      </c>
      <c r="T18">
        <f t="shared" si="6"/>
        <v>182727353.87400001</v>
      </c>
      <c r="U18">
        <f t="shared" si="6"/>
        <v>192798426.84599999</v>
      </c>
      <c r="V18">
        <f t="shared" si="6"/>
        <v>214061202.09599999</v>
      </c>
      <c r="W18">
        <f t="shared" si="6"/>
        <v>253753921.535</v>
      </c>
      <c r="X18">
        <f t="shared" si="6"/>
        <v>279231467.63</v>
      </c>
      <c r="Y18">
        <f t="shared" si="6"/>
        <v>223132207.94</v>
      </c>
      <c r="Z18">
        <f t="shared" si="6"/>
        <v>246265330.44299999</v>
      </c>
    </row>
    <row r="19" spans="1:26">
      <c r="A19" t="s">
        <v>39</v>
      </c>
      <c r="B19">
        <v>47520.084999999999</v>
      </c>
      <c r="C19">
        <v>47879.752</v>
      </c>
      <c r="D19">
        <v>59429.557999999997</v>
      </c>
      <c r="E19">
        <v>97480.517999999996</v>
      </c>
      <c r="F19">
        <v>115079.308</v>
      </c>
      <c r="G19">
        <v>108776.09</v>
      </c>
      <c r="H19">
        <v>98347.339000000007</v>
      </c>
      <c r="I19">
        <v>107695.91899999999</v>
      </c>
      <c r="J19">
        <v>101996.773</v>
      </c>
      <c r="K19">
        <v>104517.572</v>
      </c>
      <c r="L19">
        <v>105456.2</v>
      </c>
      <c r="P19" s="9">
        <f>P17-P18</f>
        <v>-1887094.3919999897</v>
      </c>
      <c r="Q19" s="9">
        <f t="shared" ref="Q19:Z19" si="7">Q17-Q18</f>
        <v>-1983127.3689999878</v>
      </c>
      <c r="R19" s="9">
        <f t="shared" si="7"/>
        <v>-2003548.2819999903</v>
      </c>
      <c r="S19" s="9">
        <f t="shared" si="7"/>
        <v>-2491263.7840000093</v>
      </c>
      <c r="T19" s="9">
        <f t="shared" si="7"/>
        <v>-2977388.7100000083</v>
      </c>
      <c r="U19" s="9">
        <f t="shared" si="7"/>
        <v>-3102109.4379999936</v>
      </c>
      <c r="V19" s="9">
        <f t="shared" si="7"/>
        <v>-3932064.8269999325</v>
      </c>
      <c r="W19" s="9">
        <f t="shared" si="7"/>
        <v>-5358889.5649999976</v>
      </c>
      <c r="X19" s="9">
        <f t="shared" si="7"/>
        <v>-6532460.0340000391</v>
      </c>
      <c r="Y19" s="9">
        <f t="shared" si="7"/>
        <v>-5846377.40200001</v>
      </c>
      <c r="Z19" s="9">
        <f t="shared" si="7"/>
        <v>-6840440.0690000057</v>
      </c>
    </row>
    <row r="20" spans="1:26">
      <c r="A20" t="s">
        <v>40</v>
      </c>
      <c r="B20">
        <v>420546.80200000003</v>
      </c>
      <c r="C20">
        <v>487286.81099999999</v>
      </c>
      <c r="D20">
        <v>530099.04399999999</v>
      </c>
      <c r="E20">
        <v>645514.27399999998</v>
      </c>
      <c r="F20">
        <v>694779.2</v>
      </c>
      <c r="G20">
        <v>640508.45499999996</v>
      </c>
      <c r="H20">
        <v>699186.97</v>
      </c>
      <c r="I20">
        <v>816134.44099999999</v>
      </c>
      <c r="J20">
        <v>822061.54299999995</v>
      </c>
      <c r="K20">
        <v>775963.88899999997</v>
      </c>
      <c r="L20">
        <v>841310.98600000003</v>
      </c>
    </row>
    <row r="21" spans="1:26">
      <c r="A21" t="s">
        <v>41</v>
      </c>
      <c r="B21">
        <v>340626.38299999997</v>
      </c>
      <c r="C21">
        <v>407773.64799999999</v>
      </c>
      <c r="D21">
        <v>397681.14500000002</v>
      </c>
      <c r="E21">
        <v>458000.33399999997</v>
      </c>
      <c r="F21">
        <v>486105.88</v>
      </c>
      <c r="G21">
        <v>507024.598</v>
      </c>
      <c r="H21">
        <v>578710.60400000005</v>
      </c>
      <c r="I21">
        <v>666318.73699999996</v>
      </c>
      <c r="J21">
        <v>792031.33</v>
      </c>
      <c r="K21">
        <v>671539.26199999999</v>
      </c>
      <c r="L21">
        <v>678009.59699999995</v>
      </c>
    </row>
    <row r="22" spans="1:26">
      <c r="A22" t="s">
        <v>42</v>
      </c>
      <c r="B22">
        <v>67866.153999999995</v>
      </c>
      <c r="C22">
        <v>145073.807</v>
      </c>
      <c r="D22">
        <v>200585.90299999999</v>
      </c>
      <c r="E22">
        <v>214826.66899999999</v>
      </c>
      <c r="F22">
        <v>130054.44100000001</v>
      </c>
      <c r="G22">
        <v>48153.858999999997</v>
      </c>
      <c r="H22">
        <v>135742.08900000001</v>
      </c>
      <c r="I22">
        <v>221133.31</v>
      </c>
      <c r="J22">
        <v>351478.75799999997</v>
      </c>
      <c r="K22">
        <v>175433.302</v>
      </c>
      <c r="L22">
        <v>122763.18700000001</v>
      </c>
    </row>
    <row r="23" spans="1:26">
      <c r="A23" t="s">
        <v>43</v>
      </c>
      <c r="B23">
        <v>121755.57399999999</v>
      </c>
      <c r="C23">
        <v>114338.35</v>
      </c>
      <c r="D23">
        <v>145116.88800000001</v>
      </c>
      <c r="E23">
        <v>167922.55499999999</v>
      </c>
      <c r="F23">
        <v>168242.41899999999</v>
      </c>
      <c r="G23">
        <v>119492.777</v>
      </c>
      <c r="H23">
        <v>141884.76500000001</v>
      </c>
      <c r="I23">
        <v>152810.02600000001</v>
      </c>
      <c r="J23">
        <v>163216.08799999999</v>
      </c>
      <c r="K23">
        <v>128587.254</v>
      </c>
      <c r="L23">
        <v>188176.97</v>
      </c>
    </row>
    <row r="24" spans="1:26">
      <c r="A24" t="s">
        <v>44</v>
      </c>
      <c r="B24">
        <v>25104.15</v>
      </c>
      <c r="C24">
        <v>26202.282999999999</v>
      </c>
      <c r="D24">
        <v>6036.03</v>
      </c>
      <c r="E24">
        <v>18122.254000000001</v>
      </c>
      <c r="F24">
        <v>11710.157999999999</v>
      </c>
      <c r="G24">
        <v>11377.629000000001</v>
      </c>
      <c r="H24">
        <v>8346.268</v>
      </c>
      <c r="I24">
        <v>243592.64600000001</v>
      </c>
      <c r="J24">
        <v>113019.545</v>
      </c>
      <c r="K24">
        <v>7681.1459999999997</v>
      </c>
      <c r="L24">
        <v>92009.32</v>
      </c>
    </row>
    <row r="25" spans="1:26">
      <c r="A25" t="s">
        <v>45</v>
      </c>
      <c r="B25">
        <v>18113.313999999998</v>
      </c>
      <c r="C25">
        <v>32844.205000000002</v>
      </c>
      <c r="D25">
        <v>32476.186000000002</v>
      </c>
      <c r="E25">
        <v>34890.656999999999</v>
      </c>
      <c r="F25">
        <v>59986.459000000003</v>
      </c>
      <c r="G25">
        <v>57792.972000000002</v>
      </c>
      <c r="H25">
        <v>45067.298999999999</v>
      </c>
      <c r="I25">
        <v>58641.023999999998</v>
      </c>
      <c r="J25">
        <v>77470.928</v>
      </c>
      <c r="K25">
        <v>61081.031999999999</v>
      </c>
      <c r="L25">
        <v>77580.639999999999</v>
      </c>
    </row>
    <row r="26" spans="1:26">
      <c r="A26" t="s">
        <v>46</v>
      </c>
      <c r="B26">
        <v>7567.9769999999999</v>
      </c>
      <c r="C26">
        <v>8673.0049999999992</v>
      </c>
      <c r="D26">
        <v>7481.6009999999997</v>
      </c>
      <c r="E26">
        <v>11255.972</v>
      </c>
      <c r="F26">
        <v>12819.364</v>
      </c>
      <c r="G26">
        <v>5948.2730000000001</v>
      </c>
      <c r="H26">
        <v>6830.1769999999997</v>
      </c>
      <c r="I26">
        <v>27051.958999999999</v>
      </c>
      <c r="J26">
        <v>17444.446</v>
      </c>
      <c r="K26">
        <v>10643.66</v>
      </c>
      <c r="L26">
        <v>14768.089</v>
      </c>
    </row>
    <row r="27" spans="1:26">
      <c r="A27" t="s">
        <v>47</v>
      </c>
      <c r="B27">
        <v>49584.453000000001</v>
      </c>
      <c r="C27">
        <v>69399.504000000001</v>
      </c>
      <c r="D27">
        <v>59883.082000000002</v>
      </c>
      <c r="E27">
        <v>86791.436000000002</v>
      </c>
      <c r="F27">
        <v>103377.005</v>
      </c>
      <c r="G27">
        <v>74718.464999999997</v>
      </c>
      <c r="H27">
        <v>64730.98</v>
      </c>
      <c r="I27">
        <v>81463.679999999993</v>
      </c>
      <c r="J27">
        <v>127327.978</v>
      </c>
      <c r="K27">
        <v>77912.532999999996</v>
      </c>
      <c r="L27">
        <v>41738.256999999998</v>
      </c>
    </row>
    <row r="28" spans="1:26">
      <c r="A28" t="s">
        <v>48</v>
      </c>
      <c r="B28">
        <v>3280.0160000000001</v>
      </c>
      <c r="C28">
        <v>4488.34</v>
      </c>
      <c r="D28">
        <v>5389.4650000000001</v>
      </c>
      <c r="E28">
        <v>5905.2969999999996</v>
      </c>
      <c r="F28">
        <v>7573.7830000000004</v>
      </c>
      <c r="G28">
        <v>6552.8739999999998</v>
      </c>
      <c r="H28">
        <v>5329.2169999999996</v>
      </c>
      <c r="I28">
        <v>11041.76</v>
      </c>
      <c r="J28">
        <v>12051.01</v>
      </c>
      <c r="K28">
        <v>13328.24</v>
      </c>
      <c r="L28">
        <v>10914.522000000001</v>
      </c>
    </row>
    <row r="29" spans="1:26">
      <c r="A29" t="s">
        <v>49</v>
      </c>
      <c r="B29">
        <v>285728.84499999997</v>
      </c>
      <c r="C29">
        <v>339433.86099999998</v>
      </c>
      <c r="D29">
        <v>393861.04200000002</v>
      </c>
      <c r="E29">
        <v>500886.49900000001</v>
      </c>
      <c r="F29">
        <v>593894.28700000001</v>
      </c>
      <c r="G29">
        <v>649607.804</v>
      </c>
      <c r="H29">
        <v>697909.61</v>
      </c>
      <c r="I29">
        <v>743937.80500000005</v>
      </c>
      <c r="J29">
        <v>904490.62399999995</v>
      </c>
      <c r="K29">
        <v>869518.63699999999</v>
      </c>
      <c r="L29">
        <v>875132.02899999998</v>
      </c>
    </row>
    <row r="30" spans="1:26">
      <c r="A30" t="s">
        <v>50</v>
      </c>
      <c r="B30">
        <v>2432733.2200000002</v>
      </c>
      <c r="C30">
        <v>2743046.9950000001</v>
      </c>
      <c r="D30">
        <v>3068487.25</v>
      </c>
      <c r="E30">
        <v>3814648.253</v>
      </c>
      <c r="F30">
        <v>4173097.2790000001</v>
      </c>
      <c r="G30">
        <v>4300953.4000000004</v>
      </c>
      <c r="H30">
        <v>4401894.7369999997</v>
      </c>
      <c r="I30">
        <v>5006383.8389999997</v>
      </c>
      <c r="J30">
        <v>5503304.4680000003</v>
      </c>
      <c r="K30">
        <v>5521204.4620000003</v>
      </c>
      <c r="L30">
        <v>5288102.7390000001</v>
      </c>
    </row>
    <row r="31" spans="1:26">
      <c r="A31" t="s">
        <v>51</v>
      </c>
      <c r="B31">
        <v>710618.41500000004</v>
      </c>
      <c r="C31">
        <v>735923.91500000004</v>
      </c>
      <c r="D31">
        <v>848032.46299999999</v>
      </c>
      <c r="E31">
        <v>1075304.7390000001</v>
      </c>
      <c r="F31">
        <v>1220557.9210000001</v>
      </c>
      <c r="G31">
        <v>1230029.3049999999</v>
      </c>
      <c r="H31">
        <v>1323379.24</v>
      </c>
      <c r="I31">
        <v>1531318.923</v>
      </c>
      <c r="J31">
        <v>1695705.85</v>
      </c>
      <c r="K31">
        <v>1593336.2860000001</v>
      </c>
      <c r="L31">
        <v>1629452.926</v>
      </c>
    </row>
    <row r="32" spans="1:26">
      <c r="A32" t="s">
        <v>52</v>
      </c>
      <c r="B32">
        <v>3199037.216</v>
      </c>
      <c r="C32">
        <v>3352905.5920000002</v>
      </c>
      <c r="D32">
        <v>4001076.0529999998</v>
      </c>
      <c r="E32">
        <v>5049595.2479999997</v>
      </c>
      <c r="F32">
        <v>5235030.3480000002</v>
      </c>
      <c r="G32">
        <v>5352942.2560000001</v>
      </c>
      <c r="H32">
        <v>5748062.2599999998</v>
      </c>
      <c r="I32">
        <v>6425237.1679999996</v>
      </c>
      <c r="J32">
        <v>7297551.2790000001</v>
      </c>
      <c r="K32">
        <v>6752449.1380000003</v>
      </c>
      <c r="L32">
        <v>7086194.3210000014</v>
      </c>
    </row>
    <row r="33" spans="1:12">
      <c r="A33" t="s">
        <v>53</v>
      </c>
      <c r="B33">
        <v>279806.76799999998</v>
      </c>
      <c r="C33">
        <v>287574.12400000001</v>
      </c>
      <c r="D33">
        <v>314587.565</v>
      </c>
      <c r="E33">
        <v>420947.71899999998</v>
      </c>
      <c r="F33">
        <v>421143.24300000002</v>
      </c>
      <c r="G33">
        <v>406656.85499999998</v>
      </c>
      <c r="H33">
        <v>420881.44400000002</v>
      </c>
      <c r="I33">
        <v>530514.59600000002</v>
      </c>
      <c r="J33">
        <v>527466.36899999995</v>
      </c>
      <c r="K33">
        <v>493799.94699999999</v>
      </c>
      <c r="L33">
        <v>466641.924</v>
      </c>
    </row>
    <row r="34" spans="1:12">
      <c r="A34" t="s">
        <v>54</v>
      </c>
      <c r="B34">
        <v>253202.239</v>
      </c>
      <c r="C34">
        <v>247145.56599999999</v>
      </c>
      <c r="D34">
        <v>321987.24</v>
      </c>
      <c r="E34">
        <v>446968.62699999998</v>
      </c>
      <c r="F34">
        <v>458810.21</v>
      </c>
      <c r="G34">
        <v>450570.66899999999</v>
      </c>
      <c r="H34">
        <v>517056.27799999999</v>
      </c>
      <c r="I34">
        <v>659486.69700000004</v>
      </c>
      <c r="J34">
        <v>724927.5</v>
      </c>
      <c r="K34">
        <v>661644.96699999995</v>
      </c>
      <c r="L34">
        <v>639902.201</v>
      </c>
    </row>
    <row r="35" spans="1:12">
      <c r="A35" t="s">
        <v>55</v>
      </c>
      <c r="B35">
        <v>79925.216</v>
      </c>
      <c r="C35">
        <v>79709.491999999998</v>
      </c>
      <c r="D35">
        <v>69505.650999999998</v>
      </c>
      <c r="E35">
        <v>98537.3</v>
      </c>
      <c r="F35">
        <v>80200.111999999994</v>
      </c>
      <c r="G35">
        <v>84242.561000000002</v>
      </c>
      <c r="H35">
        <v>171533.92199999999</v>
      </c>
      <c r="I35">
        <v>178409.89199999999</v>
      </c>
      <c r="J35">
        <v>191811.10500000001</v>
      </c>
      <c r="K35">
        <v>164046.875</v>
      </c>
      <c r="L35">
        <v>249570.79699999999</v>
      </c>
    </row>
    <row r="36" spans="1:12">
      <c r="A36" t="s">
        <v>56</v>
      </c>
      <c r="B36">
        <v>399380.89899999998</v>
      </c>
      <c r="C36">
        <v>364107.86300000001</v>
      </c>
      <c r="D36">
        <v>341416.24699999997</v>
      </c>
      <c r="E36">
        <v>376486.826</v>
      </c>
      <c r="F36">
        <v>393543.821</v>
      </c>
      <c r="G36">
        <v>380670.92700000003</v>
      </c>
      <c r="H36">
        <v>387047.342</v>
      </c>
      <c r="I36">
        <v>412466.223</v>
      </c>
      <c r="J36">
        <v>462811.25300000003</v>
      </c>
      <c r="K36">
        <v>432002.179</v>
      </c>
      <c r="L36">
        <v>408854.658</v>
      </c>
    </row>
    <row r="37" spans="1:12">
      <c r="A37" t="s">
        <v>57</v>
      </c>
      <c r="B37">
        <v>105769.886</v>
      </c>
      <c r="C37">
        <v>138177.95699999999</v>
      </c>
      <c r="D37">
        <v>129657.25</v>
      </c>
      <c r="E37">
        <v>176276.45800000001</v>
      </c>
      <c r="F37">
        <v>195803.891</v>
      </c>
      <c r="G37">
        <v>232523.383</v>
      </c>
      <c r="H37">
        <v>276085.82900000003</v>
      </c>
      <c r="I37">
        <v>350553.89600000001</v>
      </c>
      <c r="J37">
        <v>413600.6</v>
      </c>
      <c r="K37">
        <v>361198.79499999998</v>
      </c>
      <c r="L37">
        <v>423640.87099999998</v>
      </c>
    </row>
    <row r="38" spans="1:12">
      <c r="A38" t="s">
        <v>58</v>
      </c>
      <c r="B38">
        <v>48408.972000000002</v>
      </c>
      <c r="C38">
        <v>55568.67</v>
      </c>
      <c r="D38">
        <v>92093.683999999994</v>
      </c>
      <c r="E38">
        <v>122794.62</v>
      </c>
      <c r="F38">
        <v>111273.967</v>
      </c>
      <c r="G38">
        <v>99805.445999999996</v>
      </c>
      <c r="H38">
        <v>84835.172999999995</v>
      </c>
      <c r="I38">
        <v>124147.59600000001</v>
      </c>
      <c r="J38">
        <v>162701.36600000001</v>
      </c>
      <c r="K38">
        <v>162868.481</v>
      </c>
      <c r="L38">
        <v>295261.58799999999</v>
      </c>
    </row>
    <row r="39" spans="1:12">
      <c r="A39" t="s">
        <v>59</v>
      </c>
      <c r="B39">
        <v>90495.28</v>
      </c>
      <c r="C39">
        <v>94767.417000000001</v>
      </c>
      <c r="D39">
        <v>101296.82</v>
      </c>
      <c r="E39">
        <v>133930.505</v>
      </c>
      <c r="F39">
        <v>172926.24600000001</v>
      </c>
      <c r="G39">
        <v>202019.63800000001</v>
      </c>
      <c r="H39">
        <v>204223.495</v>
      </c>
      <c r="I39">
        <v>259792.47200000001</v>
      </c>
      <c r="J39">
        <v>348244.57400000002</v>
      </c>
      <c r="K39">
        <v>322423.07400000002</v>
      </c>
      <c r="L39">
        <v>363450.42</v>
      </c>
    </row>
    <row r="40" spans="1:12">
      <c r="A40" t="s">
        <v>60</v>
      </c>
      <c r="B40">
        <v>1888.0530000000001</v>
      </c>
      <c r="C40">
        <v>2382.627</v>
      </c>
      <c r="D40">
        <v>3430.1770000000001</v>
      </c>
      <c r="E40">
        <v>5412.5379999999996</v>
      </c>
      <c r="F40">
        <v>9223.8080000000009</v>
      </c>
      <c r="G40">
        <v>16328.064</v>
      </c>
      <c r="H40">
        <v>21816.634999999998</v>
      </c>
      <c r="I40">
        <v>35818.714999999997</v>
      </c>
      <c r="J40">
        <v>47931.902000000002</v>
      </c>
      <c r="K40">
        <v>44293.856</v>
      </c>
      <c r="L40">
        <v>78282.308999999994</v>
      </c>
    </row>
    <row r="41" spans="1:12">
      <c r="A41" t="s">
        <v>61</v>
      </c>
      <c r="B41">
        <v>77492.888000000006</v>
      </c>
      <c r="C41">
        <v>83278.752999999997</v>
      </c>
      <c r="D41">
        <v>86662.392999999996</v>
      </c>
      <c r="E41">
        <v>96493.39</v>
      </c>
      <c r="F41">
        <v>107339.216</v>
      </c>
      <c r="G41">
        <v>111991.664</v>
      </c>
      <c r="H41">
        <v>117605.25</v>
      </c>
      <c r="I41">
        <v>139185.96100000001</v>
      </c>
      <c r="J41">
        <v>181948.44200000001</v>
      </c>
      <c r="K41">
        <v>215185.47700000001</v>
      </c>
      <c r="L41">
        <v>194655.80499999999</v>
      </c>
    </row>
    <row r="42" spans="1:12">
      <c r="A42" t="s">
        <v>62</v>
      </c>
      <c r="B42">
        <v>214799.15700000001</v>
      </c>
      <c r="C42">
        <v>282927.875</v>
      </c>
      <c r="D42">
        <v>305957.255</v>
      </c>
      <c r="E42">
        <v>398363.42800000001</v>
      </c>
      <c r="F42">
        <v>478469.87800000003</v>
      </c>
      <c r="G42">
        <v>497773.402</v>
      </c>
      <c r="H42">
        <v>539727.52300000004</v>
      </c>
      <c r="I42">
        <v>736103.29399999999</v>
      </c>
      <c r="J42">
        <v>893899.24300000002</v>
      </c>
      <c r="K42">
        <v>826594.9</v>
      </c>
      <c r="L42">
        <v>962384.30500000005</v>
      </c>
    </row>
    <row r="43" spans="1:12">
      <c r="A43" t="s">
        <v>63</v>
      </c>
      <c r="B43">
        <v>6286.7640000000001</v>
      </c>
      <c r="C43">
        <v>11604.862999999999</v>
      </c>
      <c r="D43">
        <v>23559.31</v>
      </c>
      <c r="E43">
        <v>44298.154999999999</v>
      </c>
      <c r="F43">
        <v>48827.036</v>
      </c>
      <c r="G43">
        <v>44986.044000000002</v>
      </c>
      <c r="H43">
        <v>53913.351999999999</v>
      </c>
      <c r="I43">
        <v>67834.937000000005</v>
      </c>
      <c r="J43">
        <v>88377.19</v>
      </c>
      <c r="K43">
        <v>74868.865000000005</v>
      </c>
      <c r="L43">
        <v>77098.384000000005</v>
      </c>
    </row>
    <row r="44" spans="1:12">
      <c r="A44" t="s">
        <v>64</v>
      </c>
      <c r="B44">
        <v>375285.13400000002</v>
      </c>
      <c r="C44">
        <v>474987.55099999998</v>
      </c>
      <c r="D44">
        <v>495290.64199999999</v>
      </c>
      <c r="E44">
        <v>606682.75</v>
      </c>
      <c r="F44">
        <v>768424.978</v>
      </c>
      <c r="G44">
        <v>828804.08100000001</v>
      </c>
      <c r="H44">
        <v>880386.76500000001</v>
      </c>
      <c r="I44">
        <v>1081878.2690000001</v>
      </c>
      <c r="J44">
        <v>1431369.94</v>
      </c>
      <c r="K44">
        <v>1304157.844</v>
      </c>
      <c r="L44">
        <v>1263871.007</v>
      </c>
    </row>
    <row r="45" spans="1:12">
      <c r="A45" t="s">
        <v>65</v>
      </c>
      <c r="B45">
        <v>113737.552</v>
      </c>
      <c r="C45">
        <v>149948.84899999999</v>
      </c>
      <c r="D45">
        <v>211284.67800000001</v>
      </c>
      <c r="E45">
        <v>236156.875</v>
      </c>
      <c r="F45">
        <v>213332.51199999999</v>
      </c>
      <c r="G45">
        <v>239131.226</v>
      </c>
      <c r="H45">
        <v>239406.78700000001</v>
      </c>
      <c r="I45">
        <v>195819.641</v>
      </c>
      <c r="J45">
        <v>226786.087</v>
      </c>
      <c r="K45">
        <v>227738.394</v>
      </c>
      <c r="L45">
        <v>212126.82699999999</v>
      </c>
    </row>
    <row r="46" spans="1:12">
      <c r="A46" t="s">
        <v>66</v>
      </c>
      <c r="B46">
        <v>1392427.666</v>
      </c>
      <c r="C46">
        <v>1596902.0519999999</v>
      </c>
      <c r="D46">
        <v>1656654.67</v>
      </c>
      <c r="E46">
        <v>2082591.963</v>
      </c>
      <c r="F46">
        <v>2386398.79</v>
      </c>
      <c r="G46">
        <v>2439997.8909999998</v>
      </c>
      <c r="H46">
        <v>2514859.5320000001</v>
      </c>
      <c r="I46">
        <v>3170286.111</v>
      </c>
      <c r="J46">
        <v>3546038.1129999999</v>
      </c>
      <c r="K46">
        <v>3242807.7370000002</v>
      </c>
      <c r="L46">
        <v>3190805.0380000002</v>
      </c>
    </row>
    <row r="47" spans="1:12">
      <c r="A47" t="s">
        <v>67</v>
      </c>
      <c r="B47">
        <v>56542.866000000002</v>
      </c>
      <c r="C47">
        <v>69266.201000000001</v>
      </c>
      <c r="D47">
        <v>66661.664000000004</v>
      </c>
      <c r="E47">
        <v>85345.964000000007</v>
      </c>
      <c r="F47">
        <v>75234.910999999993</v>
      </c>
      <c r="G47">
        <v>81498.187000000005</v>
      </c>
      <c r="H47">
        <v>80078.754000000001</v>
      </c>
      <c r="I47">
        <v>91104.441000000006</v>
      </c>
      <c r="J47">
        <v>120237.71400000001</v>
      </c>
      <c r="K47">
        <v>115522.338</v>
      </c>
      <c r="L47">
        <v>84561.501000000004</v>
      </c>
    </row>
    <row r="48" spans="1:12">
      <c r="A48" t="s">
        <v>68</v>
      </c>
      <c r="B48">
        <v>77459.236000000004</v>
      </c>
      <c r="C48">
        <v>71163.311000000002</v>
      </c>
      <c r="D48">
        <v>82568.782000000007</v>
      </c>
      <c r="E48">
        <v>93674.088000000003</v>
      </c>
      <c r="F48">
        <v>141992.67800000001</v>
      </c>
      <c r="G48">
        <v>156129.87</v>
      </c>
      <c r="H48">
        <v>137861.715</v>
      </c>
      <c r="I48">
        <v>157360.38399999999</v>
      </c>
      <c r="J48">
        <v>233937.236</v>
      </c>
      <c r="K48">
        <v>182486.05</v>
      </c>
      <c r="L48">
        <v>238602.136</v>
      </c>
    </row>
    <row r="49" spans="1:12">
      <c r="A49" t="s">
        <v>69</v>
      </c>
      <c r="B49">
        <v>128991.45</v>
      </c>
      <c r="C49">
        <v>149805.15900000001</v>
      </c>
      <c r="D49">
        <v>177677.43400000001</v>
      </c>
      <c r="E49">
        <v>201960.69699999999</v>
      </c>
      <c r="F49">
        <v>201782.285</v>
      </c>
      <c r="G49">
        <v>206935.932</v>
      </c>
      <c r="H49">
        <v>248362.42300000001</v>
      </c>
      <c r="I49">
        <v>246848.492</v>
      </c>
      <c r="J49">
        <v>211971.554</v>
      </c>
      <c r="K49">
        <v>177274.859</v>
      </c>
      <c r="L49">
        <v>269344.35800000001</v>
      </c>
    </row>
    <row r="50" spans="1:12">
      <c r="A50" t="s">
        <v>70</v>
      </c>
      <c r="B50">
        <v>1229.1189999999999</v>
      </c>
      <c r="C50">
        <v>1878.9159999999999</v>
      </c>
      <c r="D50">
        <v>2298.1550000000002</v>
      </c>
      <c r="E50">
        <v>4207.299</v>
      </c>
      <c r="F50">
        <v>7126.8860000000004</v>
      </c>
      <c r="G50">
        <v>8450.2160000000003</v>
      </c>
      <c r="H50">
        <v>10724.585999999999</v>
      </c>
      <c r="I50">
        <v>8213.6959999999999</v>
      </c>
      <c r="J50">
        <v>6882.2740000000003</v>
      </c>
      <c r="K50">
        <v>6521.2489999999998</v>
      </c>
      <c r="L50">
        <v>22466.106</v>
      </c>
    </row>
    <row r="51" spans="1:12">
      <c r="A51" t="s">
        <v>71</v>
      </c>
      <c r="B51">
        <v>17610.044999999998</v>
      </c>
      <c r="C51">
        <v>16070.281999999999</v>
      </c>
      <c r="D51">
        <v>15753.005999999999</v>
      </c>
      <c r="E51">
        <v>20024.71</v>
      </c>
      <c r="F51">
        <v>23575.366999999998</v>
      </c>
      <c r="G51">
        <v>24817.345000000001</v>
      </c>
      <c r="H51">
        <v>20786.867999999999</v>
      </c>
      <c r="I51">
        <v>57776.118999999999</v>
      </c>
      <c r="J51">
        <v>100932.033</v>
      </c>
      <c r="K51">
        <v>58850.832000000002</v>
      </c>
      <c r="L51">
        <v>71801.846999999994</v>
      </c>
    </row>
    <row r="52" spans="1:12">
      <c r="A52" t="s">
        <v>72</v>
      </c>
      <c r="B52">
        <v>7232.4</v>
      </c>
      <c r="C52">
        <v>4835.9120000000003</v>
      </c>
      <c r="D52">
        <v>5497.4539999999997</v>
      </c>
      <c r="E52">
        <v>19490.103999999999</v>
      </c>
      <c r="F52">
        <v>9991.7330000000002</v>
      </c>
      <c r="G52">
        <v>22062.519</v>
      </c>
      <c r="H52">
        <v>11836.257</v>
      </c>
      <c r="I52">
        <v>14246.066000000001</v>
      </c>
      <c r="J52">
        <v>46513.084999999999</v>
      </c>
      <c r="K52">
        <v>29512.32</v>
      </c>
      <c r="L52">
        <v>23578.245999999999</v>
      </c>
    </row>
    <row r="53" spans="1:12">
      <c r="A53" t="s">
        <v>73</v>
      </c>
      <c r="B53">
        <v>4265.009</v>
      </c>
      <c r="C53">
        <v>3978.2240000000002</v>
      </c>
      <c r="D53">
        <v>4741.3900000000003</v>
      </c>
      <c r="E53">
        <v>5978.1229999999996</v>
      </c>
      <c r="F53">
        <v>5139.4960000000001</v>
      </c>
      <c r="G53">
        <v>16216.922</v>
      </c>
      <c r="H53">
        <v>13980.460999999999</v>
      </c>
      <c r="I53">
        <v>22238.294999999998</v>
      </c>
      <c r="J53">
        <v>22859.858</v>
      </c>
      <c r="K53">
        <v>11704.157999999999</v>
      </c>
      <c r="L53">
        <v>15177.581</v>
      </c>
    </row>
    <row r="54" spans="1:12">
      <c r="A54" t="s">
        <v>74</v>
      </c>
      <c r="B54">
        <v>20563.642</v>
      </c>
      <c r="C54">
        <v>13925.705</v>
      </c>
      <c r="D54">
        <v>16384.715</v>
      </c>
      <c r="E54">
        <v>28364.199000000001</v>
      </c>
      <c r="F54">
        <v>39420.425999999999</v>
      </c>
      <c r="G54">
        <v>43249.506000000001</v>
      </c>
      <c r="H54">
        <v>240408.79399999999</v>
      </c>
      <c r="I54">
        <v>252638.736</v>
      </c>
      <c r="J54">
        <v>322083.30300000001</v>
      </c>
      <c r="K54">
        <v>205129.79300000001</v>
      </c>
      <c r="L54">
        <v>313509.5</v>
      </c>
    </row>
    <row r="55" spans="1:12">
      <c r="A55" t="s">
        <v>75</v>
      </c>
      <c r="B55">
        <v>8219.6460000000006</v>
      </c>
      <c r="C55">
        <v>8274.2990000000009</v>
      </c>
      <c r="D55">
        <v>8339.5169999999998</v>
      </c>
      <c r="E55">
        <v>16242.368</v>
      </c>
      <c r="F55">
        <v>18356.22</v>
      </c>
      <c r="G55">
        <v>17276.64</v>
      </c>
      <c r="H55">
        <v>26475.142</v>
      </c>
      <c r="I55">
        <v>23109.312000000002</v>
      </c>
      <c r="J55">
        <v>27175.837</v>
      </c>
      <c r="K55">
        <v>36478.928</v>
      </c>
      <c r="L55">
        <v>16278.093999999999</v>
      </c>
    </row>
    <row r="56" spans="1:12">
      <c r="A56" t="s">
        <v>76</v>
      </c>
      <c r="B56">
        <v>2259.4569999999999</v>
      </c>
      <c r="C56">
        <v>2960.7959999999998</v>
      </c>
      <c r="D56">
        <v>4906.6509999999998</v>
      </c>
      <c r="E56">
        <v>6860.2190000000001</v>
      </c>
      <c r="F56">
        <v>8845.4259999999995</v>
      </c>
      <c r="G56">
        <v>10796.308999999999</v>
      </c>
      <c r="H56">
        <v>12953.432000000001</v>
      </c>
      <c r="I56">
        <v>17797.099999999999</v>
      </c>
      <c r="J56">
        <v>20454.792000000001</v>
      </c>
      <c r="K56">
        <v>24581.503000000001</v>
      </c>
      <c r="L56">
        <v>24714.703000000001</v>
      </c>
    </row>
    <row r="57" spans="1:12">
      <c r="A57" t="s">
        <v>77</v>
      </c>
      <c r="B57">
        <v>16061.516</v>
      </c>
      <c r="C57">
        <v>17453.683000000001</v>
      </c>
      <c r="D57">
        <v>14441.655000000001</v>
      </c>
      <c r="E57">
        <v>15883.785</v>
      </c>
      <c r="F57">
        <v>18524.547999999999</v>
      </c>
      <c r="G57">
        <v>15536.001</v>
      </c>
      <c r="H57">
        <v>18207.098999999998</v>
      </c>
      <c r="I57">
        <v>37647.923000000003</v>
      </c>
      <c r="J57">
        <v>102891.5</v>
      </c>
      <c r="K57">
        <v>57957.569000000003</v>
      </c>
      <c r="L57">
        <v>87931.9</v>
      </c>
    </row>
    <row r="58" spans="1:12">
      <c r="A58" t="s">
        <v>78</v>
      </c>
      <c r="B58">
        <v>109600.52499999999</v>
      </c>
      <c r="C58">
        <v>113337.18799999999</v>
      </c>
      <c r="D58">
        <v>134449.39600000001</v>
      </c>
      <c r="E58">
        <v>134466.90400000001</v>
      </c>
      <c r="F58">
        <v>135070.41399999999</v>
      </c>
      <c r="G58">
        <v>128187.21</v>
      </c>
      <c r="H58">
        <v>149456.152</v>
      </c>
      <c r="I58">
        <v>168577.11199999999</v>
      </c>
      <c r="J58">
        <v>166901.57500000001</v>
      </c>
      <c r="K58">
        <v>121283.693</v>
      </c>
      <c r="L58">
        <v>119366.747</v>
      </c>
    </row>
    <row r="59" spans="1:12">
      <c r="A59" t="s">
        <v>79</v>
      </c>
      <c r="B59">
        <v>510148.58</v>
      </c>
      <c r="C59">
        <v>375403.853</v>
      </c>
      <c r="D59">
        <v>348512.91399999999</v>
      </c>
      <c r="E59">
        <v>446922.821</v>
      </c>
      <c r="F59">
        <v>591883.90300000005</v>
      </c>
      <c r="G59">
        <v>632535.24600000004</v>
      </c>
      <c r="H59">
        <v>671687.23899999994</v>
      </c>
      <c r="I59">
        <v>849233.64300000004</v>
      </c>
      <c r="J59">
        <v>965752.576</v>
      </c>
      <c r="K59">
        <v>641620.14099999995</v>
      </c>
      <c r="L59">
        <v>973053.995</v>
      </c>
    </row>
    <row r="60" spans="1:12">
      <c r="A60" t="s">
        <v>80</v>
      </c>
      <c r="B60">
        <v>367.41699999999997</v>
      </c>
      <c r="C60">
        <v>136.78899999999999</v>
      </c>
      <c r="D60">
        <v>33.911999999999999</v>
      </c>
      <c r="E60">
        <v>6.8330000000000002</v>
      </c>
      <c r="F60">
        <v>146.208</v>
      </c>
      <c r="G60">
        <v>8.3070000000000004</v>
      </c>
      <c r="H60">
        <v>123.42700000000001</v>
      </c>
      <c r="I60">
        <v>6.7110000000000003</v>
      </c>
      <c r="J60">
        <v>23.465</v>
      </c>
      <c r="K60">
        <v>474.21699999999998</v>
      </c>
      <c r="L60">
        <v>40.332000000000001</v>
      </c>
    </row>
    <row r="61" spans="1:12">
      <c r="A61" t="s">
        <v>81</v>
      </c>
      <c r="B61">
        <v>39216.453999999998</v>
      </c>
      <c r="C61">
        <v>44471.036999999997</v>
      </c>
      <c r="D61">
        <v>27831.409</v>
      </c>
      <c r="E61">
        <v>45484.622000000003</v>
      </c>
      <c r="F61">
        <v>102799.65700000001</v>
      </c>
      <c r="G61">
        <v>69903.612999999998</v>
      </c>
      <c r="H61">
        <v>97916.017000000007</v>
      </c>
      <c r="I61">
        <v>55953.375</v>
      </c>
      <c r="J61">
        <v>52071.76</v>
      </c>
      <c r="K61">
        <v>27424.99</v>
      </c>
      <c r="L61">
        <v>70621.622000000003</v>
      </c>
    </row>
    <row r="62" spans="1:12">
      <c r="A62" t="s">
        <v>82</v>
      </c>
      <c r="B62">
        <v>699.65</v>
      </c>
      <c r="C62">
        <v>460.86900000000003</v>
      </c>
      <c r="D62">
        <v>375.41300000000001</v>
      </c>
      <c r="E62">
        <v>528.548</v>
      </c>
      <c r="F62">
        <v>532.12800000000004</v>
      </c>
      <c r="G62">
        <v>676.18600000000004</v>
      </c>
      <c r="H62">
        <v>1449.4880000000001</v>
      </c>
      <c r="I62">
        <v>4206.0730000000003</v>
      </c>
      <c r="J62">
        <v>1042.9459999999999</v>
      </c>
      <c r="K62">
        <v>759.53099999999995</v>
      </c>
      <c r="L62">
        <v>739.57100000000003</v>
      </c>
    </row>
    <row r="63" spans="1:12">
      <c r="A63" t="s">
        <v>83</v>
      </c>
      <c r="B63">
        <v>120362.59</v>
      </c>
      <c r="C63">
        <v>121435.836</v>
      </c>
      <c r="D63">
        <v>125630.474</v>
      </c>
      <c r="E63">
        <v>154836.67600000001</v>
      </c>
      <c r="F63">
        <v>94605.112999999998</v>
      </c>
      <c r="G63">
        <v>232029.74600000001</v>
      </c>
      <c r="H63">
        <v>87739.202999999994</v>
      </c>
      <c r="I63">
        <v>196173.46900000001</v>
      </c>
      <c r="J63">
        <v>138663.94399999999</v>
      </c>
      <c r="K63">
        <v>22634.965</v>
      </c>
      <c r="L63">
        <v>21079.300999999999</v>
      </c>
    </row>
    <row r="64" spans="1:12">
      <c r="A64" t="s">
        <v>84</v>
      </c>
      <c r="B64">
        <v>28997.458999999999</v>
      </c>
      <c r="C64">
        <v>31165.425999999999</v>
      </c>
      <c r="D64">
        <v>37794.343000000001</v>
      </c>
      <c r="E64">
        <v>39483.391000000003</v>
      </c>
      <c r="F64">
        <v>48559.267</v>
      </c>
      <c r="G64">
        <v>6092.4139999999998</v>
      </c>
      <c r="H64">
        <v>5257.1689999999999</v>
      </c>
      <c r="I64">
        <v>34815.046000000002</v>
      </c>
      <c r="J64">
        <v>8594.2919999999995</v>
      </c>
      <c r="K64">
        <v>5486.61</v>
      </c>
      <c r="L64">
        <v>6559.6809999999996</v>
      </c>
    </row>
    <row r="65" spans="1:12">
      <c r="A65" t="s">
        <v>85</v>
      </c>
      <c r="B65">
        <v>52958.383000000002</v>
      </c>
      <c r="C65">
        <v>55849.574000000001</v>
      </c>
      <c r="D65">
        <v>62405.707999999999</v>
      </c>
      <c r="E65">
        <v>66020.717000000004</v>
      </c>
      <c r="F65">
        <v>52801.749000000003</v>
      </c>
      <c r="G65">
        <v>47673.531000000003</v>
      </c>
      <c r="H65">
        <v>48272.851999999999</v>
      </c>
      <c r="I65">
        <v>55905.031999999999</v>
      </c>
      <c r="J65">
        <v>33898.512000000002</v>
      </c>
      <c r="K65">
        <v>35893.961000000003</v>
      </c>
      <c r="L65">
        <v>42895.489000000001</v>
      </c>
    </row>
    <row r="66" spans="1:12">
      <c r="A66" t="s">
        <v>86</v>
      </c>
      <c r="B66">
        <v>2403.8009999999999</v>
      </c>
      <c r="C66">
        <v>4209.5720000000001</v>
      </c>
      <c r="D66">
        <v>3843.9380000000001</v>
      </c>
      <c r="E66">
        <v>4695.12</v>
      </c>
      <c r="F66">
        <v>5416.1840000000002</v>
      </c>
      <c r="G66">
        <v>6403.8379999999997</v>
      </c>
      <c r="H66">
        <v>8250.1460000000006</v>
      </c>
      <c r="I66">
        <v>10332.128000000001</v>
      </c>
      <c r="J66">
        <v>13192.664000000001</v>
      </c>
      <c r="K66">
        <v>9150.8989999999994</v>
      </c>
      <c r="L66">
        <v>11528.937</v>
      </c>
    </row>
    <row r="67" spans="1:12">
      <c r="A67" t="s">
        <v>87</v>
      </c>
      <c r="B67">
        <v>5478.2039999999997</v>
      </c>
      <c r="C67">
        <v>5599.4579999999996</v>
      </c>
      <c r="D67">
        <v>6619.06</v>
      </c>
      <c r="E67">
        <v>7830.201</v>
      </c>
      <c r="F67">
        <v>9249.9869999999992</v>
      </c>
      <c r="G67">
        <v>16982.822</v>
      </c>
      <c r="H67">
        <v>12632.763000000001</v>
      </c>
      <c r="I67">
        <v>18757.244999999999</v>
      </c>
      <c r="J67">
        <v>22063.906999999999</v>
      </c>
      <c r="K67">
        <v>19104.282999999999</v>
      </c>
      <c r="L67">
        <v>23156.847000000002</v>
      </c>
    </row>
    <row r="68" spans="1:12">
      <c r="A68" t="s">
        <v>88</v>
      </c>
      <c r="B68">
        <v>296729.56800000003</v>
      </c>
      <c r="C68">
        <v>295147.26400000002</v>
      </c>
      <c r="D68">
        <v>321348.761</v>
      </c>
      <c r="E68">
        <v>334775.91100000002</v>
      </c>
      <c r="F68">
        <v>414116.66899999999</v>
      </c>
      <c r="G68">
        <v>475637.36099999998</v>
      </c>
      <c r="H68">
        <v>491568.984</v>
      </c>
      <c r="I68">
        <v>544163.55700000003</v>
      </c>
      <c r="J68">
        <v>517682.95400000003</v>
      </c>
      <c r="K68">
        <v>371097.59100000001</v>
      </c>
      <c r="L68">
        <v>450357.25900000002</v>
      </c>
    </row>
    <row r="69" spans="1:12">
      <c r="A69" t="s">
        <v>89</v>
      </c>
      <c r="B69">
        <v>4157.8829999999998</v>
      </c>
      <c r="C69">
        <v>3755.348</v>
      </c>
      <c r="D69">
        <v>3362.817</v>
      </c>
      <c r="E69">
        <v>4752.97</v>
      </c>
      <c r="F69">
        <v>6370.3069999999998</v>
      </c>
      <c r="G69">
        <v>6531.3940000000002</v>
      </c>
      <c r="H69">
        <v>8202.1929999999993</v>
      </c>
      <c r="I69">
        <v>8898.0519999999997</v>
      </c>
      <c r="J69">
        <v>39779.491000000002</v>
      </c>
      <c r="K69">
        <v>10857.978999999999</v>
      </c>
      <c r="L69">
        <v>15072.869000000001</v>
      </c>
    </row>
    <row r="70" spans="1:12">
      <c r="A70" t="s">
        <v>90</v>
      </c>
      <c r="B70">
        <v>2031.713</v>
      </c>
      <c r="C70">
        <v>3428.855</v>
      </c>
      <c r="D70">
        <v>3470.0030000000002</v>
      </c>
      <c r="E70">
        <v>3769.8220000000001</v>
      </c>
      <c r="F70">
        <v>4236.96</v>
      </c>
      <c r="G70">
        <v>4319.723</v>
      </c>
      <c r="H70">
        <v>4340.6360000000004</v>
      </c>
      <c r="I70">
        <v>1879.038</v>
      </c>
      <c r="J70">
        <v>1752.173</v>
      </c>
      <c r="K70">
        <v>1294.442</v>
      </c>
      <c r="L70">
        <v>1274.5719999999999</v>
      </c>
    </row>
    <row r="71" spans="1:12">
      <c r="A71" t="s">
        <v>91</v>
      </c>
      <c r="B71">
        <v>199972.05499999999</v>
      </c>
      <c r="C71">
        <v>202221.83900000001</v>
      </c>
      <c r="D71">
        <v>255876.83199999999</v>
      </c>
      <c r="E71">
        <v>264917.723</v>
      </c>
      <c r="F71">
        <v>365542.94300000003</v>
      </c>
      <c r="G71">
        <v>354183.13699999999</v>
      </c>
      <c r="H71">
        <v>352658.364</v>
      </c>
      <c r="I71">
        <v>373603.93800000002</v>
      </c>
      <c r="J71">
        <v>448328.96000000002</v>
      </c>
      <c r="K71">
        <v>403031.90399999998</v>
      </c>
      <c r="L71">
        <v>513543.69300000003</v>
      </c>
    </row>
    <row r="72" spans="1:12">
      <c r="A72" t="s">
        <v>92</v>
      </c>
      <c r="B72">
        <v>998.94</v>
      </c>
      <c r="C72">
        <v>616.15</v>
      </c>
      <c r="D72">
        <v>655.07899999999995</v>
      </c>
      <c r="E72">
        <v>883.53399999999999</v>
      </c>
      <c r="F72">
        <v>2045.6769999999999</v>
      </c>
      <c r="G72">
        <v>1428.07</v>
      </c>
      <c r="H72">
        <v>801.39300000000003</v>
      </c>
      <c r="I72">
        <v>775.30499999999995</v>
      </c>
      <c r="J72">
        <v>618.31299999999999</v>
      </c>
      <c r="K72">
        <v>147.858</v>
      </c>
      <c r="L72">
        <v>24763.933000000001</v>
      </c>
    </row>
    <row r="73" spans="1:12">
      <c r="A73" t="s">
        <v>93</v>
      </c>
      <c r="B73">
        <v>18573.994999999999</v>
      </c>
      <c r="C73">
        <v>13694.241</v>
      </c>
      <c r="D73">
        <v>20522.23</v>
      </c>
      <c r="E73">
        <v>34875.476000000002</v>
      </c>
      <c r="F73">
        <v>102000.727</v>
      </c>
      <c r="G73">
        <v>92050.089000000007</v>
      </c>
      <c r="H73">
        <v>123748.84</v>
      </c>
      <c r="I73">
        <v>205683.15900000001</v>
      </c>
      <c r="J73">
        <v>205390.08600000001</v>
      </c>
      <c r="K73">
        <v>182414.212</v>
      </c>
      <c r="L73">
        <v>250244.78</v>
      </c>
    </row>
    <row r="74" spans="1:12">
      <c r="A74" t="s">
        <v>94</v>
      </c>
      <c r="B74">
        <v>19211.517</v>
      </c>
      <c r="C74">
        <v>18189.400000000001</v>
      </c>
      <c r="D74">
        <v>21089.657999999999</v>
      </c>
      <c r="E74">
        <v>10325.84</v>
      </c>
      <c r="F74">
        <v>19397.612000000001</v>
      </c>
      <c r="G74">
        <v>26147.78</v>
      </c>
      <c r="H74">
        <v>21811.315999999999</v>
      </c>
      <c r="I74">
        <v>8255.9709999999995</v>
      </c>
      <c r="J74">
        <v>278.86</v>
      </c>
      <c r="K74">
        <v>149318.18700000001</v>
      </c>
      <c r="L74">
        <v>351018.14600000001</v>
      </c>
    </row>
    <row r="75" spans="1:12">
      <c r="A75" t="s">
        <v>95</v>
      </c>
      <c r="B75">
        <v>1325.1679999999999</v>
      </c>
      <c r="C75">
        <v>181.77600000000001</v>
      </c>
      <c r="D75">
        <v>484.93400000000003</v>
      </c>
      <c r="E75">
        <v>15.516</v>
      </c>
      <c r="F75">
        <v>4.83</v>
      </c>
      <c r="G75">
        <v>59277.932000000001</v>
      </c>
      <c r="H75">
        <v>95513.422999999995</v>
      </c>
      <c r="I75">
        <v>192382.315</v>
      </c>
      <c r="J75">
        <v>90158.826000000001</v>
      </c>
      <c r="K75">
        <v>87283.130999999994</v>
      </c>
      <c r="L75">
        <v>104154.48699999999</v>
      </c>
    </row>
    <row r="76" spans="1:12">
      <c r="A76" t="s">
        <v>96</v>
      </c>
      <c r="B76">
        <v>34417.188000000002</v>
      </c>
      <c r="C76">
        <v>48591.733999999997</v>
      </c>
      <c r="D76">
        <v>28662.613000000001</v>
      </c>
      <c r="E76">
        <v>66466.312000000005</v>
      </c>
      <c r="F76">
        <v>104268.63400000001</v>
      </c>
      <c r="G76">
        <v>137554.21900000001</v>
      </c>
      <c r="H76">
        <v>137764.92199999999</v>
      </c>
      <c r="I76">
        <v>156688.95600000001</v>
      </c>
      <c r="J76">
        <v>233067.22</v>
      </c>
      <c r="K76">
        <v>193404.08600000001</v>
      </c>
      <c r="L76">
        <v>92597.553</v>
      </c>
    </row>
    <row r="77" spans="1:12">
      <c r="A77" t="s">
        <v>97</v>
      </c>
      <c r="B77">
        <v>1.272</v>
      </c>
      <c r="C77">
        <v>10428.383</v>
      </c>
      <c r="D77" t="s">
        <v>18</v>
      </c>
      <c r="E77">
        <v>142.90299999999999</v>
      </c>
      <c r="F77" t="s">
        <v>18</v>
      </c>
      <c r="G77" t="s">
        <v>18</v>
      </c>
      <c r="H77" t="s">
        <v>18</v>
      </c>
      <c r="I77">
        <v>1.0309999999999999</v>
      </c>
      <c r="J77">
        <v>0.30499999999999999</v>
      </c>
      <c r="K77">
        <v>0.86399999999999999</v>
      </c>
      <c r="L77">
        <v>0.03</v>
      </c>
    </row>
    <row r="78" spans="1:12">
      <c r="A78" t="s">
        <v>98</v>
      </c>
      <c r="B78">
        <v>63372.091</v>
      </c>
      <c r="C78">
        <v>62920.614999999998</v>
      </c>
      <c r="D78">
        <v>12723.722</v>
      </c>
      <c r="E78">
        <v>20182.325000000001</v>
      </c>
      <c r="F78">
        <v>32435.666000000001</v>
      </c>
      <c r="G78">
        <v>44826.349000000002</v>
      </c>
      <c r="H78">
        <v>66461.392999999996</v>
      </c>
      <c r="I78">
        <v>138937.62100000001</v>
      </c>
      <c r="J78">
        <v>115023.629</v>
      </c>
      <c r="K78">
        <v>73810.327000000005</v>
      </c>
      <c r="L78">
        <v>121001.09600000001</v>
      </c>
    </row>
    <row r="79" spans="1:12">
      <c r="A79" t="s">
        <v>99</v>
      </c>
      <c r="B79">
        <v>319301.47600000002</v>
      </c>
      <c r="C79">
        <v>371858.20699999999</v>
      </c>
      <c r="D79">
        <v>407224.36599999998</v>
      </c>
      <c r="E79">
        <v>448088</v>
      </c>
      <c r="F79">
        <v>337198.54800000001</v>
      </c>
      <c r="G79">
        <v>499065.02399999998</v>
      </c>
      <c r="H79">
        <v>700150.26</v>
      </c>
      <c r="I79">
        <v>859874.89500000002</v>
      </c>
      <c r="J79">
        <v>733465.18</v>
      </c>
      <c r="K79">
        <v>694571.90800000005</v>
      </c>
      <c r="L79">
        <v>1063306.3060000001</v>
      </c>
    </row>
    <row r="80" spans="1:12">
      <c r="A80" t="s">
        <v>100</v>
      </c>
      <c r="B80">
        <v>19469.992999999999</v>
      </c>
      <c r="C80">
        <v>24157.780999999999</v>
      </c>
      <c r="D80">
        <v>19024.505000000001</v>
      </c>
      <c r="E80">
        <v>16603.617999999999</v>
      </c>
      <c r="F80">
        <v>35516.658000000003</v>
      </c>
      <c r="G80">
        <v>8935.1579999999994</v>
      </c>
      <c r="H80">
        <v>18394.721000000001</v>
      </c>
      <c r="I80">
        <v>12437.392</v>
      </c>
      <c r="J80">
        <v>9474.8320000000003</v>
      </c>
      <c r="K80">
        <v>31534.578000000001</v>
      </c>
      <c r="L80">
        <v>106344.76700000001</v>
      </c>
    </row>
    <row r="81" spans="1:12">
      <c r="A81" t="s">
        <v>101</v>
      </c>
      <c r="B81">
        <v>49352.81</v>
      </c>
      <c r="C81">
        <v>68588.652000000002</v>
      </c>
      <c r="D81">
        <v>63689.909</v>
      </c>
      <c r="E81">
        <v>85332.573999999993</v>
      </c>
      <c r="F81">
        <v>118264.458</v>
      </c>
      <c r="G81">
        <v>143856.77900000001</v>
      </c>
      <c r="H81">
        <v>151946.32500000001</v>
      </c>
      <c r="I81">
        <v>191743.64600000001</v>
      </c>
      <c r="J81">
        <v>237502.739</v>
      </c>
      <c r="K81">
        <v>213243.503</v>
      </c>
      <c r="L81">
        <v>198963.41500000001</v>
      </c>
    </row>
    <row r="82" spans="1:12">
      <c r="A82" t="s">
        <v>102</v>
      </c>
      <c r="B82">
        <v>315324.54300000001</v>
      </c>
      <c r="C82">
        <v>352789.82</v>
      </c>
      <c r="D82">
        <v>381079.36200000002</v>
      </c>
      <c r="E82">
        <v>440516.054</v>
      </c>
      <c r="F82">
        <v>494791.93400000001</v>
      </c>
      <c r="G82">
        <v>520592.90600000002</v>
      </c>
      <c r="H82">
        <v>531547.79099999997</v>
      </c>
      <c r="I82">
        <v>621712.22600000002</v>
      </c>
      <c r="J82">
        <v>680192.89199999999</v>
      </c>
      <c r="K82">
        <v>589604.56400000001</v>
      </c>
      <c r="L82">
        <v>621754.62399999995</v>
      </c>
    </row>
    <row r="83" spans="1:12">
      <c r="A83" t="s">
        <v>103</v>
      </c>
      <c r="B83">
        <v>1605.549</v>
      </c>
      <c r="C83">
        <v>1900.4110000000001</v>
      </c>
      <c r="D83">
        <v>1561.6489999999999</v>
      </c>
      <c r="E83">
        <v>4757.3100000000004</v>
      </c>
      <c r="F83">
        <v>7241.5829999999996</v>
      </c>
      <c r="G83">
        <v>8178.9340000000002</v>
      </c>
      <c r="H83">
        <v>27671.745999999999</v>
      </c>
      <c r="I83">
        <v>86896.055999999997</v>
      </c>
      <c r="J83">
        <v>244103.69200000001</v>
      </c>
      <c r="K83">
        <v>171795.152</v>
      </c>
      <c r="L83">
        <v>136780.41899999999</v>
      </c>
    </row>
    <row r="84" spans="1:12">
      <c r="A84" t="s">
        <v>104</v>
      </c>
      <c r="B84">
        <v>379.24400000000003</v>
      </c>
      <c r="C84">
        <v>1279.0440000000001</v>
      </c>
      <c r="D84">
        <v>778.33799999999997</v>
      </c>
      <c r="E84">
        <v>977.44899999999996</v>
      </c>
      <c r="F84">
        <v>1177.175</v>
      </c>
      <c r="G84">
        <v>1210.471</v>
      </c>
      <c r="H84">
        <v>1467.752</v>
      </c>
      <c r="I84">
        <v>1845.19</v>
      </c>
      <c r="J84">
        <v>14122.191000000001</v>
      </c>
      <c r="K84">
        <v>1316.58</v>
      </c>
      <c r="L84">
        <v>2146.0329999999999</v>
      </c>
    </row>
    <row r="85" spans="1:12">
      <c r="A85" t="s">
        <v>105</v>
      </c>
      <c r="B85">
        <v>80185.14</v>
      </c>
      <c r="C85">
        <v>67266.926000000007</v>
      </c>
      <c r="D85">
        <v>75154.387000000002</v>
      </c>
      <c r="E85">
        <v>124247.913</v>
      </c>
      <c r="F85">
        <v>183467.06200000001</v>
      </c>
      <c r="G85">
        <v>145911.48300000001</v>
      </c>
      <c r="H85">
        <v>238096.913</v>
      </c>
      <c r="I85">
        <v>253873.39300000001</v>
      </c>
      <c r="J85">
        <v>237862.057</v>
      </c>
      <c r="K85">
        <v>68649.014999999999</v>
      </c>
      <c r="L85">
        <v>150656.916</v>
      </c>
    </row>
    <row r="86" spans="1:12">
      <c r="A86" t="s">
        <v>106</v>
      </c>
      <c r="B86">
        <v>5.0949999999999998</v>
      </c>
      <c r="C86" t="s">
        <v>18</v>
      </c>
      <c r="D86">
        <v>0.86099999999999999</v>
      </c>
      <c r="E86" t="s">
        <v>18</v>
      </c>
      <c r="F86">
        <v>8.2929999999999993</v>
      </c>
      <c r="G86">
        <v>8.907</v>
      </c>
      <c r="H86">
        <v>15.022</v>
      </c>
      <c r="I86">
        <v>15.833</v>
      </c>
      <c r="J86">
        <v>15.95</v>
      </c>
      <c r="K86">
        <v>53.046999999999997</v>
      </c>
      <c r="L86">
        <v>6.3529999999999998</v>
      </c>
    </row>
    <row r="87" spans="1:12">
      <c r="A87" t="s">
        <v>107</v>
      </c>
      <c r="B87">
        <v>3568506.2</v>
      </c>
      <c r="C87">
        <v>2782985.7170000002</v>
      </c>
      <c r="D87">
        <v>2402881.233</v>
      </c>
      <c r="E87">
        <v>3450919.8769999999</v>
      </c>
      <c r="F87">
        <v>4939147.2220000001</v>
      </c>
      <c r="G87">
        <v>6748782.926</v>
      </c>
      <c r="H87">
        <v>8377316.8380000014</v>
      </c>
      <c r="I87">
        <v>9917163.0010000002</v>
      </c>
      <c r="J87">
        <v>14901941.995999999</v>
      </c>
      <c r="K87">
        <v>8134134.9249999998</v>
      </c>
      <c r="L87">
        <v>10118999.148</v>
      </c>
    </row>
    <row r="88" spans="1:12">
      <c r="A88" t="s">
        <v>108</v>
      </c>
      <c r="B88">
        <v>355468.81199999998</v>
      </c>
      <c r="C88">
        <v>368101.125</v>
      </c>
      <c r="D88">
        <v>293251.08299999998</v>
      </c>
      <c r="E88">
        <v>494877.53700000001</v>
      </c>
      <c r="F88">
        <v>679132.78200000001</v>
      </c>
      <c r="G88">
        <v>670903.82299999997</v>
      </c>
      <c r="H88">
        <v>748972.14</v>
      </c>
      <c r="I88">
        <v>1022814.775</v>
      </c>
      <c r="J88">
        <v>1300198.5560000001</v>
      </c>
      <c r="K88">
        <v>1029402.563</v>
      </c>
      <c r="L88">
        <v>1365236.351</v>
      </c>
    </row>
    <row r="89" spans="1:12">
      <c r="A89" t="s">
        <v>109</v>
      </c>
      <c r="B89">
        <v>54332.652000000002</v>
      </c>
      <c r="C89">
        <v>48211.894</v>
      </c>
      <c r="D89">
        <v>52998.781000000003</v>
      </c>
      <c r="E89">
        <v>56830.809000000001</v>
      </c>
      <c r="F89">
        <v>112675.107</v>
      </c>
      <c r="G89">
        <v>144255.72</v>
      </c>
      <c r="H89">
        <v>161602.652</v>
      </c>
      <c r="I89">
        <v>191405.80799999999</v>
      </c>
      <c r="J89">
        <v>234426.95800000001</v>
      </c>
      <c r="K89">
        <v>119500.202</v>
      </c>
      <c r="L89">
        <v>168223.66800000001</v>
      </c>
    </row>
    <row r="90" spans="1:12">
      <c r="A90" t="s">
        <v>110</v>
      </c>
      <c r="B90" t="s">
        <v>18</v>
      </c>
      <c r="C90" t="s">
        <v>18</v>
      </c>
      <c r="D90">
        <v>347955.23</v>
      </c>
      <c r="E90">
        <v>352642.929</v>
      </c>
      <c r="F90">
        <v>349450.21100000001</v>
      </c>
      <c r="G90">
        <v>138228.989</v>
      </c>
      <c r="H90">
        <v>577.71600000000001</v>
      </c>
      <c r="I90">
        <v>8558.7559999999994</v>
      </c>
      <c r="J90">
        <v>3412.7049999999999</v>
      </c>
      <c r="K90">
        <v>26714.016</v>
      </c>
      <c r="L90">
        <v>78076.308000000005</v>
      </c>
    </row>
    <row r="91" spans="1:12">
      <c r="A91" t="s">
        <v>111</v>
      </c>
      <c r="B91">
        <v>5845.3339999999998</v>
      </c>
      <c r="C91">
        <v>626.20699999999999</v>
      </c>
      <c r="D91">
        <v>1120.904</v>
      </c>
      <c r="E91">
        <v>2700.6579999999999</v>
      </c>
      <c r="F91">
        <v>7550.5050000000001</v>
      </c>
      <c r="G91">
        <v>3048.3620000000001</v>
      </c>
      <c r="H91">
        <v>17817.667000000001</v>
      </c>
      <c r="I91">
        <v>9379.223</v>
      </c>
      <c r="J91">
        <v>13744.882</v>
      </c>
      <c r="K91">
        <v>3103.058</v>
      </c>
      <c r="L91">
        <v>2886.953</v>
      </c>
    </row>
    <row r="92" spans="1:12">
      <c r="A92" t="s">
        <v>112</v>
      </c>
      <c r="B92">
        <v>105368.628</v>
      </c>
      <c r="C92">
        <v>97704.804999999993</v>
      </c>
      <c r="D92">
        <v>105425.3</v>
      </c>
      <c r="E92">
        <v>278506.39199999999</v>
      </c>
      <c r="F92">
        <v>637671.31000000006</v>
      </c>
      <c r="G92">
        <v>518795.82</v>
      </c>
      <c r="H92">
        <v>278944.522</v>
      </c>
      <c r="I92">
        <v>484780.93</v>
      </c>
      <c r="J92">
        <v>1309524.6129999999</v>
      </c>
      <c r="K92">
        <v>580213.32499999995</v>
      </c>
      <c r="L92">
        <v>484679.06</v>
      </c>
    </row>
    <row r="93" spans="1:12">
      <c r="A93" t="s">
        <v>113</v>
      </c>
      <c r="B93">
        <v>23473.315999999999</v>
      </c>
      <c r="C93">
        <v>33121.720999999998</v>
      </c>
      <c r="D93">
        <v>46782.989000000001</v>
      </c>
      <c r="E93">
        <v>46286.222999999998</v>
      </c>
      <c r="F93">
        <v>78300.407000000007</v>
      </c>
      <c r="G93">
        <v>81073.475000000006</v>
      </c>
      <c r="H93">
        <v>104594.732</v>
      </c>
      <c r="I93">
        <v>116749.132</v>
      </c>
      <c r="J93">
        <v>239538.639</v>
      </c>
      <c r="K93">
        <v>173218.20600000001</v>
      </c>
      <c r="L93">
        <v>169249.14300000001</v>
      </c>
    </row>
    <row r="94" spans="1:12">
      <c r="A94" t="s">
        <v>114</v>
      </c>
      <c r="B94">
        <v>985105.43</v>
      </c>
      <c r="C94">
        <v>1021468.679</v>
      </c>
      <c r="D94">
        <v>1489234.773</v>
      </c>
      <c r="E94">
        <v>1643837.581</v>
      </c>
      <c r="F94">
        <v>2271106.7089999998</v>
      </c>
      <c r="G94">
        <v>2211144.4559999998</v>
      </c>
      <c r="H94">
        <v>2406641.977</v>
      </c>
      <c r="I94">
        <v>2859901.6</v>
      </c>
      <c r="J94">
        <v>3498237.14</v>
      </c>
      <c r="K94">
        <v>2557267.66</v>
      </c>
      <c r="L94">
        <v>2966188.3319999999</v>
      </c>
    </row>
    <row r="95" spans="1:12">
      <c r="A95" t="s">
        <v>115</v>
      </c>
      <c r="B95">
        <v>19293.541000000001</v>
      </c>
      <c r="C95">
        <v>24245.748</v>
      </c>
      <c r="D95">
        <v>26017.108</v>
      </c>
      <c r="E95">
        <v>37708.326000000001</v>
      </c>
      <c r="F95">
        <v>44549.936999999998</v>
      </c>
      <c r="G95">
        <v>62422.296999999999</v>
      </c>
      <c r="H95">
        <v>80564.312000000005</v>
      </c>
      <c r="I95">
        <v>100983.398</v>
      </c>
      <c r="J95">
        <v>127620.829</v>
      </c>
      <c r="K95">
        <v>107912.59299999999</v>
      </c>
      <c r="L95">
        <v>93386.354999999996</v>
      </c>
    </row>
    <row r="96" spans="1:12">
      <c r="A96" t="s">
        <v>116</v>
      </c>
      <c r="B96">
        <v>44112.239000000001</v>
      </c>
      <c r="C96">
        <v>43155.773000000001</v>
      </c>
      <c r="D96">
        <v>57142.144999999997</v>
      </c>
      <c r="E96">
        <v>68277.482000000004</v>
      </c>
      <c r="F96">
        <v>73115.600000000006</v>
      </c>
      <c r="G96">
        <v>59139.368999999999</v>
      </c>
      <c r="H96">
        <v>73880.835000000006</v>
      </c>
      <c r="I96">
        <v>90900.364000000001</v>
      </c>
      <c r="J96">
        <v>131994.32199999999</v>
      </c>
      <c r="K96">
        <v>94652.745999999999</v>
      </c>
      <c r="L96">
        <v>96877.293999999994</v>
      </c>
    </row>
    <row r="97" spans="1:12">
      <c r="A97" t="s">
        <v>117</v>
      </c>
      <c r="B97">
        <v>288606.86200000002</v>
      </c>
      <c r="C97">
        <v>286803.25900000002</v>
      </c>
      <c r="D97">
        <v>297762.98800000001</v>
      </c>
      <c r="E97">
        <v>474368.32799999998</v>
      </c>
      <c r="F97">
        <v>701138.48</v>
      </c>
      <c r="G97">
        <v>814117.96100000001</v>
      </c>
      <c r="H97">
        <v>970390.37600000005</v>
      </c>
      <c r="I97">
        <v>1249089.3230000001</v>
      </c>
      <c r="J97">
        <v>982000.06099999999</v>
      </c>
      <c r="K97">
        <v>862864.55200000003</v>
      </c>
      <c r="L97">
        <v>1225534.6259999999</v>
      </c>
    </row>
    <row r="98" spans="1:12">
      <c r="A98" t="s">
        <v>118</v>
      </c>
      <c r="B98">
        <v>242056.897</v>
      </c>
      <c r="C98">
        <v>224317.14499999999</v>
      </c>
      <c r="D98">
        <v>251468.13399999999</v>
      </c>
      <c r="E98">
        <v>346800.45699999999</v>
      </c>
      <c r="F98">
        <v>533459.42099999997</v>
      </c>
      <c r="G98">
        <v>584798.59699999995</v>
      </c>
      <c r="H98">
        <v>618555.23899999994</v>
      </c>
      <c r="I98">
        <v>826512.571</v>
      </c>
      <c r="J98">
        <v>877292.44</v>
      </c>
      <c r="K98">
        <v>661543.90500000003</v>
      </c>
      <c r="L98">
        <v>793434.13800000004</v>
      </c>
    </row>
    <row r="99" spans="1:12">
      <c r="A99" t="s">
        <v>119</v>
      </c>
      <c r="B99">
        <v>302538.45</v>
      </c>
      <c r="C99">
        <v>282213.74699999997</v>
      </c>
      <c r="D99">
        <v>281489.41100000002</v>
      </c>
      <c r="E99">
        <v>393958.71600000001</v>
      </c>
      <c r="F99">
        <v>449377.00199999998</v>
      </c>
      <c r="G99">
        <v>480718.59299999999</v>
      </c>
      <c r="H99">
        <v>615975.85199999996</v>
      </c>
      <c r="I99">
        <v>813000.26800000004</v>
      </c>
      <c r="J99">
        <v>682876.05799999996</v>
      </c>
      <c r="K99">
        <v>447848.47899999999</v>
      </c>
      <c r="L99">
        <v>566745.93200000003</v>
      </c>
    </row>
    <row r="100" spans="1:12">
      <c r="A100" t="s">
        <v>120</v>
      </c>
      <c r="B100">
        <v>331808.837</v>
      </c>
      <c r="C100">
        <v>322832.734</v>
      </c>
      <c r="D100">
        <v>336333.11499999999</v>
      </c>
      <c r="E100">
        <v>379254.25300000003</v>
      </c>
      <c r="F100">
        <v>402367.74900000001</v>
      </c>
      <c r="G100">
        <v>391114.23800000001</v>
      </c>
      <c r="H100">
        <v>427132.73499999999</v>
      </c>
      <c r="I100">
        <v>407148.20699999999</v>
      </c>
      <c r="J100">
        <v>510156.58600000001</v>
      </c>
      <c r="K100">
        <v>441458.54100000003</v>
      </c>
      <c r="L100">
        <v>464417.38699999999</v>
      </c>
    </row>
    <row r="101" spans="1:12">
      <c r="A101" t="s">
        <v>121</v>
      </c>
      <c r="B101">
        <v>552178.84900000005</v>
      </c>
      <c r="C101">
        <v>613821.70200000005</v>
      </c>
      <c r="D101">
        <v>678265.98499999999</v>
      </c>
      <c r="E101">
        <v>897399.43900000001</v>
      </c>
      <c r="F101">
        <v>834300.48400000005</v>
      </c>
      <c r="G101">
        <v>933288.90500000003</v>
      </c>
      <c r="H101">
        <v>853613.81499999994</v>
      </c>
      <c r="I101">
        <v>985182.31599999999</v>
      </c>
      <c r="J101">
        <v>915890.86300000001</v>
      </c>
      <c r="K101">
        <v>876898.255</v>
      </c>
      <c r="L101">
        <v>931740.37800000003</v>
      </c>
    </row>
    <row r="102" spans="1:12">
      <c r="A102" t="s">
        <v>122</v>
      </c>
      <c r="B102">
        <v>179389.20300000001</v>
      </c>
      <c r="C102">
        <v>190302.31099999999</v>
      </c>
      <c r="D102">
        <v>216149.728</v>
      </c>
      <c r="E102">
        <v>260470.09099999999</v>
      </c>
      <c r="F102">
        <v>361774.71600000001</v>
      </c>
      <c r="G102">
        <v>377446.54700000002</v>
      </c>
      <c r="H102">
        <v>382210.05300000001</v>
      </c>
      <c r="I102">
        <v>505857.01699999999</v>
      </c>
      <c r="J102">
        <v>512734.04100000003</v>
      </c>
      <c r="K102">
        <v>389877.63299999997</v>
      </c>
      <c r="L102">
        <v>575670.03899999999</v>
      </c>
    </row>
    <row r="103" spans="1:12">
      <c r="A103" t="s">
        <v>123</v>
      </c>
      <c r="B103">
        <v>169139.23199999999</v>
      </c>
      <c r="C103">
        <v>181676.47899999999</v>
      </c>
      <c r="D103">
        <v>155927.321</v>
      </c>
      <c r="E103">
        <v>214833.78899999999</v>
      </c>
      <c r="F103">
        <v>271620.60800000001</v>
      </c>
      <c r="G103">
        <v>316773.46399999998</v>
      </c>
      <c r="H103">
        <v>383975.52299999999</v>
      </c>
      <c r="I103">
        <v>461472.16700000002</v>
      </c>
      <c r="J103">
        <v>653515.12</v>
      </c>
      <c r="K103">
        <v>388698.64500000002</v>
      </c>
      <c r="L103">
        <v>476648.67800000001</v>
      </c>
    </row>
    <row r="104" spans="1:12">
      <c r="A104" t="s">
        <v>124</v>
      </c>
      <c r="B104">
        <v>132362.44500000001</v>
      </c>
      <c r="C104">
        <v>138611.62599999999</v>
      </c>
      <c r="D104">
        <v>149994.14799999999</v>
      </c>
      <c r="E104">
        <v>187678.70300000001</v>
      </c>
      <c r="F104">
        <v>221338.19</v>
      </c>
      <c r="G104">
        <v>243157.32399999999</v>
      </c>
      <c r="H104">
        <v>320016.641</v>
      </c>
      <c r="I104">
        <v>386005.353</v>
      </c>
      <c r="J104">
        <v>515564.76199999999</v>
      </c>
      <c r="K104">
        <v>410868.79499999998</v>
      </c>
      <c r="L104">
        <v>397283.679</v>
      </c>
    </row>
    <row r="105" spans="1:12">
      <c r="A105" t="s">
        <v>125</v>
      </c>
      <c r="B105">
        <v>16456.881000000001</v>
      </c>
      <c r="C105">
        <v>18146.563999999998</v>
      </c>
      <c r="D105">
        <v>19516.455000000002</v>
      </c>
      <c r="E105">
        <v>24736.331999999999</v>
      </c>
      <c r="F105">
        <v>30071.262999999999</v>
      </c>
      <c r="G105">
        <v>32915.605000000003</v>
      </c>
      <c r="H105">
        <v>34352.968000000001</v>
      </c>
      <c r="I105">
        <v>36306.680999999997</v>
      </c>
      <c r="J105">
        <v>49774.510999999999</v>
      </c>
      <c r="K105">
        <v>41784.317000000003</v>
      </c>
      <c r="L105">
        <v>53009.936000000002</v>
      </c>
    </row>
    <row r="106" spans="1:12">
      <c r="A106" t="s">
        <v>126</v>
      </c>
      <c r="B106">
        <v>17353.592000000001</v>
      </c>
      <c r="C106">
        <v>16046.406999999999</v>
      </c>
      <c r="D106">
        <v>3638.4540000000002</v>
      </c>
      <c r="E106">
        <v>37976.769999999997</v>
      </c>
      <c r="F106">
        <v>1967.107</v>
      </c>
      <c r="G106">
        <v>1792.124</v>
      </c>
      <c r="H106">
        <v>3466.43</v>
      </c>
      <c r="I106">
        <v>5692.2389999999996</v>
      </c>
      <c r="J106">
        <v>108677.84600000001</v>
      </c>
      <c r="K106">
        <v>6279.683</v>
      </c>
      <c r="L106">
        <v>9583.018</v>
      </c>
    </row>
    <row r="107" spans="1:12">
      <c r="A107" t="s">
        <v>127</v>
      </c>
      <c r="B107">
        <v>143389.36499999999</v>
      </c>
      <c r="C107">
        <v>151766.62700000001</v>
      </c>
      <c r="D107">
        <v>187857.402</v>
      </c>
      <c r="E107">
        <v>198301.05600000001</v>
      </c>
      <c r="F107">
        <v>225729.15</v>
      </c>
      <c r="G107">
        <v>223335.06299999999</v>
      </c>
      <c r="H107">
        <v>258844.459</v>
      </c>
      <c r="I107">
        <v>266091.93</v>
      </c>
      <c r="J107">
        <v>261840.08</v>
      </c>
      <c r="K107">
        <v>216009.64600000001</v>
      </c>
      <c r="L107">
        <v>260481.77600000001</v>
      </c>
    </row>
    <row r="108" spans="1:12">
      <c r="A108" t="s">
        <v>128</v>
      </c>
      <c r="B108">
        <v>71652.993000000002</v>
      </c>
      <c r="C108">
        <v>70685.316999999995</v>
      </c>
      <c r="D108">
        <v>74590.161999999997</v>
      </c>
      <c r="E108">
        <v>81270.762000000002</v>
      </c>
      <c r="F108">
        <v>90516.428</v>
      </c>
      <c r="G108">
        <v>96604.892999999996</v>
      </c>
      <c r="H108">
        <v>97672.362999999998</v>
      </c>
      <c r="I108">
        <v>105898.107</v>
      </c>
      <c r="J108">
        <v>111246.742</v>
      </c>
      <c r="K108">
        <v>113060.901</v>
      </c>
      <c r="L108">
        <v>132785.03200000001</v>
      </c>
    </row>
    <row r="109" spans="1:12">
      <c r="A109" t="s">
        <v>129</v>
      </c>
      <c r="B109">
        <v>778841.28500000003</v>
      </c>
      <c r="C109">
        <v>851037.81400000001</v>
      </c>
      <c r="D109">
        <v>959539.50899999996</v>
      </c>
      <c r="E109">
        <v>1177958.4140000001</v>
      </c>
      <c r="F109">
        <v>1401200.574</v>
      </c>
      <c r="G109">
        <v>1417002.298</v>
      </c>
      <c r="H109">
        <v>1513327.534</v>
      </c>
      <c r="I109">
        <v>1948590.7879999999</v>
      </c>
      <c r="J109">
        <v>2139903.662</v>
      </c>
      <c r="K109">
        <v>1724553.298</v>
      </c>
      <c r="L109">
        <v>1835449.382</v>
      </c>
    </row>
    <row r="110" spans="1:12">
      <c r="A110" t="s">
        <v>130</v>
      </c>
      <c r="B110">
        <v>665844.24699999997</v>
      </c>
      <c r="C110">
        <v>718531.36199999996</v>
      </c>
      <c r="D110">
        <v>874741.62899999996</v>
      </c>
      <c r="E110">
        <v>1009851.472</v>
      </c>
      <c r="F110">
        <v>1196889.936</v>
      </c>
      <c r="G110">
        <v>1312868.013</v>
      </c>
      <c r="H110">
        <v>1338530.8759999999</v>
      </c>
      <c r="I110">
        <v>1614791.2209999999</v>
      </c>
      <c r="J110">
        <v>1908174.932</v>
      </c>
      <c r="K110">
        <v>1896889.223</v>
      </c>
      <c r="L110">
        <v>1973580.2709999999</v>
      </c>
    </row>
    <row r="111" spans="1:12">
      <c r="A111" t="s">
        <v>131</v>
      </c>
      <c r="B111">
        <v>1390735.7080000001</v>
      </c>
      <c r="C111">
        <v>1716737.6880000001</v>
      </c>
      <c r="D111">
        <v>2798209.3829999999</v>
      </c>
      <c r="E111">
        <v>3418035.1430000002</v>
      </c>
      <c r="F111">
        <v>3746785.0389999999</v>
      </c>
      <c r="G111">
        <v>5409287.7139999997</v>
      </c>
      <c r="H111">
        <v>6257196.54</v>
      </c>
      <c r="I111">
        <v>8204722.1299999999</v>
      </c>
      <c r="J111">
        <v>9449848.5360000003</v>
      </c>
      <c r="K111">
        <v>9075497.0529999994</v>
      </c>
      <c r="L111">
        <v>9781232.3350000009</v>
      </c>
    </row>
    <row r="112" spans="1:12">
      <c r="A112" t="s">
        <v>132</v>
      </c>
      <c r="B112">
        <v>122686.41</v>
      </c>
      <c r="C112">
        <v>172110.44699999999</v>
      </c>
      <c r="D112">
        <v>201866.85800000001</v>
      </c>
      <c r="E112">
        <v>259112.09700000001</v>
      </c>
      <c r="F112">
        <v>298749.62199999997</v>
      </c>
      <c r="G112">
        <v>311835.66700000002</v>
      </c>
      <c r="H112">
        <v>348153.65899999999</v>
      </c>
      <c r="I112">
        <v>433117.77399999998</v>
      </c>
      <c r="J112">
        <v>430335.473</v>
      </c>
      <c r="K112">
        <v>441918.15899999999</v>
      </c>
      <c r="L112">
        <v>504781.52299999999</v>
      </c>
    </row>
    <row r="113" spans="1:12">
      <c r="A113" t="s">
        <v>133</v>
      </c>
      <c r="B113">
        <v>758322.56700000004</v>
      </c>
      <c r="C113">
        <v>875131.70799999998</v>
      </c>
      <c r="D113">
        <v>1005455.969</v>
      </c>
      <c r="E113">
        <v>1222504.3940000001</v>
      </c>
      <c r="F113">
        <v>1467822.7890000001</v>
      </c>
      <c r="G113">
        <v>1714653.818</v>
      </c>
      <c r="H113">
        <v>1882808.426</v>
      </c>
      <c r="I113">
        <v>2218764.04</v>
      </c>
      <c r="J113">
        <v>2541596.327</v>
      </c>
      <c r="K113">
        <v>2320314.105</v>
      </c>
      <c r="L113">
        <v>2773879.3870000001</v>
      </c>
    </row>
    <row r="114" spans="1:12">
      <c r="A114" t="s">
        <v>134</v>
      </c>
      <c r="B114">
        <v>570733.65500000003</v>
      </c>
      <c r="C114">
        <v>715734.701</v>
      </c>
      <c r="D114">
        <v>818069.35699999996</v>
      </c>
      <c r="E114">
        <v>929679.49399999995</v>
      </c>
      <c r="F114">
        <v>947518.59199999995</v>
      </c>
      <c r="G114">
        <v>919764.28599999996</v>
      </c>
      <c r="H114">
        <v>948115.522</v>
      </c>
      <c r="I114">
        <v>918073.07700000005</v>
      </c>
      <c r="J114">
        <v>1003041.307</v>
      </c>
      <c r="K114">
        <v>960710.91700000002</v>
      </c>
      <c r="L114">
        <v>973509.19700000004</v>
      </c>
    </row>
    <row r="115" spans="1:12">
      <c r="A115" t="s">
        <v>135</v>
      </c>
      <c r="B115">
        <v>141290.611</v>
      </c>
      <c r="C115">
        <v>144494.986</v>
      </c>
      <c r="D115">
        <v>152848.402</v>
      </c>
      <c r="E115">
        <v>220828.68</v>
      </c>
      <c r="F115">
        <v>286834.11300000001</v>
      </c>
      <c r="G115">
        <v>317743.85399999999</v>
      </c>
      <c r="H115">
        <v>330590.152</v>
      </c>
      <c r="I115">
        <v>438746.77399999998</v>
      </c>
      <c r="J115">
        <v>798030.03700000001</v>
      </c>
      <c r="K115">
        <v>545091.96499999997</v>
      </c>
      <c r="L115">
        <v>981355.31599999999</v>
      </c>
    </row>
    <row r="116" spans="1:12">
      <c r="A116" t="s">
        <v>136</v>
      </c>
      <c r="B116">
        <v>394286.48700000002</v>
      </c>
      <c r="C116">
        <v>321606.93599999999</v>
      </c>
      <c r="D116">
        <v>249046.223</v>
      </c>
      <c r="E116">
        <v>399976.47399999999</v>
      </c>
      <c r="F116">
        <v>458665.864</v>
      </c>
      <c r="G116">
        <v>576352.01599999995</v>
      </c>
      <c r="H116">
        <v>670752.11499999999</v>
      </c>
      <c r="I116">
        <v>998969.43200000003</v>
      </c>
      <c r="J116">
        <v>1036437.901</v>
      </c>
      <c r="K116">
        <v>810426.56700000004</v>
      </c>
      <c r="L116">
        <v>1120476.2</v>
      </c>
    </row>
    <row r="117" spans="1:12">
      <c r="A117" t="s">
        <v>137</v>
      </c>
      <c r="B117">
        <v>155403.992</v>
      </c>
      <c r="C117">
        <v>195615.13</v>
      </c>
      <c r="D117">
        <v>268297.38</v>
      </c>
      <c r="E117">
        <v>317776.38</v>
      </c>
      <c r="F117">
        <v>373680.16399999999</v>
      </c>
      <c r="G117">
        <v>375913.48599999998</v>
      </c>
      <c r="H117">
        <v>355153.94500000001</v>
      </c>
      <c r="I117">
        <v>451501.14600000001</v>
      </c>
      <c r="J117">
        <v>483503.20799999998</v>
      </c>
      <c r="K117">
        <v>281623.44799999997</v>
      </c>
      <c r="L117">
        <v>360990.04399999999</v>
      </c>
    </row>
    <row r="118" spans="1:12">
      <c r="A118" t="s">
        <v>138</v>
      </c>
      <c r="B118">
        <v>104732.505</v>
      </c>
      <c r="C118">
        <v>91922.494999999995</v>
      </c>
      <c r="D118">
        <v>108990.101</v>
      </c>
      <c r="E118">
        <v>132202.21900000001</v>
      </c>
      <c r="F118">
        <v>168584.859</v>
      </c>
      <c r="G118">
        <v>181968.30900000001</v>
      </c>
      <c r="H118">
        <v>209100.334</v>
      </c>
      <c r="I118">
        <v>233666.82</v>
      </c>
      <c r="J118">
        <v>247682.106</v>
      </c>
      <c r="K118">
        <v>177434.07500000001</v>
      </c>
      <c r="L118">
        <v>260652.68700000001</v>
      </c>
    </row>
    <row r="119" spans="1:12">
      <c r="A119" t="s">
        <v>139</v>
      </c>
      <c r="B119">
        <v>703024.18099999998</v>
      </c>
      <c r="C119">
        <v>690674.43500000006</v>
      </c>
      <c r="D119">
        <v>808584.54299999995</v>
      </c>
      <c r="E119">
        <v>909086.74800000002</v>
      </c>
      <c r="F119">
        <v>1095333.6610000001</v>
      </c>
      <c r="G119">
        <v>1394050.662</v>
      </c>
      <c r="H119">
        <v>1751264.1189999999</v>
      </c>
      <c r="I119">
        <v>1823102.477</v>
      </c>
      <c r="J119">
        <v>1805519.97</v>
      </c>
      <c r="K119">
        <v>1324389.932</v>
      </c>
      <c r="L119">
        <v>1899455.074</v>
      </c>
    </row>
    <row r="120" spans="1:12">
      <c r="A120" t="s">
        <v>140</v>
      </c>
      <c r="B120">
        <v>676805.72</v>
      </c>
      <c r="C120">
        <v>776089.8</v>
      </c>
      <c r="D120">
        <v>736869.12199999997</v>
      </c>
      <c r="E120">
        <v>944166.08600000001</v>
      </c>
      <c r="F120">
        <v>1183979.3870000001</v>
      </c>
      <c r="G120">
        <v>1298326.2409999999</v>
      </c>
      <c r="H120">
        <v>1502121.7949999999</v>
      </c>
      <c r="I120">
        <v>1796238.7819999999</v>
      </c>
      <c r="J120">
        <v>1950435.4569999999</v>
      </c>
      <c r="K120">
        <v>1482334.892</v>
      </c>
      <c r="L120">
        <v>1957174.7180000001</v>
      </c>
    </row>
    <row r="121" spans="1:12">
      <c r="A121" t="s">
        <v>141</v>
      </c>
      <c r="B121">
        <v>5557.942</v>
      </c>
      <c r="C121">
        <v>7206.1</v>
      </c>
      <c r="D121">
        <v>9050.1260000000002</v>
      </c>
      <c r="E121">
        <v>14903.142</v>
      </c>
      <c r="F121">
        <v>25032.736000000001</v>
      </c>
      <c r="G121">
        <v>40547.616999999998</v>
      </c>
      <c r="H121">
        <v>44615.784</v>
      </c>
      <c r="I121">
        <v>56047.603999999999</v>
      </c>
      <c r="J121">
        <v>70117.161999999997</v>
      </c>
      <c r="K121">
        <v>64726.97</v>
      </c>
      <c r="L121">
        <v>90114.695000000007</v>
      </c>
    </row>
    <row r="122" spans="1:12">
      <c r="A122" t="s">
        <v>142</v>
      </c>
      <c r="B122">
        <v>194305.75200000001</v>
      </c>
      <c r="C122">
        <v>199299.057</v>
      </c>
      <c r="D122">
        <v>232896.12299999999</v>
      </c>
      <c r="E122">
        <v>260263.46799999999</v>
      </c>
      <c r="F122">
        <v>322844.43599999999</v>
      </c>
      <c r="G122">
        <v>321224.522</v>
      </c>
      <c r="H122">
        <v>368971.75799999997</v>
      </c>
      <c r="I122">
        <v>488774.245</v>
      </c>
      <c r="J122">
        <v>575858.91799999995</v>
      </c>
      <c r="K122">
        <v>479309.18300000002</v>
      </c>
      <c r="L122">
        <v>475847.08899999998</v>
      </c>
    </row>
    <row r="123" spans="1:12">
      <c r="A123" t="s">
        <v>143</v>
      </c>
      <c r="B123">
        <v>615196.97100000002</v>
      </c>
      <c r="C123">
        <v>680034.125</v>
      </c>
      <c r="D123">
        <v>717939.08600000001</v>
      </c>
      <c r="E123">
        <v>893574.37</v>
      </c>
      <c r="F123">
        <v>1065790.9450000001</v>
      </c>
      <c r="G123">
        <v>1208200.2239999999</v>
      </c>
      <c r="H123">
        <v>1308196.7609999999</v>
      </c>
      <c r="I123">
        <v>1778881.048</v>
      </c>
      <c r="J123">
        <v>1664412.209</v>
      </c>
      <c r="K123">
        <v>1346224.094</v>
      </c>
      <c r="L123">
        <v>1561677.3529999999</v>
      </c>
    </row>
    <row r="124" spans="1:12">
      <c r="A124" t="s">
        <v>144</v>
      </c>
      <c r="B124">
        <v>20330.253000000001</v>
      </c>
      <c r="C124">
        <v>24563.987000000001</v>
      </c>
      <c r="D124">
        <v>26505.616999999998</v>
      </c>
      <c r="E124">
        <v>43512.216999999997</v>
      </c>
      <c r="F124">
        <v>51369.743999999999</v>
      </c>
      <c r="G124">
        <v>35496.659</v>
      </c>
      <c r="H124">
        <v>40302.383000000002</v>
      </c>
      <c r="I124">
        <v>49655.49</v>
      </c>
      <c r="J124">
        <v>54834.065999999999</v>
      </c>
      <c r="K124">
        <v>41140.067999999999</v>
      </c>
      <c r="L124">
        <v>49095.116999999998</v>
      </c>
    </row>
    <row r="125" spans="1:12">
      <c r="A125" t="s">
        <v>145</v>
      </c>
      <c r="B125">
        <v>249049.93700000001</v>
      </c>
      <c r="C125">
        <v>247456.70199999999</v>
      </c>
      <c r="D125">
        <v>317899.07799999998</v>
      </c>
      <c r="E125">
        <v>542181.17000000004</v>
      </c>
      <c r="F125">
        <v>536236.23300000001</v>
      </c>
      <c r="G125">
        <v>514093.092</v>
      </c>
      <c r="H125">
        <v>443949.91600000003</v>
      </c>
      <c r="I125">
        <v>522618.46299999999</v>
      </c>
      <c r="J125">
        <v>836375.05</v>
      </c>
      <c r="K125">
        <v>673255.97900000005</v>
      </c>
      <c r="L125">
        <v>752428.53899999999</v>
      </c>
    </row>
    <row r="126" spans="1:12">
      <c r="A126" t="s">
        <v>146</v>
      </c>
      <c r="B126">
        <v>89188.505999999994</v>
      </c>
      <c r="C126">
        <v>79048.744000000006</v>
      </c>
      <c r="D126">
        <v>81064.474000000002</v>
      </c>
      <c r="E126">
        <v>106634.02800000001</v>
      </c>
      <c r="F126">
        <v>137421.24299999999</v>
      </c>
      <c r="G126">
        <v>159201.44399999999</v>
      </c>
      <c r="H126">
        <v>160257.24799999999</v>
      </c>
      <c r="I126">
        <v>184145.19</v>
      </c>
      <c r="J126">
        <v>194459.80600000001</v>
      </c>
      <c r="K126">
        <v>166214.823</v>
      </c>
      <c r="L126">
        <v>237578.56700000001</v>
      </c>
    </row>
    <row r="127" spans="1:12">
      <c r="A127" t="s">
        <v>147</v>
      </c>
      <c r="B127">
        <v>15015.027</v>
      </c>
      <c r="C127">
        <v>15897.221</v>
      </c>
      <c r="D127">
        <v>14282.519</v>
      </c>
      <c r="E127">
        <v>17905.416000000001</v>
      </c>
      <c r="F127">
        <v>18777.050999999999</v>
      </c>
      <c r="G127">
        <v>20284.644</v>
      </c>
      <c r="H127">
        <v>18423.352999999999</v>
      </c>
      <c r="I127">
        <v>18130.524000000001</v>
      </c>
      <c r="J127">
        <v>20299.249</v>
      </c>
      <c r="K127">
        <v>19310.825000000001</v>
      </c>
      <c r="L127">
        <v>21606.101999999999</v>
      </c>
    </row>
    <row r="128" spans="1:12">
      <c r="A128" t="s">
        <v>148</v>
      </c>
      <c r="B128">
        <v>64942.146999999997</v>
      </c>
      <c r="C128">
        <v>60526.398000000001</v>
      </c>
      <c r="D128">
        <v>82802.153999999995</v>
      </c>
      <c r="E128">
        <v>94081.781000000003</v>
      </c>
      <c r="F128">
        <v>119155.215</v>
      </c>
      <c r="G128">
        <v>121472.74400000001</v>
      </c>
      <c r="H128">
        <v>136648.32699999999</v>
      </c>
      <c r="I128">
        <v>167167.85800000001</v>
      </c>
      <c r="J128">
        <v>195617.18799999999</v>
      </c>
      <c r="K128">
        <v>170625.61499999999</v>
      </c>
      <c r="L128">
        <v>227695.554</v>
      </c>
    </row>
    <row r="129" spans="1:12">
      <c r="A129" t="s">
        <v>149</v>
      </c>
      <c r="B129">
        <v>476133.29100000003</v>
      </c>
      <c r="C129">
        <v>549986.72400000005</v>
      </c>
      <c r="D129">
        <v>681008.75899999996</v>
      </c>
      <c r="E129">
        <v>815872.402</v>
      </c>
      <c r="F129">
        <v>866820.91500000004</v>
      </c>
      <c r="G129">
        <v>914797.85699999996</v>
      </c>
      <c r="H129">
        <v>968312.20299999998</v>
      </c>
      <c r="I129">
        <v>1261422.1340000001</v>
      </c>
      <c r="J129">
        <v>1330323.453</v>
      </c>
      <c r="K129">
        <v>1186147.5060000001</v>
      </c>
      <c r="L129">
        <v>1731648.804</v>
      </c>
    </row>
    <row r="130" spans="1:12">
      <c r="A130" t="s">
        <v>150</v>
      </c>
      <c r="B130">
        <v>373977.77899999998</v>
      </c>
      <c r="C130">
        <v>415693.98499999999</v>
      </c>
      <c r="D130">
        <v>386484.647</v>
      </c>
      <c r="E130">
        <v>387397.58399999997</v>
      </c>
      <c r="F130">
        <v>391317.842</v>
      </c>
      <c r="G130">
        <v>378690</v>
      </c>
      <c r="H130">
        <v>420697.62300000002</v>
      </c>
      <c r="I130">
        <v>476198.103</v>
      </c>
      <c r="J130">
        <v>560158.84</v>
      </c>
      <c r="K130">
        <v>385676.03499999997</v>
      </c>
      <c r="L130">
        <v>484755.45199999999</v>
      </c>
    </row>
    <row r="131" spans="1:12">
      <c r="A131" t="s">
        <v>151</v>
      </c>
      <c r="B131">
        <v>11565.227999999999</v>
      </c>
      <c r="C131">
        <v>10405.448</v>
      </c>
      <c r="D131">
        <v>10815.701999999999</v>
      </c>
      <c r="E131">
        <v>23764.55</v>
      </c>
      <c r="F131">
        <v>26441.089</v>
      </c>
      <c r="G131">
        <v>25904.432000000001</v>
      </c>
      <c r="H131">
        <v>20225.351999999999</v>
      </c>
      <c r="I131">
        <v>24614.871999999999</v>
      </c>
      <c r="J131">
        <v>29070.258000000002</v>
      </c>
      <c r="K131">
        <v>20206.446</v>
      </c>
      <c r="L131">
        <v>20763.246999999999</v>
      </c>
    </row>
    <row r="132" spans="1:12">
      <c r="A132" t="s">
        <v>152</v>
      </c>
      <c r="B132">
        <v>141214.177</v>
      </c>
      <c r="C132">
        <v>159254.60200000001</v>
      </c>
      <c r="D132">
        <v>193628.372</v>
      </c>
      <c r="E132">
        <v>179430.834</v>
      </c>
      <c r="F132">
        <v>148187.24900000001</v>
      </c>
      <c r="G132">
        <v>124961.996</v>
      </c>
      <c r="H132">
        <v>150647.742</v>
      </c>
      <c r="I132">
        <v>139146.965</v>
      </c>
      <c r="J132">
        <v>113120.83100000001</v>
      </c>
      <c r="K132">
        <v>90900.187999999995</v>
      </c>
      <c r="L132">
        <v>89151.854999999996</v>
      </c>
    </row>
    <row r="133" spans="1:12">
      <c r="A133" t="s">
        <v>153</v>
      </c>
      <c r="B133">
        <v>262297.891</v>
      </c>
      <c r="C133">
        <v>287793.25</v>
      </c>
      <c r="D133">
        <v>309480.38900000002</v>
      </c>
      <c r="E133">
        <v>374062.36300000001</v>
      </c>
      <c r="F133">
        <v>441896.39399999997</v>
      </c>
      <c r="G133">
        <v>451114.37</v>
      </c>
      <c r="H133">
        <v>531695.076</v>
      </c>
      <c r="I133">
        <v>595785.75199999998</v>
      </c>
      <c r="J133">
        <v>642276.82400000002</v>
      </c>
      <c r="K133">
        <v>541001.11499999999</v>
      </c>
      <c r="L133">
        <v>556008.34699999995</v>
      </c>
    </row>
    <row r="134" spans="1:12">
      <c r="A134" t="s">
        <v>154</v>
      </c>
      <c r="B134">
        <v>1304097.4569999999</v>
      </c>
      <c r="C134">
        <v>1298678.9569999999</v>
      </c>
      <c r="D134">
        <v>1254233.45</v>
      </c>
      <c r="E134">
        <v>1505850.132</v>
      </c>
      <c r="F134">
        <v>1705701.723</v>
      </c>
      <c r="G134">
        <v>1796674.4650000001</v>
      </c>
      <c r="H134">
        <v>2370178.5320000001</v>
      </c>
      <c r="I134">
        <v>2496756.7910000002</v>
      </c>
      <c r="J134">
        <v>2783735.844</v>
      </c>
      <c r="K134">
        <v>2215037.84</v>
      </c>
      <c r="L134">
        <v>2408344.412</v>
      </c>
    </row>
    <row r="135" spans="1:12">
      <c r="A135" t="s">
        <v>155</v>
      </c>
      <c r="B135">
        <v>339839.72499999998</v>
      </c>
      <c r="C135">
        <v>377319.39399999997</v>
      </c>
      <c r="D135">
        <v>434226.89</v>
      </c>
      <c r="E135">
        <v>561318.84100000001</v>
      </c>
      <c r="F135">
        <v>682452.73899999994</v>
      </c>
      <c r="G135">
        <v>674872.59</v>
      </c>
      <c r="H135">
        <v>669218.36600000004</v>
      </c>
      <c r="I135">
        <v>767790.84</v>
      </c>
      <c r="J135">
        <v>728284.01800000004</v>
      </c>
      <c r="K135">
        <v>530538.82999999996</v>
      </c>
      <c r="L135">
        <v>700810.51599999995</v>
      </c>
    </row>
    <row r="136" spans="1:12">
      <c r="A136" t="s">
        <v>156</v>
      </c>
      <c r="B136">
        <v>152862.56899999999</v>
      </c>
      <c r="C136">
        <v>146545.70000000001</v>
      </c>
      <c r="D136">
        <v>154867.69500000001</v>
      </c>
      <c r="E136">
        <v>182624.84099999999</v>
      </c>
      <c r="F136">
        <v>210873.889</v>
      </c>
      <c r="G136">
        <v>188339.43599999999</v>
      </c>
      <c r="H136">
        <v>197618.546</v>
      </c>
      <c r="I136">
        <v>219025.55499999999</v>
      </c>
      <c r="J136">
        <v>203093.04699999999</v>
      </c>
      <c r="K136">
        <v>157161.95600000001</v>
      </c>
      <c r="L136">
        <v>170843.2</v>
      </c>
    </row>
    <row r="137" spans="1:12">
      <c r="A137" t="s">
        <v>157</v>
      </c>
      <c r="B137">
        <v>288394.04800000001</v>
      </c>
      <c r="C137">
        <v>304899.538</v>
      </c>
      <c r="D137">
        <v>376385.85</v>
      </c>
      <c r="E137">
        <v>464670.076</v>
      </c>
      <c r="F137">
        <v>623287.147</v>
      </c>
      <c r="G137">
        <v>679455.93200000003</v>
      </c>
      <c r="H137">
        <v>787458.57200000004</v>
      </c>
      <c r="I137">
        <v>859199.22400000005</v>
      </c>
      <c r="J137">
        <v>925281.18400000001</v>
      </c>
      <c r="K137">
        <v>684235.64199999999</v>
      </c>
      <c r="L137">
        <v>702091.19</v>
      </c>
    </row>
    <row r="138" spans="1:12">
      <c r="A138" t="s">
        <v>158</v>
      </c>
      <c r="B138">
        <v>234701.603</v>
      </c>
      <c r="C138">
        <v>258000.859</v>
      </c>
      <c r="D138">
        <v>280740.68099999998</v>
      </c>
      <c r="E138">
        <v>277624.91899999999</v>
      </c>
      <c r="F138">
        <v>302104.02899999998</v>
      </c>
      <c r="G138">
        <v>302572.12599999999</v>
      </c>
      <c r="H138">
        <v>329220.51799999998</v>
      </c>
      <c r="I138">
        <v>398911.18</v>
      </c>
      <c r="J138">
        <v>409548.08100000001</v>
      </c>
      <c r="K138">
        <v>345816.63900000002</v>
      </c>
      <c r="L138">
        <v>299277.02500000002</v>
      </c>
    </row>
    <row r="139" spans="1:12">
      <c r="A139" t="s">
        <v>159</v>
      </c>
      <c r="B139">
        <v>1215518.83</v>
      </c>
      <c r="C139">
        <v>1315353.2409999999</v>
      </c>
      <c r="D139">
        <v>1471848.77</v>
      </c>
      <c r="E139">
        <v>1752538.3259999999</v>
      </c>
      <c r="F139">
        <v>2020601.4680000001</v>
      </c>
      <c r="G139">
        <v>2031824.15</v>
      </c>
      <c r="H139">
        <v>2453151.9109999998</v>
      </c>
      <c r="I139">
        <v>2926761.32</v>
      </c>
      <c r="J139">
        <v>3170400.5520000001</v>
      </c>
      <c r="K139">
        <v>2521085.9610000001</v>
      </c>
      <c r="L139">
        <v>2747223.1430000002</v>
      </c>
    </row>
    <row r="140" spans="1:12">
      <c r="A140" t="s">
        <v>160</v>
      </c>
      <c r="B140">
        <v>593999.68000000005</v>
      </c>
      <c r="C140">
        <v>658404.92700000003</v>
      </c>
      <c r="D140">
        <v>705562.94299999997</v>
      </c>
      <c r="E140">
        <v>873416.23600000003</v>
      </c>
      <c r="F140">
        <v>991930.55799999996</v>
      </c>
      <c r="G140">
        <v>999656.76100000006</v>
      </c>
      <c r="H140">
        <v>1043900.464</v>
      </c>
      <c r="I140">
        <v>1259166.3959999999</v>
      </c>
      <c r="J140">
        <v>1405219.6780000001</v>
      </c>
      <c r="K140">
        <v>1257332.111</v>
      </c>
      <c r="L140">
        <v>1510043.78</v>
      </c>
    </row>
    <row r="141" spans="1:12">
      <c r="A141" t="s">
        <v>161</v>
      </c>
      <c r="B141">
        <v>715499.40300000005</v>
      </c>
      <c r="C141">
        <v>677878.71200000006</v>
      </c>
      <c r="D141">
        <v>676907.92500000005</v>
      </c>
      <c r="E141">
        <v>760552.85800000001</v>
      </c>
      <c r="F141">
        <v>793711.75600000005</v>
      </c>
      <c r="G141">
        <v>791126.49800000002</v>
      </c>
      <c r="H141">
        <v>751293.65700000001</v>
      </c>
      <c r="I141">
        <v>769211.88800000004</v>
      </c>
      <c r="J141">
        <v>702840.41799999995</v>
      </c>
      <c r="K141">
        <v>544070.13300000003</v>
      </c>
      <c r="L141">
        <v>592235.51</v>
      </c>
    </row>
    <row r="142" spans="1:12">
      <c r="A142" t="s">
        <v>162</v>
      </c>
      <c r="B142">
        <v>483751.99</v>
      </c>
      <c r="C142">
        <v>562848.28599999996</v>
      </c>
      <c r="D142">
        <v>597689.20799999998</v>
      </c>
      <c r="E142">
        <v>692228.98499999999</v>
      </c>
      <c r="F142">
        <v>753155.99800000002</v>
      </c>
      <c r="G142">
        <v>712705.82700000005</v>
      </c>
      <c r="H142">
        <v>717155.32700000005</v>
      </c>
      <c r="I142">
        <v>778321.48100000003</v>
      </c>
      <c r="J142">
        <v>718882.64300000004</v>
      </c>
      <c r="K142">
        <v>560829.70299999998</v>
      </c>
      <c r="L142">
        <v>631760.31499999994</v>
      </c>
    </row>
    <row r="143" spans="1:12">
      <c r="A143" t="s">
        <v>163</v>
      </c>
      <c r="B143">
        <v>597106.14899999998</v>
      </c>
      <c r="C143">
        <v>628711.84600000002</v>
      </c>
      <c r="D143">
        <v>678508.03300000005</v>
      </c>
      <c r="E143">
        <v>750124.43500000006</v>
      </c>
      <c r="F143">
        <v>746704.86</v>
      </c>
      <c r="G143">
        <v>666643.53</v>
      </c>
      <c r="H143">
        <v>707331.598</v>
      </c>
      <c r="I143">
        <v>805093.44700000004</v>
      </c>
      <c r="J143">
        <v>781831.62</v>
      </c>
      <c r="K143">
        <v>649517.63800000004</v>
      </c>
      <c r="L143">
        <v>645747.42299999995</v>
      </c>
    </row>
    <row r="144" spans="1:12">
      <c r="A144" t="s">
        <v>164</v>
      </c>
      <c r="B144">
        <v>147838.71599999999</v>
      </c>
      <c r="C144">
        <v>158363.682</v>
      </c>
      <c r="D144">
        <v>165788.11199999999</v>
      </c>
      <c r="E144">
        <v>185467.33100000001</v>
      </c>
      <c r="F144">
        <v>229581.6</v>
      </c>
      <c r="G144">
        <v>207984.55799999999</v>
      </c>
      <c r="H144">
        <v>249484.93799999999</v>
      </c>
      <c r="I144">
        <v>250694.99900000001</v>
      </c>
      <c r="J144">
        <v>280158.76199999999</v>
      </c>
      <c r="K144">
        <v>178769.97</v>
      </c>
      <c r="L144">
        <v>175569.66899999999</v>
      </c>
    </row>
    <row r="145" spans="1:12">
      <c r="A145" t="s">
        <v>165</v>
      </c>
      <c r="B145">
        <v>276520.11599999998</v>
      </c>
      <c r="C145">
        <v>259609.86600000001</v>
      </c>
      <c r="D145">
        <v>282078.70899999997</v>
      </c>
      <c r="E145">
        <v>343587.413</v>
      </c>
      <c r="F145">
        <v>332314.29399999999</v>
      </c>
      <c r="G145">
        <v>293051.049</v>
      </c>
      <c r="H145">
        <v>307811.01400000002</v>
      </c>
      <c r="I145">
        <v>307617.86800000002</v>
      </c>
      <c r="J145">
        <v>282825.636</v>
      </c>
      <c r="K145">
        <v>249892.16200000001</v>
      </c>
      <c r="L145">
        <v>269985.11200000002</v>
      </c>
    </row>
    <row r="146" spans="1:12">
      <c r="A146" t="s">
        <v>166</v>
      </c>
      <c r="B146">
        <v>93514.671000000002</v>
      </c>
      <c r="C146">
        <v>85933.505000000005</v>
      </c>
      <c r="D146">
        <v>97200.107000000004</v>
      </c>
      <c r="E146">
        <v>114382.049</v>
      </c>
      <c r="F146">
        <v>111232.935</v>
      </c>
      <c r="G146">
        <v>110162.17</v>
      </c>
      <c r="H146">
        <v>127040.428</v>
      </c>
      <c r="I146">
        <v>142057.21900000001</v>
      </c>
      <c r="J146">
        <v>154988.12700000001</v>
      </c>
      <c r="K146">
        <v>118437.83900000001</v>
      </c>
      <c r="L146">
        <v>137083.698</v>
      </c>
    </row>
    <row r="147" spans="1:12">
      <c r="A147" t="s">
        <v>167</v>
      </c>
      <c r="B147">
        <v>338531.85499999998</v>
      </c>
      <c r="C147">
        <v>373189.495</v>
      </c>
      <c r="D147">
        <v>391839.61700000003</v>
      </c>
      <c r="E147">
        <v>470597.766</v>
      </c>
      <c r="F147">
        <v>551929.57200000004</v>
      </c>
      <c r="G147">
        <v>569896.55700000003</v>
      </c>
      <c r="H147">
        <v>673710.13699999999</v>
      </c>
      <c r="I147">
        <v>786085.40599999996</v>
      </c>
      <c r="J147">
        <v>784771.13300000003</v>
      </c>
      <c r="K147">
        <v>708616.05599999998</v>
      </c>
      <c r="L147">
        <v>783838.60600000003</v>
      </c>
    </row>
    <row r="148" spans="1:12">
      <c r="A148" t="s">
        <v>168</v>
      </c>
      <c r="B148">
        <v>256892.34700000001</v>
      </c>
      <c r="C148">
        <v>271570.62900000002</v>
      </c>
      <c r="D148">
        <v>281903.25900000002</v>
      </c>
      <c r="E148">
        <v>300874.79300000001</v>
      </c>
      <c r="F148">
        <v>358649.95500000002</v>
      </c>
      <c r="G148">
        <v>358636.81900000002</v>
      </c>
      <c r="H148">
        <v>378593.34899999999</v>
      </c>
      <c r="I148">
        <v>511486.87599999999</v>
      </c>
      <c r="J148">
        <v>533608.15599999996</v>
      </c>
      <c r="K148">
        <v>465870.90600000002</v>
      </c>
      <c r="L148">
        <v>470413.46</v>
      </c>
    </row>
    <row r="149" spans="1:12">
      <c r="A149" t="s">
        <v>169</v>
      </c>
      <c r="B149">
        <v>55987.245000000003</v>
      </c>
      <c r="C149">
        <v>46790.591</v>
      </c>
      <c r="D149">
        <v>51992.423000000003</v>
      </c>
      <c r="E149">
        <v>62121.637999999999</v>
      </c>
      <c r="F149">
        <v>71048.445000000007</v>
      </c>
      <c r="G149">
        <v>71232.521999999997</v>
      </c>
      <c r="H149">
        <v>78425.573000000004</v>
      </c>
      <c r="I149">
        <v>114299.22199999999</v>
      </c>
      <c r="J149">
        <v>115837.49400000001</v>
      </c>
      <c r="K149">
        <v>114107.139</v>
      </c>
      <c r="L149">
        <v>90017.739000000001</v>
      </c>
    </row>
    <row r="150" spans="1:12">
      <c r="A150" t="s">
        <v>170</v>
      </c>
      <c r="B150">
        <v>703613.33900000004</v>
      </c>
      <c r="C150">
        <v>714643.375</v>
      </c>
      <c r="D150">
        <v>763963.50699999998</v>
      </c>
      <c r="E150">
        <v>889494.63399999996</v>
      </c>
      <c r="F150">
        <v>933771.12199999997</v>
      </c>
      <c r="G150">
        <v>952953.70700000005</v>
      </c>
      <c r="H150">
        <v>1022326.809</v>
      </c>
      <c r="I150">
        <v>1191848.199</v>
      </c>
      <c r="J150">
        <v>1217505.7720000001</v>
      </c>
      <c r="K150">
        <v>1040765.965</v>
      </c>
      <c r="L150">
        <v>1099955.94</v>
      </c>
    </row>
    <row r="151" spans="1:12">
      <c r="A151" t="s">
        <v>171</v>
      </c>
      <c r="B151">
        <v>1828937.2150000001</v>
      </c>
      <c r="C151">
        <v>1897850.135</v>
      </c>
      <c r="D151">
        <v>2074052.196</v>
      </c>
      <c r="E151">
        <v>2342793.889</v>
      </c>
      <c r="F151">
        <v>2625396.1310000001</v>
      </c>
      <c r="G151">
        <v>2707286.94</v>
      </c>
      <c r="H151">
        <v>2949303.9640000002</v>
      </c>
      <c r="I151">
        <v>3357412.7379999999</v>
      </c>
      <c r="J151">
        <v>3527996.8220000002</v>
      </c>
      <c r="K151">
        <v>2572885.2859999998</v>
      </c>
      <c r="L151">
        <v>2533109.719</v>
      </c>
    </row>
    <row r="152" spans="1:12">
      <c r="A152" t="s">
        <v>172</v>
      </c>
      <c r="B152">
        <v>265457.23700000002</v>
      </c>
      <c r="C152">
        <v>289714.74800000002</v>
      </c>
      <c r="D152">
        <v>331001.17800000001</v>
      </c>
      <c r="E152">
        <v>393160.62800000003</v>
      </c>
      <c r="F152">
        <v>514279.00099999999</v>
      </c>
      <c r="G152">
        <v>551666.03700000001</v>
      </c>
      <c r="H152">
        <v>670527.15</v>
      </c>
      <c r="I152">
        <v>787169.38500000001</v>
      </c>
      <c r="J152">
        <v>813852.99399999995</v>
      </c>
      <c r="K152">
        <v>725191.18299999996</v>
      </c>
      <c r="L152">
        <v>757105.22400000005</v>
      </c>
    </row>
    <row r="153" spans="1:12">
      <c r="A153" t="s">
        <v>173</v>
      </c>
      <c r="B153">
        <v>379117.30800000002</v>
      </c>
      <c r="C153">
        <v>423646.40299999999</v>
      </c>
      <c r="D153">
        <v>460234.65399999998</v>
      </c>
      <c r="E153">
        <v>543575.446</v>
      </c>
      <c r="F153">
        <v>588419.55299999996</v>
      </c>
      <c r="G153">
        <v>633373.64199999999</v>
      </c>
      <c r="H153">
        <v>697844.57799999998</v>
      </c>
      <c r="I153">
        <v>881797.11300000001</v>
      </c>
      <c r="J153">
        <v>912341.02599999995</v>
      </c>
      <c r="K153">
        <v>717607.82400000002</v>
      </c>
      <c r="L153">
        <v>730147.35</v>
      </c>
    </row>
    <row r="154" spans="1:12">
      <c r="A154" t="s">
        <v>174</v>
      </c>
      <c r="B154">
        <v>213354.79399999999</v>
      </c>
      <c r="C154">
        <v>244603.329</v>
      </c>
      <c r="D154">
        <v>279598.87</v>
      </c>
      <c r="E154">
        <v>338808.32500000001</v>
      </c>
      <c r="F154">
        <v>349731.02899999998</v>
      </c>
      <c r="G154">
        <v>346503.98100000003</v>
      </c>
      <c r="H154">
        <v>424428.84600000002</v>
      </c>
      <c r="I154">
        <v>512621.43699999998</v>
      </c>
      <c r="J154">
        <v>534601.84</v>
      </c>
      <c r="K154">
        <v>424603.50699999998</v>
      </c>
      <c r="L154">
        <v>483931.391</v>
      </c>
    </row>
    <row r="155" spans="1:12">
      <c r="A155" t="s">
        <v>175</v>
      </c>
      <c r="B155">
        <v>152348.59400000001</v>
      </c>
      <c r="C155">
        <v>150212.402</v>
      </c>
      <c r="D155">
        <v>155152.56599999999</v>
      </c>
      <c r="E155">
        <v>168109.64300000001</v>
      </c>
      <c r="F155">
        <v>170142.427</v>
      </c>
      <c r="G155">
        <v>152796.59099999999</v>
      </c>
      <c r="H155">
        <v>141853.67600000001</v>
      </c>
      <c r="I155">
        <v>155241.557</v>
      </c>
      <c r="J155">
        <v>152700.19200000001</v>
      </c>
      <c r="K155">
        <v>119346.921</v>
      </c>
      <c r="L155">
        <v>120147.095</v>
      </c>
    </row>
    <row r="156" spans="1:12">
      <c r="A156" t="s">
        <v>176</v>
      </c>
      <c r="B156">
        <v>8582.3410000000003</v>
      </c>
      <c r="C156">
        <v>7986.9859999999999</v>
      </c>
      <c r="D156">
        <v>13686.61</v>
      </c>
      <c r="E156">
        <v>10066.19</v>
      </c>
      <c r="F156">
        <v>10559.123</v>
      </c>
      <c r="G156">
        <v>15248.052</v>
      </c>
      <c r="H156">
        <v>18046.620999999999</v>
      </c>
      <c r="I156">
        <v>25535.934000000001</v>
      </c>
      <c r="J156">
        <v>18111.851999999999</v>
      </c>
      <c r="K156">
        <v>13046.493</v>
      </c>
      <c r="L156">
        <v>15091.776</v>
      </c>
    </row>
    <row r="157" spans="1:12">
      <c r="A157" t="s">
        <v>177</v>
      </c>
      <c r="B157">
        <v>50780.394</v>
      </c>
      <c r="C157">
        <v>64015.4</v>
      </c>
      <c r="D157">
        <v>74203.885999999999</v>
      </c>
      <c r="E157">
        <v>92092.846000000005</v>
      </c>
      <c r="F157">
        <v>175251.87700000001</v>
      </c>
      <c r="G157">
        <v>178925.77100000001</v>
      </c>
      <c r="H157">
        <v>160790.09899999999</v>
      </c>
      <c r="I157">
        <v>233175.08799999999</v>
      </c>
      <c r="J157">
        <v>343291.24</v>
      </c>
      <c r="K157">
        <v>142433.514</v>
      </c>
      <c r="L157">
        <v>272223.24900000001</v>
      </c>
    </row>
    <row r="158" spans="1:12">
      <c r="A158" t="s">
        <v>178</v>
      </c>
      <c r="B158">
        <v>259401.24400000001</v>
      </c>
      <c r="C158">
        <v>205143.22700000001</v>
      </c>
      <c r="D158">
        <v>155245.96</v>
      </c>
      <c r="E158">
        <v>139208.94099999999</v>
      </c>
      <c r="F158">
        <v>260605.23</v>
      </c>
      <c r="G158">
        <v>252527.709</v>
      </c>
      <c r="H158">
        <v>254334.935</v>
      </c>
      <c r="I158">
        <v>319652.61599999998</v>
      </c>
      <c r="J158">
        <v>501481.88400000002</v>
      </c>
      <c r="K158">
        <v>229314.152</v>
      </c>
      <c r="L158">
        <v>296511.13799999998</v>
      </c>
    </row>
    <row r="159" spans="1:12">
      <c r="A159" t="s">
        <v>179</v>
      </c>
      <c r="B159">
        <v>240438.63399999999</v>
      </c>
      <c r="C159">
        <v>226796.15</v>
      </c>
      <c r="D159">
        <v>271644.31</v>
      </c>
      <c r="E159">
        <v>339600.13799999998</v>
      </c>
      <c r="F159">
        <v>474388.06699999998</v>
      </c>
      <c r="G159">
        <v>641506.58200000005</v>
      </c>
      <c r="H159">
        <v>723025.73899999994</v>
      </c>
      <c r="I159">
        <v>1022965.118</v>
      </c>
      <c r="J159">
        <v>1201140.5919999999</v>
      </c>
      <c r="K159">
        <v>892856.13</v>
      </c>
      <c r="L159">
        <v>1142778.031</v>
      </c>
    </row>
    <row r="160" spans="1:12">
      <c r="A160" t="s">
        <v>180</v>
      </c>
      <c r="B160">
        <v>407209.99900000001</v>
      </c>
      <c r="C160">
        <v>435856.75799999997</v>
      </c>
      <c r="D160">
        <v>389538.38699999999</v>
      </c>
      <c r="E160">
        <v>398494.62300000002</v>
      </c>
      <c r="F160">
        <v>535519.41799999995</v>
      </c>
      <c r="G160">
        <v>417013.5</v>
      </c>
      <c r="H160">
        <v>587284.40899999999</v>
      </c>
      <c r="I160">
        <v>629528.429</v>
      </c>
      <c r="J160">
        <v>760345.23600000003</v>
      </c>
      <c r="K160">
        <v>516738.21600000001</v>
      </c>
      <c r="L160">
        <v>723651.11600000004</v>
      </c>
    </row>
    <row r="161" spans="1:12">
      <c r="A161" t="s">
        <v>181</v>
      </c>
      <c r="B161">
        <v>696073.505</v>
      </c>
      <c r="C161">
        <v>640890.08200000005</v>
      </c>
      <c r="D161">
        <v>661073.63500000001</v>
      </c>
      <c r="E161">
        <v>917058.19700000004</v>
      </c>
      <c r="F161">
        <v>1164246.8640000001</v>
      </c>
      <c r="G161">
        <v>1274287.1259999999</v>
      </c>
      <c r="H161">
        <v>1829184.493</v>
      </c>
      <c r="I161">
        <v>2359475.804</v>
      </c>
      <c r="J161">
        <v>2129766.585</v>
      </c>
      <c r="K161">
        <v>1012563.546</v>
      </c>
      <c r="L161">
        <v>1428050.4380000001</v>
      </c>
    </row>
    <row r="162" spans="1:12">
      <c r="A162" t="s">
        <v>182</v>
      </c>
      <c r="B162">
        <v>1123685.314</v>
      </c>
      <c r="C162">
        <v>994083.88500000001</v>
      </c>
      <c r="D162">
        <v>1139518.862</v>
      </c>
      <c r="E162">
        <v>1509970.7890000001</v>
      </c>
      <c r="F162">
        <v>2365232.6310000001</v>
      </c>
      <c r="G162">
        <v>2663795.5159999998</v>
      </c>
      <c r="H162">
        <v>3041302.9040000001</v>
      </c>
      <c r="I162">
        <v>4569185.4589999998</v>
      </c>
      <c r="J162">
        <v>6451450.8470000001</v>
      </c>
      <c r="K162">
        <v>3402448.281</v>
      </c>
      <c r="L162">
        <v>4429107.9749999996</v>
      </c>
    </row>
    <row r="163" spans="1:12">
      <c r="A163" t="s">
        <v>183</v>
      </c>
      <c r="B163">
        <v>26785.503000000001</v>
      </c>
      <c r="C163">
        <v>39992.427000000003</v>
      </c>
      <c r="D163">
        <v>42337.623</v>
      </c>
      <c r="E163">
        <v>72651.27</v>
      </c>
      <c r="F163">
        <v>73676.457999999999</v>
      </c>
      <c r="G163">
        <v>124738.76700000001</v>
      </c>
      <c r="H163">
        <v>91201.756999999998</v>
      </c>
      <c r="I163">
        <v>175029.614</v>
      </c>
      <c r="J163">
        <v>187223.99600000001</v>
      </c>
      <c r="K163">
        <v>194080.58600000001</v>
      </c>
      <c r="L163">
        <v>147103.26500000001</v>
      </c>
    </row>
    <row r="164" spans="1:12">
      <c r="A164" t="s">
        <v>184</v>
      </c>
      <c r="B164">
        <v>131907.01999999999</v>
      </c>
      <c r="C164">
        <v>116767.266</v>
      </c>
      <c r="D164">
        <v>126236.743</v>
      </c>
      <c r="E164">
        <v>167029.66</v>
      </c>
      <c r="F164">
        <v>229235.70199999999</v>
      </c>
      <c r="G164">
        <v>224319.008</v>
      </c>
      <c r="H164">
        <v>242032.514</v>
      </c>
      <c r="I164">
        <v>311578.18800000002</v>
      </c>
      <c r="J164">
        <v>381958.77299999999</v>
      </c>
      <c r="K164">
        <v>257263.30100000001</v>
      </c>
      <c r="L164">
        <v>323188.23300000001</v>
      </c>
    </row>
    <row r="165" spans="1:12">
      <c r="A165" t="s">
        <v>185</v>
      </c>
      <c r="B165">
        <v>617231.68400000001</v>
      </c>
      <c r="C165">
        <v>617718.24300000002</v>
      </c>
      <c r="D165">
        <v>646082.53200000001</v>
      </c>
      <c r="E165">
        <v>745114.47600000002</v>
      </c>
      <c r="F165">
        <v>1057282.186</v>
      </c>
      <c r="G165">
        <v>1268622.281</v>
      </c>
      <c r="H165">
        <v>1450881.1710000001</v>
      </c>
      <c r="I165">
        <v>1824121.5079999999</v>
      </c>
      <c r="J165">
        <v>2326832.088</v>
      </c>
      <c r="K165">
        <v>1392237.325</v>
      </c>
      <c r="L165">
        <v>1412742.817</v>
      </c>
    </row>
    <row r="166" spans="1:12">
      <c r="A166" t="s">
        <v>186</v>
      </c>
      <c r="B166">
        <v>73958.63</v>
      </c>
      <c r="C166">
        <v>48855.099000000002</v>
      </c>
      <c r="D166">
        <v>49930.101999999999</v>
      </c>
      <c r="E166">
        <v>86999.942999999999</v>
      </c>
      <c r="F166">
        <v>65794.850999999995</v>
      </c>
      <c r="G166">
        <v>76517.971000000005</v>
      </c>
      <c r="H166">
        <v>118639.019</v>
      </c>
      <c r="I166">
        <v>127767.401</v>
      </c>
      <c r="J166">
        <v>133148.54399999999</v>
      </c>
      <c r="K166">
        <v>75880.33</v>
      </c>
      <c r="L166">
        <v>122764.41800000001</v>
      </c>
    </row>
    <row r="167" spans="1:12">
      <c r="A167" t="s">
        <v>187</v>
      </c>
      <c r="B167">
        <v>531029.15800000005</v>
      </c>
      <c r="C167">
        <v>474399.28399999999</v>
      </c>
      <c r="D167">
        <v>412951.19699999999</v>
      </c>
      <c r="E167">
        <v>574568.27899999998</v>
      </c>
      <c r="F167">
        <v>800568.89099999995</v>
      </c>
      <c r="G167">
        <v>1000751.235</v>
      </c>
      <c r="H167">
        <v>1599833.852</v>
      </c>
      <c r="I167">
        <v>1830741.3060000001</v>
      </c>
      <c r="J167">
        <v>2202712.0410000002</v>
      </c>
      <c r="K167">
        <v>1766235.5549999999</v>
      </c>
      <c r="L167">
        <v>2235845.165</v>
      </c>
    </row>
    <row r="168" spans="1:12">
      <c r="A168" t="s">
        <v>188</v>
      </c>
      <c r="B168">
        <v>36666.078000000001</v>
      </c>
      <c r="C168">
        <v>3543.17</v>
      </c>
      <c r="D168">
        <v>6540.2979999999998</v>
      </c>
      <c r="E168">
        <v>3385.047</v>
      </c>
      <c r="F168">
        <v>4599.3289999999997</v>
      </c>
      <c r="G168">
        <v>7551.0590000000002</v>
      </c>
      <c r="H168">
        <v>29261.33</v>
      </c>
      <c r="I168">
        <v>30993.941999999999</v>
      </c>
      <c r="J168">
        <v>15616.295</v>
      </c>
      <c r="K168">
        <v>12538.65</v>
      </c>
      <c r="L168">
        <v>22460.141</v>
      </c>
    </row>
    <row r="169" spans="1:12">
      <c r="A169" t="s">
        <v>189</v>
      </c>
      <c r="B169">
        <v>759661.05900000001</v>
      </c>
      <c r="C169">
        <v>796281.34499999997</v>
      </c>
      <c r="D169">
        <v>838949.37199999997</v>
      </c>
      <c r="E169">
        <v>911829.97100000002</v>
      </c>
      <c r="F169">
        <v>945903.18599999999</v>
      </c>
      <c r="G169">
        <v>1380222.8289999999</v>
      </c>
      <c r="H169">
        <v>1910835.074</v>
      </c>
      <c r="I169">
        <v>2295695.702</v>
      </c>
      <c r="J169">
        <v>2440550.091</v>
      </c>
      <c r="K169">
        <v>1628739.2250000001</v>
      </c>
      <c r="L169">
        <v>2064802.2560000001</v>
      </c>
    </row>
    <row r="170" spans="1:12">
      <c r="A170" t="s">
        <v>190</v>
      </c>
      <c r="B170">
        <v>3768.9270000000001</v>
      </c>
      <c r="C170">
        <v>3696.93</v>
      </c>
      <c r="D170">
        <v>5943.4989999999998</v>
      </c>
      <c r="E170">
        <v>5899.0590000000002</v>
      </c>
      <c r="F170">
        <v>11492.825000000001</v>
      </c>
      <c r="G170">
        <v>13851.136</v>
      </c>
      <c r="H170">
        <v>14676.552</v>
      </c>
      <c r="I170">
        <v>29668.960999999999</v>
      </c>
      <c r="J170">
        <v>46528.305999999997</v>
      </c>
      <c r="K170">
        <v>26496.581999999999</v>
      </c>
      <c r="L170">
        <v>23247.510999999999</v>
      </c>
    </row>
    <row r="171" spans="1:12">
      <c r="A171" t="s">
        <v>191</v>
      </c>
      <c r="B171">
        <v>153023.80499999999</v>
      </c>
      <c r="C171">
        <v>130649.06600000001</v>
      </c>
      <c r="D171">
        <v>115568.484</v>
      </c>
      <c r="E171">
        <v>279014.71299999999</v>
      </c>
      <c r="F171">
        <v>374097.41600000003</v>
      </c>
      <c r="G171">
        <v>521286.38299999997</v>
      </c>
      <c r="H171">
        <v>1106324.352</v>
      </c>
      <c r="I171">
        <v>1052853.9509999999</v>
      </c>
      <c r="J171">
        <v>622932.82799999998</v>
      </c>
      <c r="K171">
        <v>465650.91499999998</v>
      </c>
      <c r="L171">
        <v>899029.71699999995</v>
      </c>
    </row>
    <row r="172" spans="1:12">
      <c r="A172" t="s">
        <v>192</v>
      </c>
      <c r="B172">
        <v>4388.4210000000003</v>
      </c>
      <c r="C172">
        <v>1690.8810000000001</v>
      </c>
      <c r="D172">
        <v>1746.3820000000001</v>
      </c>
      <c r="E172">
        <v>1417.489</v>
      </c>
      <c r="F172">
        <v>2323.8009999999999</v>
      </c>
      <c r="G172">
        <v>2049.8939999999998</v>
      </c>
      <c r="H172">
        <v>1618.722</v>
      </c>
      <c r="I172">
        <v>1629.6679999999999</v>
      </c>
      <c r="J172">
        <v>8431.8220000000001</v>
      </c>
      <c r="K172">
        <v>6672.8630000000003</v>
      </c>
      <c r="L172">
        <v>10875.873</v>
      </c>
    </row>
    <row r="173" spans="1:12">
      <c r="A173" t="s">
        <v>193</v>
      </c>
      <c r="B173">
        <v>13221.337</v>
      </c>
      <c r="C173">
        <v>16869.185000000001</v>
      </c>
      <c r="D173">
        <v>15169.237999999999</v>
      </c>
      <c r="E173">
        <v>19693.421999999999</v>
      </c>
      <c r="F173">
        <v>28445.802</v>
      </c>
      <c r="G173">
        <v>31857.199000000001</v>
      </c>
      <c r="H173">
        <v>29440.883999999998</v>
      </c>
      <c r="I173">
        <v>31548.435000000001</v>
      </c>
      <c r="J173">
        <v>35234.487000000001</v>
      </c>
      <c r="K173">
        <v>20235.039000000001</v>
      </c>
      <c r="L173">
        <v>31790.294999999998</v>
      </c>
    </row>
    <row r="174" spans="1:12">
      <c r="A174" t="s">
        <v>194</v>
      </c>
      <c r="B174">
        <v>280514.97600000002</v>
      </c>
      <c r="C174">
        <v>298964.658</v>
      </c>
      <c r="D174">
        <v>289614.32299999997</v>
      </c>
      <c r="E174">
        <v>363193.26199999999</v>
      </c>
      <c r="F174">
        <v>467298.12099999998</v>
      </c>
      <c r="G174">
        <v>513140.897</v>
      </c>
      <c r="H174">
        <v>561496.103</v>
      </c>
      <c r="I174">
        <v>915958.07799999998</v>
      </c>
      <c r="J174">
        <v>1131980.9739999999</v>
      </c>
      <c r="K174">
        <v>1008311.638</v>
      </c>
      <c r="L174">
        <v>1292695.05</v>
      </c>
    </row>
    <row r="175" spans="1:12">
      <c r="A175" t="s">
        <v>195</v>
      </c>
      <c r="B175">
        <v>287802.65100000001</v>
      </c>
      <c r="C175">
        <v>285653.55300000001</v>
      </c>
      <c r="D175">
        <v>328004.59600000002</v>
      </c>
      <c r="E175">
        <v>420781.29800000001</v>
      </c>
      <c r="F175">
        <v>487130.473</v>
      </c>
      <c r="G175">
        <v>577052.34600000002</v>
      </c>
      <c r="H175">
        <v>633434.64399999997</v>
      </c>
      <c r="I175">
        <v>868380.19799999997</v>
      </c>
      <c r="J175">
        <v>927620.96499999997</v>
      </c>
      <c r="K175">
        <v>697828.85199999996</v>
      </c>
      <c r="L175">
        <v>756230.88100000005</v>
      </c>
    </row>
    <row r="176" spans="1:12">
      <c r="A176" t="s">
        <v>196</v>
      </c>
      <c r="B176">
        <v>192181.198</v>
      </c>
      <c r="C176">
        <v>178239.74299999999</v>
      </c>
      <c r="D176">
        <v>179824.95</v>
      </c>
      <c r="E176">
        <v>205231.745</v>
      </c>
      <c r="F176">
        <v>306714.29700000002</v>
      </c>
      <c r="G176">
        <v>317784.7</v>
      </c>
      <c r="H176">
        <v>352042.31</v>
      </c>
      <c r="I176">
        <v>417654.49900000001</v>
      </c>
      <c r="J176">
        <v>545456.80500000005</v>
      </c>
      <c r="K176">
        <v>393963.723</v>
      </c>
      <c r="L176">
        <v>466676.21799999999</v>
      </c>
    </row>
    <row r="177" spans="1:12">
      <c r="A177" t="s">
        <v>197</v>
      </c>
      <c r="B177">
        <v>220269.25599999999</v>
      </c>
      <c r="C177">
        <v>226007.462</v>
      </c>
      <c r="D177">
        <v>239043.94</v>
      </c>
      <c r="E177">
        <v>284690.15700000001</v>
      </c>
      <c r="F177">
        <v>364922.97899999999</v>
      </c>
      <c r="G177">
        <v>370256.36099999998</v>
      </c>
      <c r="H177">
        <v>396177.554</v>
      </c>
      <c r="I177">
        <v>489325.94400000002</v>
      </c>
      <c r="J177">
        <v>504029.77</v>
      </c>
      <c r="K177">
        <v>371017.68300000002</v>
      </c>
      <c r="L177">
        <v>493396.16</v>
      </c>
    </row>
    <row r="178" spans="1:12">
      <c r="A178" t="s">
        <v>198</v>
      </c>
      <c r="B178">
        <v>415419.71100000001</v>
      </c>
      <c r="C178">
        <v>389641.84600000002</v>
      </c>
      <c r="D178">
        <v>431872.685</v>
      </c>
      <c r="E178">
        <v>589320.00399999996</v>
      </c>
      <c r="F178">
        <v>586367.89800000004</v>
      </c>
      <c r="G178">
        <v>577877.94299999997</v>
      </c>
      <c r="H178">
        <v>604856.78200000001</v>
      </c>
      <c r="I178">
        <v>718642.55900000001</v>
      </c>
      <c r="J178">
        <v>731178.28599999996</v>
      </c>
      <c r="K178">
        <v>578016.67299999995</v>
      </c>
      <c r="L178">
        <v>640589.53599999996</v>
      </c>
    </row>
    <row r="179" spans="1:12">
      <c r="A179" t="s">
        <v>199</v>
      </c>
      <c r="B179">
        <v>43593.534</v>
      </c>
      <c r="C179">
        <v>40694.970999999998</v>
      </c>
      <c r="D179">
        <v>57720.802000000003</v>
      </c>
      <c r="E179">
        <v>67646.23</v>
      </c>
      <c r="F179">
        <v>70542.073000000004</v>
      </c>
      <c r="G179">
        <v>121763.018</v>
      </c>
      <c r="H179">
        <v>86206.002999999997</v>
      </c>
      <c r="I179">
        <v>103391.394</v>
      </c>
      <c r="J179">
        <v>97439.214000000007</v>
      </c>
      <c r="K179">
        <v>75135.678</v>
      </c>
      <c r="L179">
        <v>72917.548999999999</v>
      </c>
    </row>
    <row r="180" spans="1:12">
      <c r="A180" t="s">
        <v>200</v>
      </c>
      <c r="B180">
        <v>296196.48499999999</v>
      </c>
      <c r="C180">
        <v>296454.53200000001</v>
      </c>
      <c r="D180">
        <v>347903.66700000002</v>
      </c>
      <c r="E180">
        <v>401324.66</v>
      </c>
      <c r="F180">
        <v>473171.23100000003</v>
      </c>
      <c r="G180">
        <v>484278.12599999999</v>
      </c>
      <c r="H180">
        <v>493043.52399999998</v>
      </c>
      <c r="I180">
        <v>579641.54599999997</v>
      </c>
      <c r="J180">
        <v>594437.68500000006</v>
      </c>
      <c r="K180">
        <v>443155.90500000003</v>
      </c>
      <c r="L180">
        <v>466512.17099999997</v>
      </c>
    </row>
    <row r="181" spans="1:12">
      <c r="A181" t="s">
        <v>201</v>
      </c>
      <c r="B181">
        <v>1280914.2439999999</v>
      </c>
      <c r="C181">
        <v>1413168.4739999999</v>
      </c>
      <c r="D181">
        <v>1517775.1839999999</v>
      </c>
      <c r="E181">
        <v>1847646.544</v>
      </c>
      <c r="F181">
        <v>2220172.773</v>
      </c>
      <c r="G181">
        <v>2392280.9330000002</v>
      </c>
      <c r="H181">
        <v>2703253.7749999999</v>
      </c>
      <c r="I181">
        <v>3303645.3480000002</v>
      </c>
      <c r="J181">
        <v>3844724.983</v>
      </c>
      <c r="K181">
        <v>2712105.6740000001</v>
      </c>
      <c r="L181">
        <v>3082540.7409999999</v>
      </c>
    </row>
    <row r="182" spans="1:12">
      <c r="A182" t="s">
        <v>202</v>
      </c>
      <c r="B182">
        <v>70840.231</v>
      </c>
      <c r="C182">
        <v>55860.587</v>
      </c>
      <c r="D182">
        <v>81678.668000000005</v>
      </c>
      <c r="E182">
        <v>85619.214000000007</v>
      </c>
      <c r="F182">
        <v>102999.674</v>
      </c>
      <c r="G182">
        <v>78746.342999999993</v>
      </c>
      <c r="H182">
        <v>139553.55499999999</v>
      </c>
      <c r="I182">
        <v>140629.23300000001</v>
      </c>
      <c r="J182">
        <v>227686.30499999999</v>
      </c>
      <c r="K182">
        <v>80018.649000000005</v>
      </c>
      <c r="L182">
        <v>90213.747000000003</v>
      </c>
    </row>
    <row r="183" spans="1:12">
      <c r="A183" t="s">
        <v>203</v>
      </c>
      <c r="B183">
        <v>2505.88</v>
      </c>
      <c r="C183">
        <v>16659.431</v>
      </c>
      <c r="D183">
        <v>24256.115000000002</v>
      </c>
      <c r="E183">
        <v>11623.173000000001</v>
      </c>
      <c r="F183">
        <v>24729.057000000001</v>
      </c>
      <c r="G183">
        <v>21721.169000000002</v>
      </c>
      <c r="H183">
        <v>25650.968000000001</v>
      </c>
      <c r="I183">
        <v>20731.78</v>
      </c>
      <c r="J183">
        <v>23405.578000000001</v>
      </c>
      <c r="K183">
        <v>57682.103999999999</v>
      </c>
      <c r="L183">
        <v>33136.991999999998</v>
      </c>
    </row>
    <row r="184" spans="1:12">
      <c r="A184" t="s">
        <v>204</v>
      </c>
      <c r="B184">
        <v>1523131.6029999999</v>
      </c>
      <c r="C184">
        <v>1354560.6040000001</v>
      </c>
      <c r="D184">
        <v>1317099.6399999999</v>
      </c>
      <c r="E184">
        <v>1842449.5049999999</v>
      </c>
      <c r="F184">
        <v>2245906.3840000001</v>
      </c>
      <c r="G184">
        <v>2555060.1120000002</v>
      </c>
      <c r="H184">
        <v>2994392.52</v>
      </c>
      <c r="I184">
        <v>3431954.5619999999</v>
      </c>
      <c r="J184">
        <v>3032531.31</v>
      </c>
      <c r="K184">
        <v>1992627.9550000001</v>
      </c>
      <c r="L184">
        <v>2415632.5440000002</v>
      </c>
    </row>
    <row r="185" spans="1:12">
      <c r="A185" t="s">
        <v>205</v>
      </c>
      <c r="B185">
        <v>153972.497</v>
      </c>
      <c r="C185">
        <v>120704.554</v>
      </c>
      <c r="D185">
        <v>141287.628</v>
      </c>
      <c r="E185">
        <v>590503.96400000004</v>
      </c>
      <c r="F185">
        <v>432315.234</v>
      </c>
      <c r="G185">
        <v>628155.446</v>
      </c>
      <c r="H185">
        <v>896434.85800000001</v>
      </c>
      <c r="I185">
        <v>960795.92</v>
      </c>
      <c r="J185">
        <v>773320.99100000004</v>
      </c>
      <c r="K185">
        <v>583558.924</v>
      </c>
      <c r="L185">
        <v>668629.02899999998</v>
      </c>
    </row>
    <row r="186" spans="1:12">
      <c r="A186" t="s">
        <v>206</v>
      </c>
      <c r="B186">
        <v>371971.48100000003</v>
      </c>
      <c r="C186">
        <v>454131.902</v>
      </c>
      <c r="D186">
        <v>448497.9</v>
      </c>
      <c r="E186">
        <v>626158.30700000003</v>
      </c>
      <c r="F186">
        <v>804653.22600000002</v>
      </c>
      <c r="G186">
        <v>1058321.2080000001</v>
      </c>
      <c r="H186">
        <v>1441922.706</v>
      </c>
      <c r="I186">
        <v>2407051.6519999998</v>
      </c>
      <c r="J186">
        <v>3305960.2620000001</v>
      </c>
      <c r="K186">
        <v>3142939.0180000002</v>
      </c>
      <c r="L186">
        <v>2787016.6910000001</v>
      </c>
    </row>
    <row r="187" spans="1:12">
      <c r="A187" t="s">
        <v>207</v>
      </c>
      <c r="B187">
        <v>201742.57</v>
      </c>
      <c r="C187">
        <v>116210.094</v>
      </c>
      <c r="D187">
        <v>132603.01300000001</v>
      </c>
      <c r="E187">
        <v>135618.01699999999</v>
      </c>
      <c r="F187">
        <v>247067.239</v>
      </c>
      <c r="G187">
        <v>321787.22700000001</v>
      </c>
      <c r="H187">
        <v>288264.51</v>
      </c>
      <c r="I187">
        <v>473630.66</v>
      </c>
      <c r="J187">
        <v>569969.54299999995</v>
      </c>
      <c r="K187">
        <v>687380.16700000002</v>
      </c>
      <c r="L187">
        <v>699615.53300000005</v>
      </c>
    </row>
    <row r="188" spans="1:12">
      <c r="A188" t="s">
        <v>208</v>
      </c>
      <c r="B188">
        <v>140591.625</v>
      </c>
      <c r="C188">
        <v>162360.54699999999</v>
      </c>
      <c r="D188">
        <v>186013.834</v>
      </c>
      <c r="E188">
        <v>244432.91500000001</v>
      </c>
      <c r="F188">
        <v>280653.33600000001</v>
      </c>
      <c r="G188">
        <v>271582.43199999997</v>
      </c>
      <c r="H188">
        <v>322207.27799999999</v>
      </c>
      <c r="I188">
        <v>455919.12</v>
      </c>
      <c r="J188">
        <v>492004.52299999999</v>
      </c>
      <c r="K188">
        <v>410214.29700000002</v>
      </c>
      <c r="L188">
        <v>475592.28600000002</v>
      </c>
    </row>
    <row r="189" spans="1:12">
      <c r="A189" t="s">
        <v>209</v>
      </c>
      <c r="B189">
        <v>24191.525000000001</v>
      </c>
      <c r="C189">
        <v>34792.417000000001</v>
      </c>
      <c r="D189">
        <v>39382.091999999997</v>
      </c>
      <c r="E189">
        <v>37069.447</v>
      </c>
      <c r="F189">
        <v>47178.47</v>
      </c>
      <c r="G189">
        <v>26603.001</v>
      </c>
      <c r="H189">
        <v>23500.266</v>
      </c>
      <c r="I189">
        <v>28610.044999999998</v>
      </c>
      <c r="J189">
        <v>35940.735000000001</v>
      </c>
      <c r="K189">
        <v>36312.557000000001</v>
      </c>
      <c r="L189">
        <v>31247.991999999998</v>
      </c>
    </row>
    <row r="190" spans="1:12">
      <c r="A190" t="s">
        <v>210</v>
      </c>
      <c r="B190">
        <v>125939.88499999999</v>
      </c>
      <c r="C190">
        <v>145209.73800000001</v>
      </c>
      <c r="D190">
        <v>118672.40700000001</v>
      </c>
      <c r="E190">
        <v>314065.34000000003</v>
      </c>
      <c r="F190">
        <v>230878.12599999999</v>
      </c>
      <c r="G190">
        <v>294412.43599999999</v>
      </c>
      <c r="H190">
        <v>390485.20699999999</v>
      </c>
      <c r="I190">
        <v>575329.20799999998</v>
      </c>
      <c r="J190">
        <v>791484.16899999999</v>
      </c>
      <c r="K190">
        <v>484188.902</v>
      </c>
      <c r="L190">
        <v>496349.152</v>
      </c>
    </row>
    <row r="191" spans="1:12">
      <c r="A191" t="s">
        <v>211</v>
      </c>
      <c r="B191">
        <v>252861.20699999999</v>
      </c>
      <c r="C191">
        <v>254925.565</v>
      </c>
      <c r="D191">
        <v>252037.761</v>
      </c>
      <c r="E191">
        <v>304082.80200000003</v>
      </c>
      <c r="F191">
        <v>350591.73800000001</v>
      </c>
      <c r="G191">
        <v>329589.04800000001</v>
      </c>
      <c r="H191">
        <v>322115.995</v>
      </c>
      <c r="I191">
        <v>388333.91800000001</v>
      </c>
      <c r="J191">
        <v>337327.77299999999</v>
      </c>
      <c r="K191">
        <v>247613.30499999999</v>
      </c>
      <c r="L191">
        <v>284532.30099999998</v>
      </c>
    </row>
    <row r="192" spans="1:12">
      <c r="A192" t="s">
        <v>212</v>
      </c>
      <c r="B192">
        <v>171765.08499999999</v>
      </c>
      <c r="C192">
        <v>189262.31</v>
      </c>
      <c r="D192">
        <v>179767.95699999999</v>
      </c>
      <c r="E192">
        <v>216027.872</v>
      </c>
      <c r="F192">
        <v>218594.557</v>
      </c>
      <c r="G192">
        <v>251123.02799999999</v>
      </c>
      <c r="H192">
        <v>226364.10500000001</v>
      </c>
      <c r="I192">
        <v>259662.587</v>
      </c>
      <c r="J192">
        <v>326627.25300000003</v>
      </c>
      <c r="K192">
        <v>213451.61799999999</v>
      </c>
      <c r="L192">
        <v>214001.83600000001</v>
      </c>
    </row>
    <row r="193" spans="1:12">
      <c r="A193" t="s">
        <v>213</v>
      </c>
      <c r="B193">
        <v>122811.558</v>
      </c>
      <c r="C193">
        <v>116710.947</v>
      </c>
      <c r="D193">
        <v>128962.647</v>
      </c>
      <c r="E193">
        <v>131199.61799999999</v>
      </c>
      <c r="F193">
        <v>164216.87</v>
      </c>
      <c r="G193">
        <v>184071.079</v>
      </c>
      <c r="H193">
        <v>226368.55499999999</v>
      </c>
      <c r="I193">
        <v>173478.261</v>
      </c>
      <c r="J193">
        <v>167835.09299999999</v>
      </c>
      <c r="K193">
        <v>172410.41899999999</v>
      </c>
      <c r="L193">
        <v>188385.33799999999</v>
      </c>
    </row>
    <row r="194" spans="1:12">
      <c r="A194" t="s">
        <v>214</v>
      </c>
      <c r="B194">
        <v>153852.78099999999</v>
      </c>
      <c r="C194">
        <v>159177.535</v>
      </c>
      <c r="D194">
        <v>164180.68299999999</v>
      </c>
      <c r="E194">
        <v>187607.769</v>
      </c>
      <c r="F194">
        <v>226248.709</v>
      </c>
      <c r="G194">
        <v>201925.61</v>
      </c>
      <c r="H194">
        <v>260698.182</v>
      </c>
      <c r="I194">
        <v>309551.85499999998</v>
      </c>
      <c r="J194">
        <v>357660.53600000002</v>
      </c>
      <c r="K194">
        <v>266949.80599999998</v>
      </c>
      <c r="L194">
        <v>300672.97700000001</v>
      </c>
    </row>
    <row r="195" spans="1:12">
      <c r="A195" t="s">
        <v>215</v>
      </c>
      <c r="B195">
        <v>613639.33600000001</v>
      </c>
      <c r="C195">
        <v>650875.85</v>
      </c>
      <c r="D195">
        <v>572817.48199999996</v>
      </c>
      <c r="E195">
        <v>707272.92599999998</v>
      </c>
      <c r="F195">
        <v>844480.00600000005</v>
      </c>
      <c r="G195">
        <v>913131.95900000003</v>
      </c>
      <c r="H195">
        <v>961440.16399999999</v>
      </c>
      <c r="I195">
        <v>1443199.0209999999</v>
      </c>
      <c r="J195">
        <v>1511862.9669999999</v>
      </c>
      <c r="K195">
        <v>1321414.048</v>
      </c>
      <c r="L195">
        <v>1331687.8189999999</v>
      </c>
    </row>
    <row r="196" spans="1:12">
      <c r="A196" t="s">
        <v>216</v>
      </c>
      <c r="B196">
        <v>298664.23300000001</v>
      </c>
      <c r="C196">
        <v>349488.23800000001</v>
      </c>
      <c r="D196">
        <v>347847.50400000002</v>
      </c>
      <c r="E196">
        <v>358779.609</v>
      </c>
      <c r="F196">
        <v>330506.45400000003</v>
      </c>
      <c r="G196">
        <v>366644.484</v>
      </c>
      <c r="H196">
        <v>449529.66700000002</v>
      </c>
      <c r="I196">
        <v>601854.4</v>
      </c>
      <c r="J196">
        <v>799990.82900000003</v>
      </c>
      <c r="K196">
        <v>540115.26800000004</v>
      </c>
      <c r="L196">
        <v>394376.462</v>
      </c>
    </row>
    <row r="197" spans="1:12">
      <c r="A197" t="s">
        <v>217</v>
      </c>
      <c r="B197">
        <v>133018.255</v>
      </c>
      <c r="C197">
        <v>134906.09099999999</v>
      </c>
      <c r="D197">
        <v>168153.367</v>
      </c>
      <c r="E197">
        <v>162878.519</v>
      </c>
      <c r="F197">
        <v>198252.136</v>
      </c>
      <c r="G197">
        <v>255321.26300000001</v>
      </c>
      <c r="H197">
        <v>265505.70199999999</v>
      </c>
      <c r="I197">
        <v>342763.26</v>
      </c>
      <c r="J197">
        <v>306375.326</v>
      </c>
      <c r="K197">
        <v>258266.49</v>
      </c>
      <c r="L197">
        <v>247386.734</v>
      </c>
    </row>
    <row r="198" spans="1:12">
      <c r="A198" t="s">
        <v>218</v>
      </c>
      <c r="B198">
        <v>120432.753</v>
      </c>
      <c r="C198">
        <v>127769.503</v>
      </c>
      <c r="D198">
        <v>119908.583</v>
      </c>
      <c r="E198">
        <v>138511.87599999999</v>
      </c>
      <c r="F198">
        <v>207299.527</v>
      </c>
      <c r="G198">
        <v>203248.329</v>
      </c>
      <c r="H198">
        <v>198474.85800000001</v>
      </c>
      <c r="I198">
        <v>199736.62899999999</v>
      </c>
      <c r="J198">
        <v>270593.24200000003</v>
      </c>
      <c r="K198">
        <v>256918.065</v>
      </c>
      <c r="L198">
        <v>231361.48699999999</v>
      </c>
    </row>
    <row r="199" spans="1:12">
      <c r="A199" t="s">
        <v>219</v>
      </c>
      <c r="B199">
        <v>114080.734</v>
      </c>
      <c r="C199">
        <v>144968.59299999999</v>
      </c>
      <c r="D199">
        <v>136107.09099999999</v>
      </c>
      <c r="E199">
        <v>128743.569</v>
      </c>
      <c r="F199">
        <v>161942.32</v>
      </c>
      <c r="G199">
        <v>223916.788</v>
      </c>
      <c r="H199">
        <v>236432.264</v>
      </c>
      <c r="I199">
        <v>329982.00900000002</v>
      </c>
      <c r="J199">
        <v>305441.967</v>
      </c>
      <c r="K199">
        <v>270227.57500000001</v>
      </c>
      <c r="L199">
        <v>218340.84400000001</v>
      </c>
    </row>
    <row r="200" spans="1:12">
      <c r="A200" t="s">
        <v>220</v>
      </c>
      <c r="B200">
        <v>900822.46200000006</v>
      </c>
      <c r="C200">
        <v>833819.72100000002</v>
      </c>
      <c r="D200">
        <v>916694.82799999998</v>
      </c>
      <c r="E200">
        <v>1049176.8899999999</v>
      </c>
      <c r="F200">
        <v>1254730.5630000001</v>
      </c>
      <c r="G200">
        <v>1240065.2080000001</v>
      </c>
      <c r="H200">
        <v>1467260.9839999999</v>
      </c>
      <c r="I200">
        <v>1956084.666</v>
      </c>
      <c r="J200">
        <v>1933632.6070000001</v>
      </c>
      <c r="K200">
        <v>1458391.824</v>
      </c>
      <c r="L200">
        <v>1351723.892</v>
      </c>
    </row>
    <row r="201" spans="1:12">
      <c r="A201" t="s">
        <v>221</v>
      </c>
      <c r="B201">
        <v>350601.69199999998</v>
      </c>
      <c r="C201">
        <v>338963.34600000002</v>
      </c>
      <c r="D201">
        <v>433133.29800000001</v>
      </c>
      <c r="E201">
        <v>454541.538</v>
      </c>
      <c r="F201">
        <v>541642.31700000004</v>
      </c>
      <c r="G201">
        <v>501713.69500000001</v>
      </c>
      <c r="H201">
        <v>520547.272</v>
      </c>
      <c r="I201">
        <v>686486.03300000005</v>
      </c>
      <c r="J201">
        <v>793869.24</v>
      </c>
      <c r="K201">
        <v>711488.39099999995</v>
      </c>
      <c r="L201">
        <v>810446.56599999999</v>
      </c>
    </row>
    <row r="202" spans="1:12">
      <c r="A202" t="s">
        <v>222</v>
      </c>
      <c r="B202">
        <v>564560.38100000005</v>
      </c>
      <c r="C202">
        <v>569816.40399999998</v>
      </c>
      <c r="D202">
        <v>610935.46600000001</v>
      </c>
      <c r="E202">
        <v>707911.91899999999</v>
      </c>
      <c r="F202">
        <v>851159.31599999999</v>
      </c>
      <c r="G202">
        <v>838118.69400000002</v>
      </c>
      <c r="H202">
        <v>935030.41200000001</v>
      </c>
      <c r="I202">
        <v>1033819.951</v>
      </c>
      <c r="J202">
        <v>1104635.683</v>
      </c>
      <c r="K202">
        <v>984204.51300000004</v>
      </c>
      <c r="L202">
        <v>1044988.996</v>
      </c>
    </row>
    <row r="203" spans="1:12">
      <c r="A203" t="s">
        <v>223</v>
      </c>
      <c r="B203">
        <v>627717.16899999999</v>
      </c>
      <c r="C203">
        <v>694471.179</v>
      </c>
      <c r="D203">
        <v>712592.83499999996</v>
      </c>
      <c r="E203">
        <v>878179.11800000002</v>
      </c>
      <c r="F203">
        <v>1017129.444</v>
      </c>
      <c r="G203">
        <v>1128960.943</v>
      </c>
      <c r="H203">
        <v>1387441.2590000001</v>
      </c>
      <c r="I203">
        <v>1780275.4909999999</v>
      </c>
      <c r="J203">
        <v>2288177.9210000001</v>
      </c>
      <c r="K203">
        <v>1664377.4269999999</v>
      </c>
      <c r="L203">
        <v>1705868.01</v>
      </c>
    </row>
    <row r="204" spans="1:12">
      <c r="A204" t="s">
        <v>224</v>
      </c>
      <c r="B204">
        <v>438241.55599999998</v>
      </c>
      <c r="C204">
        <v>505069.478</v>
      </c>
      <c r="D204">
        <v>534293.40800000005</v>
      </c>
      <c r="E204">
        <v>612580.83499999996</v>
      </c>
      <c r="F204">
        <v>705105.30599999998</v>
      </c>
      <c r="G204">
        <v>730516.31700000004</v>
      </c>
      <c r="H204">
        <v>782940.91799999995</v>
      </c>
      <c r="I204">
        <v>922097.17299999995</v>
      </c>
      <c r="J204">
        <v>988790.375</v>
      </c>
      <c r="K204">
        <v>802391.63199999998</v>
      </c>
      <c r="L204">
        <v>887637.57299999997</v>
      </c>
    </row>
    <row r="205" spans="1:12">
      <c r="A205" t="s">
        <v>225</v>
      </c>
      <c r="B205">
        <v>132610.39600000001</v>
      </c>
      <c r="C205">
        <v>139352.08300000001</v>
      </c>
      <c r="D205">
        <v>156619.318</v>
      </c>
      <c r="E205">
        <v>192271.41800000001</v>
      </c>
      <c r="F205">
        <v>222493.50899999999</v>
      </c>
      <c r="G205">
        <v>256635.65</v>
      </c>
      <c r="H205">
        <v>265534.78700000001</v>
      </c>
      <c r="I205">
        <v>289158.05599999998</v>
      </c>
      <c r="J205">
        <v>322175.72899999999</v>
      </c>
      <c r="K205">
        <v>250557.71400000001</v>
      </c>
      <c r="L205">
        <v>303197.37300000002</v>
      </c>
    </row>
    <row r="206" spans="1:12">
      <c r="A206" t="s">
        <v>226</v>
      </c>
      <c r="B206">
        <v>488943.84299999999</v>
      </c>
      <c r="C206">
        <v>523546.16899999999</v>
      </c>
      <c r="D206">
        <v>583312.73600000003</v>
      </c>
      <c r="E206">
        <v>684837.58200000005</v>
      </c>
      <c r="F206">
        <v>863203.78300000005</v>
      </c>
      <c r="G206">
        <v>924349.97100000002</v>
      </c>
      <c r="H206">
        <v>1128721.182</v>
      </c>
      <c r="I206">
        <v>1467704.4539999999</v>
      </c>
      <c r="J206">
        <v>1578434.2009999999</v>
      </c>
      <c r="K206">
        <v>1244309.523</v>
      </c>
      <c r="L206">
        <v>1196309.8570000001</v>
      </c>
    </row>
    <row r="207" spans="1:12">
      <c r="A207" t="s">
        <v>227</v>
      </c>
      <c r="B207">
        <v>276275.73200000002</v>
      </c>
      <c r="C207">
        <v>302260.80599999998</v>
      </c>
      <c r="D207">
        <v>319258.54100000003</v>
      </c>
      <c r="E207">
        <v>357847.71399999998</v>
      </c>
      <c r="F207">
        <v>438929.69500000001</v>
      </c>
      <c r="G207">
        <v>520632.46299999999</v>
      </c>
      <c r="H207">
        <v>561780.92299999995</v>
      </c>
      <c r="I207">
        <v>768047.49600000004</v>
      </c>
      <c r="J207">
        <v>970859.56599999999</v>
      </c>
      <c r="K207">
        <v>730437.58900000004</v>
      </c>
      <c r="L207">
        <v>816883.48699999996</v>
      </c>
    </row>
    <row r="208" spans="1:12">
      <c r="A208" t="s">
        <v>228</v>
      </c>
      <c r="B208">
        <v>186033.34</v>
      </c>
      <c r="C208">
        <v>241878.27600000001</v>
      </c>
      <c r="D208">
        <v>272555.65100000001</v>
      </c>
      <c r="E208">
        <v>251930.04300000001</v>
      </c>
      <c r="F208">
        <v>304786.34499999997</v>
      </c>
      <c r="G208">
        <v>281409.40600000002</v>
      </c>
      <c r="H208">
        <v>353582.46500000003</v>
      </c>
      <c r="I208">
        <v>332057.72600000002</v>
      </c>
      <c r="J208">
        <v>384742.11</v>
      </c>
      <c r="K208">
        <v>317221.00400000002</v>
      </c>
      <c r="L208">
        <v>296173.52799999999</v>
      </c>
    </row>
    <row r="209" spans="1:12">
      <c r="A209" t="s">
        <v>229</v>
      </c>
      <c r="B209">
        <v>87182.812000000005</v>
      </c>
      <c r="C209">
        <v>101366.232</v>
      </c>
      <c r="D209">
        <v>100648.326</v>
      </c>
      <c r="E209">
        <v>90374.37</v>
      </c>
      <c r="F209">
        <v>125223.867</v>
      </c>
      <c r="G209">
        <v>104068.329</v>
      </c>
      <c r="H209">
        <v>43213.324000000001</v>
      </c>
      <c r="I209">
        <v>168561.63800000001</v>
      </c>
      <c r="J209">
        <v>156022.81400000001</v>
      </c>
      <c r="K209">
        <v>146602.223</v>
      </c>
      <c r="L209">
        <v>150302.16200000001</v>
      </c>
    </row>
    <row r="210" spans="1:12">
      <c r="A210" t="s">
        <v>230</v>
      </c>
      <c r="B210">
        <v>1279530.7339999999</v>
      </c>
      <c r="C210">
        <v>999228.80799999996</v>
      </c>
      <c r="D210">
        <v>509029.70699999999</v>
      </c>
      <c r="E210">
        <v>756109.72199999995</v>
      </c>
      <c r="F210">
        <v>766718.696</v>
      </c>
      <c r="G210">
        <v>822736.71900000004</v>
      </c>
      <c r="H210">
        <v>746776.73199999996</v>
      </c>
      <c r="I210">
        <v>564144.28200000001</v>
      </c>
      <c r="J210">
        <v>478940.34299999999</v>
      </c>
      <c r="K210">
        <v>545053.36699999997</v>
      </c>
      <c r="L210">
        <v>605165.28099999996</v>
      </c>
    </row>
    <row r="211" spans="1:12">
      <c r="A211" t="s">
        <v>231</v>
      </c>
      <c r="B211">
        <v>431262.66899999999</v>
      </c>
      <c r="C211">
        <v>489259.837</v>
      </c>
      <c r="D211">
        <v>601974.59699999995</v>
      </c>
      <c r="E211">
        <v>667915.54399999999</v>
      </c>
      <c r="F211">
        <v>733483.22699999996</v>
      </c>
      <c r="G211">
        <v>580436.32499999995</v>
      </c>
      <c r="H211">
        <v>556576.44799999997</v>
      </c>
      <c r="I211">
        <v>659737.86600000004</v>
      </c>
      <c r="J211">
        <v>583029.62</v>
      </c>
      <c r="K211">
        <v>477387.45400000003</v>
      </c>
      <c r="L211">
        <v>384613.01699999999</v>
      </c>
    </row>
    <row r="212" spans="1:12">
      <c r="A212" t="s">
        <v>232</v>
      </c>
      <c r="B212">
        <v>938369.88300000003</v>
      </c>
      <c r="C212">
        <v>1006148.66</v>
      </c>
      <c r="D212">
        <v>1240228.7109999999</v>
      </c>
      <c r="E212">
        <v>1405508.963</v>
      </c>
      <c r="F212">
        <v>1616746.649</v>
      </c>
      <c r="G212">
        <v>1936359.6410000001</v>
      </c>
      <c r="H212">
        <v>2812791.84</v>
      </c>
      <c r="I212">
        <v>2911577.2080000001</v>
      </c>
      <c r="J212">
        <v>2951855.5959999999</v>
      </c>
      <c r="K212">
        <v>1151368.4099999999</v>
      </c>
      <c r="L212">
        <v>1199854.152</v>
      </c>
    </row>
    <row r="213" spans="1:12">
      <c r="A213" t="s">
        <v>233</v>
      </c>
      <c r="B213">
        <v>66170.153000000006</v>
      </c>
      <c r="C213">
        <v>59269.531000000003</v>
      </c>
      <c r="D213">
        <v>87117.298999999999</v>
      </c>
      <c r="E213">
        <v>98922.808999999994</v>
      </c>
      <c r="F213">
        <v>133210.18299999999</v>
      </c>
      <c r="G213">
        <v>103620.606</v>
      </c>
      <c r="H213">
        <v>110106.55</v>
      </c>
      <c r="I213">
        <v>160121.198</v>
      </c>
      <c r="J213">
        <v>125371.66800000001</v>
      </c>
      <c r="K213">
        <v>75067.028000000006</v>
      </c>
      <c r="L213">
        <v>72692.892000000007</v>
      </c>
    </row>
    <row r="214" spans="1:12">
      <c r="A214" t="s">
        <v>234</v>
      </c>
      <c r="B214">
        <v>193161.48</v>
      </c>
      <c r="C214">
        <v>145562.655</v>
      </c>
      <c r="D214">
        <v>188345.72500000001</v>
      </c>
      <c r="E214">
        <v>250507.93599999999</v>
      </c>
      <c r="F214">
        <v>237028.26800000001</v>
      </c>
      <c r="G214">
        <v>286267.84899999999</v>
      </c>
      <c r="H214">
        <v>286356.804</v>
      </c>
      <c r="I214">
        <v>245765.28899999999</v>
      </c>
      <c r="J214">
        <v>244947.674</v>
      </c>
      <c r="K214">
        <v>203052.27299999999</v>
      </c>
      <c r="L214">
        <v>202447.50899999999</v>
      </c>
    </row>
    <row r="215" spans="1:12">
      <c r="A215" t="s">
        <v>235</v>
      </c>
      <c r="B215">
        <v>1528065.32</v>
      </c>
      <c r="C215">
        <v>1617558.534</v>
      </c>
      <c r="D215">
        <v>1444027.077</v>
      </c>
      <c r="E215">
        <v>1890082.9669999999</v>
      </c>
      <c r="F215">
        <v>1865831.4439999999</v>
      </c>
      <c r="G215">
        <v>1795606.4950000001</v>
      </c>
      <c r="H215">
        <v>1671862.443</v>
      </c>
      <c r="I215">
        <v>1334632.8670000001</v>
      </c>
      <c r="J215">
        <v>1415541.75</v>
      </c>
      <c r="K215">
        <v>1347931.4720000001</v>
      </c>
      <c r="L215">
        <v>1064200.0789999999</v>
      </c>
    </row>
    <row r="216" spans="1:12">
      <c r="A216" t="s">
        <v>236</v>
      </c>
      <c r="B216">
        <v>245476.61799999999</v>
      </c>
      <c r="C216">
        <v>263576.03899999999</v>
      </c>
      <c r="D216">
        <v>285567.26899999997</v>
      </c>
      <c r="E216">
        <v>315975.79399999999</v>
      </c>
      <c r="F216">
        <v>336549.25</v>
      </c>
      <c r="G216">
        <v>376214.28499999997</v>
      </c>
      <c r="H216">
        <v>405984.13400000002</v>
      </c>
      <c r="I216">
        <v>525889.01899999997</v>
      </c>
      <c r="J216">
        <v>737793.02399999998</v>
      </c>
      <c r="K216">
        <v>613377.68700000003</v>
      </c>
      <c r="L216">
        <v>898229.571</v>
      </c>
    </row>
    <row r="217" spans="1:12">
      <c r="A217" t="s">
        <v>237</v>
      </c>
      <c r="B217">
        <v>1055244.5430000001</v>
      </c>
      <c r="C217">
        <v>1085236.0330000001</v>
      </c>
      <c r="D217">
        <v>1019540.8590000001</v>
      </c>
      <c r="E217">
        <v>1210831.027</v>
      </c>
      <c r="F217">
        <v>1430182.128</v>
      </c>
      <c r="G217">
        <v>1474466.7879999999</v>
      </c>
      <c r="H217">
        <v>1678599.2949999999</v>
      </c>
      <c r="I217">
        <v>2023160.314</v>
      </c>
      <c r="J217">
        <v>2243484.84</v>
      </c>
      <c r="K217">
        <v>1778336.0260000001</v>
      </c>
      <c r="L217">
        <v>1868093.6170000001</v>
      </c>
    </row>
    <row r="218" spans="1:12">
      <c r="A218" t="s">
        <v>238</v>
      </c>
      <c r="B218">
        <v>894627.64099999995</v>
      </c>
      <c r="C218">
        <v>970334.08200000005</v>
      </c>
      <c r="D218">
        <v>879939.19700000004</v>
      </c>
      <c r="E218">
        <v>969303.28500000003</v>
      </c>
      <c r="F218">
        <v>1307252.966</v>
      </c>
      <c r="G218">
        <v>1372179.162</v>
      </c>
      <c r="H218">
        <v>1735047.7420000001</v>
      </c>
      <c r="I218">
        <v>2239843.0649999999</v>
      </c>
      <c r="J218">
        <v>2227045.9010000001</v>
      </c>
      <c r="K218">
        <v>1491308.327</v>
      </c>
      <c r="L218">
        <v>1845830.2169999999</v>
      </c>
    </row>
    <row r="219" spans="1:12">
      <c r="A219" t="s">
        <v>239</v>
      </c>
      <c r="B219">
        <v>79340.987999999998</v>
      </c>
      <c r="C219">
        <v>96882.027000000002</v>
      </c>
      <c r="D219">
        <v>94849.394</v>
      </c>
      <c r="E219">
        <v>121489.952</v>
      </c>
      <c r="F219">
        <v>141695.81599999999</v>
      </c>
      <c r="G219">
        <v>140552.82399999999</v>
      </c>
      <c r="H219">
        <v>167931.21799999999</v>
      </c>
      <c r="I219">
        <v>226977.046</v>
      </c>
      <c r="J219">
        <v>218633.65299999999</v>
      </c>
      <c r="K219">
        <v>197310.65900000001</v>
      </c>
      <c r="L219">
        <v>220949.81099999999</v>
      </c>
    </row>
    <row r="220" spans="1:12">
      <c r="A220" t="s">
        <v>240</v>
      </c>
      <c r="B220">
        <v>1011302.561</v>
      </c>
      <c r="C220">
        <v>1090560.8899999999</v>
      </c>
      <c r="D220">
        <v>1183665.845</v>
      </c>
      <c r="E220">
        <v>1399344.074</v>
      </c>
      <c r="F220">
        <v>1513350.165</v>
      </c>
      <c r="G220">
        <v>1549694.2050000001</v>
      </c>
      <c r="H220">
        <v>1470870.1059999999</v>
      </c>
      <c r="I220">
        <v>1558027.3640000001</v>
      </c>
      <c r="J220">
        <v>1349664.253</v>
      </c>
      <c r="K220">
        <v>978080.00100000005</v>
      </c>
      <c r="L220">
        <v>1082307.4720000001</v>
      </c>
    </row>
    <row r="221" spans="1:12">
      <c r="A221" t="s">
        <v>241</v>
      </c>
      <c r="B221">
        <v>605157.39</v>
      </c>
      <c r="C221">
        <v>610183.39500000002</v>
      </c>
      <c r="D221">
        <v>602899.68900000001</v>
      </c>
      <c r="E221">
        <v>1014453.673</v>
      </c>
      <c r="F221">
        <v>1226654.2879999999</v>
      </c>
      <c r="G221">
        <v>1274461.48</v>
      </c>
      <c r="H221">
        <v>920314.25</v>
      </c>
      <c r="I221">
        <v>663956.42500000005</v>
      </c>
      <c r="J221">
        <v>943530.72900000005</v>
      </c>
      <c r="K221">
        <v>1110348.399</v>
      </c>
      <c r="L221">
        <v>1914527.905</v>
      </c>
    </row>
    <row r="222" spans="1:12">
      <c r="A222" t="s">
        <v>242</v>
      </c>
      <c r="B222">
        <v>1645181.406</v>
      </c>
      <c r="C222">
        <v>1398852.993</v>
      </c>
      <c r="D222">
        <v>1528831.794</v>
      </c>
      <c r="E222">
        <v>1905949.456</v>
      </c>
      <c r="F222">
        <v>2302541.1880000001</v>
      </c>
      <c r="G222">
        <v>2532244.2059999998</v>
      </c>
      <c r="H222">
        <v>2812797.469</v>
      </c>
      <c r="I222">
        <v>2844231.3620000002</v>
      </c>
      <c r="J222">
        <v>3047474.5649999999</v>
      </c>
      <c r="K222">
        <v>2460754.0699999998</v>
      </c>
      <c r="L222">
        <v>2845948.3569999998</v>
      </c>
    </row>
    <row r="223" spans="1:12">
      <c r="A223" t="s">
        <v>243</v>
      </c>
      <c r="B223">
        <v>17315434.717999998</v>
      </c>
      <c r="C223">
        <v>16943363.149</v>
      </c>
      <c r="D223">
        <v>17665765.351</v>
      </c>
      <c r="E223">
        <v>22744226.307999998</v>
      </c>
      <c r="F223">
        <v>26295442.280999999</v>
      </c>
      <c r="G223">
        <v>24088158.133000001</v>
      </c>
      <c r="H223">
        <v>24385897.509</v>
      </c>
      <c r="I223">
        <v>29815259.794</v>
      </c>
      <c r="J223">
        <v>30146637.59</v>
      </c>
      <c r="K223">
        <v>26087218</v>
      </c>
      <c r="L223">
        <v>26011191.616999999</v>
      </c>
    </row>
    <row r="224" spans="1:12">
      <c r="A224" t="s">
        <v>244</v>
      </c>
      <c r="B224">
        <v>2803888.7280000001</v>
      </c>
      <c r="C224">
        <v>2731749.889</v>
      </c>
      <c r="D224">
        <v>2773060.2940000002</v>
      </c>
      <c r="E224">
        <v>3696732.8280000002</v>
      </c>
      <c r="F224">
        <v>4249093.1900000004</v>
      </c>
      <c r="G224">
        <v>4903074.3459999999</v>
      </c>
      <c r="H224">
        <v>6565533.9989999998</v>
      </c>
      <c r="I224">
        <v>7976768.8530000001</v>
      </c>
      <c r="J224">
        <v>7911080.625</v>
      </c>
      <c r="K224">
        <v>3842757.0380000002</v>
      </c>
      <c r="L224">
        <v>5086791.66</v>
      </c>
    </row>
    <row r="225" spans="1:12">
      <c r="A225" t="s">
        <v>245</v>
      </c>
      <c r="B225">
        <v>259712.32699999999</v>
      </c>
      <c r="C225">
        <v>317240.46899999998</v>
      </c>
      <c r="D225">
        <v>356846.51799999998</v>
      </c>
      <c r="E225">
        <v>462238.07500000001</v>
      </c>
      <c r="F225">
        <v>562855.50300000003</v>
      </c>
      <c r="G225">
        <v>495913.43900000001</v>
      </c>
      <c r="H225">
        <v>510382.891</v>
      </c>
      <c r="I225">
        <v>706409.14</v>
      </c>
      <c r="J225">
        <v>874530.45400000003</v>
      </c>
      <c r="K225">
        <v>367812.163</v>
      </c>
      <c r="L225">
        <v>400157.24900000001</v>
      </c>
    </row>
    <row r="226" spans="1:12">
      <c r="A226" t="s">
        <v>246</v>
      </c>
      <c r="B226">
        <v>5841982.2199999997</v>
      </c>
      <c r="C226">
        <v>6051089.4330000002</v>
      </c>
      <c r="D226">
        <v>6970295.5609999998</v>
      </c>
      <c r="E226">
        <v>8872991.6160000004</v>
      </c>
      <c r="F226">
        <v>10383352.743000001</v>
      </c>
      <c r="G226">
        <v>10782482.384</v>
      </c>
      <c r="H226">
        <v>11521410.139</v>
      </c>
      <c r="I226">
        <v>13243232.35</v>
      </c>
      <c r="J226">
        <v>13075467.228</v>
      </c>
      <c r="K226">
        <v>9311743.8489999995</v>
      </c>
      <c r="L226">
        <v>10471363.551000001</v>
      </c>
    </row>
    <row r="227" spans="1:12">
      <c r="A227" t="s">
        <v>247</v>
      </c>
      <c r="B227">
        <v>454879.05099999998</v>
      </c>
      <c r="C227">
        <v>542864.64500000002</v>
      </c>
      <c r="D227">
        <v>625310.17299999995</v>
      </c>
      <c r="E227">
        <v>768878.20600000001</v>
      </c>
      <c r="F227">
        <v>895351.63500000001</v>
      </c>
      <c r="G227">
        <v>852511.37100000004</v>
      </c>
      <c r="H227">
        <v>999463.64899999998</v>
      </c>
      <c r="I227">
        <v>1063240.6629999999</v>
      </c>
      <c r="J227">
        <v>1223713.108</v>
      </c>
      <c r="K227">
        <v>827790.27599999995</v>
      </c>
      <c r="L227">
        <v>795894.63800000004</v>
      </c>
    </row>
    <row r="228" spans="1:12">
      <c r="A228" t="s">
        <v>248</v>
      </c>
      <c r="B228">
        <v>110689.92200000001</v>
      </c>
      <c r="C228">
        <v>120898.111</v>
      </c>
      <c r="D228">
        <v>136955.753</v>
      </c>
      <c r="E228">
        <v>161857.43100000001</v>
      </c>
      <c r="F228">
        <v>223120.15400000001</v>
      </c>
      <c r="G228">
        <v>213251.18599999999</v>
      </c>
      <c r="H228">
        <v>262803.09499999997</v>
      </c>
      <c r="I228">
        <v>373368.46899999998</v>
      </c>
      <c r="J228">
        <v>433709.06900000002</v>
      </c>
      <c r="K228">
        <v>216787.45600000001</v>
      </c>
      <c r="L228">
        <v>216837.261</v>
      </c>
    </row>
    <row r="229" spans="1:12">
      <c r="A229" t="s">
        <v>249</v>
      </c>
      <c r="B229">
        <v>278161.39500000002</v>
      </c>
      <c r="C229">
        <v>270755.05699999997</v>
      </c>
      <c r="D229">
        <v>353118.429</v>
      </c>
      <c r="E229">
        <v>525545.67700000003</v>
      </c>
      <c r="F229">
        <v>575540.02899999998</v>
      </c>
      <c r="G229">
        <v>775659.973</v>
      </c>
      <c r="H229">
        <v>546518.26500000001</v>
      </c>
      <c r="I229">
        <v>730475.23899999994</v>
      </c>
      <c r="J229">
        <v>941858.41599999997</v>
      </c>
      <c r="K229">
        <v>1069872.0079999999</v>
      </c>
      <c r="L229">
        <v>863581.73499999999</v>
      </c>
    </row>
    <row r="230" spans="1:12">
      <c r="A230" t="s">
        <v>250</v>
      </c>
      <c r="B230">
        <v>1401821.075</v>
      </c>
      <c r="C230">
        <v>1342552.504</v>
      </c>
      <c r="D230">
        <v>1846354.0619999999</v>
      </c>
      <c r="E230">
        <v>1711384.6129999999</v>
      </c>
      <c r="F230">
        <v>2704673.699</v>
      </c>
      <c r="G230">
        <v>2809857.1809999999</v>
      </c>
      <c r="H230">
        <v>2473517.7549999999</v>
      </c>
      <c r="I230">
        <v>3156089.8670000001</v>
      </c>
      <c r="J230">
        <v>3341581.7510000002</v>
      </c>
      <c r="K230">
        <v>3386372.0630000001</v>
      </c>
      <c r="L230">
        <v>3470750.9840000002</v>
      </c>
    </row>
    <row r="231" spans="1:12">
      <c r="A231" t="s">
        <v>251</v>
      </c>
      <c r="B231">
        <v>1079619.2150000001</v>
      </c>
      <c r="C231">
        <v>692793.47900000005</v>
      </c>
      <c r="D231">
        <v>1073321.3330000001</v>
      </c>
      <c r="E231">
        <v>1719847.9979999999</v>
      </c>
      <c r="F231">
        <v>2687828.0180000002</v>
      </c>
      <c r="G231">
        <v>3611655.085</v>
      </c>
      <c r="H231">
        <v>5027675.4460000014</v>
      </c>
      <c r="I231">
        <v>2829680.5690000001</v>
      </c>
      <c r="J231">
        <v>943603.03500000003</v>
      </c>
      <c r="K231">
        <v>1736330.0220000001</v>
      </c>
      <c r="L231">
        <v>1972047.0379999999</v>
      </c>
    </row>
    <row r="232" spans="1:12">
      <c r="A232" t="s">
        <v>252</v>
      </c>
      <c r="B232">
        <v>119011.951</v>
      </c>
      <c r="C232">
        <v>128136.327</v>
      </c>
      <c r="D232">
        <v>120569.095</v>
      </c>
      <c r="E232">
        <v>142972.39300000001</v>
      </c>
      <c r="F232">
        <v>215051.288</v>
      </c>
      <c r="G232">
        <v>257178.99799999999</v>
      </c>
      <c r="H232">
        <v>237453.51500000001</v>
      </c>
      <c r="I232">
        <v>240929.11600000001</v>
      </c>
      <c r="J232">
        <v>305228.39399999997</v>
      </c>
      <c r="K232">
        <v>206010.079</v>
      </c>
      <c r="L232">
        <v>200625.022</v>
      </c>
    </row>
    <row r="233" spans="1:12">
      <c r="A233" t="s">
        <v>253</v>
      </c>
      <c r="B233">
        <v>152210.682</v>
      </c>
      <c r="C233">
        <v>167662.95499999999</v>
      </c>
      <c r="D233">
        <v>181180.022</v>
      </c>
      <c r="E233">
        <v>214320.39199999999</v>
      </c>
      <c r="F233">
        <v>294554.84899999999</v>
      </c>
      <c r="G233">
        <v>248479.58300000001</v>
      </c>
      <c r="H233">
        <v>223672.29</v>
      </c>
      <c r="I233">
        <v>253905.33300000001</v>
      </c>
      <c r="J233">
        <v>253827.97200000001</v>
      </c>
      <c r="K233">
        <v>203126.27600000001</v>
      </c>
      <c r="L233">
        <v>203906.731</v>
      </c>
    </row>
    <row r="234" spans="1:12">
      <c r="A234" t="s">
        <v>254</v>
      </c>
      <c r="B234">
        <v>371862.44500000001</v>
      </c>
      <c r="C234">
        <v>417123.886</v>
      </c>
      <c r="D234">
        <v>406899.39399999997</v>
      </c>
      <c r="E234">
        <v>452222.71</v>
      </c>
      <c r="F234">
        <v>494390.49900000001</v>
      </c>
      <c r="G234">
        <v>506429.163</v>
      </c>
      <c r="H234">
        <v>507764.76400000002</v>
      </c>
      <c r="I234">
        <v>639729.98899999994</v>
      </c>
      <c r="J234">
        <v>667965.87600000005</v>
      </c>
      <c r="K234">
        <v>523111.47</v>
      </c>
      <c r="L234">
        <v>488756.67099999997</v>
      </c>
    </row>
    <row r="235" spans="1:12">
      <c r="A235" t="s">
        <v>255</v>
      </c>
      <c r="B235">
        <v>1453323.246</v>
      </c>
      <c r="C235">
        <v>1488528.909</v>
      </c>
      <c r="D235">
        <v>1484153.5379999999</v>
      </c>
      <c r="E235">
        <v>1694917.581</v>
      </c>
      <c r="F235">
        <v>1842124.1029999999</v>
      </c>
      <c r="G235">
        <v>1874509.7590000001</v>
      </c>
      <c r="H235">
        <v>1892127.2490000001</v>
      </c>
      <c r="I235">
        <v>2309206.8810000001</v>
      </c>
      <c r="J235">
        <v>2370837.713</v>
      </c>
      <c r="K235">
        <v>1855921.1029999999</v>
      </c>
      <c r="L235">
        <v>1768939.105</v>
      </c>
    </row>
    <row r="236" spans="1:12">
      <c r="A236" t="s">
        <v>256</v>
      </c>
      <c r="B236">
        <v>171689.91800000001</v>
      </c>
      <c r="C236">
        <v>207341.55300000001</v>
      </c>
      <c r="D236">
        <v>237540.255</v>
      </c>
      <c r="E236">
        <v>280023.46899999998</v>
      </c>
      <c r="F236">
        <v>349783.467</v>
      </c>
      <c r="G236">
        <v>351148.19400000002</v>
      </c>
      <c r="H236">
        <v>397030.46500000003</v>
      </c>
      <c r="I236">
        <v>492486.08500000002</v>
      </c>
      <c r="J236">
        <v>556916.05000000005</v>
      </c>
      <c r="K236">
        <v>514612.45400000003</v>
      </c>
      <c r="L236">
        <v>515850.2</v>
      </c>
    </row>
    <row r="237" spans="1:12">
      <c r="A237" t="s">
        <v>257</v>
      </c>
      <c r="B237">
        <v>362454.853</v>
      </c>
      <c r="C237">
        <v>384937.86499999999</v>
      </c>
      <c r="D237">
        <v>472772.11300000001</v>
      </c>
      <c r="E237">
        <v>528613.32299999997</v>
      </c>
      <c r="F237">
        <v>654712.34400000004</v>
      </c>
      <c r="G237">
        <v>688260.37699999998</v>
      </c>
      <c r="H237">
        <v>772225.723</v>
      </c>
      <c r="I237">
        <v>984678.83100000001</v>
      </c>
      <c r="J237">
        <v>1090796.47</v>
      </c>
      <c r="K237">
        <v>967124.38899999997</v>
      </c>
      <c r="L237">
        <v>992388.17799999996</v>
      </c>
    </row>
    <row r="238" spans="1:12">
      <c r="A238" t="s">
        <v>258</v>
      </c>
      <c r="B238">
        <v>522948.02399999998</v>
      </c>
      <c r="C238">
        <v>604080.92200000002</v>
      </c>
      <c r="D238">
        <v>810153.41799999995</v>
      </c>
      <c r="E238">
        <v>1041142.701</v>
      </c>
      <c r="F238">
        <v>1286896.5630000001</v>
      </c>
      <c r="G238">
        <v>1411513.503</v>
      </c>
      <c r="H238">
        <v>1743168.4369999999</v>
      </c>
      <c r="I238">
        <v>2002326.233</v>
      </c>
      <c r="J238">
        <v>2408926.3149999999</v>
      </c>
      <c r="K238">
        <v>2184586.0789999999</v>
      </c>
      <c r="L238">
        <v>2439124.6009999998</v>
      </c>
    </row>
    <row r="239" spans="1:12">
      <c r="A239" t="s">
        <v>259</v>
      </c>
      <c r="B239">
        <v>65794.576000000001</v>
      </c>
      <c r="C239">
        <v>71293.733999999997</v>
      </c>
      <c r="D239">
        <v>84486.764999999999</v>
      </c>
      <c r="E239">
        <v>128225.673</v>
      </c>
      <c r="F239">
        <v>136971.26</v>
      </c>
      <c r="G239">
        <v>137954.93299999999</v>
      </c>
      <c r="H239">
        <v>155178.80600000001</v>
      </c>
      <c r="I239">
        <v>161822.73300000001</v>
      </c>
      <c r="J239">
        <v>198353.78099999999</v>
      </c>
      <c r="K239">
        <v>203495.38699999999</v>
      </c>
      <c r="L239">
        <v>183613.29399999999</v>
      </c>
    </row>
    <row r="240" spans="1:12">
      <c r="A240" t="s">
        <v>260</v>
      </c>
      <c r="B240">
        <v>145362.69399999999</v>
      </c>
      <c r="C240">
        <v>156374.72</v>
      </c>
      <c r="D240">
        <v>205530.81200000001</v>
      </c>
      <c r="E240">
        <v>238461.81899999999</v>
      </c>
      <c r="F240">
        <v>264625.07299999997</v>
      </c>
      <c r="G240">
        <v>290640.11200000002</v>
      </c>
      <c r="H240">
        <v>359399.489</v>
      </c>
      <c r="I240">
        <v>494383.51400000002</v>
      </c>
      <c r="J240">
        <v>666648.69900000002</v>
      </c>
      <c r="K240">
        <v>927232.86899999995</v>
      </c>
      <c r="L240">
        <v>737801.14399999997</v>
      </c>
    </row>
    <row r="241" spans="1:12">
      <c r="A241" t="s">
        <v>261</v>
      </c>
      <c r="B241">
        <v>723903.51</v>
      </c>
      <c r="C241">
        <v>815782.87899999996</v>
      </c>
      <c r="D241">
        <v>1023292.5870000001</v>
      </c>
      <c r="E241">
        <v>1312349.8729999999</v>
      </c>
      <c r="F241">
        <v>1424140.942</v>
      </c>
      <c r="G241">
        <v>1511955.3419999999</v>
      </c>
      <c r="H241">
        <v>1777948.7209999999</v>
      </c>
      <c r="I241">
        <v>2034068.7560000001</v>
      </c>
      <c r="J241">
        <v>2680251.108</v>
      </c>
      <c r="K241">
        <v>2783789.1090000002</v>
      </c>
      <c r="L241">
        <v>2786668.9810000001</v>
      </c>
    </row>
    <row r="242" spans="1:12">
      <c r="A242" t="s">
        <v>262</v>
      </c>
      <c r="B242">
        <v>80734.081999999995</v>
      </c>
      <c r="C242">
        <v>85119.630999999994</v>
      </c>
      <c r="D242">
        <v>106740.19</v>
      </c>
      <c r="E242">
        <v>135602.80300000001</v>
      </c>
      <c r="F242">
        <v>172492.98199999999</v>
      </c>
      <c r="G242">
        <v>196204.94399999999</v>
      </c>
      <c r="H242">
        <v>217546.53700000001</v>
      </c>
      <c r="I242">
        <v>256155.86799999999</v>
      </c>
      <c r="J242">
        <v>284141.41600000003</v>
      </c>
      <c r="K242">
        <v>279788.43</v>
      </c>
      <c r="L242">
        <v>310155.92300000001</v>
      </c>
    </row>
    <row r="243" spans="1:12">
      <c r="A243" t="s">
        <v>263</v>
      </c>
      <c r="B243">
        <v>107903.417</v>
      </c>
      <c r="C243">
        <v>134592.503</v>
      </c>
      <c r="D243">
        <v>183329.35699999999</v>
      </c>
      <c r="E243">
        <v>168983.62599999999</v>
      </c>
      <c r="F243">
        <v>178603.742</v>
      </c>
      <c r="G243">
        <v>179418.58</v>
      </c>
      <c r="H243">
        <v>198254.307</v>
      </c>
      <c r="I243">
        <v>251720.72099999999</v>
      </c>
      <c r="J243">
        <v>295653.05900000001</v>
      </c>
      <c r="K243">
        <v>295287.48700000002</v>
      </c>
      <c r="L243">
        <v>287177.94199999998</v>
      </c>
    </row>
    <row r="244" spans="1:12">
      <c r="A244" t="s">
        <v>264</v>
      </c>
      <c r="B244">
        <v>1885249.0209999999</v>
      </c>
      <c r="C244">
        <v>1985784.8489999999</v>
      </c>
      <c r="D244">
        <v>2124644.6540000001</v>
      </c>
      <c r="E244">
        <v>2307820.7149999999</v>
      </c>
      <c r="F244">
        <v>2321867.9920000001</v>
      </c>
      <c r="G244">
        <v>2189177.4389999998</v>
      </c>
      <c r="H244">
        <v>2308976.7170000002</v>
      </c>
      <c r="I244">
        <v>2626815.0129999998</v>
      </c>
      <c r="J244">
        <v>2835732.6329999999</v>
      </c>
      <c r="K244">
        <v>2611126.6359999999</v>
      </c>
      <c r="L244">
        <v>2593005.398</v>
      </c>
    </row>
    <row r="245" spans="1:12">
      <c r="A245" t="s">
        <v>265</v>
      </c>
      <c r="B245">
        <v>13373.436</v>
      </c>
      <c r="C245">
        <v>11959.529</v>
      </c>
      <c r="D245">
        <v>49299.199000000001</v>
      </c>
      <c r="E245">
        <v>23339.18</v>
      </c>
      <c r="F245">
        <v>25767.107</v>
      </c>
      <c r="G245">
        <v>34442.796999999999</v>
      </c>
      <c r="H245">
        <v>39577.249000000003</v>
      </c>
      <c r="I245">
        <v>31555.992999999999</v>
      </c>
      <c r="J245">
        <v>30026.406999999999</v>
      </c>
      <c r="K245">
        <v>24536.85</v>
      </c>
      <c r="L245">
        <v>27810.244999999999</v>
      </c>
    </row>
    <row r="246" spans="1:12">
      <c r="A246" t="s">
        <v>266</v>
      </c>
      <c r="B246">
        <v>282937.09399999998</v>
      </c>
      <c r="C246">
        <v>275873.68300000002</v>
      </c>
      <c r="D246">
        <v>331963.48599999998</v>
      </c>
      <c r="E246">
        <v>398565.79599999997</v>
      </c>
      <c r="F246">
        <v>430938.14199999999</v>
      </c>
      <c r="G246">
        <v>489898.07900000003</v>
      </c>
      <c r="H246">
        <v>583884.98499999999</v>
      </c>
      <c r="I246">
        <v>642827.76199999999</v>
      </c>
      <c r="J246">
        <v>683800.28099999996</v>
      </c>
      <c r="K246">
        <v>625856.34699999995</v>
      </c>
      <c r="L246">
        <v>566957.58200000005</v>
      </c>
    </row>
    <row r="247" spans="1:12">
      <c r="A247" t="s">
        <v>267</v>
      </c>
      <c r="B247">
        <v>102337.16800000001</v>
      </c>
      <c r="C247">
        <v>155077.41899999999</v>
      </c>
      <c r="D247">
        <v>188555.55499999999</v>
      </c>
      <c r="E247">
        <v>228712.73</v>
      </c>
      <c r="F247">
        <v>231322.72099999999</v>
      </c>
      <c r="G247">
        <v>179330.74100000001</v>
      </c>
      <c r="H247">
        <v>180016.163</v>
      </c>
      <c r="I247">
        <v>224125.32699999999</v>
      </c>
      <c r="J247">
        <v>180938.88500000001</v>
      </c>
      <c r="K247">
        <v>150039.291</v>
      </c>
      <c r="L247">
        <v>201104.67</v>
      </c>
    </row>
    <row r="248" spans="1:12">
      <c r="A248" t="s">
        <v>268</v>
      </c>
      <c r="B248">
        <v>587715.96299999999</v>
      </c>
      <c r="C248">
        <v>598473.10100000002</v>
      </c>
      <c r="D248">
        <v>602010.66700000002</v>
      </c>
      <c r="E248">
        <v>833311.28</v>
      </c>
      <c r="F248">
        <v>914429.505</v>
      </c>
      <c r="G248">
        <v>870843.69400000002</v>
      </c>
      <c r="H248">
        <v>865034.84</v>
      </c>
      <c r="I248">
        <v>1006300.416</v>
      </c>
      <c r="J248">
        <v>975141.87399999995</v>
      </c>
      <c r="K248">
        <v>703871.777</v>
      </c>
      <c r="L248">
        <v>878223.00100000005</v>
      </c>
    </row>
    <row r="249" spans="1:12">
      <c r="A249" t="s">
        <v>269</v>
      </c>
      <c r="B249">
        <v>39607.919999999998</v>
      </c>
      <c r="C249">
        <v>47034.879999999997</v>
      </c>
      <c r="D249">
        <v>52618.156999999999</v>
      </c>
      <c r="E249">
        <v>56459.936999999998</v>
      </c>
      <c r="F249">
        <v>42644.328000000001</v>
      </c>
      <c r="G249">
        <v>36947.313000000002</v>
      </c>
      <c r="H249">
        <v>38900.690999999999</v>
      </c>
      <c r="I249">
        <v>37382.053999999996</v>
      </c>
      <c r="J249">
        <v>34044.531999999999</v>
      </c>
      <c r="K249">
        <v>31239.134999999998</v>
      </c>
      <c r="L249">
        <v>33139.175999999999</v>
      </c>
    </row>
    <row r="250" spans="1:12">
      <c r="A250" t="s">
        <v>270</v>
      </c>
      <c r="B250">
        <v>156272.973</v>
      </c>
      <c r="C250">
        <v>185223.03599999999</v>
      </c>
      <c r="D250">
        <v>167631.228</v>
      </c>
      <c r="E250">
        <v>202677.337</v>
      </c>
      <c r="F250">
        <v>199175.22899999999</v>
      </c>
      <c r="G250">
        <v>254114.67499999999</v>
      </c>
      <c r="H250">
        <v>245337.56599999999</v>
      </c>
      <c r="I250">
        <v>256609.16899999999</v>
      </c>
      <c r="J250">
        <v>270400.68199999997</v>
      </c>
      <c r="K250">
        <v>228397.15400000001</v>
      </c>
      <c r="L250">
        <v>159916.22399999999</v>
      </c>
    </row>
    <row r="251" spans="1:12">
      <c r="A251" t="s">
        <v>271</v>
      </c>
      <c r="B251">
        <v>2380.7139999999999</v>
      </c>
      <c r="C251">
        <v>4085.241</v>
      </c>
      <c r="D251">
        <v>5635.2470000000003</v>
      </c>
      <c r="E251">
        <v>2729.7559999999999</v>
      </c>
      <c r="F251">
        <v>3416.8850000000002</v>
      </c>
      <c r="G251">
        <v>2243.6990000000001</v>
      </c>
      <c r="H251">
        <v>4336.2560000000003</v>
      </c>
      <c r="I251">
        <v>8744.8080000000009</v>
      </c>
      <c r="J251">
        <v>15461.575000000001</v>
      </c>
      <c r="K251">
        <v>16795.937000000002</v>
      </c>
      <c r="L251">
        <v>9098.7900000000009</v>
      </c>
    </row>
    <row r="252" spans="1:12">
      <c r="A252" t="s">
        <v>272</v>
      </c>
      <c r="B252">
        <v>45718.254000000001</v>
      </c>
      <c r="C252">
        <v>54181.446000000004</v>
      </c>
      <c r="D252">
        <v>56740.91</v>
      </c>
      <c r="E252">
        <v>70797.023000000001</v>
      </c>
      <c r="F252">
        <v>81648.303</v>
      </c>
      <c r="G252">
        <v>90275.324999999997</v>
      </c>
      <c r="H252">
        <v>103623.5</v>
      </c>
      <c r="I252">
        <v>142185.992</v>
      </c>
      <c r="J252">
        <v>157557.245</v>
      </c>
      <c r="K252">
        <v>159052.674</v>
      </c>
      <c r="L252">
        <v>146389.476</v>
      </c>
    </row>
    <row r="253" spans="1:12">
      <c r="A253" t="s">
        <v>273</v>
      </c>
      <c r="B253">
        <v>126822.039</v>
      </c>
      <c r="C253">
        <v>138874.549</v>
      </c>
      <c r="D253">
        <v>162155.68100000001</v>
      </c>
      <c r="E253">
        <v>192081.198</v>
      </c>
      <c r="F253">
        <v>227586.527</v>
      </c>
      <c r="G253">
        <v>246039.424</v>
      </c>
      <c r="H253">
        <v>258001.00899999999</v>
      </c>
      <c r="I253">
        <v>291315.07900000003</v>
      </c>
      <c r="J253">
        <v>342955.185</v>
      </c>
      <c r="K253">
        <v>280061.64199999999</v>
      </c>
      <c r="L253">
        <v>321142.565</v>
      </c>
    </row>
    <row r="254" spans="1:12">
      <c r="A254" t="s">
        <v>274</v>
      </c>
      <c r="B254">
        <v>77772.432000000001</v>
      </c>
      <c r="C254">
        <v>79152.815000000002</v>
      </c>
      <c r="D254">
        <v>101960.314</v>
      </c>
      <c r="E254">
        <v>122740.15300000001</v>
      </c>
      <c r="F254">
        <v>136082.65299999999</v>
      </c>
      <c r="G254">
        <v>123343.36599999999</v>
      </c>
      <c r="H254">
        <v>142122.62400000001</v>
      </c>
      <c r="I254">
        <v>209202.55100000001</v>
      </c>
      <c r="J254">
        <v>224957.984</v>
      </c>
      <c r="K254">
        <v>241465.00599999999</v>
      </c>
      <c r="L254">
        <v>229344.40900000001</v>
      </c>
    </row>
    <row r="255" spans="1:12">
      <c r="A255" t="s">
        <v>275</v>
      </c>
      <c r="B255">
        <v>1059113.92</v>
      </c>
      <c r="C255">
        <v>1131320.5079999999</v>
      </c>
      <c r="D255">
        <v>1136580.071</v>
      </c>
      <c r="E255">
        <v>1230479.946</v>
      </c>
      <c r="F255">
        <v>1354351.7209999999</v>
      </c>
      <c r="G255">
        <v>1297824.5090000001</v>
      </c>
      <c r="H255">
        <v>1278441.7450000001</v>
      </c>
      <c r="I255">
        <v>1354426.4080000001</v>
      </c>
      <c r="J255">
        <v>1368155.773</v>
      </c>
      <c r="K255">
        <v>1074141.5490000001</v>
      </c>
      <c r="L255">
        <v>1029329.094</v>
      </c>
    </row>
    <row r="256" spans="1:12">
      <c r="A256" t="s">
        <v>276</v>
      </c>
      <c r="B256">
        <v>940733.23199999996</v>
      </c>
      <c r="C256">
        <v>1100851.4129999999</v>
      </c>
      <c r="D256">
        <v>1124826.4580000001</v>
      </c>
      <c r="E256">
        <v>1341342.72</v>
      </c>
      <c r="F256">
        <v>1560678.8470000001</v>
      </c>
      <c r="G256">
        <v>1691742.8</v>
      </c>
      <c r="H256">
        <v>1759760.3859999999</v>
      </c>
      <c r="I256">
        <v>2058911.1510000001</v>
      </c>
      <c r="J256">
        <v>2262525.4580000001</v>
      </c>
      <c r="K256">
        <v>1861899.311</v>
      </c>
      <c r="L256">
        <v>1981224.0160000001</v>
      </c>
    </row>
    <row r="257" spans="1:12">
      <c r="A257" t="s">
        <v>277</v>
      </c>
      <c r="B257">
        <v>608284.97499999998</v>
      </c>
      <c r="C257">
        <v>671185.90399999998</v>
      </c>
      <c r="D257">
        <v>766931.66200000001</v>
      </c>
      <c r="E257">
        <v>834995.43500000006</v>
      </c>
      <c r="F257">
        <v>914086.72400000005</v>
      </c>
      <c r="G257">
        <v>885264.01899999997</v>
      </c>
      <c r="H257">
        <v>850592.05200000003</v>
      </c>
      <c r="I257">
        <v>993122.64399999997</v>
      </c>
      <c r="J257">
        <v>1103661.5120000001</v>
      </c>
      <c r="K257">
        <v>947636.71600000001</v>
      </c>
      <c r="L257">
        <v>922469.74100000004</v>
      </c>
    </row>
    <row r="258" spans="1:12">
      <c r="A258" t="s">
        <v>278</v>
      </c>
      <c r="B258">
        <v>114601.13400000001</v>
      </c>
      <c r="C258">
        <v>116823.558</v>
      </c>
      <c r="D258">
        <v>146613.82999999999</v>
      </c>
      <c r="E258">
        <v>188573.18299999999</v>
      </c>
      <c r="F258">
        <v>257610.82800000001</v>
      </c>
      <c r="G258">
        <v>285361.29499999998</v>
      </c>
      <c r="H258">
        <v>298375.20500000002</v>
      </c>
      <c r="I258">
        <v>258858.94200000001</v>
      </c>
      <c r="J258">
        <v>250224.77499999999</v>
      </c>
      <c r="K258">
        <v>235393.682</v>
      </c>
      <c r="L258">
        <v>305045.44199999998</v>
      </c>
    </row>
    <row r="259" spans="1:12">
      <c r="A259" t="s">
        <v>279</v>
      </c>
      <c r="B259">
        <v>52832.709000000003</v>
      </c>
      <c r="C259">
        <v>57647.148000000001</v>
      </c>
      <c r="D259">
        <v>101548.273</v>
      </c>
      <c r="E259">
        <v>65571.452000000005</v>
      </c>
      <c r="F259">
        <v>66137.183000000005</v>
      </c>
      <c r="G259">
        <v>62719.457000000002</v>
      </c>
      <c r="H259">
        <v>70141.370999999999</v>
      </c>
      <c r="I259">
        <v>90583.659</v>
      </c>
      <c r="J259">
        <v>98087.217000000004</v>
      </c>
      <c r="K259">
        <v>214721.61499999999</v>
      </c>
      <c r="L259">
        <v>86218.099000000002</v>
      </c>
    </row>
    <row r="260" spans="1:12">
      <c r="A260" t="s">
        <v>280</v>
      </c>
      <c r="B260">
        <v>237859.21799999999</v>
      </c>
      <c r="C260">
        <v>266023.15299999999</v>
      </c>
      <c r="D260">
        <v>248521.15100000001</v>
      </c>
      <c r="E260">
        <v>263036.40999999997</v>
      </c>
      <c r="F260">
        <v>312826.56</v>
      </c>
      <c r="G260">
        <v>307765.40999999997</v>
      </c>
      <c r="H260">
        <v>354377.30800000002</v>
      </c>
      <c r="I260">
        <v>393991.69300000003</v>
      </c>
      <c r="J260">
        <v>444633.55099999998</v>
      </c>
      <c r="K260">
        <v>354093.60200000001</v>
      </c>
      <c r="L260">
        <v>509252.54300000001</v>
      </c>
    </row>
    <row r="261" spans="1:12">
      <c r="A261" t="s">
        <v>281</v>
      </c>
      <c r="B261">
        <v>198480.42800000001</v>
      </c>
      <c r="C261">
        <v>269009.18</v>
      </c>
      <c r="D261">
        <v>347166.18300000002</v>
      </c>
      <c r="E261">
        <v>395001.875</v>
      </c>
      <c r="F261">
        <v>357257.09100000001</v>
      </c>
      <c r="G261">
        <v>343225.15399999998</v>
      </c>
      <c r="H261">
        <v>280059.783</v>
      </c>
      <c r="I261">
        <v>326658.73300000001</v>
      </c>
      <c r="J261">
        <v>314228.69199999998</v>
      </c>
      <c r="K261">
        <v>291345.85800000001</v>
      </c>
      <c r="L261">
        <v>233706.201</v>
      </c>
    </row>
    <row r="262" spans="1:12">
      <c r="A262" t="s">
        <v>282</v>
      </c>
      <c r="B262">
        <v>234425.46900000001</v>
      </c>
      <c r="C262">
        <v>278133.42</v>
      </c>
      <c r="D262">
        <v>302890.973</v>
      </c>
      <c r="E262">
        <v>345113.87300000002</v>
      </c>
      <c r="F262">
        <v>376980.87099999998</v>
      </c>
      <c r="G262">
        <v>385582.77799999999</v>
      </c>
      <c r="H262">
        <v>414859.837</v>
      </c>
      <c r="I262">
        <v>496319.43699999998</v>
      </c>
      <c r="J262">
        <v>648169.31799999997</v>
      </c>
      <c r="K262">
        <v>551499.94499999995</v>
      </c>
      <c r="L262">
        <v>593548.78200000001</v>
      </c>
    </row>
    <row r="263" spans="1:12">
      <c r="A263" t="s">
        <v>283</v>
      </c>
      <c r="B263">
        <v>98526.376999999993</v>
      </c>
      <c r="C263">
        <v>73100.06</v>
      </c>
      <c r="D263">
        <v>97694.019</v>
      </c>
      <c r="E263">
        <v>94710.936000000002</v>
      </c>
      <c r="F263">
        <v>74454.514999999999</v>
      </c>
      <c r="G263">
        <v>81700.885999999999</v>
      </c>
      <c r="H263">
        <v>98523.573999999993</v>
      </c>
      <c r="I263">
        <v>71016.307000000001</v>
      </c>
      <c r="J263">
        <v>76526.691999999995</v>
      </c>
      <c r="K263">
        <v>522611.96600000001</v>
      </c>
      <c r="L263">
        <v>1458755.128</v>
      </c>
    </row>
  </sheetData>
  <pageMargins left="0.7" right="0.7" top="0.75" bottom="0.75" header="0.3" footer="0.3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>
  <dimension ref="A1:Z263"/>
  <sheetViews>
    <sheetView topLeftCell="G1" workbookViewId="0">
      <selection activeCell="N2" sqref="N2"/>
    </sheetView>
  </sheetViews>
  <sheetFormatPr defaultRowHeight="12.75"/>
  <sheetData>
    <row r="1" spans="1:26">
      <c r="A1" t="s">
        <v>26</v>
      </c>
    </row>
    <row r="2" spans="1:26">
      <c r="A2" t="s">
        <v>0</v>
      </c>
      <c r="N2" s="1"/>
    </row>
    <row r="3" spans="1:26">
      <c r="O3" s="2" t="s">
        <v>288</v>
      </c>
    </row>
    <row r="4" spans="1:26">
      <c r="A4" t="s">
        <v>1</v>
      </c>
      <c r="B4" t="s">
        <v>324</v>
      </c>
      <c r="C4" t="s">
        <v>3</v>
      </c>
      <c r="D4" t="s">
        <v>4</v>
      </c>
      <c r="O4" s="3" t="s">
        <v>289</v>
      </c>
      <c r="P4" s="1" t="s">
        <v>286</v>
      </c>
    </row>
    <row r="5" spans="1:26">
      <c r="N5" s="4" t="s">
        <v>20</v>
      </c>
      <c r="O5" s="6"/>
      <c r="P5" s="5">
        <v>2000</v>
      </c>
      <c r="Q5" s="5">
        <v>2001</v>
      </c>
      <c r="R5" s="5">
        <v>2002</v>
      </c>
      <c r="S5" s="5">
        <v>2003</v>
      </c>
      <c r="T5" s="5">
        <v>2004</v>
      </c>
      <c r="U5" s="5">
        <v>2005</v>
      </c>
      <c r="V5" s="5">
        <v>2006</v>
      </c>
      <c r="W5" s="5">
        <v>2007</v>
      </c>
      <c r="X5" s="5">
        <v>2008</v>
      </c>
      <c r="Y5" s="5">
        <v>2009</v>
      </c>
      <c r="Z5" s="5">
        <v>2010</v>
      </c>
    </row>
    <row r="6" spans="1:26">
      <c r="A6" t="s">
        <v>5</v>
      </c>
      <c r="B6" t="s">
        <v>6</v>
      </c>
      <c r="C6" t="s">
        <v>7</v>
      </c>
      <c r="D6" t="s">
        <v>8</v>
      </c>
      <c r="E6" t="s">
        <v>9</v>
      </c>
      <c r="F6" t="s">
        <v>10</v>
      </c>
      <c r="G6" t="s">
        <v>11</v>
      </c>
      <c r="H6" t="s">
        <v>12</v>
      </c>
      <c r="I6" t="s">
        <v>13</v>
      </c>
      <c r="J6" t="s">
        <v>14</v>
      </c>
      <c r="K6" t="s">
        <v>15</v>
      </c>
      <c r="L6" t="s">
        <v>16</v>
      </c>
      <c r="O6" s="7"/>
    </row>
    <row r="7" spans="1:26">
      <c r="A7" t="s">
        <v>17</v>
      </c>
      <c r="O7" s="7" t="s">
        <v>21</v>
      </c>
      <c r="P7">
        <f>SUM(B9:B96)</f>
        <v>45624286.42499999</v>
      </c>
      <c r="Q7">
        <f t="shared" ref="Q7:Z7" si="0">SUM(C9:C96)</f>
        <v>42771150.787000008</v>
      </c>
      <c r="R7">
        <f t="shared" si="0"/>
        <v>46421805.445000023</v>
      </c>
      <c r="S7">
        <f t="shared" si="0"/>
        <v>56850665.570999995</v>
      </c>
      <c r="T7">
        <f t="shared" si="0"/>
        <v>65003184.416000023</v>
      </c>
      <c r="U7">
        <f t="shared" si="0"/>
        <v>72120219.439999998</v>
      </c>
      <c r="V7">
        <f t="shared" si="0"/>
        <v>80546939.835999995</v>
      </c>
      <c r="W7">
        <f t="shared" si="0"/>
        <v>91004540.979000002</v>
      </c>
      <c r="X7">
        <f t="shared" si="0"/>
        <v>110882959.57200003</v>
      </c>
      <c r="Y7">
        <f t="shared" si="0"/>
        <v>81825780.136999965</v>
      </c>
      <c r="Z7">
        <f t="shared" si="0"/>
        <v>90943801.541999981</v>
      </c>
    </row>
    <row r="8" spans="1:26">
      <c r="A8" t="s">
        <v>28</v>
      </c>
      <c r="B8">
        <v>295345419.47399998</v>
      </c>
      <c r="C8">
        <v>289599104.778</v>
      </c>
      <c r="D8">
        <v>304891879.37900001</v>
      </c>
      <c r="E8">
        <v>358131717.31800002</v>
      </c>
      <c r="F8">
        <v>413708421.58700001</v>
      </c>
      <c r="G8">
        <v>434354245.10900003</v>
      </c>
      <c r="H8">
        <v>479012852.04100001</v>
      </c>
      <c r="I8">
        <v>539730711.53600001</v>
      </c>
      <c r="J8">
        <v>594504995.00699997</v>
      </c>
      <c r="K8">
        <v>464112810.97399998</v>
      </c>
      <c r="L8">
        <v>511651042.741</v>
      </c>
      <c r="O8" s="7"/>
    </row>
    <row r="9" spans="1:26">
      <c r="A9" t="s">
        <v>29</v>
      </c>
      <c r="B9">
        <v>1419663.142</v>
      </c>
      <c r="C9">
        <v>1098756.3659999999</v>
      </c>
      <c r="D9">
        <v>1537512.155</v>
      </c>
      <c r="E9">
        <v>1894178.267</v>
      </c>
      <c r="F9">
        <v>1962671.2709999999</v>
      </c>
      <c r="G9">
        <v>2138276.361</v>
      </c>
      <c r="H9">
        <v>2207405.8739999998</v>
      </c>
      <c r="I9">
        <v>2274144.031</v>
      </c>
      <c r="J9">
        <v>2312243.2310000001</v>
      </c>
      <c r="K9">
        <v>2283939.2030000002</v>
      </c>
      <c r="L9">
        <v>2286581.6549999998</v>
      </c>
      <c r="O9" s="7" t="s">
        <v>22</v>
      </c>
      <c r="P9">
        <f>B105+B130+B131+B132+B136+B137+B138+B106+B150+B151+B152+B156+B157+B166+B167+B168+B169+B170+B171+B172+B173</f>
        <v>8701707.7390000001</v>
      </c>
      <c r="Q9">
        <f t="shared" ref="Q9:Z9" si="1">C105+C130+C131+C132+C136+C137+C138+C106+C150+C151+C152+C156+C157+C166+C167+C168+C169+C170+C171+C172+C173</f>
        <v>8563844.0480000004</v>
      </c>
      <c r="R9">
        <f t="shared" si="1"/>
        <v>8608407.069000002</v>
      </c>
      <c r="S9">
        <f t="shared" si="1"/>
        <v>9687031.7679999992</v>
      </c>
      <c r="T9">
        <f t="shared" si="1"/>
        <v>11702902.776999999</v>
      </c>
      <c r="U9">
        <f t="shared" si="1"/>
        <v>12445930.124000004</v>
      </c>
      <c r="V9">
        <f t="shared" si="1"/>
        <v>15530019.954</v>
      </c>
      <c r="W9">
        <f t="shared" si="1"/>
        <v>18332563.571000002</v>
      </c>
      <c r="X9">
        <f t="shared" si="1"/>
        <v>19624655.864999998</v>
      </c>
      <c r="Y9">
        <f t="shared" si="1"/>
        <v>13548465.705000002</v>
      </c>
      <c r="Z9">
        <f t="shared" si="1"/>
        <v>15191193.75</v>
      </c>
    </row>
    <row r="10" spans="1:26">
      <c r="A10" t="s">
        <v>30</v>
      </c>
      <c r="B10">
        <v>753918.21100000001</v>
      </c>
      <c r="C10">
        <v>387754.91100000002</v>
      </c>
      <c r="D10">
        <v>622506.93799999997</v>
      </c>
      <c r="E10">
        <v>900488.10100000002</v>
      </c>
      <c r="F10">
        <v>950531.35600000003</v>
      </c>
      <c r="G10">
        <v>992127.67200000002</v>
      </c>
      <c r="H10">
        <v>1127228.017</v>
      </c>
      <c r="I10">
        <v>1241492.929</v>
      </c>
      <c r="J10">
        <v>1454647.527</v>
      </c>
      <c r="K10">
        <v>1347196.527</v>
      </c>
      <c r="L10">
        <v>1310866.889</v>
      </c>
      <c r="O10" s="7"/>
    </row>
    <row r="11" spans="1:26">
      <c r="A11" t="s">
        <v>31</v>
      </c>
      <c r="B11">
        <v>2006528.838</v>
      </c>
      <c r="C11">
        <v>1963595.452</v>
      </c>
      <c r="D11">
        <v>1825513.7560000001</v>
      </c>
      <c r="E11">
        <v>2087808.2050000001</v>
      </c>
      <c r="F11">
        <v>2365203.827</v>
      </c>
      <c r="G11">
        <v>2383088.4909999999</v>
      </c>
      <c r="H11">
        <v>2271873.8829999999</v>
      </c>
      <c r="I11">
        <v>2580008.56</v>
      </c>
      <c r="J11">
        <v>3090780.08</v>
      </c>
      <c r="K11">
        <v>2637258.452</v>
      </c>
      <c r="L11">
        <v>2659214.0079999999</v>
      </c>
      <c r="O11" s="7" t="s">
        <v>23</v>
      </c>
      <c r="P11">
        <f>B141+B142+B143+B144+B145+B146+B147+B148+B149+B153+B154+B155+B231+B232+B233+B234+B235+B236+B237+B238+B239+B240+B241+B242+B243+B244+B257+B258</f>
        <v>23939518.694999997</v>
      </c>
      <c r="Q11">
        <f t="shared" ref="Q11:Z11" si="2">C141+C142+C143+C144+C145+C146+C147+C148+C149+C153+C154+C155+C231+C232+C233+C234+C235+C236+C237+C238+C239+C240+C241+C242+C243+C244+C257+C258</f>
        <v>24000702.421</v>
      </c>
      <c r="R11">
        <f t="shared" si="2"/>
        <v>24879687.988999996</v>
      </c>
      <c r="S11">
        <f t="shared" si="2"/>
        <v>29360539.607000001</v>
      </c>
      <c r="T11">
        <f t="shared" si="2"/>
        <v>31240191.183000006</v>
      </c>
      <c r="U11">
        <f t="shared" si="2"/>
        <v>31610963.798999995</v>
      </c>
      <c r="V11">
        <f t="shared" si="2"/>
        <v>34067843.347999997</v>
      </c>
      <c r="W11">
        <f t="shared" si="2"/>
        <v>38789926.474000014</v>
      </c>
      <c r="X11">
        <f t="shared" si="2"/>
        <v>41745944.482000008</v>
      </c>
      <c r="Y11">
        <f t="shared" si="2"/>
        <v>33652165.588</v>
      </c>
      <c r="Z11">
        <f t="shared" si="2"/>
        <v>35001098.366000004</v>
      </c>
    </row>
    <row r="12" spans="1:26">
      <c r="A12" t="s">
        <v>32</v>
      </c>
      <c r="B12">
        <v>93183.028000000006</v>
      </c>
      <c r="C12">
        <v>126891.92</v>
      </c>
      <c r="D12">
        <v>112533.978</v>
      </c>
      <c r="E12">
        <v>123240.558</v>
      </c>
      <c r="F12">
        <v>127433.139</v>
      </c>
      <c r="G12">
        <v>116415.039</v>
      </c>
      <c r="H12">
        <v>117422.04300000001</v>
      </c>
      <c r="I12">
        <v>129702.99400000001</v>
      </c>
      <c r="J12">
        <v>155667.54199999999</v>
      </c>
      <c r="K12">
        <v>131078.649</v>
      </c>
      <c r="L12">
        <v>112434.067</v>
      </c>
      <c r="O12" s="8"/>
    </row>
    <row r="13" spans="1:26">
      <c r="A13" t="s">
        <v>33</v>
      </c>
      <c r="B13">
        <v>489168.02399999998</v>
      </c>
      <c r="C13">
        <v>448345.84100000001</v>
      </c>
      <c r="D13">
        <v>465132.70199999999</v>
      </c>
      <c r="E13">
        <v>563593.82900000003</v>
      </c>
      <c r="F13">
        <v>547011.33200000005</v>
      </c>
      <c r="G13">
        <v>557144.31099999999</v>
      </c>
      <c r="H13">
        <v>600783.38600000006</v>
      </c>
      <c r="I13">
        <v>694199.59100000001</v>
      </c>
      <c r="J13">
        <v>763185.31400000001</v>
      </c>
      <c r="K13">
        <v>753622.69099999999</v>
      </c>
      <c r="L13">
        <v>736843.42</v>
      </c>
      <c r="O13" s="7" t="s">
        <v>24</v>
      </c>
      <c r="P13">
        <f>B97+B98+B99+B100+B101+B102+B103+B104+B110+B111+B115+B116+B117+B118+B119+B120+B121+B122+B123+B124+B125+B126+B127+B128+B129+B182+B183+B184+B185+B186+B187+B188+B189+B190+B191+B192+B193+B194+B195+B196+B197+B198+B199+B200+B201+B202+B203+B204+B205+B206+B207+B208+B209+B210+B211+B215+B216+B217+B218+B219+B220+B221+B222+B230+B245+B246+B247+B248+B249+B250+B251+B252+B254+B256</f>
        <v>131130660.405</v>
      </c>
      <c r="Q13">
        <f t="shared" ref="Q13:Z13" si="3">C97+C98+C99+C100+C101+C102+C103+C104+C110+C111+C115+C116+C117+C118+C119+C120+C121+C122+C123+C124+C125+C126+C127+C128+C129+C182+C183+C184+C185+C186+C187+C188+C189+C190+C191+C192+C193+C194+C195+C196+C197+C198+C199+C200+C201+C202+C203+C204+C205+C206+C207+C208+C209+C210+C211+C215+C216+C217+C218+C219+C220+C221+C222+C230+C245+C246+C247+C248+C249+C250+C251+C252+C254+C256</f>
        <v>128854800.42499998</v>
      </c>
      <c r="R13">
        <f t="shared" si="3"/>
        <v>131106868.506</v>
      </c>
      <c r="S13">
        <f t="shared" si="3"/>
        <v>150012880.058</v>
      </c>
      <c r="T13">
        <f t="shared" si="3"/>
        <v>174386891.5999999</v>
      </c>
      <c r="U13">
        <f t="shared" si="3"/>
        <v>184690502.14499995</v>
      </c>
      <c r="V13">
        <f t="shared" si="3"/>
        <v>208049918.89499998</v>
      </c>
      <c r="W13">
        <f t="shared" si="3"/>
        <v>231103329.57299992</v>
      </c>
      <c r="X13">
        <f t="shared" si="3"/>
        <v>255733026.898</v>
      </c>
      <c r="Y13">
        <f t="shared" si="3"/>
        <v>210831257.07199997</v>
      </c>
      <c r="Z13">
        <f t="shared" si="3"/>
        <v>234991271.80900005</v>
      </c>
    </row>
    <row r="14" spans="1:26">
      <c r="A14" t="s">
        <v>34</v>
      </c>
      <c r="B14">
        <v>1758448.6910000001</v>
      </c>
      <c r="C14">
        <v>1758917.0560000001</v>
      </c>
      <c r="D14">
        <v>1831448.274</v>
      </c>
      <c r="E14">
        <v>2076285.848</v>
      </c>
      <c r="F14">
        <v>2245276.1949999998</v>
      </c>
      <c r="G14">
        <v>2354049.1209999998</v>
      </c>
      <c r="H14">
        <v>2473863.1970000002</v>
      </c>
      <c r="I14">
        <v>3297233.65</v>
      </c>
      <c r="J14">
        <v>3618157.7379999999</v>
      </c>
      <c r="K14">
        <v>2879370.5669999998</v>
      </c>
      <c r="L14">
        <v>3270970.89</v>
      </c>
      <c r="O14" s="8"/>
    </row>
    <row r="15" spans="1:26">
      <c r="A15" t="s">
        <v>35</v>
      </c>
      <c r="B15">
        <v>176040.93</v>
      </c>
      <c r="C15">
        <v>176957.24900000001</v>
      </c>
      <c r="D15">
        <v>179482.81599999999</v>
      </c>
      <c r="E15">
        <v>224343.02100000001</v>
      </c>
      <c r="F15">
        <v>259076.07</v>
      </c>
      <c r="G15">
        <v>274795.88</v>
      </c>
      <c r="H15">
        <v>229654.50899999999</v>
      </c>
      <c r="I15">
        <v>296003.91100000002</v>
      </c>
      <c r="J15">
        <v>348696.82799999998</v>
      </c>
      <c r="K15">
        <v>289525.61099999998</v>
      </c>
      <c r="L15">
        <v>392485.277</v>
      </c>
      <c r="O15" s="7" t="s">
        <v>25</v>
      </c>
      <c r="P15">
        <f>B107+B108+B109+B112+B113+B114+B133+B134+B135+B139+B140+B158+B159+B160+B161+B162+B163+B164+B165+B174+B175+B176+B177+B178+B179+B180+B181+B212+B213+B214+B223+B224+B225+B226+B227+B228+B229+B253+B255+B259+B260+B261+B262</f>
        <v>79287536.373999983</v>
      </c>
      <c r="Q15">
        <f t="shared" ref="Q15:Z15" si="4">C107+C108+C109+C112+C113+C114+C133+C134+C135+C139+C140+C158+C159+C160+C161+C162+C163+C164+C165+C174+C175+C176+C177+C178+C179+C180+C181+C212+C213+C214+C223+C224+C225+C226+C227+C228+C229+C253+C255+C259+C260+C261+C262</f>
        <v>79047771.891000003</v>
      </c>
      <c r="R15">
        <f t="shared" si="4"/>
        <v>87318069.679999992</v>
      </c>
      <c r="S15">
        <f t="shared" si="4"/>
        <v>104332585.72700001</v>
      </c>
      <c r="T15">
        <f t="shared" si="4"/>
        <v>122541039.87099998</v>
      </c>
      <c r="U15">
        <f t="shared" si="4"/>
        <v>124975359.388</v>
      </c>
      <c r="V15">
        <f t="shared" si="4"/>
        <v>130610402.596</v>
      </c>
      <c r="W15">
        <f t="shared" si="4"/>
        <v>147684909.83099997</v>
      </c>
      <c r="X15">
        <f t="shared" si="4"/>
        <v>152148163.653</v>
      </c>
      <c r="Y15">
        <f t="shared" si="4"/>
        <v>112021967.68699998</v>
      </c>
      <c r="Z15">
        <f t="shared" si="4"/>
        <v>121615910.12100001</v>
      </c>
    </row>
    <row r="16" spans="1:26">
      <c r="A16" t="s">
        <v>36</v>
      </c>
      <c r="B16">
        <v>1781175.149</v>
      </c>
      <c r="C16">
        <v>1773710.2039999999</v>
      </c>
      <c r="D16">
        <v>1866854.291</v>
      </c>
      <c r="E16">
        <v>2363087.2910000002</v>
      </c>
      <c r="F16">
        <v>2720135.1949999998</v>
      </c>
      <c r="G16">
        <v>2749222.9509999999</v>
      </c>
      <c r="H16">
        <v>2870240.7390000001</v>
      </c>
      <c r="I16">
        <v>3299366.0469999998</v>
      </c>
      <c r="J16">
        <v>3866534.86</v>
      </c>
      <c r="K16">
        <v>3478161.3190000001</v>
      </c>
      <c r="L16">
        <v>3524472.449</v>
      </c>
    </row>
    <row r="17" spans="1:26">
      <c r="A17" t="s">
        <v>37</v>
      </c>
      <c r="B17">
        <v>145116.11499999999</v>
      </c>
      <c r="C17">
        <v>136620.60200000001</v>
      </c>
      <c r="D17">
        <v>161001.41500000001</v>
      </c>
      <c r="E17">
        <v>212586.36799999999</v>
      </c>
      <c r="F17">
        <v>233100.932</v>
      </c>
      <c r="G17">
        <v>202879.92199999999</v>
      </c>
      <c r="H17">
        <v>225332.372</v>
      </c>
      <c r="I17">
        <v>275752.99400000001</v>
      </c>
      <c r="J17">
        <v>332722.79399999999</v>
      </c>
      <c r="K17">
        <v>305184.69300000003</v>
      </c>
      <c r="L17">
        <v>309611.223</v>
      </c>
      <c r="N17" s="1" t="s">
        <v>290</v>
      </c>
      <c r="P17">
        <f>SUM(P7:P15)+B263</f>
        <v>288854337.574</v>
      </c>
      <c r="Q17">
        <f t="shared" ref="Q17:Z17" si="5">SUM(Q7:Q15)+C263</f>
        <v>283512274.56600004</v>
      </c>
      <c r="R17">
        <f t="shared" si="5"/>
        <v>298656197.64300001</v>
      </c>
      <c r="S17">
        <f t="shared" si="5"/>
        <v>350681453.852</v>
      </c>
      <c r="T17">
        <f t="shared" si="5"/>
        <v>405323203.15299994</v>
      </c>
      <c r="U17">
        <f t="shared" si="5"/>
        <v>426148295.77099997</v>
      </c>
      <c r="V17">
        <f t="shared" si="5"/>
        <v>469288167.11500001</v>
      </c>
      <c r="W17">
        <f t="shared" si="5"/>
        <v>527467455.65499991</v>
      </c>
      <c r="X17">
        <f t="shared" si="5"/>
        <v>580859764.20099998</v>
      </c>
      <c r="Y17">
        <f t="shared" si="5"/>
        <v>452552689.14499986</v>
      </c>
      <c r="Z17">
        <f t="shared" si="5"/>
        <v>499039298.85000002</v>
      </c>
    </row>
    <row r="18" spans="1:26">
      <c r="A18" t="s">
        <v>38</v>
      </c>
      <c r="B18">
        <v>500309.75799999997</v>
      </c>
      <c r="C18">
        <v>535823.39199999999</v>
      </c>
      <c r="D18">
        <v>590790.40500000003</v>
      </c>
      <c r="E18">
        <v>675228.27099999995</v>
      </c>
      <c r="F18">
        <v>764714.48199999996</v>
      </c>
      <c r="G18">
        <v>832037.24199999997</v>
      </c>
      <c r="H18">
        <v>849101.04299999995</v>
      </c>
      <c r="I18">
        <v>930044.92200000002</v>
      </c>
      <c r="J18">
        <v>1051633.969</v>
      </c>
      <c r="K18">
        <v>788137.69200000004</v>
      </c>
      <c r="L18">
        <v>794000.27300000004</v>
      </c>
      <c r="P18">
        <f>B8</f>
        <v>295345419.47399998</v>
      </c>
      <c r="Q18">
        <f t="shared" ref="Q18:Z18" si="6">C8</f>
        <v>289599104.778</v>
      </c>
      <c r="R18">
        <f t="shared" si="6"/>
        <v>304891879.37900001</v>
      </c>
      <c r="S18">
        <f t="shared" si="6"/>
        <v>358131717.31800002</v>
      </c>
      <c r="T18">
        <f t="shared" si="6"/>
        <v>413708421.58700001</v>
      </c>
      <c r="U18">
        <f t="shared" si="6"/>
        <v>434354245.10900003</v>
      </c>
      <c r="V18">
        <f t="shared" si="6"/>
        <v>479012852.04100001</v>
      </c>
      <c r="W18">
        <f t="shared" si="6"/>
        <v>539730711.53600001</v>
      </c>
      <c r="X18">
        <f t="shared" si="6"/>
        <v>594504995.00699997</v>
      </c>
      <c r="Y18">
        <f t="shared" si="6"/>
        <v>464112810.97399998</v>
      </c>
      <c r="Z18">
        <f t="shared" si="6"/>
        <v>511651042.741</v>
      </c>
    </row>
    <row r="19" spans="1:26">
      <c r="A19" t="s">
        <v>39</v>
      </c>
      <c r="B19">
        <v>51549.785000000003</v>
      </c>
      <c r="C19">
        <v>53302.252999999997</v>
      </c>
      <c r="D19">
        <v>48331.483999999997</v>
      </c>
      <c r="E19">
        <v>54959.838000000003</v>
      </c>
      <c r="F19">
        <v>62802.478999999999</v>
      </c>
      <c r="G19">
        <v>59437.453000000001</v>
      </c>
      <c r="H19">
        <v>62249.826999999997</v>
      </c>
      <c r="I19">
        <v>81345.328999999998</v>
      </c>
      <c r="J19">
        <v>89021.79</v>
      </c>
      <c r="K19">
        <v>85167.013999999996</v>
      </c>
      <c r="L19">
        <v>83633.603000000003</v>
      </c>
      <c r="P19" s="9">
        <f>P17-P18</f>
        <v>-6491081.8999999762</v>
      </c>
      <c r="Q19" s="9">
        <f t="shared" ref="Q19:Z19" si="7">Q17-Q18</f>
        <v>-6086830.2119999528</v>
      </c>
      <c r="R19" s="9">
        <f t="shared" si="7"/>
        <v>-6235681.7360000014</v>
      </c>
      <c r="S19" s="9">
        <f t="shared" si="7"/>
        <v>-7450263.4660000205</v>
      </c>
      <c r="T19" s="9">
        <f t="shared" si="7"/>
        <v>-8385218.4340000749</v>
      </c>
      <c r="U19" s="9">
        <f t="shared" si="7"/>
        <v>-8205949.3380000591</v>
      </c>
      <c r="V19" s="9">
        <f t="shared" si="7"/>
        <v>-9724684.925999999</v>
      </c>
      <c r="W19" s="9">
        <f t="shared" si="7"/>
        <v>-12263255.881000102</v>
      </c>
      <c r="X19" s="9">
        <f t="shared" si="7"/>
        <v>-13645230.805999994</v>
      </c>
      <c r="Y19" s="9">
        <f t="shared" si="7"/>
        <v>-11560121.829000115</v>
      </c>
      <c r="Z19" s="9">
        <f t="shared" si="7"/>
        <v>-12611743.890999973</v>
      </c>
    </row>
    <row r="20" spans="1:26">
      <c r="A20" t="s">
        <v>40</v>
      </c>
      <c r="B20">
        <v>241095.886</v>
      </c>
      <c r="C20">
        <v>254078.435</v>
      </c>
      <c r="D20">
        <v>251696.81599999999</v>
      </c>
      <c r="E20">
        <v>338696.196</v>
      </c>
      <c r="F20">
        <v>378695.27399999998</v>
      </c>
      <c r="G20">
        <v>376332.27</v>
      </c>
      <c r="H20">
        <v>406420.266</v>
      </c>
      <c r="I20">
        <v>480706.00900000002</v>
      </c>
      <c r="J20">
        <v>445235.81</v>
      </c>
      <c r="K20">
        <v>368696.29800000001</v>
      </c>
      <c r="L20">
        <v>403209.06300000002</v>
      </c>
    </row>
    <row r="21" spans="1:26">
      <c r="A21" t="s">
        <v>41</v>
      </c>
      <c r="B21">
        <v>257204.80499999999</v>
      </c>
      <c r="C21">
        <v>134169.85200000001</v>
      </c>
      <c r="D21">
        <v>159806.19899999999</v>
      </c>
      <c r="E21">
        <v>206276.23800000001</v>
      </c>
      <c r="F21">
        <v>243390.997</v>
      </c>
      <c r="G21">
        <v>260743.41</v>
      </c>
      <c r="H21">
        <v>279782.76799999998</v>
      </c>
      <c r="I21">
        <v>360394.34499999997</v>
      </c>
      <c r="J21">
        <v>354542.71299999999</v>
      </c>
      <c r="K21">
        <v>284116.96899999998</v>
      </c>
      <c r="L21">
        <v>247467.60699999999</v>
      </c>
    </row>
    <row r="22" spans="1:26">
      <c r="A22" t="s">
        <v>42</v>
      </c>
      <c r="B22">
        <v>2053703.17</v>
      </c>
      <c r="C22">
        <v>1791335.5490000001</v>
      </c>
      <c r="D22">
        <v>1646026.219</v>
      </c>
      <c r="E22">
        <v>2304179.5210000002</v>
      </c>
      <c r="F22">
        <v>2535860.4589999998</v>
      </c>
      <c r="G22">
        <v>2404557.8909999998</v>
      </c>
      <c r="H22">
        <v>2694495.574</v>
      </c>
      <c r="I22">
        <v>3521898.3029999998</v>
      </c>
      <c r="J22">
        <v>5624305.4979999997</v>
      </c>
      <c r="K22">
        <v>3758375.6770000001</v>
      </c>
      <c r="L22">
        <v>4655139.9620000003</v>
      </c>
    </row>
    <row r="23" spans="1:26">
      <c r="A23" t="s">
        <v>43</v>
      </c>
      <c r="B23">
        <v>43171.927000000003</v>
      </c>
      <c r="C23">
        <v>55381.406999999999</v>
      </c>
      <c r="D23">
        <v>55928.536</v>
      </c>
      <c r="E23">
        <v>54451.629000000001</v>
      </c>
      <c r="F23">
        <v>75227.909</v>
      </c>
      <c r="G23">
        <v>59909.021000000001</v>
      </c>
      <c r="H23">
        <v>59971.383999999998</v>
      </c>
      <c r="I23">
        <v>62104.357000000004</v>
      </c>
      <c r="J23">
        <v>89257.808999999994</v>
      </c>
      <c r="K23">
        <v>74829.046000000002</v>
      </c>
      <c r="L23">
        <v>76539.202000000005</v>
      </c>
    </row>
    <row r="24" spans="1:26">
      <c r="A24" t="s">
        <v>44</v>
      </c>
      <c r="B24">
        <v>573775.85499999998</v>
      </c>
      <c r="C24">
        <v>489155.26699999999</v>
      </c>
      <c r="D24">
        <v>521315.196</v>
      </c>
      <c r="E24">
        <v>771902.89</v>
      </c>
      <c r="F24">
        <v>802375.06900000002</v>
      </c>
      <c r="G24">
        <v>795971.63699999999</v>
      </c>
      <c r="H24">
        <v>656425.103</v>
      </c>
      <c r="I24">
        <v>1187322.629</v>
      </c>
      <c r="J24">
        <v>1505568.54</v>
      </c>
      <c r="K24">
        <v>1047821.991</v>
      </c>
      <c r="L24">
        <v>1030371.611</v>
      </c>
    </row>
    <row r="25" spans="1:26">
      <c r="A25" t="s">
        <v>45</v>
      </c>
      <c r="B25">
        <v>1196783.1470000001</v>
      </c>
      <c r="C25">
        <v>1046986.164</v>
      </c>
      <c r="D25">
        <v>1260699.8470000001</v>
      </c>
      <c r="E25">
        <v>1329523.8859999999</v>
      </c>
      <c r="F25">
        <v>1435567.2479999999</v>
      </c>
      <c r="G25">
        <v>1495003.112</v>
      </c>
      <c r="H25">
        <v>1320743.7819999999</v>
      </c>
      <c r="I25">
        <v>1523357.6969999999</v>
      </c>
      <c r="J25">
        <v>2325411.5989999999</v>
      </c>
      <c r="K25">
        <v>1852288.42</v>
      </c>
      <c r="L25">
        <v>1840271.9850000001</v>
      </c>
    </row>
    <row r="26" spans="1:26">
      <c r="A26" t="s">
        <v>46</v>
      </c>
      <c r="B26">
        <v>45213.019</v>
      </c>
      <c r="C26">
        <v>42782.025000000001</v>
      </c>
      <c r="D26">
        <v>46855.88</v>
      </c>
      <c r="E26">
        <v>58816.09</v>
      </c>
      <c r="F26">
        <v>47835</v>
      </c>
      <c r="G26">
        <v>57284.913999999997</v>
      </c>
      <c r="H26">
        <v>68403.505999999994</v>
      </c>
      <c r="I26">
        <v>62057.703000000001</v>
      </c>
      <c r="J26">
        <v>94124.217000000004</v>
      </c>
      <c r="K26">
        <v>65023.19</v>
      </c>
      <c r="L26">
        <v>75415.127999999997</v>
      </c>
    </row>
    <row r="27" spans="1:26">
      <c r="A27" t="s">
        <v>47</v>
      </c>
      <c r="B27">
        <v>216366.67800000001</v>
      </c>
      <c r="C27">
        <v>168319.182</v>
      </c>
      <c r="D27">
        <v>207724.17300000001</v>
      </c>
      <c r="E27">
        <v>240305.674</v>
      </c>
      <c r="F27">
        <v>245415.67999999999</v>
      </c>
      <c r="G27">
        <v>207555.78400000001</v>
      </c>
      <c r="H27">
        <v>230161.66699999999</v>
      </c>
      <c r="I27">
        <v>314361.18599999999</v>
      </c>
      <c r="J27">
        <v>454636.72600000002</v>
      </c>
      <c r="K27">
        <v>323525.17300000001</v>
      </c>
      <c r="L27">
        <v>278578.51699999999</v>
      </c>
    </row>
    <row r="28" spans="1:26">
      <c r="A28" t="s">
        <v>48</v>
      </c>
      <c r="B28">
        <v>39975.171999999999</v>
      </c>
      <c r="C28">
        <v>47024.502</v>
      </c>
      <c r="D28">
        <v>54711.616000000002</v>
      </c>
      <c r="E28">
        <v>65322.034</v>
      </c>
      <c r="F28">
        <v>62292.578999999998</v>
      </c>
      <c r="G28">
        <v>59586.762999999999</v>
      </c>
      <c r="H28">
        <v>62642.748</v>
      </c>
      <c r="I28">
        <v>73938.198999999993</v>
      </c>
      <c r="J28">
        <v>94341.058999999994</v>
      </c>
      <c r="K28">
        <v>84491.801999999996</v>
      </c>
      <c r="L28">
        <v>72733.517000000007</v>
      </c>
    </row>
    <row r="29" spans="1:26">
      <c r="A29" t="s">
        <v>49</v>
      </c>
      <c r="B29">
        <v>1248462.0090000001</v>
      </c>
      <c r="C29">
        <v>1318896.7819999999</v>
      </c>
      <c r="D29">
        <v>1473378.578</v>
      </c>
      <c r="E29">
        <v>1872017.5360000001</v>
      </c>
      <c r="F29">
        <v>2241347.4649999999</v>
      </c>
      <c r="G29">
        <v>2341369.048</v>
      </c>
      <c r="H29">
        <v>2430714.6320000002</v>
      </c>
      <c r="I29">
        <v>2866262.9929999998</v>
      </c>
      <c r="J29">
        <v>3321572.3420000002</v>
      </c>
      <c r="K29">
        <v>3067339.2969999998</v>
      </c>
      <c r="L29">
        <v>3021573.2659999998</v>
      </c>
    </row>
    <row r="30" spans="1:26">
      <c r="A30" t="s">
        <v>50</v>
      </c>
      <c r="B30">
        <v>1048273.919</v>
      </c>
      <c r="C30">
        <v>1109692.959</v>
      </c>
      <c r="D30">
        <v>1312174.189</v>
      </c>
      <c r="E30">
        <v>1561281.7350000001</v>
      </c>
      <c r="F30">
        <v>1689051.8130000001</v>
      </c>
      <c r="G30">
        <v>1765707.9240000001</v>
      </c>
      <c r="H30">
        <v>1929469.71</v>
      </c>
      <c r="I30">
        <v>2365757.5269999998</v>
      </c>
      <c r="J30">
        <v>2385128.7250000001</v>
      </c>
      <c r="K30">
        <v>2108181.2510000002</v>
      </c>
      <c r="L30">
        <v>2319179.844</v>
      </c>
    </row>
    <row r="31" spans="1:26">
      <c r="A31" t="s">
        <v>51</v>
      </c>
      <c r="B31">
        <v>568532.951</v>
      </c>
      <c r="C31">
        <v>629014.58400000003</v>
      </c>
      <c r="D31">
        <v>657884.63300000003</v>
      </c>
      <c r="E31">
        <v>797939.11699999997</v>
      </c>
      <c r="F31">
        <v>881562.8</v>
      </c>
      <c r="G31">
        <v>879118.125</v>
      </c>
      <c r="H31">
        <v>991535.74699999997</v>
      </c>
      <c r="I31">
        <v>1183118.2109999999</v>
      </c>
      <c r="J31">
        <v>1168036.8670000001</v>
      </c>
      <c r="K31">
        <v>1089510.078</v>
      </c>
      <c r="L31">
        <v>1170593.402</v>
      </c>
    </row>
    <row r="32" spans="1:26">
      <c r="A32" t="s">
        <v>52</v>
      </c>
      <c r="B32">
        <v>1183503.97</v>
      </c>
      <c r="C32">
        <v>1255974.192</v>
      </c>
      <c r="D32">
        <v>1479199.8049999999</v>
      </c>
      <c r="E32">
        <v>1666265.352</v>
      </c>
      <c r="F32">
        <v>1692292.7960000001</v>
      </c>
      <c r="G32">
        <v>1766425.852</v>
      </c>
      <c r="H32">
        <v>1824285.98</v>
      </c>
      <c r="I32">
        <v>2015472.169</v>
      </c>
      <c r="J32">
        <v>2106247.6740000001</v>
      </c>
      <c r="K32">
        <v>1794206.298</v>
      </c>
      <c r="L32">
        <v>1900525.348</v>
      </c>
    </row>
    <row r="33" spans="1:12">
      <c r="A33" t="s">
        <v>53</v>
      </c>
      <c r="B33">
        <v>242887.66800000001</v>
      </c>
      <c r="C33">
        <v>224657.788</v>
      </c>
      <c r="D33">
        <v>237536.486</v>
      </c>
      <c r="E33">
        <v>297092.33500000002</v>
      </c>
      <c r="F33">
        <v>347476.85800000001</v>
      </c>
      <c r="G33">
        <v>352421.66600000003</v>
      </c>
      <c r="H33">
        <v>385212.54399999999</v>
      </c>
      <c r="I33">
        <v>468898.23700000002</v>
      </c>
      <c r="J33">
        <v>522207.375</v>
      </c>
      <c r="K33">
        <v>494220.429</v>
      </c>
      <c r="L33">
        <v>506552.42800000001</v>
      </c>
    </row>
    <row r="34" spans="1:12">
      <c r="A34" t="s">
        <v>54</v>
      </c>
      <c r="B34">
        <v>153606.61900000001</v>
      </c>
      <c r="C34">
        <v>107539.32</v>
      </c>
      <c r="D34">
        <v>127394.819</v>
      </c>
      <c r="E34">
        <v>196715.397</v>
      </c>
      <c r="F34">
        <v>142541.15</v>
      </c>
      <c r="G34">
        <v>156485.861</v>
      </c>
      <c r="H34">
        <v>199585.337</v>
      </c>
      <c r="I34">
        <v>238941.01199999999</v>
      </c>
      <c r="J34">
        <v>282142.533</v>
      </c>
      <c r="K34">
        <v>232103.41800000001</v>
      </c>
      <c r="L34">
        <v>233196.625</v>
      </c>
    </row>
    <row r="35" spans="1:12">
      <c r="A35" t="s">
        <v>55</v>
      </c>
      <c r="B35">
        <v>1242764.3130000001</v>
      </c>
      <c r="C35">
        <v>1119997.3929999999</v>
      </c>
      <c r="D35">
        <v>1247051.2120000001</v>
      </c>
      <c r="E35">
        <v>1304095.4650000001</v>
      </c>
      <c r="F35">
        <v>1341198.129</v>
      </c>
      <c r="G35">
        <v>1460653.3160000001</v>
      </c>
      <c r="H35">
        <v>1677458.8389999999</v>
      </c>
      <c r="I35">
        <v>1639349.682</v>
      </c>
      <c r="J35">
        <v>1696997.324</v>
      </c>
      <c r="K35">
        <v>1686851.7660000001</v>
      </c>
      <c r="L35">
        <v>1592211.852</v>
      </c>
    </row>
    <row r="36" spans="1:12">
      <c r="A36" t="s">
        <v>56</v>
      </c>
      <c r="B36">
        <v>158558.359</v>
      </c>
      <c r="C36">
        <v>162495.40400000001</v>
      </c>
      <c r="D36">
        <v>186520.96900000001</v>
      </c>
      <c r="E36">
        <v>212700.68599999999</v>
      </c>
      <c r="F36">
        <v>249979.92199999999</v>
      </c>
      <c r="G36">
        <v>242983.095</v>
      </c>
      <c r="H36">
        <v>224461.16500000001</v>
      </c>
      <c r="I36">
        <v>241696.38699999999</v>
      </c>
      <c r="J36">
        <v>245820.74600000001</v>
      </c>
      <c r="K36">
        <v>214421.47899999999</v>
      </c>
      <c r="L36">
        <v>226989.019</v>
      </c>
    </row>
    <row r="37" spans="1:12">
      <c r="A37" t="s">
        <v>57</v>
      </c>
      <c r="B37">
        <v>192661.67</v>
      </c>
      <c r="C37">
        <v>191402.08100000001</v>
      </c>
      <c r="D37">
        <v>192271.39199999999</v>
      </c>
      <c r="E37">
        <v>236177.774</v>
      </c>
      <c r="F37">
        <v>230664.59700000001</v>
      </c>
      <c r="G37">
        <v>244759.872</v>
      </c>
      <c r="H37">
        <v>259793.98</v>
      </c>
      <c r="I37">
        <v>302858.04200000002</v>
      </c>
      <c r="J37">
        <v>418311.98800000001</v>
      </c>
      <c r="K37">
        <v>473169.37199999997</v>
      </c>
      <c r="L37">
        <v>532528.11699999997</v>
      </c>
    </row>
    <row r="38" spans="1:12">
      <c r="A38" t="s">
        <v>58</v>
      </c>
      <c r="B38">
        <v>239582.484</v>
      </c>
      <c r="C38">
        <v>237119.27600000001</v>
      </c>
      <c r="D38">
        <v>320892.57699999999</v>
      </c>
      <c r="E38">
        <v>497503.26400000002</v>
      </c>
      <c r="F38">
        <v>469692.826</v>
      </c>
      <c r="G38">
        <v>407923.58100000001</v>
      </c>
      <c r="H38">
        <v>472999.76199999999</v>
      </c>
      <c r="I38">
        <v>546142.06299999997</v>
      </c>
      <c r="J38">
        <v>659137.99</v>
      </c>
      <c r="K38">
        <v>670639.69799999997</v>
      </c>
      <c r="L38">
        <v>701815.478</v>
      </c>
    </row>
    <row r="39" spans="1:12">
      <c r="A39" t="s">
        <v>59</v>
      </c>
      <c r="B39">
        <v>617935.88300000003</v>
      </c>
      <c r="C39">
        <v>622095.71400000004</v>
      </c>
      <c r="D39">
        <v>706827.88300000003</v>
      </c>
      <c r="E39">
        <v>856679.37600000005</v>
      </c>
      <c r="F39">
        <v>1025761.753</v>
      </c>
      <c r="G39">
        <v>878987.47900000005</v>
      </c>
      <c r="H39">
        <v>986536.98100000003</v>
      </c>
      <c r="I39">
        <v>1230689.6059999999</v>
      </c>
      <c r="J39">
        <v>1362095.784</v>
      </c>
      <c r="K39">
        <v>1269897.2609999999</v>
      </c>
      <c r="L39">
        <v>1327788.9979999999</v>
      </c>
    </row>
    <row r="40" spans="1:12">
      <c r="A40" t="s">
        <v>60</v>
      </c>
      <c r="B40">
        <v>30354.289000000001</v>
      </c>
      <c r="C40">
        <v>35473.648999999998</v>
      </c>
      <c r="D40">
        <v>37126.139000000003</v>
      </c>
      <c r="E40">
        <v>45601.597999999998</v>
      </c>
      <c r="F40">
        <v>46097.601999999999</v>
      </c>
      <c r="G40">
        <v>42159.904999999999</v>
      </c>
      <c r="H40">
        <v>45154.599000000002</v>
      </c>
      <c r="I40">
        <v>50005.675999999999</v>
      </c>
      <c r="J40">
        <v>57808.33</v>
      </c>
      <c r="K40">
        <v>55543.824999999997</v>
      </c>
      <c r="L40">
        <v>54660.822</v>
      </c>
    </row>
    <row r="41" spans="1:12">
      <c r="A41" t="s">
        <v>61</v>
      </c>
      <c r="B41">
        <v>41740.834000000003</v>
      </c>
      <c r="C41">
        <v>54893.406000000003</v>
      </c>
      <c r="D41">
        <v>80016.861000000004</v>
      </c>
      <c r="E41">
        <v>108553.51300000001</v>
      </c>
      <c r="F41">
        <v>101158.27800000001</v>
      </c>
      <c r="G41">
        <v>91083.51</v>
      </c>
      <c r="H41">
        <v>108127.50199999999</v>
      </c>
      <c r="I41">
        <v>109292.906</v>
      </c>
      <c r="J41">
        <v>111861.018</v>
      </c>
      <c r="K41">
        <v>106487.599</v>
      </c>
      <c r="L41">
        <v>107854.249</v>
      </c>
    </row>
    <row r="42" spans="1:12">
      <c r="A42" t="s">
        <v>62</v>
      </c>
      <c r="B42">
        <v>1161952.1370000001</v>
      </c>
      <c r="C42">
        <v>1170378.8030000001</v>
      </c>
      <c r="D42">
        <v>1273115.5079999999</v>
      </c>
      <c r="E42">
        <v>1525171.9339999999</v>
      </c>
      <c r="F42">
        <v>1723541.064</v>
      </c>
      <c r="G42">
        <v>1856002.585</v>
      </c>
      <c r="H42">
        <v>2074017.1510000001</v>
      </c>
      <c r="I42">
        <v>2478402.713</v>
      </c>
      <c r="J42">
        <v>2934746.71</v>
      </c>
      <c r="K42">
        <v>2801362.7459999998</v>
      </c>
      <c r="L42">
        <v>2792065.6809999999</v>
      </c>
    </row>
    <row r="43" spans="1:12">
      <c r="A43" t="s">
        <v>63</v>
      </c>
      <c r="B43">
        <v>29426.442999999999</v>
      </c>
      <c r="C43">
        <v>29028.453000000001</v>
      </c>
      <c r="D43">
        <v>29592.342000000001</v>
      </c>
      <c r="E43">
        <v>34135.834000000003</v>
      </c>
      <c r="F43">
        <v>45291.71</v>
      </c>
      <c r="G43">
        <v>44358.481</v>
      </c>
      <c r="H43">
        <v>48874.173000000003</v>
      </c>
      <c r="I43">
        <v>59945.885999999999</v>
      </c>
      <c r="J43">
        <v>73304.428</v>
      </c>
      <c r="K43">
        <v>54806.095000000001</v>
      </c>
      <c r="L43">
        <v>48709.057999999997</v>
      </c>
    </row>
    <row r="44" spans="1:12">
      <c r="A44" t="s">
        <v>64</v>
      </c>
      <c r="B44">
        <v>1121835.246</v>
      </c>
      <c r="C44">
        <v>1168309.4990000001</v>
      </c>
      <c r="D44">
        <v>1281953.0870000001</v>
      </c>
      <c r="E44">
        <v>1568904.825</v>
      </c>
      <c r="F44">
        <v>1844775.784</v>
      </c>
      <c r="G44">
        <v>1972523.3840000001</v>
      </c>
      <c r="H44">
        <v>2101188.9959999998</v>
      </c>
      <c r="I44">
        <v>2611838.088</v>
      </c>
      <c r="J44">
        <v>3054290.13</v>
      </c>
      <c r="K44">
        <v>2810646.2149999999</v>
      </c>
      <c r="L44">
        <v>3063312.5219999999</v>
      </c>
    </row>
    <row r="45" spans="1:12">
      <c r="A45" t="s">
        <v>65</v>
      </c>
      <c r="B45">
        <v>838483.90500000003</v>
      </c>
      <c r="C45">
        <v>835449.78500000003</v>
      </c>
      <c r="D45">
        <v>968799.17700000003</v>
      </c>
      <c r="E45">
        <v>1180922.8189999999</v>
      </c>
      <c r="F45">
        <v>1367620.983</v>
      </c>
      <c r="G45">
        <v>1372959.122</v>
      </c>
      <c r="H45">
        <v>1648535.7930000001</v>
      </c>
      <c r="I45">
        <v>1682454.5660000001</v>
      </c>
      <c r="J45">
        <v>1792006.611</v>
      </c>
      <c r="K45">
        <v>1538346.811</v>
      </c>
      <c r="L45">
        <v>1515746.8810000001</v>
      </c>
    </row>
    <row r="46" spans="1:12">
      <c r="A46" t="s">
        <v>66</v>
      </c>
      <c r="B46">
        <v>7080040.5489999996</v>
      </c>
      <c r="C46">
        <v>6764791.8090000004</v>
      </c>
      <c r="D46">
        <v>7593571.4539999999</v>
      </c>
      <c r="E46">
        <v>9199800.1370000001</v>
      </c>
      <c r="F46">
        <v>9815790.2050000001</v>
      </c>
      <c r="G46">
        <v>10033484.976</v>
      </c>
      <c r="H46">
        <v>11374561.546</v>
      </c>
      <c r="I46">
        <v>13281711.718</v>
      </c>
      <c r="J46">
        <v>14278126.550000001</v>
      </c>
      <c r="K46">
        <v>11236971.989</v>
      </c>
      <c r="L46">
        <v>12714488.223999999</v>
      </c>
    </row>
    <row r="47" spans="1:12">
      <c r="A47" t="s">
        <v>67</v>
      </c>
      <c r="B47">
        <v>55218.188999999998</v>
      </c>
      <c r="C47">
        <v>62690.678999999996</v>
      </c>
      <c r="D47">
        <v>75996.005000000005</v>
      </c>
      <c r="E47">
        <v>100631.609</v>
      </c>
      <c r="F47">
        <v>155349.63200000001</v>
      </c>
      <c r="G47">
        <v>142800.443</v>
      </c>
      <c r="H47">
        <v>170079.81299999999</v>
      </c>
      <c r="I47">
        <v>169831.58100000001</v>
      </c>
      <c r="J47">
        <v>220287.959</v>
      </c>
      <c r="K47">
        <v>205232.486</v>
      </c>
      <c r="L47">
        <v>194283.46</v>
      </c>
    </row>
    <row r="48" spans="1:12">
      <c r="A48" t="s">
        <v>68</v>
      </c>
      <c r="B48">
        <v>311818.47499999998</v>
      </c>
      <c r="C48">
        <v>332185.467</v>
      </c>
      <c r="D48">
        <v>420908.93300000002</v>
      </c>
      <c r="E48">
        <v>477000.71500000003</v>
      </c>
      <c r="F48">
        <v>556262.93799999997</v>
      </c>
      <c r="G48">
        <v>551307.56999999995</v>
      </c>
      <c r="H48">
        <v>504296.65700000001</v>
      </c>
      <c r="I48">
        <v>505755.50199999998</v>
      </c>
      <c r="J48">
        <v>625731.03300000005</v>
      </c>
      <c r="K48">
        <v>572156.00199999998</v>
      </c>
      <c r="L48">
        <v>573193.66899999999</v>
      </c>
    </row>
    <row r="49" spans="1:12">
      <c r="A49" t="s">
        <v>69</v>
      </c>
      <c r="B49">
        <v>332991.50099999999</v>
      </c>
      <c r="C49">
        <v>358214.283</v>
      </c>
      <c r="D49">
        <v>350171.48200000002</v>
      </c>
      <c r="E49">
        <v>357247.42</v>
      </c>
      <c r="F49">
        <v>347811.402</v>
      </c>
      <c r="G49">
        <v>348744.93</v>
      </c>
      <c r="H49">
        <v>392084.28</v>
      </c>
      <c r="I49">
        <v>419483.97899999999</v>
      </c>
      <c r="J49">
        <v>321426.35399999999</v>
      </c>
      <c r="K49">
        <v>230622.399</v>
      </c>
      <c r="L49">
        <v>379591.55</v>
      </c>
    </row>
    <row r="50" spans="1:12">
      <c r="A50" t="s">
        <v>70</v>
      </c>
      <c r="B50">
        <v>3597.473</v>
      </c>
      <c r="C50">
        <v>2562.6770000000001</v>
      </c>
      <c r="D50">
        <v>3198.56</v>
      </c>
      <c r="E50">
        <v>5353.7089999999998</v>
      </c>
      <c r="F50">
        <v>6156.1310000000003</v>
      </c>
      <c r="G50">
        <v>8183.3819999999996</v>
      </c>
      <c r="H50">
        <v>8702.0210000000006</v>
      </c>
      <c r="I50">
        <v>9243.1319999999996</v>
      </c>
      <c r="J50">
        <v>9513.0249999999996</v>
      </c>
      <c r="K50">
        <v>10795.055</v>
      </c>
      <c r="L50">
        <v>34054.983</v>
      </c>
    </row>
    <row r="51" spans="1:12">
      <c r="A51" t="s">
        <v>71</v>
      </c>
      <c r="B51">
        <v>545187.228</v>
      </c>
      <c r="C51">
        <v>432692.19900000002</v>
      </c>
      <c r="D51">
        <v>522664.29300000001</v>
      </c>
      <c r="E51">
        <v>636466.51899999997</v>
      </c>
      <c r="F51">
        <v>719513.55799999996</v>
      </c>
      <c r="G51">
        <v>603496.06799999997</v>
      </c>
      <c r="H51">
        <v>750436.3</v>
      </c>
      <c r="I51">
        <v>929961.21799999999</v>
      </c>
      <c r="J51">
        <v>1580396.7609999999</v>
      </c>
      <c r="K51">
        <v>867080.53</v>
      </c>
      <c r="L51">
        <v>1005611.4620000001</v>
      </c>
    </row>
    <row r="52" spans="1:12">
      <c r="A52" t="s">
        <v>72</v>
      </c>
      <c r="B52">
        <v>12722.692999999999</v>
      </c>
      <c r="C52">
        <v>8708.8050000000003</v>
      </c>
      <c r="D52">
        <v>13022.707</v>
      </c>
      <c r="E52">
        <v>16439.171999999999</v>
      </c>
      <c r="F52">
        <v>18161.205999999998</v>
      </c>
      <c r="G52">
        <v>19293.223000000002</v>
      </c>
      <c r="H52">
        <v>14136.39</v>
      </c>
      <c r="I52">
        <v>14172.071</v>
      </c>
      <c r="J52">
        <v>21054.333999999999</v>
      </c>
      <c r="K52">
        <v>19243.541000000001</v>
      </c>
      <c r="L52">
        <v>27987.888999999999</v>
      </c>
    </row>
    <row r="53" spans="1:12">
      <c r="A53" t="s">
        <v>73</v>
      </c>
      <c r="B53">
        <v>14057.718000000001</v>
      </c>
      <c r="C53">
        <v>18854.75</v>
      </c>
      <c r="D53">
        <v>23429.356</v>
      </c>
      <c r="E53">
        <v>24315.796999999999</v>
      </c>
      <c r="F53">
        <v>23717.89</v>
      </c>
      <c r="G53">
        <v>28865.175999999999</v>
      </c>
      <c r="H53">
        <v>43906.790999999997</v>
      </c>
      <c r="I53">
        <v>80774.494000000006</v>
      </c>
      <c r="J53">
        <v>75723.616999999998</v>
      </c>
      <c r="K53">
        <v>63107.311999999998</v>
      </c>
      <c r="L53">
        <v>127833.102</v>
      </c>
    </row>
    <row r="54" spans="1:12">
      <c r="A54" t="s">
        <v>74</v>
      </c>
      <c r="B54">
        <v>354680.141</v>
      </c>
      <c r="C54">
        <v>376349.11700000003</v>
      </c>
      <c r="D54">
        <v>362071.67200000002</v>
      </c>
      <c r="E54">
        <v>474712.08299999998</v>
      </c>
      <c r="F54">
        <v>652313.49300000002</v>
      </c>
      <c r="G54">
        <v>764306.91399999999</v>
      </c>
      <c r="H54">
        <v>862484.22900000005</v>
      </c>
      <c r="I54">
        <v>890542.05700000003</v>
      </c>
      <c r="J54">
        <v>985711.02500000002</v>
      </c>
      <c r="K54">
        <v>683670.17599999998</v>
      </c>
      <c r="L54">
        <v>833206.38300000003</v>
      </c>
    </row>
    <row r="55" spans="1:12">
      <c r="A55" t="s">
        <v>75</v>
      </c>
      <c r="B55">
        <v>11840.916999999999</v>
      </c>
      <c r="C55">
        <v>11496.232</v>
      </c>
      <c r="D55">
        <v>12643.186</v>
      </c>
      <c r="E55">
        <v>15122.812</v>
      </c>
      <c r="F55">
        <v>17948.54</v>
      </c>
      <c r="G55">
        <v>19394.004000000001</v>
      </c>
      <c r="H55">
        <v>24544.418000000001</v>
      </c>
      <c r="I55">
        <v>26634.383000000002</v>
      </c>
      <c r="J55">
        <v>26215.766</v>
      </c>
      <c r="K55">
        <v>32806.131999999998</v>
      </c>
      <c r="L55">
        <v>41106.97</v>
      </c>
    </row>
    <row r="56" spans="1:12">
      <c r="A56" t="s">
        <v>76</v>
      </c>
      <c r="B56">
        <v>44062.411999999997</v>
      </c>
      <c r="C56">
        <v>37948.574999999997</v>
      </c>
      <c r="D56">
        <v>43641.27</v>
      </c>
      <c r="E56">
        <v>56298.828000000001</v>
      </c>
      <c r="F56">
        <v>59095.122000000003</v>
      </c>
      <c r="G56">
        <v>58230.538</v>
      </c>
      <c r="H56">
        <v>70304.092999999993</v>
      </c>
      <c r="I56">
        <v>95377.436000000002</v>
      </c>
      <c r="J56">
        <v>92272.947</v>
      </c>
      <c r="K56">
        <v>80282.146999999997</v>
      </c>
      <c r="L56">
        <v>99007.462</v>
      </c>
    </row>
    <row r="57" spans="1:12">
      <c r="A57" t="s">
        <v>77</v>
      </c>
      <c r="B57">
        <v>375610.45899999997</v>
      </c>
      <c r="C57">
        <v>263814.27799999999</v>
      </c>
      <c r="D57">
        <v>210393.10399999999</v>
      </c>
      <c r="E57">
        <v>239103.63699999999</v>
      </c>
      <c r="F57">
        <v>261261.19200000001</v>
      </c>
      <c r="G57">
        <v>262064.79300000001</v>
      </c>
      <c r="H57">
        <v>288327.87099999998</v>
      </c>
      <c r="I57">
        <v>372812.74599999998</v>
      </c>
      <c r="J57">
        <v>349332.603</v>
      </c>
      <c r="K57">
        <v>301686.37599999999</v>
      </c>
      <c r="L57">
        <v>394350.34</v>
      </c>
    </row>
    <row r="58" spans="1:12">
      <c r="A58" t="s">
        <v>78</v>
      </c>
      <c r="B58">
        <v>400170.27899999998</v>
      </c>
      <c r="C58">
        <v>366594.46799999999</v>
      </c>
      <c r="D58">
        <v>388119.91899999999</v>
      </c>
      <c r="E58">
        <v>440073.70199999999</v>
      </c>
      <c r="F58">
        <v>520066.14199999999</v>
      </c>
      <c r="G58">
        <v>506909.27399999998</v>
      </c>
      <c r="H58">
        <v>545572.25399999996</v>
      </c>
      <c r="I58">
        <v>616227.12699999998</v>
      </c>
      <c r="J58">
        <v>587264.42700000003</v>
      </c>
      <c r="K58">
        <v>423367.62699999998</v>
      </c>
      <c r="L58">
        <v>409481.61599999998</v>
      </c>
    </row>
    <row r="59" spans="1:12">
      <c r="A59" t="s">
        <v>79</v>
      </c>
      <c r="B59">
        <v>380157.125</v>
      </c>
      <c r="C59">
        <v>303684.413</v>
      </c>
      <c r="D59">
        <v>337232.79800000001</v>
      </c>
      <c r="E59">
        <v>387955.973</v>
      </c>
      <c r="F59">
        <v>459816.902</v>
      </c>
      <c r="G59">
        <v>485971.16499999998</v>
      </c>
      <c r="H59">
        <v>556574.05900000001</v>
      </c>
      <c r="I59">
        <v>770485.62300000002</v>
      </c>
      <c r="J59">
        <v>834226.91500000004</v>
      </c>
      <c r="K59">
        <v>619526.429</v>
      </c>
      <c r="L59">
        <v>894687.21499999997</v>
      </c>
    </row>
    <row r="60" spans="1:12">
      <c r="A60" t="s">
        <v>80</v>
      </c>
      <c r="B60">
        <v>67.137</v>
      </c>
      <c r="C60">
        <v>161.17500000000001</v>
      </c>
      <c r="D60">
        <v>193.53700000000001</v>
      </c>
      <c r="E60">
        <v>59.988999999999997</v>
      </c>
      <c r="F60">
        <v>332.05799999999999</v>
      </c>
      <c r="G60">
        <v>92.073999999999998</v>
      </c>
      <c r="H60">
        <v>168.21600000000001</v>
      </c>
      <c r="I60">
        <v>107.032</v>
      </c>
      <c r="J60">
        <v>128.33500000000001</v>
      </c>
      <c r="K60">
        <v>276.476</v>
      </c>
      <c r="L60">
        <v>74.233000000000004</v>
      </c>
    </row>
    <row r="61" spans="1:12">
      <c r="A61" t="s">
        <v>81</v>
      </c>
      <c r="B61">
        <v>26272.806</v>
      </c>
      <c r="C61">
        <v>21698.587</v>
      </c>
      <c r="D61">
        <v>22178.442999999999</v>
      </c>
      <c r="E61">
        <v>30322.592000000001</v>
      </c>
      <c r="F61">
        <v>37337.241000000002</v>
      </c>
      <c r="G61">
        <v>27186.692999999999</v>
      </c>
      <c r="H61">
        <v>27626.278999999999</v>
      </c>
      <c r="I61">
        <v>29872.773000000001</v>
      </c>
      <c r="J61">
        <v>29614.434000000001</v>
      </c>
      <c r="K61">
        <v>23868.605</v>
      </c>
      <c r="L61">
        <v>20710.563999999998</v>
      </c>
    </row>
    <row r="62" spans="1:12">
      <c r="A62" t="s">
        <v>82</v>
      </c>
      <c r="B62">
        <v>194211.731</v>
      </c>
      <c r="C62">
        <v>171325.09</v>
      </c>
      <c r="D62">
        <v>168279.361</v>
      </c>
      <c r="E62">
        <v>247249.65599999999</v>
      </c>
      <c r="F62">
        <v>265803.04200000002</v>
      </c>
      <c r="G62">
        <v>238816.12700000001</v>
      </c>
      <c r="H62">
        <v>251110.79199999999</v>
      </c>
      <c r="I62">
        <v>274095.37800000003</v>
      </c>
      <c r="J62">
        <v>199662.88399999999</v>
      </c>
      <c r="K62">
        <v>174135.22099999999</v>
      </c>
      <c r="L62">
        <v>248801.12299999999</v>
      </c>
    </row>
    <row r="63" spans="1:12">
      <c r="A63" t="s">
        <v>83</v>
      </c>
      <c r="B63">
        <v>68661.976999999999</v>
      </c>
      <c r="C63">
        <v>69637.305999999997</v>
      </c>
      <c r="D63">
        <v>75089.682000000001</v>
      </c>
      <c r="E63">
        <v>80136.985000000001</v>
      </c>
      <c r="F63">
        <v>95799.34</v>
      </c>
      <c r="G63">
        <v>111791.43399999999</v>
      </c>
      <c r="H63">
        <v>120706.014</v>
      </c>
      <c r="I63">
        <v>130087.21</v>
      </c>
      <c r="J63">
        <v>119559.647</v>
      </c>
      <c r="K63">
        <v>78510.759999999995</v>
      </c>
      <c r="L63">
        <v>90954.676999999996</v>
      </c>
    </row>
    <row r="64" spans="1:12">
      <c r="A64" t="s">
        <v>84</v>
      </c>
      <c r="B64">
        <v>17879.077000000001</v>
      </c>
      <c r="C64">
        <v>17871.583999999999</v>
      </c>
      <c r="D64">
        <v>16698.975999999999</v>
      </c>
      <c r="E64">
        <v>19160.167000000001</v>
      </c>
      <c r="F64">
        <v>15447.538</v>
      </c>
      <c r="G64">
        <v>13055.834000000001</v>
      </c>
      <c r="H64">
        <v>19447.736000000001</v>
      </c>
      <c r="I64">
        <v>18722.282999999999</v>
      </c>
      <c r="J64">
        <v>18732.502</v>
      </c>
      <c r="K64">
        <v>15168.651</v>
      </c>
      <c r="L64">
        <v>22515.974999999999</v>
      </c>
    </row>
    <row r="65" spans="1:12">
      <c r="A65" t="s">
        <v>85</v>
      </c>
      <c r="B65">
        <v>235633.027</v>
      </c>
      <c r="C65">
        <v>222960.08100000001</v>
      </c>
      <c r="D65">
        <v>232117.44099999999</v>
      </c>
      <c r="E65">
        <v>256077.04300000001</v>
      </c>
      <c r="F65">
        <v>216608.723</v>
      </c>
      <c r="G65">
        <v>157477.522</v>
      </c>
      <c r="H65">
        <v>100648.186</v>
      </c>
      <c r="I65">
        <v>59328.396999999997</v>
      </c>
      <c r="J65">
        <v>45662.222999999998</v>
      </c>
      <c r="K65">
        <v>30294.232</v>
      </c>
      <c r="L65">
        <v>28458.464</v>
      </c>
    </row>
    <row r="66" spans="1:12">
      <c r="A66" t="s">
        <v>86</v>
      </c>
      <c r="B66">
        <v>50224.593000000001</v>
      </c>
      <c r="C66">
        <v>50828.222000000002</v>
      </c>
      <c r="D66">
        <v>48406.065999999999</v>
      </c>
      <c r="E66">
        <v>56209.411</v>
      </c>
      <c r="F66">
        <v>50536.231</v>
      </c>
      <c r="G66">
        <v>45643.783000000003</v>
      </c>
      <c r="H66">
        <v>43660.743999999999</v>
      </c>
      <c r="I66">
        <v>51781.305999999997</v>
      </c>
      <c r="J66">
        <v>59366.053</v>
      </c>
      <c r="K66">
        <v>59486.73</v>
      </c>
      <c r="L66">
        <v>63417.476000000002</v>
      </c>
    </row>
    <row r="67" spans="1:12">
      <c r="A67" t="s">
        <v>87</v>
      </c>
      <c r="B67">
        <v>8886.3060000000005</v>
      </c>
      <c r="C67">
        <v>7393.44</v>
      </c>
      <c r="D67">
        <v>9107.5869999999995</v>
      </c>
      <c r="E67">
        <v>10267.124</v>
      </c>
      <c r="F67">
        <v>14110.596</v>
      </c>
      <c r="G67">
        <v>12388.921</v>
      </c>
      <c r="H67">
        <v>13061.82</v>
      </c>
      <c r="I67">
        <v>17048.2</v>
      </c>
      <c r="J67">
        <v>26183.315999999999</v>
      </c>
      <c r="K67">
        <v>19068.489000000001</v>
      </c>
      <c r="L67">
        <v>18989.983</v>
      </c>
    </row>
    <row r="68" spans="1:12">
      <c r="A68" t="s">
        <v>88</v>
      </c>
      <c r="B68">
        <v>228469.823</v>
      </c>
      <c r="C68">
        <v>213518.82699999999</v>
      </c>
      <c r="D68">
        <v>227451.77299999999</v>
      </c>
      <c r="E68">
        <v>258744.842</v>
      </c>
      <c r="F68">
        <v>280832.70400000003</v>
      </c>
      <c r="G68">
        <v>272623.43300000002</v>
      </c>
      <c r="H68">
        <v>266911.766</v>
      </c>
      <c r="I68">
        <v>291265.70500000002</v>
      </c>
      <c r="J68">
        <v>303012.478</v>
      </c>
      <c r="K68">
        <v>250443.90299999999</v>
      </c>
      <c r="L68">
        <v>263143.68800000002</v>
      </c>
    </row>
    <row r="69" spans="1:12">
      <c r="A69" t="s">
        <v>89</v>
      </c>
      <c r="B69">
        <v>17990.178</v>
      </c>
      <c r="C69">
        <v>14611.379000000001</v>
      </c>
      <c r="D69">
        <v>22136.903999999999</v>
      </c>
      <c r="E69">
        <v>35336.74</v>
      </c>
      <c r="F69">
        <v>46994.28</v>
      </c>
      <c r="G69">
        <v>35554.222999999998</v>
      </c>
      <c r="H69">
        <v>48801.362999999998</v>
      </c>
      <c r="I69">
        <v>45654.432999999997</v>
      </c>
      <c r="J69">
        <v>130304.393</v>
      </c>
      <c r="K69">
        <v>30330.355</v>
      </c>
      <c r="L69">
        <v>68213.357999999993</v>
      </c>
    </row>
    <row r="70" spans="1:12">
      <c r="A70" t="s">
        <v>90</v>
      </c>
      <c r="B70">
        <v>6443.232</v>
      </c>
      <c r="C70">
        <v>8236.9210000000003</v>
      </c>
      <c r="D70">
        <v>7360.0860000000002</v>
      </c>
      <c r="E70">
        <v>4280.7030000000004</v>
      </c>
      <c r="F70">
        <v>1190.19</v>
      </c>
      <c r="G70">
        <v>1577.6990000000001</v>
      </c>
      <c r="H70">
        <v>2194.335</v>
      </c>
      <c r="I70">
        <v>1927.94</v>
      </c>
      <c r="J70">
        <v>1836.52</v>
      </c>
      <c r="K70">
        <v>1821.4069999999999</v>
      </c>
      <c r="L70">
        <v>2484.1010000000001</v>
      </c>
    </row>
    <row r="71" spans="1:12">
      <c r="A71" t="s">
        <v>91</v>
      </c>
      <c r="B71">
        <v>246344.266</v>
      </c>
      <c r="C71">
        <v>228157.06899999999</v>
      </c>
      <c r="D71">
        <v>259093.72099999999</v>
      </c>
      <c r="E71">
        <v>319436.43099999998</v>
      </c>
      <c r="F71">
        <v>375438.12400000001</v>
      </c>
      <c r="G71">
        <v>389553.58799999999</v>
      </c>
      <c r="H71">
        <v>415790.12800000003</v>
      </c>
      <c r="I71">
        <v>515723.15700000001</v>
      </c>
      <c r="J71">
        <v>554158.39300000004</v>
      </c>
      <c r="K71">
        <v>451786.27100000001</v>
      </c>
      <c r="L71">
        <v>512062.78399999999</v>
      </c>
    </row>
    <row r="72" spans="1:12">
      <c r="A72" t="s">
        <v>92</v>
      </c>
      <c r="B72">
        <v>1614.5329999999999</v>
      </c>
      <c r="C72">
        <v>2459.7049999999999</v>
      </c>
      <c r="D72">
        <v>1504.8710000000001</v>
      </c>
      <c r="E72">
        <v>3629.884</v>
      </c>
      <c r="F72">
        <v>3798.1480000000001</v>
      </c>
      <c r="G72">
        <v>8065.1779999999999</v>
      </c>
      <c r="H72">
        <v>10296.305</v>
      </c>
      <c r="I72">
        <v>7086.0360000000001</v>
      </c>
      <c r="J72">
        <v>9184.0740000000005</v>
      </c>
      <c r="K72">
        <v>12341.377</v>
      </c>
      <c r="L72">
        <v>7167.3069999999998</v>
      </c>
    </row>
    <row r="73" spans="1:12">
      <c r="A73" t="s">
        <v>93</v>
      </c>
      <c r="B73">
        <v>484463.625</v>
      </c>
      <c r="C73">
        <v>414264.56199999998</v>
      </c>
      <c r="D73">
        <v>541207.06499999994</v>
      </c>
      <c r="E73">
        <v>832653.33200000005</v>
      </c>
      <c r="F73">
        <v>1558004.5930000001</v>
      </c>
      <c r="G73">
        <v>1433079.666</v>
      </c>
      <c r="H73">
        <v>2143496.483</v>
      </c>
      <c r="I73">
        <v>2764996.08</v>
      </c>
      <c r="J73">
        <v>3329001.0269999998</v>
      </c>
      <c r="K73">
        <v>1567005.8119999999</v>
      </c>
      <c r="L73">
        <v>2742821.1</v>
      </c>
    </row>
    <row r="74" spans="1:12">
      <c r="A74" t="s">
        <v>94</v>
      </c>
      <c r="B74">
        <v>702.13499999999999</v>
      </c>
      <c r="C74">
        <v>316.08100000000002</v>
      </c>
      <c r="D74">
        <v>57.588999999999999</v>
      </c>
      <c r="E74">
        <v>1006.226</v>
      </c>
      <c r="F74">
        <v>247.489</v>
      </c>
      <c r="G74">
        <v>299.86200000000002</v>
      </c>
      <c r="H74">
        <v>551.09500000000003</v>
      </c>
      <c r="I74">
        <v>4647.6379999999999</v>
      </c>
      <c r="J74">
        <v>857.04300000000001</v>
      </c>
      <c r="K74">
        <v>1804.7329999999999</v>
      </c>
      <c r="L74">
        <v>2293.221</v>
      </c>
    </row>
    <row r="75" spans="1:12">
      <c r="A75" t="s">
        <v>95</v>
      </c>
      <c r="B75">
        <v>562.803</v>
      </c>
      <c r="C75">
        <v>435.17200000000003</v>
      </c>
      <c r="D75">
        <v>308.71600000000001</v>
      </c>
      <c r="E75">
        <v>993.77499999999998</v>
      </c>
      <c r="F75">
        <v>1518.5119999999999</v>
      </c>
      <c r="G75">
        <v>396.91300000000001</v>
      </c>
      <c r="H75">
        <v>692.94799999999998</v>
      </c>
      <c r="I75">
        <v>3521.0630000000001</v>
      </c>
      <c r="J75">
        <v>1514.944</v>
      </c>
      <c r="K75">
        <v>939.18399999999997</v>
      </c>
      <c r="L75">
        <v>1589.347</v>
      </c>
    </row>
    <row r="76" spans="1:12">
      <c r="A76" t="s">
        <v>96</v>
      </c>
      <c r="B76">
        <v>77563.875</v>
      </c>
      <c r="C76">
        <v>84361.506999999998</v>
      </c>
      <c r="D76">
        <v>90555.680999999997</v>
      </c>
      <c r="E76">
        <v>113783.848</v>
      </c>
      <c r="F76">
        <v>148179.92000000001</v>
      </c>
      <c r="G76">
        <v>168713.033</v>
      </c>
      <c r="H76">
        <v>183098.95</v>
      </c>
      <c r="I76">
        <v>239706.69899999999</v>
      </c>
      <c r="J76">
        <v>287438.2</v>
      </c>
      <c r="K76">
        <v>197781.53599999999</v>
      </c>
      <c r="L76">
        <v>268388.93199999997</v>
      </c>
    </row>
    <row r="77" spans="1:12">
      <c r="A77" t="s">
        <v>97</v>
      </c>
      <c r="B77" t="s">
        <v>18</v>
      </c>
      <c r="C77">
        <v>5.3719999999999999</v>
      </c>
      <c r="D77" t="s">
        <v>18</v>
      </c>
      <c r="E77">
        <v>1.1319999999999999</v>
      </c>
      <c r="F77">
        <v>14.923999999999999</v>
      </c>
      <c r="G77" t="s">
        <v>18</v>
      </c>
      <c r="H77">
        <v>3.766</v>
      </c>
      <c r="I77" t="s">
        <v>18</v>
      </c>
      <c r="J77" t="s">
        <v>18</v>
      </c>
      <c r="K77" t="s">
        <v>18</v>
      </c>
      <c r="L77" t="s">
        <v>18</v>
      </c>
    </row>
    <row r="78" spans="1:12">
      <c r="A78" t="s">
        <v>98</v>
      </c>
      <c r="B78">
        <v>37686.739000000001</v>
      </c>
      <c r="C78">
        <v>36856.169000000002</v>
      </c>
      <c r="D78">
        <v>35084.084000000003</v>
      </c>
      <c r="E78">
        <v>36675.733</v>
      </c>
      <c r="F78">
        <v>41548.281999999999</v>
      </c>
      <c r="G78">
        <v>42454.79</v>
      </c>
      <c r="H78">
        <v>94430.481</v>
      </c>
      <c r="I78">
        <v>128887.908</v>
      </c>
      <c r="J78">
        <v>228904.114</v>
      </c>
      <c r="K78">
        <v>58968.512000000002</v>
      </c>
      <c r="L78">
        <v>78754.214999999997</v>
      </c>
    </row>
    <row r="79" spans="1:12">
      <c r="A79" t="s">
        <v>99</v>
      </c>
      <c r="B79">
        <v>560498.505</v>
      </c>
      <c r="C79">
        <v>514237.62800000003</v>
      </c>
      <c r="D79">
        <v>539960.87300000002</v>
      </c>
      <c r="E79">
        <v>562923.76699999999</v>
      </c>
      <c r="F79">
        <v>906006.99399999995</v>
      </c>
      <c r="G79">
        <v>1123865.554</v>
      </c>
      <c r="H79">
        <v>1995505.6429999999</v>
      </c>
      <c r="I79">
        <v>2210206.4180000001</v>
      </c>
      <c r="J79">
        <v>1989328.4850000001</v>
      </c>
      <c r="K79">
        <v>1184128.67</v>
      </c>
      <c r="L79">
        <v>2055951.32</v>
      </c>
    </row>
    <row r="80" spans="1:12">
      <c r="A80" t="s">
        <v>100</v>
      </c>
      <c r="B80">
        <v>136465.77499999999</v>
      </c>
      <c r="C80">
        <v>158575.27799999999</v>
      </c>
      <c r="D80">
        <v>80131.096000000005</v>
      </c>
      <c r="E80">
        <v>111883.452</v>
      </c>
      <c r="F80">
        <v>168451.61799999999</v>
      </c>
      <c r="G80">
        <v>135244.15700000001</v>
      </c>
      <c r="H80">
        <v>160368.49900000001</v>
      </c>
      <c r="I80">
        <v>137370.842</v>
      </c>
      <c r="J80">
        <v>142984.492</v>
      </c>
      <c r="K80">
        <v>108243.70299999999</v>
      </c>
      <c r="L80">
        <v>107776.041</v>
      </c>
    </row>
    <row r="81" spans="1:12">
      <c r="A81" t="s">
        <v>101</v>
      </c>
      <c r="B81">
        <v>132505.22500000001</v>
      </c>
      <c r="C81">
        <v>113115.07</v>
      </c>
      <c r="D81">
        <v>139473.44200000001</v>
      </c>
      <c r="E81">
        <v>157416.00599999999</v>
      </c>
      <c r="F81">
        <v>190943.25599999999</v>
      </c>
      <c r="G81">
        <v>194707.739</v>
      </c>
      <c r="H81">
        <v>189987.003</v>
      </c>
      <c r="I81">
        <v>212651.054</v>
      </c>
      <c r="J81">
        <v>231808.62100000001</v>
      </c>
      <c r="K81">
        <v>221512.59599999999</v>
      </c>
      <c r="L81">
        <v>223925.649</v>
      </c>
    </row>
    <row r="82" spans="1:12">
      <c r="A82" t="s">
        <v>102</v>
      </c>
      <c r="B82">
        <v>586756.28500000003</v>
      </c>
      <c r="C82">
        <v>545899.495</v>
      </c>
      <c r="D82">
        <v>598561.16899999999</v>
      </c>
      <c r="E82">
        <v>709693.47699999996</v>
      </c>
      <c r="F82">
        <v>811359.28799999994</v>
      </c>
      <c r="G82">
        <v>808278.43599999999</v>
      </c>
      <c r="H82">
        <v>854387.28399999999</v>
      </c>
      <c r="I82">
        <v>923741.04299999995</v>
      </c>
      <c r="J82">
        <v>1008452.892</v>
      </c>
      <c r="K82">
        <v>954880.31400000001</v>
      </c>
      <c r="L82">
        <v>972806.48499999999</v>
      </c>
    </row>
    <row r="83" spans="1:12">
      <c r="A83" t="s">
        <v>103</v>
      </c>
      <c r="B83">
        <v>5939.5609999999997</v>
      </c>
      <c r="C83">
        <v>6482.8029999999999</v>
      </c>
      <c r="D83">
        <v>8454.2800000000007</v>
      </c>
      <c r="E83">
        <v>4859.085</v>
      </c>
      <c r="F83">
        <v>6554.1030000000001</v>
      </c>
      <c r="G83">
        <v>8881.402</v>
      </c>
      <c r="H83">
        <v>11375.896000000001</v>
      </c>
      <c r="I83">
        <v>20453.998</v>
      </c>
      <c r="J83">
        <v>22733.017</v>
      </c>
      <c r="K83">
        <v>17613.863000000001</v>
      </c>
      <c r="L83">
        <v>24174.251</v>
      </c>
    </row>
    <row r="84" spans="1:12">
      <c r="A84" t="s">
        <v>104</v>
      </c>
      <c r="B84">
        <v>3394.9380000000001</v>
      </c>
      <c r="C84">
        <v>2153.473</v>
      </c>
      <c r="D84">
        <v>2101.5329999999999</v>
      </c>
      <c r="E84">
        <v>1938.8820000000001</v>
      </c>
      <c r="F84">
        <v>3059.4119999999998</v>
      </c>
      <c r="G84">
        <v>3653.0949999999998</v>
      </c>
      <c r="H84">
        <v>3177.2669999999998</v>
      </c>
      <c r="I84">
        <v>5750.8869999999997</v>
      </c>
      <c r="J84">
        <v>5580.3649999999998</v>
      </c>
      <c r="K84">
        <v>7362.0330000000004</v>
      </c>
      <c r="L84">
        <v>6741.8069999999998</v>
      </c>
    </row>
    <row r="85" spans="1:12">
      <c r="A85" t="s">
        <v>105</v>
      </c>
      <c r="B85">
        <v>80552.615999999995</v>
      </c>
      <c r="C85">
        <v>74692.817999999999</v>
      </c>
      <c r="D85">
        <v>46232.783000000003</v>
      </c>
      <c r="E85">
        <v>69591.418999999994</v>
      </c>
      <c r="F85">
        <v>187081.68400000001</v>
      </c>
      <c r="G85">
        <v>164080.715</v>
      </c>
      <c r="H85">
        <v>190594.58799999999</v>
      </c>
      <c r="I85">
        <v>231004.21400000001</v>
      </c>
      <c r="J85">
        <v>340173.60600000003</v>
      </c>
      <c r="K85">
        <v>247747.21799999999</v>
      </c>
      <c r="L85">
        <v>45574.103999999999</v>
      </c>
    </row>
    <row r="86" spans="1:12">
      <c r="A86" t="s">
        <v>106</v>
      </c>
      <c r="B86">
        <v>25814.642</v>
      </c>
      <c r="C86">
        <v>7852.7879999999996</v>
      </c>
      <c r="D86">
        <v>13298.38</v>
      </c>
      <c r="E86">
        <v>19463.503000000001</v>
      </c>
      <c r="F86">
        <v>13.680999999999999</v>
      </c>
      <c r="G86">
        <v>4776.6459999999997</v>
      </c>
      <c r="H86">
        <v>2460.4670000000001</v>
      </c>
      <c r="I86">
        <v>542.01900000000001</v>
      </c>
      <c r="J86">
        <v>480.88799999999998</v>
      </c>
      <c r="K86">
        <v>5332.2290000000003</v>
      </c>
      <c r="L86">
        <v>101245.004</v>
      </c>
    </row>
    <row r="87" spans="1:12">
      <c r="A87" t="s">
        <v>107</v>
      </c>
      <c r="B87">
        <v>4410067.0109999999</v>
      </c>
      <c r="C87">
        <v>3808761.55</v>
      </c>
      <c r="D87">
        <v>3592318.6469999999</v>
      </c>
      <c r="E87">
        <v>4778053.4890000001</v>
      </c>
      <c r="F87">
        <v>6165826.9060000004</v>
      </c>
      <c r="G87">
        <v>9995312.8680000007</v>
      </c>
      <c r="H87">
        <v>12419740.505000001</v>
      </c>
      <c r="I87">
        <v>12800139.851</v>
      </c>
      <c r="J87">
        <v>18808302.93</v>
      </c>
      <c r="K87">
        <v>10459219.501</v>
      </c>
      <c r="L87">
        <v>12439630.556</v>
      </c>
    </row>
    <row r="88" spans="1:12">
      <c r="A88" t="s">
        <v>108</v>
      </c>
      <c r="B88">
        <v>344036.04</v>
      </c>
      <c r="C88">
        <v>337648.39399999997</v>
      </c>
      <c r="D88">
        <v>345037.54800000001</v>
      </c>
      <c r="E88">
        <v>557565.53099999996</v>
      </c>
      <c r="F88">
        <v>697955.91</v>
      </c>
      <c r="G88">
        <v>886635.83600000001</v>
      </c>
      <c r="H88">
        <v>1060298.28</v>
      </c>
      <c r="I88">
        <v>1127953.0689999999</v>
      </c>
      <c r="J88">
        <v>1417523.277</v>
      </c>
      <c r="K88">
        <v>734961.28399999999</v>
      </c>
      <c r="L88">
        <v>1029500.726</v>
      </c>
    </row>
    <row r="89" spans="1:12">
      <c r="A89" t="s">
        <v>109</v>
      </c>
      <c r="B89">
        <v>391824.158</v>
      </c>
      <c r="C89">
        <v>276478.12900000002</v>
      </c>
      <c r="D89">
        <v>269171.82799999998</v>
      </c>
      <c r="E89">
        <v>450830.92099999997</v>
      </c>
      <c r="F89">
        <v>501632.57</v>
      </c>
      <c r="G89">
        <v>717707.55299999996</v>
      </c>
      <c r="H89">
        <v>874937.20700000005</v>
      </c>
      <c r="I89">
        <v>930831.19200000004</v>
      </c>
      <c r="J89">
        <v>1069723.32</v>
      </c>
      <c r="K89">
        <v>551724.58799999999</v>
      </c>
      <c r="L89">
        <v>676600.66099999996</v>
      </c>
    </row>
    <row r="90" spans="1:12">
      <c r="A90" t="s">
        <v>110</v>
      </c>
      <c r="B90">
        <v>87610.616999999998</v>
      </c>
      <c r="C90">
        <v>131464.804</v>
      </c>
      <c r="D90">
        <v>193203.20300000001</v>
      </c>
      <c r="E90">
        <v>367960.49599999998</v>
      </c>
      <c r="F90">
        <v>531662.04799999995</v>
      </c>
      <c r="G90">
        <v>1761484.966</v>
      </c>
      <c r="H90">
        <v>2217884.1970000002</v>
      </c>
      <c r="I90">
        <v>2424126.753</v>
      </c>
      <c r="J90">
        <v>3253060.568</v>
      </c>
      <c r="K90">
        <v>2010111.578</v>
      </c>
      <c r="L90">
        <v>1530245.865</v>
      </c>
    </row>
    <row r="91" spans="1:12">
      <c r="A91" t="s">
        <v>111</v>
      </c>
      <c r="B91">
        <v>18875.043000000001</v>
      </c>
      <c r="C91">
        <v>18323.769</v>
      </c>
      <c r="D91">
        <v>15318.722</v>
      </c>
      <c r="E91">
        <v>38203.747000000003</v>
      </c>
      <c r="F91">
        <v>38366.997000000003</v>
      </c>
      <c r="G91">
        <v>26407.797999999999</v>
      </c>
      <c r="H91">
        <v>37382.786</v>
      </c>
      <c r="I91">
        <v>41913.817999999999</v>
      </c>
      <c r="J91">
        <v>61299.93</v>
      </c>
      <c r="K91">
        <v>25635.830999999998</v>
      </c>
      <c r="L91">
        <v>41177.218999999997</v>
      </c>
    </row>
    <row r="92" spans="1:12">
      <c r="A92" t="s">
        <v>112</v>
      </c>
      <c r="B92">
        <v>2814814.0809999998</v>
      </c>
      <c r="C92">
        <v>2686522.9339999999</v>
      </c>
      <c r="D92">
        <v>2864098.7439999999</v>
      </c>
      <c r="E92">
        <v>3107673.818</v>
      </c>
      <c r="F92">
        <v>3727016.906</v>
      </c>
      <c r="G92">
        <v>4349080.8480000002</v>
      </c>
      <c r="H92">
        <v>3905140.969</v>
      </c>
      <c r="I92">
        <v>3158391.8110000002</v>
      </c>
      <c r="J92">
        <v>5160127.7220000001</v>
      </c>
      <c r="K92">
        <v>2329704.9589999998</v>
      </c>
      <c r="L92">
        <v>2821787.4040000001</v>
      </c>
    </row>
    <row r="93" spans="1:12">
      <c r="A93" t="s">
        <v>113</v>
      </c>
      <c r="B93">
        <v>82381.759999999995</v>
      </c>
      <c r="C93">
        <v>72292.212</v>
      </c>
      <c r="D93">
        <v>98905.168000000005</v>
      </c>
      <c r="E93">
        <v>148903.26999999999</v>
      </c>
      <c r="F93">
        <v>204473.06200000001</v>
      </c>
      <c r="G93">
        <v>172529.12</v>
      </c>
      <c r="H93">
        <v>193509.489</v>
      </c>
      <c r="I93">
        <v>255923.34700000001</v>
      </c>
      <c r="J93">
        <v>379537.08500000002</v>
      </c>
      <c r="K93">
        <v>266608.69699999999</v>
      </c>
      <c r="L93">
        <v>324323.61800000002</v>
      </c>
    </row>
    <row r="94" spans="1:12">
      <c r="A94" t="s">
        <v>114</v>
      </c>
      <c r="B94">
        <v>280723.14899999998</v>
      </c>
      <c r="C94">
        <v>276552.44900000002</v>
      </c>
      <c r="D94">
        <v>361231.43699999998</v>
      </c>
      <c r="E94">
        <v>401907.31</v>
      </c>
      <c r="F94">
        <v>467604.71799999999</v>
      </c>
      <c r="G94">
        <v>597898.22199999995</v>
      </c>
      <c r="H94">
        <v>706716.55299999996</v>
      </c>
      <c r="I94">
        <v>787306.03700000001</v>
      </c>
      <c r="J94">
        <v>1121955.7109999999</v>
      </c>
      <c r="K94">
        <v>895003.18799999997</v>
      </c>
      <c r="L94">
        <v>871691.38699999999</v>
      </c>
    </row>
    <row r="95" spans="1:12">
      <c r="A95" t="s">
        <v>115</v>
      </c>
      <c r="B95">
        <v>22051.151999999998</v>
      </c>
      <c r="C95">
        <v>31001.052</v>
      </c>
      <c r="D95">
        <v>32132.877</v>
      </c>
      <c r="E95">
        <v>41877.775000000001</v>
      </c>
      <c r="F95">
        <v>38961.468999999997</v>
      </c>
      <c r="G95">
        <v>45005.487000000001</v>
      </c>
      <c r="H95">
        <v>62022.61</v>
      </c>
      <c r="I95">
        <v>76420.508000000002</v>
      </c>
      <c r="J95">
        <v>109273.66099999999</v>
      </c>
      <c r="K95">
        <v>84527.930999999997</v>
      </c>
      <c r="L95">
        <v>106308.64599999999</v>
      </c>
    </row>
    <row r="96" spans="1:12">
      <c r="A96" t="s">
        <v>116</v>
      </c>
      <c r="B96">
        <v>51188.815999999999</v>
      </c>
      <c r="C96">
        <v>41083.423000000003</v>
      </c>
      <c r="D96">
        <v>50669.04</v>
      </c>
      <c r="E96">
        <v>76339.581999999995</v>
      </c>
      <c r="F96">
        <v>84535.482999999993</v>
      </c>
      <c r="G96">
        <v>80503.717999999993</v>
      </c>
      <c r="H96">
        <v>90587.884999999995</v>
      </c>
      <c r="I96">
        <v>115780.663</v>
      </c>
      <c r="J96">
        <v>145776.88699999999</v>
      </c>
      <c r="K96">
        <v>95336.876999999993</v>
      </c>
      <c r="L96">
        <v>118471.99</v>
      </c>
    </row>
    <row r="97" spans="1:12">
      <c r="A97" t="s">
        <v>117</v>
      </c>
      <c r="B97">
        <v>746334.48499999999</v>
      </c>
      <c r="C97">
        <v>561149.304</v>
      </c>
      <c r="D97">
        <v>610281.03799999994</v>
      </c>
      <c r="E97">
        <v>623300.69799999997</v>
      </c>
      <c r="F97">
        <v>870980.47499999998</v>
      </c>
      <c r="G97">
        <v>729287.71600000001</v>
      </c>
      <c r="H97">
        <v>898676.95600000001</v>
      </c>
      <c r="I97">
        <v>898271.65399999998</v>
      </c>
      <c r="J97">
        <v>1272283.3330000001</v>
      </c>
      <c r="K97">
        <v>771626.96100000001</v>
      </c>
      <c r="L97">
        <v>1159547.5060000001</v>
      </c>
    </row>
    <row r="98" spans="1:12">
      <c r="A98" t="s">
        <v>118</v>
      </c>
      <c r="B98">
        <v>469277.77399999998</v>
      </c>
      <c r="C98">
        <v>438019.022</v>
      </c>
      <c r="D98">
        <v>456507.54300000001</v>
      </c>
      <c r="E98">
        <v>528500.43999999994</v>
      </c>
      <c r="F98">
        <v>551134.07400000002</v>
      </c>
      <c r="G98">
        <v>521866.31</v>
      </c>
      <c r="H98">
        <v>539222.74199999997</v>
      </c>
      <c r="I98">
        <v>721240.14500000002</v>
      </c>
      <c r="J98">
        <v>1064126.7290000001</v>
      </c>
      <c r="K98">
        <v>1060249.503</v>
      </c>
      <c r="L98">
        <v>1137480.895</v>
      </c>
    </row>
    <row r="99" spans="1:12">
      <c r="A99" t="s">
        <v>119</v>
      </c>
      <c r="B99">
        <v>615257.12600000005</v>
      </c>
      <c r="C99">
        <v>628848.93299999996</v>
      </c>
      <c r="D99">
        <v>603354.28700000001</v>
      </c>
      <c r="E99">
        <v>650897.76</v>
      </c>
      <c r="F99">
        <v>663772.59900000005</v>
      </c>
      <c r="G99">
        <v>714487.45499999996</v>
      </c>
      <c r="H99">
        <v>748750.37600000005</v>
      </c>
      <c r="I99">
        <v>835186.17700000003</v>
      </c>
      <c r="J99">
        <v>912354.96900000004</v>
      </c>
      <c r="K99">
        <v>391848.01</v>
      </c>
      <c r="L99">
        <v>450684.02</v>
      </c>
    </row>
    <row r="100" spans="1:12">
      <c r="A100" t="s">
        <v>120</v>
      </c>
      <c r="B100">
        <v>1125424.0109999999</v>
      </c>
      <c r="C100">
        <v>1180214.0390000001</v>
      </c>
      <c r="D100">
        <v>908136.054</v>
      </c>
      <c r="E100">
        <v>1114681.713</v>
      </c>
      <c r="F100">
        <v>1161701.541</v>
      </c>
      <c r="G100">
        <v>1110981.426</v>
      </c>
      <c r="H100">
        <v>1011737.942</v>
      </c>
      <c r="I100">
        <v>1113385.8019999999</v>
      </c>
      <c r="J100">
        <v>1220745.72</v>
      </c>
      <c r="K100">
        <v>684356.50199999998</v>
      </c>
      <c r="L100">
        <v>759945.29200000002</v>
      </c>
    </row>
    <row r="101" spans="1:12">
      <c r="A101" t="s">
        <v>121</v>
      </c>
      <c r="B101">
        <v>3467694.0380000002</v>
      </c>
      <c r="C101">
        <v>2971055.32</v>
      </c>
      <c r="D101">
        <v>3152040.8689999999</v>
      </c>
      <c r="E101">
        <v>3584118.781</v>
      </c>
      <c r="F101">
        <v>3905006.1710000001</v>
      </c>
      <c r="G101">
        <v>3961022.838</v>
      </c>
      <c r="H101">
        <v>3969608.983</v>
      </c>
      <c r="I101">
        <v>3889613.33</v>
      </c>
      <c r="J101">
        <v>4419638.5449999999</v>
      </c>
      <c r="K101">
        <v>3503880.5060000001</v>
      </c>
      <c r="L101">
        <v>3721209.5279999999</v>
      </c>
    </row>
    <row r="102" spans="1:12">
      <c r="A102" t="s">
        <v>122</v>
      </c>
      <c r="B102">
        <v>698869.83600000001</v>
      </c>
      <c r="C102">
        <v>629562.57799999998</v>
      </c>
      <c r="D102">
        <v>779098.52800000005</v>
      </c>
      <c r="E102">
        <v>915928.96699999995</v>
      </c>
      <c r="F102">
        <v>1101841.571</v>
      </c>
      <c r="G102">
        <v>1240270.639</v>
      </c>
      <c r="H102">
        <v>1426178.5789999999</v>
      </c>
      <c r="I102">
        <v>1632177.1950000001</v>
      </c>
      <c r="J102">
        <v>1629026.9180000001</v>
      </c>
      <c r="K102">
        <v>1315432.395</v>
      </c>
      <c r="L102">
        <v>1424609.2790000001</v>
      </c>
    </row>
    <row r="103" spans="1:12">
      <c r="A103" t="s">
        <v>123</v>
      </c>
      <c r="B103">
        <v>493640.11099999998</v>
      </c>
      <c r="C103">
        <v>484555.52100000001</v>
      </c>
      <c r="D103">
        <v>439951.125</v>
      </c>
      <c r="E103">
        <v>481957.13299999997</v>
      </c>
      <c r="F103">
        <v>570122.31499999994</v>
      </c>
      <c r="G103">
        <v>587154.19099999999</v>
      </c>
      <c r="H103">
        <v>684155.57299999997</v>
      </c>
      <c r="I103">
        <v>782216.55099999998</v>
      </c>
      <c r="J103">
        <v>962809.84499999997</v>
      </c>
      <c r="K103">
        <v>683189.46900000004</v>
      </c>
      <c r="L103">
        <v>687230.33299999998</v>
      </c>
    </row>
    <row r="104" spans="1:12">
      <c r="A104" t="s">
        <v>124</v>
      </c>
      <c r="B104">
        <v>194861.33499999999</v>
      </c>
      <c r="C104">
        <v>157918.93900000001</v>
      </c>
      <c r="D104">
        <v>191347.13200000001</v>
      </c>
      <c r="E104">
        <v>196757.274</v>
      </c>
      <c r="F104">
        <v>232431.848</v>
      </c>
      <c r="G104">
        <v>339435.51</v>
      </c>
      <c r="H104">
        <v>411393.92499999999</v>
      </c>
      <c r="I104">
        <v>472220.33100000001</v>
      </c>
      <c r="J104">
        <v>453754.60600000003</v>
      </c>
      <c r="K104">
        <v>354261.21100000001</v>
      </c>
      <c r="L104">
        <v>369734.67800000001</v>
      </c>
    </row>
    <row r="105" spans="1:12">
      <c r="A105" t="s">
        <v>125</v>
      </c>
      <c r="B105">
        <v>219958.111</v>
      </c>
      <c r="C105">
        <v>184177.87400000001</v>
      </c>
      <c r="D105">
        <v>148649.948</v>
      </c>
      <c r="E105">
        <v>138340.736</v>
      </c>
      <c r="F105">
        <v>67907.710999999996</v>
      </c>
      <c r="G105">
        <v>72468.402000000002</v>
      </c>
      <c r="H105">
        <v>87945.394</v>
      </c>
      <c r="I105">
        <v>127781.917</v>
      </c>
      <c r="J105">
        <v>144145.40900000001</v>
      </c>
      <c r="K105">
        <v>100830.265</v>
      </c>
      <c r="L105">
        <v>128462.74800000001</v>
      </c>
    </row>
    <row r="106" spans="1:12">
      <c r="A106" t="s">
        <v>126</v>
      </c>
      <c r="B106">
        <v>951872.08499999996</v>
      </c>
      <c r="C106">
        <v>1036991.5429999999</v>
      </c>
      <c r="D106">
        <v>1235482.3959999999</v>
      </c>
      <c r="E106">
        <v>1642505.3</v>
      </c>
      <c r="F106">
        <v>1547774.2220000001</v>
      </c>
      <c r="G106">
        <v>1611757.8289999999</v>
      </c>
      <c r="H106">
        <v>1738085.513</v>
      </c>
      <c r="I106">
        <v>2874349.3659999999</v>
      </c>
      <c r="J106">
        <v>4532369.8779999996</v>
      </c>
      <c r="K106">
        <v>3247641.7319999998</v>
      </c>
      <c r="L106">
        <v>3239486.1710000001</v>
      </c>
    </row>
    <row r="107" spans="1:12">
      <c r="A107" t="s">
        <v>127</v>
      </c>
      <c r="B107">
        <v>388766.31300000002</v>
      </c>
      <c r="C107">
        <v>371806.67700000003</v>
      </c>
      <c r="D107">
        <v>379861.06400000001</v>
      </c>
      <c r="E107">
        <v>409618.685</v>
      </c>
      <c r="F107">
        <v>408431.24800000002</v>
      </c>
      <c r="G107">
        <v>438334.10600000003</v>
      </c>
      <c r="H107">
        <v>462555.32900000003</v>
      </c>
      <c r="I107">
        <v>458457.17499999999</v>
      </c>
      <c r="J107">
        <v>419531.90899999999</v>
      </c>
      <c r="K107">
        <v>288519.74200000003</v>
      </c>
      <c r="L107">
        <v>354946.72200000001</v>
      </c>
    </row>
    <row r="108" spans="1:12">
      <c r="A108" t="s">
        <v>128</v>
      </c>
      <c r="B108">
        <v>80287.577999999994</v>
      </c>
      <c r="C108">
        <v>70796.868000000002</v>
      </c>
      <c r="D108">
        <v>74974.504000000001</v>
      </c>
      <c r="E108">
        <v>90440.320999999996</v>
      </c>
      <c r="F108">
        <v>108308.09600000001</v>
      </c>
      <c r="G108">
        <v>100394.175</v>
      </c>
      <c r="H108">
        <v>101048.637</v>
      </c>
      <c r="I108">
        <v>113734.71400000001</v>
      </c>
      <c r="J108">
        <v>116420.601</v>
      </c>
      <c r="K108">
        <v>99956.379000000001</v>
      </c>
      <c r="L108">
        <v>125918.99099999999</v>
      </c>
    </row>
    <row r="109" spans="1:12">
      <c r="A109" t="s">
        <v>129</v>
      </c>
      <c r="B109">
        <v>1319020.409</v>
      </c>
      <c r="C109">
        <v>1255651.8419999999</v>
      </c>
      <c r="D109">
        <v>1360587.808</v>
      </c>
      <c r="E109">
        <v>1657362.1240000001</v>
      </c>
      <c r="F109">
        <v>1920604.3829999999</v>
      </c>
      <c r="G109">
        <v>1973562.3259999999</v>
      </c>
      <c r="H109">
        <v>2210081</v>
      </c>
      <c r="I109">
        <v>2591894.548</v>
      </c>
      <c r="J109">
        <v>2640381.3640000001</v>
      </c>
      <c r="K109">
        <v>1996437.8389999999</v>
      </c>
      <c r="L109">
        <v>2063423.5060000001</v>
      </c>
    </row>
    <row r="110" spans="1:12">
      <c r="A110" t="s">
        <v>130</v>
      </c>
      <c r="B110">
        <v>2015048.5560000001</v>
      </c>
      <c r="C110">
        <v>2042566.5649999999</v>
      </c>
      <c r="D110">
        <v>2362746.2239999999</v>
      </c>
      <c r="E110">
        <v>2897885.4160000002</v>
      </c>
      <c r="F110">
        <v>3144392.05</v>
      </c>
      <c r="G110">
        <v>3585043.9330000002</v>
      </c>
      <c r="H110">
        <v>3961014.9210000001</v>
      </c>
      <c r="I110">
        <v>4378747.3859999999</v>
      </c>
      <c r="J110">
        <v>4886908.1660000002</v>
      </c>
      <c r="K110">
        <v>5836364.1140000001</v>
      </c>
      <c r="L110">
        <v>6814315.3470000001</v>
      </c>
    </row>
    <row r="111" spans="1:12">
      <c r="A111" t="s">
        <v>131</v>
      </c>
      <c r="B111">
        <v>8070423.983</v>
      </c>
      <c r="C111">
        <v>10593719.893999999</v>
      </c>
      <c r="D111">
        <v>12578834.532</v>
      </c>
      <c r="E111">
        <v>15144641.749</v>
      </c>
      <c r="F111">
        <v>17710423.84</v>
      </c>
      <c r="G111">
        <v>19170468.519000001</v>
      </c>
      <c r="H111">
        <v>20625139.624000002</v>
      </c>
      <c r="I111">
        <v>23912625.873</v>
      </c>
      <c r="J111">
        <v>28302558.182999998</v>
      </c>
      <c r="K111">
        <v>28350184.498</v>
      </c>
      <c r="L111">
        <v>27538198.078000002</v>
      </c>
    </row>
    <row r="112" spans="1:12">
      <c r="A112" t="s">
        <v>132</v>
      </c>
      <c r="B112">
        <v>1112202.5630000001</v>
      </c>
      <c r="C112">
        <v>1007382.862</v>
      </c>
      <c r="D112">
        <v>1163652.638</v>
      </c>
      <c r="E112">
        <v>1417174.165</v>
      </c>
      <c r="F112">
        <v>1555839.3740000001</v>
      </c>
      <c r="G112">
        <v>1466980.2879999999</v>
      </c>
      <c r="H112">
        <v>1603905.926</v>
      </c>
      <c r="I112">
        <v>1864185.8570000001</v>
      </c>
      <c r="J112">
        <v>1994166.8659999999</v>
      </c>
      <c r="K112">
        <v>1795246.9029999999</v>
      </c>
      <c r="L112">
        <v>2033632.8540000001</v>
      </c>
    </row>
    <row r="113" spans="1:12">
      <c r="A113" t="s">
        <v>133</v>
      </c>
      <c r="B113">
        <v>5619129.0109999999</v>
      </c>
      <c r="C113">
        <v>6006521.409</v>
      </c>
      <c r="D113">
        <v>6709204.6260000002</v>
      </c>
      <c r="E113">
        <v>8196873.9749999996</v>
      </c>
      <c r="F113">
        <v>9528157.1530000009</v>
      </c>
      <c r="G113">
        <v>10052618.934</v>
      </c>
      <c r="H113">
        <v>10842332.307</v>
      </c>
      <c r="I113">
        <v>12695054.107000001</v>
      </c>
      <c r="J113">
        <v>14128073.300000001</v>
      </c>
      <c r="K113">
        <v>11857212.529999999</v>
      </c>
      <c r="L113">
        <v>12418310.237</v>
      </c>
    </row>
    <row r="114" spans="1:12">
      <c r="A114" t="s">
        <v>134</v>
      </c>
      <c r="B114">
        <v>843214.28799999994</v>
      </c>
      <c r="C114">
        <v>888946.34299999999</v>
      </c>
      <c r="D114">
        <v>1037789.125</v>
      </c>
      <c r="E114">
        <v>1278061.5009999999</v>
      </c>
      <c r="F114">
        <v>1289198.1040000001</v>
      </c>
      <c r="G114">
        <v>1405758.5919999999</v>
      </c>
      <c r="H114">
        <v>1536212.943</v>
      </c>
      <c r="I114">
        <v>1866562.5060000001</v>
      </c>
      <c r="J114">
        <v>2243117.8089999999</v>
      </c>
      <c r="K114">
        <v>2020666.2779999999</v>
      </c>
      <c r="L114">
        <v>2024462.625</v>
      </c>
    </row>
    <row r="115" spans="1:12">
      <c r="A115" t="s">
        <v>135</v>
      </c>
      <c r="B115">
        <v>186024.19099999999</v>
      </c>
      <c r="C115">
        <v>152456.90900000001</v>
      </c>
      <c r="D115">
        <v>111577.621</v>
      </c>
      <c r="E115">
        <v>189223.59899999999</v>
      </c>
      <c r="F115">
        <v>217349.94699999999</v>
      </c>
      <c r="G115">
        <v>245971.764</v>
      </c>
      <c r="H115">
        <v>259837.91699999999</v>
      </c>
      <c r="I115">
        <v>335412.09000000003</v>
      </c>
      <c r="J115">
        <v>528144.71799999999</v>
      </c>
      <c r="K115">
        <v>330085.56900000002</v>
      </c>
      <c r="L115">
        <v>303585.22100000002</v>
      </c>
    </row>
    <row r="116" spans="1:12">
      <c r="A116" t="s">
        <v>136</v>
      </c>
      <c r="B116">
        <v>1214349.709</v>
      </c>
      <c r="C116">
        <v>987879.83100000001</v>
      </c>
      <c r="D116">
        <v>892770.12899999996</v>
      </c>
      <c r="E116">
        <v>1065832.8019999999</v>
      </c>
      <c r="F116">
        <v>1415048.057</v>
      </c>
      <c r="G116">
        <v>1714552.149</v>
      </c>
      <c r="H116">
        <v>1994348.2180000001</v>
      </c>
      <c r="I116">
        <v>2921425.3930000002</v>
      </c>
      <c r="J116">
        <v>2998347.8220000002</v>
      </c>
      <c r="K116">
        <v>1978669.7609999999</v>
      </c>
      <c r="L116">
        <v>2180090.0819999999</v>
      </c>
    </row>
    <row r="117" spans="1:12">
      <c r="A117" t="s">
        <v>137</v>
      </c>
      <c r="B117">
        <v>520482.88299999997</v>
      </c>
      <c r="C117">
        <v>413086.19699999999</v>
      </c>
      <c r="D117">
        <v>413738.60800000001</v>
      </c>
      <c r="E117">
        <v>458939.58199999999</v>
      </c>
      <c r="F117">
        <v>694908.94200000004</v>
      </c>
      <c r="G117">
        <v>828686.49699999997</v>
      </c>
      <c r="H117">
        <v>877887.26300000004</v>
      </c>
      <c r="I117">
        <v>1040737.471</v>
      </c>
      <c r="J117">
        <v>965599.29</v>
      </c>
      <c r="K117">
        <v>643529.79700000002</v>
      </c>
      <c r="L117">
        <v>781213.91700000002</v>
      </c>
    </row>
    <row r="118" spans="1:12">
      <c r="A118" t="s">
        <v>138</v>
      </c>
      <c r="B118">
        <v>675017.48699999996</v>
      </c>
      <c r="C118">
        <v>533227.58600000001</v>
      </c>
      <c r="D118">
        <v>593904.94099999999</v>
      </c>
      <c r="E118">
        <v>702748.37</v>
      </c>
      <c r="F118">
        <v>982785.74800000002</v>
      </c>
      <c r="G118">
        <v>941943.64899999998</v>
      </c>
      <c r="H118">
        <v>1102456.382</v>
      </c>
      <c r="I118">
        <v>1268995.9140000001</v>
      </c>
      <c r="J118">
        <v>1265167.375</v>
      </c>
      <c r="K118">
        <v>784754.69099999999</v>
      </c>
      <c r="L118">
        <v>938396.255</v>
      </c>
    </row>
    <row r="119" spans="1:12">
      <c r="A119" t="s">
        <v>139</v>
      </c>
      <c r="B119">
        <v>548696.076</v>
      </c>
      <c r="C119">
        <v>466873.76400000002</v>
      </c>
      <c r="D119">
        <v>496610.38400000002</v>
      </c>
      <c r="E119">
        <v>636262.78099999996</v>
      </c>
      <c r="F119">
        <v>757333.34299999999</v>
      </c>
      <c r="G119">
        <v>870862.57700000005</v>
      </c>
      <c r="H119">
        <v>954656.35199999996</v>
      </c>
      <c r="I119">
        <v>1079569.33</v>
      </c>
      <c r="J119">
        <v>1150415.128</v>
      </c>
      <c r="K119">
        <v>734945.995</v>
      </c>
      <c r="L119">
        <v>867852.56299999997</v>
      </c>
    </row>
    <row r="120" spans="1:12">
      <c r="A120" t="s">
        <v>140</v>
      </c>
      <c r="B120">
        <v>1841406.5970000001</v>
      </c>
      <c r="C120">
        <v>1689442.7150000001</v>
      </c>
      <c r="D120">
        <v>1833843.4169999999</v>
      </c>
      <c r="E120">
        <v>2215363.4219999998</v>
      </c>
      <c r="F120">
        <v>2765970.3820000002</v>
      </c>
      <c r="G120">
        <v>3577258.71</v>
      </c>
      <c r="H120">
        <v>3812474.2439999999</v>
      </c>
      <c r="I120">
        <v>4648695.9780000001</v>
      </c>
      <c r="J120">
        <v>4894925.4230000004</v>
      </c>
      <c r="K120">
        <v>3622042.5980000002</v>
      </c>
      <c r="L120">
        <v>4369187.3499999996</v>
      </c>
    </row>
    <row r="121" spans="1:12">
      <c r="A121" t="s">
        <v>141</v>
      </c>
      <c r="B121">
        <v>61800.892999999996</v>
      </c>
      <c r="C121">
        <v>63150.027999999998</v>
      </c>
      <c r="D121">
        <v>73936.010999999999</v>
      </c>
      <c r="E121">
        <v>88802.517000000007</v>
      </c>
      <c r="F121">
        <v>128171.878</v>
      </c>
      <c r="G121">
        <v>167788.557</v>
      </c>
      <c r="H121">
        <v>183528.277</v>
      </c>
      <c r="I121">
        <v>225611.47099999999</v>
      </c>
      <c r="J121">
        <v>232043.16</v>
      </c>
      <c r="K121">
        <v>176338.69</v>
      </c>
      <c r="L121">
        <v>245182.34099999999</v>
      </c>
    </row>
    <row r="122" spans="1:12">
      <c r="A122" t="s">
        <v>142</v>
      </c>
      <c r="B122">
        <v>237130.14</v>
      </c>
      <c r="C122">
        <v>215831.68599999999</v>
      </c>
      <c r="D122">
        <v>239786.24100000001</v>
      </c>
      <c r="E122">
        <v>311396.81099999999</v>
      </c>
      <c r="F122">
        <v>352062.23800000001</v>
      </c>
      <c r="G122">
        <v>377881.35100000002</v>
      </c>
      <c r="H122">
        <v>422691.99</v>
      </c>
      <c r="I122">
        <v>504177.473</v>
      </c>
      <c r="J122">
        <v>520280.87300000002</v>
      </c>
      <c r="K122">
        <v>450865.14799999999</v>
      </c>
      <c r="L122">
        <v>491922.21500000003</v>
      </c>
    </row>
    <row r="123" spans="1:12">
      <c r="A123" t="s">
        <v>143</v>
      </c>
      <c r="B123">
        <v>1297417.872</v>
      </c>
      <c r="C123">
        <v>1254305.139</v>
      </c>
      <c r="D123">
        <v>1404841.79</v>
      </c>
      <c r="E123">
        <v>1720884.5</v>
      </c>
      <c r="F123">
        <v>2060175.675</v>
      </c>
      <c r="G123">
        <v>2186500.702</v>
      </c>
      <c r="H123">
        <v>2489821.0860000001</v>
      </c>
      <c r="I123">
        <v>2961489.4870000002</v>
      </c>
      <c r="J123">
        <v>2993183.44</v>
      </c>
      <c r="K123">
        <v>2365120.2429999998</v>
      </c>
      <c r="L123">
        <v>2580792.5099999998</v>
      </c>
    </row>
    <row r="124" spans="1:12">
      <c r="A124" t="s">
        <v>144</v>
      </c>
      <c r="B124">
        <v>78461.240999999995</v>
      </c>
      <c r="C124">
        <v>76056.535000000003</v>
      </c>
      <c r="D124">
        <v>75566.447</v>
      </c>
      <c r="E124">
        <v>83898.157000000007</v>
      </c>
      <c r="F124">
        <v>97603.892000000007</v>
      </c>
      <c r="G124">
        <v>103320.633</v>
      </c>
      <c r="H124">
        <v>111879.715</v>
      </c>
      <c r="I124">
        <v>141466.856</v>
      </c>
      <c r="J124">
        <v>150264.19099999999</v>
      </c>
      <c r="K124">
        <v>112603.40399999999</v>
      </c>
      <c r="L124">
        <v>122639.553</v>
      </c>
    </row>
    <row r="125" spans="1:12">
      <c r="A125" t="s">
        <v>145</v>
      </c>
      <c r="B125">
        <v>1493880.534</v>
      </c>
      <c r="C125">
        <v>1476729.7620000001</v>
      </c>
      <c r="D125">
        <v>1572837.929</v>
      </c>
      <c r="E125">
        <v>1861020.362</v>
      </c>
      <c r="F125">
        <v>2388735.1719999998</v>
      </c>
      <c r="G125">
        <v>2388723.6639999999</v>
      </c>
      <c r="H125">
        <v>2347745.41</v>
      </c>
      <c r="I125">
        <v>2579473.4019999998</v>
      </c>
      <c r="J125">
        <v>3074810.4720000001</v>
      </c>
      <c r="K125">
        <v>2721871.125</v>
      </c>
      <c r="L125">
        <v>2752830.409</v>
      </c>
    </row>
    <row r="126" spans="1:12">
      <c r="A126" t="s">
        <v>146</v>
      </c>
      <c r="B126">
        <v>755639.48699999996</v>
      </c>
      <c r="C126">
        <v>803993.86199999996</v>
      </c>
      <c r="D126">
        <v>845250.55799999996</v>
      </c>
      <c r="E126">
        <v>992153.1</v>
      </c>
      <c r="F126">
        <v>1187976.405</v>
      </c>
      <c r="G126">
        <v>1229588.8189999999</v>
      </c>
      <c r="H126">
        <v>1291233.2379999999</v>
      </c>
      <c r="I126">
        <v>1557458.2150000001</v>
      </c>
      <c r="J126">
        <v>1756012.3</v>
      </c>
      <c r="K126">
        <v>1386554.716</v>
      </c>
      <c r="L126">
        <v>1441990.031</v>
      </c>
    </row>
    <row r="127" spans="1:12">
      <c r="A127" t="s">
        <v>147</v>
      </c>
      <c r="B127">
        <v>45116.807000000001</v>
      </c>
      <c r="C127">
        <v>52679.94</v>
      </c>
      <c r="D127">
        <v>62018.826999999997</v>
      </c>
      <c r="E127">
        <v>80204.891000000003</v>
      </c>
      <c r="F127">
        <v>75191.843999999997</v>
      </c>
      <c r="G127">
        <v>97829.792000000001</v>
      </c>
      <c r="H127">
        <v>116352.495</v>
      </c>
      <c r="I127">
        <v>116137.435</v>
      </c>
      <c r="J127">
        <v>115705.16800000001</v>
      </c>
      <c r="K127">
        <v>96262.168000000005</v>
      </c>
      <c r="L127">
        <v>167329.508</v>
      </c>
    </row>
    <row r="128" spans="1:12">
      <c r="A128" t="s">
        <v>148</v>
      </c>
      <c r="B128">
        <v>1027438.2659999999</v>
      </c>
      <c r="C128">
        <v>1067097.1810000001</v>
      </c>
      <c r="D128">
        <v>1139274.477</v>
      </c>
      <c r="E128">
        <v>1316385.2309999999</v>
      </c>
      <c r="F128">
        <v>1550407.06</v>
      </c>
      <c r="G128">
        <v>1770820.5149999999</v>
      </c>
      <c r="H128">
        <v>2043656.7390000001</v>
      </c>
      <c r="I128">
        <v>2430598.0440000002</v>
      </c>
      <c r="J128">
        <v>2896771.3169999998</v>
      </c>
      <c r="K128">
        <v>2418420.3089999999</v>
      </c>
      <c r="L128">
        <v>2794930.2179999999</v>
      </c>
    </row>
    <row r="129" spans="1:12">
      <c r="A129" t="s">
        <v>149</v>
      </c>
      <c r="B129">
        <v>2026125.1170000001</v>
      </c>
      <c r="C129">
        <v>2100764.9440000001</v>
      </c>
      <c r="D129">
        <v>2302378.602</v>
      </c>
      <c r="E129">
        <v>2719457.5159999998</v>
      </c>
      <c r="F129">
        <v>3289607.074</v>
      </c>
      <c r="G129">
        <v>3645128.392</v>
      </c>
      <c r="H129">
        <v>4339545.2860000003</v>
      </c>
      <c r="I129">
        <v>4811168.4570000004</v>
      </c>
      <c r="J129">
        <v>5100099.341</v>
      </c>
      <c r="K129">
        <v>4309883.5269999998</v>
      </c>
      <c r="L129">
        <v>4814437.8969999999</v>
      </c>
    </row>
    <row r="130" spans="1:12">
      <c r="A130" t="s">
        <v>150</v>
      </c>
      <c r="B130">
        <v>319272.28000000003</v>
      </c>
      <c r="C130">
        <v>328814.23</v>
      </c>
      <c r="D130">
        <v>285119.31</v>
      </c>
      <c r="E130">
        <v>310847.85700000002</v>
      </c>
      <c r="F130">
        <v>334904.66899999999</v>
      </c>
      <c r="G130">
        <v>298592.01299999998</v>
      </c>
      <c r="H130">
        <v>295264.88699999999</v>
      </c>
      <c r="I130">
        <v>355885.304</v>
      </c>
      <c r="J130">
        <v>363818.24400000001</v>
      </c>
      <c r="K130">
        <v>272070.13400000002</v>
      </c>
      <c r="L130">
        <v>333027.25</v>
      </c>
    </row>
    <row r="131" spans="1:12">
      <c r="A131" t="s">
        <v>151</v>
      </c>
      <c r="B131">
        <v>172394.01699999999</v>
      </c>
      <c r="C131">
        <v>156413.747</v>
      </c>
      <c r="D131">
        <v>166006.00700000001</v>
      </c>
      <c r="E131">
        <v>191049.29500000001</v>
      </c>
      <c r="F131">
        <v>256530.29300000001</v>
      </c>
      <c r="G131">
        <v>308369.26899999997</v>
      </c>
      <c r="H131">
        <v>327726.73599999998</v>
      </c>
      <c r="I131">
        <v>298445.049</v>
      </c>
      <c r="J131">
        <v>314493.30699999997</v>
      </c>
      <c r="K131">
        <v>362877.80499999999</v>
      </c>
      <c r="L131">
        <v>404211.18699999998</v>
      </c>
    </row>
    <row r="132" spans="1:12">
      <c r="A132" t="s">
        <v>152</v>
      </c>
      <c r="B132">
        <v>29721.116000000002</v>
      </c>
      <c r="C132">
        <v>32455.205999999998</v>
      </c>
      <c r="D132">
        <v>38256.209000000003</v>
      </c>
      <c r="E132">
        <v>40292.031999999999</v>
      </c>
      <c r="F132">
        <v>49372.163</v>
      </c>
      <c r="G132">
        <v>49135.127999999997</v>
      </c>
      <c r="H132">
        <v>60612.862999999998</v>
      </c>
      <c r="I132">
        <v>62923.56</v>
      </c>
      <c r="J132">
        <v>51344.370999999999</v>
      </c>
      <c r="K132">
        <v>24278.456999999999</v>
      </c>
      <c r="L132">
        <v>35921.373</v>
      </c>
    </row>
    <row r="133" spans="1:12">
      <c r="A133" t="s">
        <v>153</v>
      </c>
      <c r="B133">
        <v>595769.84</v>
      </c>
      <c r="C133">
        <v>582943.701</v>
      </c>
      <c r="D133">
        <v>649339.72</v>
      </c>
      <c r="E133">
        <v>778376.01</v>
      </c>
      <c r="F133">
        <v>986923.41200000001</v>
      </c>
      <c r="G133">
        <v>990219.00399999996</v>
      </c>
      <c r="H133">
        <v>1108537.2509999999</v>
      </c>
      <c r="I133">
        <v>1309227.416</v>
      </c>
      <c r="J133">
        <v>1301826.96</v>
      </c>
      <c r="K133">
        <v>918795.375</v>
      </c>
      <c r="L133">
        <v>1006667.934</v>
      </c>
    </row>
    <row r="134" spans="1:12">
      <c r="A134" t="s">
        <v>154</v>
      </c>
      <c r="B134">
        <v>2289290.8309999998</v>
      </c>
      <c r="C134">
        <v>2059737.037</v>
      </c>
      <c r="D134">
        <v>2070338.578</v>
      </c>
      <c r="E134">
        <v>2584067.554</v>
      </c>
      <c r="F134">
        <v>3050479.3530000001</v>
      </c>
      <c r="G134">
        <v>3106359.051</v>
      </c>
      <c r="H134">
        <v>3395846.8020000001</v>
      </c>
      <c r="I134">
        <v>4005901.7069999999</v>
      </c>
      <c r="J134">
        <v>4491807.1320000002</v>
      </c>
      <c r="K134">
        <v>3341101.6260000002</v>
      </c>
      <c r="L134">
        <v>3787508.767</v>
      </c>
    </row>
    <row r="135" spans="1:12">
      <c r="A135" t="s">
        <v>155</v>
      </c>
      <c r="B135">
        <v>799559.05500000005</v>
      </c>
      <c r="C135">
        <v>800037.92</v>
      </c>
      <c r="D135">
        <v>867644.25199999998</v>
      </c>
      <c r="E135">
        <v>1115045.0430000001</v>
      </c>
      <c r="F135">
        <v>1269326.8629999999</v>
      </c>
      <c r="G135">
        <v>1271626.7879999999</v>
      </c>
      <c r="H135">
        <v>1372003.102</v>
      </c>
      <c r="I135">
        <v>1712670.388</v>
      </c>
      <c r="J135">
        <v>1772635.385</v>
      </c>
      <c r="K135">
        <v>1395394.9909999999</v>
      </c>
      <c r="L135">
        <v>1584235.953</v>
      </c>
    </row>
    <row r="136" spans="1:12">
      <c r="A136" t="s">
        <v>156</v>
      </c>
      <c r="B136">
        <v>58934.487000000001</v>
      </c>
      <c r="C136">
        <v>61910.771000000001</v>
      </c>
      <c r="D136">
        <v>55044.873</v>
      </c>
      <c r="E136">
        <v>57943.423999999999</v>
      </c>
      <c r="F136">
        <v>61936.889000000003</v>
      </c>
      <c r="G136">
        <v>55367.536999999997</v>
      </c>
      <c r="H136">
        <v>52106.678</v>
      </c>
      <c r="I136">
        <v>60567.493000000002</v>
      </c>
      <c r="J136">
        <v>68532.425000000003</v>
      </c>
      <c r="K136">
        <v>56926.203999999998</v>
      </c>
      <c r="L136">
        <v>62995.947999999997</v>
      </c>
    </row>
    <row r="137" spans="1:12">
      <c r="A137" t="s">
        <v>157</v>
      </c>
      <c r="B137">
        <v>701043.23300000001</v>
      </c>
      <c r="C137">
        <v>634050.397</v>
      </c>
      <c r="D137">
        <v>676462.33900000004</v>
      </c>
      <c r="E137">
        <v>844407.72199999995</v>
      </c>
      <c r="F137">
        <v>999137.42299999995</v>
      </c>
      <c r="G137">
        <v>1091341.061</v>
      </c>
      <c r="H137">
        <v>1244258.3940000001</v>
      </c>
      <c r="I137">
        <v>1453617.0549999999</v>
      </c>
      <c r="J137">
        <v>1367707.1259999999</v>
      </c>
      <c r="K137">
        <v>907787.75300000003</v>
      </c>
      <c r="L137">
        <v>965083.76800000004</v>
      </c>
    </row>
    <row r="138" spans="1:12">
      <c r="A138" t="s">
        <v>158</v>
      </c>
      <c r="B138">
        <v>562952.67500000005</v>
      </c>
      <c r="C138">
        <v>577710.897</v>
      </c>
      <c r="D138">
        <v>577966.9</v>
      </c>
      <c r="E138">
        <v>665757.98</v>
      </c>
      <c r="F138">
        <v>722641.37800000003</v>
      </c>
      <c r="G138">
        <v>756779.24899999995</v>
      </c>
      <c r="H138">
        <v>852445.27</v>
      </c>
      <c r="I138">
        <v>991906.397</v>
      </c>
      <c r="J138">
        <v>1047717.536</v>
      </c>
      <c r="K138">
        <v>826007.91399999999</v>
      </c>
      <c r="L138">
        <v>764999.65500000003</v>
      </c>
    </row>
    <row r="139" spans="1:12">
      <c r="A139" t="s">
        <v>159</v>
      </c>
      <c r="B139">
        <v>3942059.5120000001</v>
      </c>
      <c r="C139">
        <v>3728140.19</v>
      </c>
      <c r="D139">
        <v>4093863.7609999999</v>
      </c>
      <c r="E139">
        <v>4896011.6449999996</v>
      </c>
      <c r="F139">
        <v>5475459.8260000004</v>
      </c>
      <c r="G139">
        <v>5495587.8779999996</v>
      </c>
      <c r="H139">
        <v>5579407.4780000001</v>
      </c>
      <c r="I139">
        <v>6200123.3789999997</v>
      </c>
      <c r="J139">
        <v>6472327.6979999999</v>
      </c>
      <c r="K139">
        <v>5217289.216</v>
      </c>
      <c r="L139">
        <v>5486287.7479999997</v>
      </c>
    </row>
    <row r="140" spans="1:12">
      <c r="A140" t="s">
        <v>160</v>
      </c>
      <c r="B140">
        <v>1746968.182</v>
      </c>
      <c r="C140">
        <v>1722854.2239999999</v>
      </c>
      <c r="D140">
        <v>1592312.5079999999</v>
      </c>
      <c r="E140">
        <v>1832990.925</v>
      </c>
      <c r="F140">
        <v>1938953.3810000001</v>
      </c>
      <c r="G140">
        <v>1965064.152</v>
      </c>
      <c r="H140">
        <v>2056225.2080000001</v>
      </c>
      <c r="I140">
        <v>2213804.324</v>
      </c>
      <c r="J140">
        <v>2356371.3330000001</v>
      </c>
      <c r="K140">
        <v>2009132.102</v>
      </c>
      <c r="L140">
        <v>1910555.8659999999</v>
      </c>
    </row>
    <row r="141" spans="1:12">
      <c r="A141" t="s">
        <v>161</v>
      </c>
      <c r="B141">
        <v>1172320.2439999999</v>
      </c>
      <c r="C141">
        <v>1023111.718</v>
      </c>
      <c r="D141">
        <v>1066181.537</v>
      </c>
      <c r="E141">
        <v>1147185.402</v>
      </c>
      <c r="F141">
        <v>1189131.7660000001</v>
      </c>
      <c r="G141">
        <v>1085499.344</v>
      </c>
      <c r="H141">
        <v>1127432.648</v>
      </c>
      <c r="I141">
        <v>1188007.358</v>
      </c>
      <c r="J141">
        <v>1066166.8149999999</v>
      </c>
      <c r="K141">
        <v>787777.85699999996</v>
      </c>
      <c r="L141">
        <v>833661.05</v>
      </c>
    </row>
    <row r="142" spans="1:12">
      <c r="A142" t="s">
        <v>162</v>
      </c>
      <c r="B142">
        <v>959928.3</v>
      </c>
      <c r="C142">
        <v>1031393.411</v>
      </c>
      <c r="D142">
        <v>1012373.415</v>
      </c>
      <c r="E142">
        <v>1095567.9550000001</v>
      </c>
      <c r="F142">
        <v>1000905.916</v>
      </c>
      <c r="G142">
        <v>896576.08799999999</v>
      </c>
      <c r="H142">
        <v>851684.53500000003</v>
      </c>
      <c r="I142">
        <v>798265.79099999997</v>
      </c>
      <c r="J142">
        <v>734255.33499999996</v>
      </c>
      <c r="K142">
        <v>537653.50399999996</v>
      </c>
      <c r="L142">
        <v>512448.52299999999</v>
      </c>
    </row>
    <row r="143" spans="1:12">
      <c r="A143" t="s">
        <v>163</v>
      </c>
      <c r="B143">
        <v>1349682.9950000001</v>
      </c>
      <c r="C143">
        <v>1217160.6459999999</v>
      </c>
      <c r="D143">
        <v>1239565.5619999999</v>
      </c>
      <c r="E143">
        <v>1320982.8500000001</v>
      </c>
      <c r="F143">
        <v>1229195.1159999999</v>
      </c>
      <c r="G143">
        <v>1045111.24</v>
      </c>
      <c r="H143">
        <v>1002142.1189999999</v>
      </c>
      <c r="I143">
        <v>1093528.71</v>
      </c>
      <c r="J143">
        <v>1051265.19</v>
      </c>
      <c r="K143">
        <v>776807.74699999997</v>
      </c>
      <c r="L143">
        <v>737983.402</v>
      </c>
    </row>
    <row r="144" spans="1:12">
      <c r="A144" t="s">
        <v>164</v>
      </c>
      <c r="B144">
        <v>522117.92099999997</v>
      </c>
      <c r="C144">
        <v>471986.58299999998</v>
      </c>
      <c r="D144">
        <v>417082.55599999998</v>
      </c>
      <c r="E144">
        <v>428909.01299999998</v>
      </c>
      <c r="F144">
        <v>494363.36599999998</v>
      </c>
      <c r="G144">
        <v>465473.51799999998</v>
      </c>
      <c r="H144">
        <v>454452.10600000003</v>
      </c>
      <c r="I144">
        <v>506186.37300000002</v>
      </c>
      <c r="J144">
        <v>531181.98199999996</v>
      </c>
      <c r="K144">
        <v>376495.96899999998</v>
      </c>
      <c r="L144">
        <v>355907.75400000002</v>
      </c>
    </row>
    <row r="145" spans="1:12">
      <c r="A145" t="s">
        <v>165</v>
      </c>
      <c r="B145">
        <v>597442.23699999996</v>
      </c>
      <c r="C145">
        <v>572349.15300000005</v>
      </c>
      <c r="D145">
        <v>523409.17800000001</v>
      </c>
      <c r="E145">
        <v>572686.07900000003</v>
      </c>
      <c r="F145">
        <v>639024.95700000005</v>
      </c>
      <c r="G145">
        <v>548107.38199999998</v>
      </c>
      <c r="H145">
        <v>557461.58400000003</v>
      </c>
      <c r="I145">
        <v>658297.37600000005</v>
      </c>
      <c r="J145">
        <v>595550.15500000003</v>
      </c>
      <c r="K145">
        <v>488507.52</v>
      </c>
      <c r="L145">
        <v>502396.79700000002</v>
      </c>
    </row>
    <row r="146" spans="1:12">
      <c r="A146" t="s">
        <v>166</v>
      </c>
      <c r="B146">
        <v>406129.641</v>
      </c>
      <c r="C146">
        <v>393470.34499999997</v>
      </c>
      <c r="D146">
        <v>442689.91600000003</v>
      </c>
      <c r="E146">
        <v>534274.07499999995</v>
      </c>
      <c r="F146">
        <v>574884.30200000003</v>
      </c>
      <c r="G146">
        <v>608017.64399999997</v>
      </c>
      <c r="H146">
        <v>614993.84100000001</v>
      </c>
      <c r="I146">
        <v>652823.674</v>
      </c>
      <c r="J146">
        <v>599350.054</v>
      </c>
      <c r="K146">
        <v>432237.07799999998</v>
      </c>
      <c r="L146">
        <v>429988.04100000003</v>
      </c>
    </row>
    <row r="147" spans="1:12">
      <c r="A147" t="s">
        <v>167</v>
      </c>
      <c r="B147">
        <v>876826.43099999998</v>
      </c>
      <c r="C147">
        <v>871298.61300000001</v>
      </c>
      <c r="D147">
        <v>973676.32</v>
      </c>
      <c r="E147">
        <v>1154189.365</v>
      </c>
      <c r="F147">
        <v>1281650.318</v>
      </c>
      <c r="G147">
        <v>1301991.2760000001</v>
      </c>
      <c r="H147">
        <v>1390908.531</v>
      </c>
      <c r="I147">
        <v>1546884.05</v>
      </c>
      <c r="J147">
        <v>1631201.24</v>
      </c>
      <c r="K147">
        <v>1249369.9839999999</v>
      </c>
      <c r="L147">
        <v>1339335.9569999999</v>
      </c>
    </row>
    <row r="148" spans="1:12">
      <c r="A148" t="s">
        <v>168</v>
      </c>
      <c r="B148">
        <v>408162.72399999999</v>
      </c>
      <c r="C148">
        <v>399113.24800000002</v>
      </c>
      <c r="D148">
        <v>443857.74900000001</v>
      </c>
      <c r="E148">
        <v>539119.57200000004</v>
      </c>
      <c r="F148">
        <v>619735.74800000002</v>
      </c>
      <c r="G148">
        <v>650270.86699999997</v>
      </c>
      <c r="H148">
        <v>662046.51500000001</v>
      </c>
      <c r="I148">
        <v>714509.50800000003</v>
      </c>
      <c r="J148">
        <v>750164.46299999999</v>
      </c>
      <c r="K148">
        <v>686066.76100000006</v>
      </c>
      <c r="L148">
        <v>689139.14</v>
      </c>
    </row>
    <row r="149" spans="1:12">
      <c r="A149" t="s">
        <v>169</v>
      </c>
      <c r="B149">
        <v>314501.16899999999</v>
      </c>
      <c r="C149">
        <v>253225.10200000001</v>
      </c>
      <c r="D149">
        <v>259835.772</v>
      </c>
      <c r="E149">
        <v>293172.69900000002</v>
      </c>
      <c r="F149">
        <v>325084.70899999997</v>
      </c>
      <c r="G149">
        <v>326761.66200000001</v>
      </c>
      <c r="H149">
        <v>334991.391</v>
      </c>
      <c r="I149">
        <v>401800.45</v>
      </c>
      <c r="J149">
        <v>408272.34700000001</v>
      </c>
      <c r="K149">
        <v>273364.98800000001</v>
      </c>
      <c r="L149">
        <v>283056.26199999999</v>
      </c>
    </row>
    <row r="150" spans="1:12">
      <c r="A150" t="s">
        <v>170</v>
      </c>
      <c r="B150">
        <v>337945.20799999998</v>
      </c>
      <c r="C150">
        <v>338514.26</v>
      </c>
      <c r="D150">
        <v>354891.90600000002</v>
      </c>
      <c r="E150">
        <v>365069.71899999998</v>
      </c>
      <c r="F150">
        <v>419116.79800000001</v>
      </c>
      <c r="G150">
        <v>444005.364</v>
      </c>
      <c r="H150">
        <v>485629.745</v>
      </c>
      <c r="I150">
        <v>529572.76</v>
      </c>
      <c r="J150">
        <v>541513.69700000004</v>
      </c>
      <c r="K150">
        <v>413549.26799999998</v>
      </c>
      <c r="L150">
        <v>449133.114</v>
      </c>
    </row>
    <row r="151" spans="1:12">
      <c r="A151" t="s">
        <v>171</v>
      </c>
      <c r="B151">
        <v>447972.72</v>
      </c>
      <c r="C151">
        <v>449534.05800000002</v>
      </c>
      <c r="D151">
        <v>490111.30599999998</v>
      </c>
      <c r="E151">
        <v>546741.53200000001</v>
      </c>
      <c r="F151">
        <v>593448.45200000005</v>
      </c>
      <c r="G151">
        <v>604210.26300000004</v>
      </c>
      <c r="H151">
        <v>615419.402</v>
      </c>
      <c r="I151">
        <v>657036.33299999998</v>
      </c>
      <c r="J151">
        <v>691027.05299999996</v>
      </c>
      <c r="K151">
        <v>566604.25899999996</v>
      </c>
      <c r="L151">
        <v>532111.89</v>
      </c>
    </row>
    <row r="152" spans="1:12">
      <c r="A152" t="s">
        <v>172</v>
      </c>
      <c r="B152">
        <v>737098.73199999996</v>
      </c>
      <c r="C152">
        <v>720483.89500000002</v>
      </c>
      <c r="D152">
        <v>708083.51599999995</v>
      </c>
      <c r="E152">
        <v>790991.74699999997</v>
      </c>
      <c r="F152">
        <v>906586.53799999994</v>
      </c>
      <c r="G152">
        <v>953654.45700000005</v>
      </c>
      <c r="H152">
        <v>1009079.1310000001</v>
      </c>
      <c r="I152">
        <v>1125399.4040000001</v>
      </c>
      <c r="J152">
        <v>1180050.2139999999</v>
      </c>
      <c r="K152">
        <v>909224.31499999994</v>
      </c>
      <c r="L152">
        <v>1060626.209</v>
      </c>
    </row>
    <row r="153" spans="1:12">
      <c r="A153" t="s">
        <v>173</v>
      </c>
      <c r="B153">
        <v>790660.674</v>
      </c>
      <c r="C153">
        <v>790303.86499999999</v>
      </c>
      <c r="D153">
        <v>912401.43</v>
      </c>
      <c r="E153">
        <v>1039004.273</v>
      </c>
      <c r="F153">
        <v>1290322.382</v>
      </c>
      <c r="G153">
        <v>1238249.99</v>
      </c>
      <c r="H153">
        <v>1412251.831</v>
      </c>
      <c r="I153">
        <v>1649598.6329999999</v>
      </c>
      <c r="J153">
        <v>1622083.5460000001</v>
      </c>
      <c r="K153">
        <v>1263711.99</v>
      </c>
      <c r="L153">
        <v>1317498.67</v>
      </c>
    </row>
    <row r="154" spans="1:12">
      <c r="A154" t="s">
        <v>174</v>
      </c>
      <c r="B154">
        <v>1543379.2560000001</v>
      </c>
      <c r="C154">
        <v>1496207.72</v>
      </c>
      <c r="D154">
        <v>1560766.8540000001</v>
      </c>
      <c r="E154">
        <v>1761467.4180000001</v>
      </c>
      <c r="F154">
        <v>1994547.588</v>
      </c>
      <c r="G154">
        <v>1881428.675</v>
      </c>
      <c r="H154">
        <v>1943294.773</v>
      </c>
      <c r="I154">
        <v>2181506.8760000002</v>
      </c>
      <c r="J154">
        <v>2238549.3739999998</v>
      </c>
      <c r="K154">
        <v>1698535.987</v>
      </c>
      <c r="L154">
        <v>1824625.0660000001</v>
      </c>
    </row>
    <row r="155" spans="1:12">
      <c r="A155" t="s">
        <v>175</v>
      </c>
      <c r="B155">
        <v>212301.63</v>
      </c>
      <c r="C155">
        <v>215049.986</v>
      </c>
      <c r="D155">
        <v>211906.46900000001</v>
      </c>
      <c r="E155">
        <v>227423.95</v>
      </c>
      <c r="F155">
        <v>258710.43299999999</v>
      </c>
      <c r="G155">
        <v>237805.802</v>
      </c>
      <c r="H155">
        <v>245357.56599999999</v>
      </c>
      <c r="I155">
        <v>292263.29300000001</v>
      </c>
      <c r="J155">
        <v>294192.75799999997</v>
      </c>
      <c r="K155">
        <v>226423.85699999999</v>
      </c>
      <c r="L155">
        <v>229353.82</v>
      </c>
    </row>
    <row r="156" spans="1:12">
      <c r="A156" t="s">
        <v>176</v>
      </c>
      <c r="B156">
        <v>179240.777</v>
      </c>
      <c r="C156">
        <v>216642.93</v>
      </c>
      <c r="D156">
        <v>217728.641</v>
      </c>
      <c r="E156">
        <v>152498.065</v>
      </c>
      <c r="F156">
        <v>329607.91100000002</v>
      </c>
      <c r="G156">
        <v>329955.62800000003</v>
      </c>
      <c r="H156">
        <v>335897.74699999997</v>
      </c>
      <c r="I156">
        <v>282807.46999999997</v>
      </c>
      <c r="J156">
        <v>396129.19</v>
      </c>
      <c r="K156">
        <v>304051.00599999999</v>
      </c>
      <c r="L156">
        <v>251083.73699999999</v>
      </c>
    </row>
    <row r="157" spans="1:12">
      <c r="A157" t="s">
        <v>177</v>
      </c>
      <c r="B157">
        <v>123823.141</v>
      </c>
      <c r="C157">
        <v>139970.34899999999</v>
      </c>
      <c r="D157">
        <v>141363.5</v>
      </c>
      <c r="E157">
        <v>167830.272</v>
      </c>
      <c r="F157">
        <v>227314.17</v>
      </c>
      <c r="G157">
        <v>274575.64899999998</v>
      </c>
      <c r="H157">
        <v>263463.34000000003</v>
      </c>
      <c r="I157">
        <v>334319.82</v>
      </c>
      <c r="J157">
        <v>440829.63799999998</v>
      </c>
      <c r="K157">
        <v>303602.25400000002</v>
      </c>
      <c r="L157">
        <v>390605.63500000001</v>
      </c>
    </row>
    <row r="158" spans="1:12">
      <c r="A158" t="s">
        <v>178</v>
      </c>
      <c r="B158">
        <v>730344.95</v>
      </c>
      <c r="C158">
        <v>890596.59299999999</v>
      </c>
      <c r="D158">
        <v>1242342.1159999999</v>
      </c>
      <c r="E158">
        <v>1539943.8670000001</v>
      </c>
      <c r="F158">
        <v>1843277.172</v>
      </c>
      <c r="G158">
        <v>1947351.1189999999</v>
      </c>
      <c r="H158">
        <v>1744142.5330000001</v>
      </c>
      <c r="I158">
        <v>1816592.507</v>
      </c>
      <c r="J158">
        <v>2304248.1060000001</v>
      </c>
      <c r="K158">
        <v>1107393.47</v>
      </c>
      <c r="L158">
        <v>1378493.0209999999</v>
      </c>
    </row>
    <row r="159" spans="1:12">
      <c r="A159" t="s">
        <v>179</v>
      </c>
      <c r="B159">
        <v>1569189.9639999999</v>
      </c>
      <c r="C159">
        <v>1198027.422</v>
      </c>
      <c r="D159">
        <v>1044279.71</v>
      </c>
      <c r="E159">
        <v>1166702.105</v>
      </c>
      <c r="F159">
        <v>1681827.3770000001</v>
      </c>
      <c r="G159">
        <v>1756970.8559999999</v>
      </c>
      <c r="H159">
        <v>2270713.9500000002</v>
      </c>
      <c r="I159">
        <v>2531082.804</v>
      </c>
      <c r="J159">
        <v>2536441.7230000002</v>
      </c>
      <c r="K159">
        <v>1526141.591</v>
      </c>
      <c r="L159">
        <v>1833787.3419999999</v>
      </c>
    </row>
    <row r="160" spans="1:12">
      <c r="A160" t="s">
        <v>180</v>
      </c>
      <c r="B160">
        <v>1524099.9890000001</v>
      </c>
      <c r="C160">
        <v>1365510.287</v>
      </c>
      <c r="D160">
        <v>1399878.7339999999</v>
      </c>
      <c r="E160">
        <v>1741610.0260000001</v>
      </c>
      <c r="F160">
        <v>2024910.368</v>
      </c>
      <c r="G160">
        <v>2163502.128</v>
      </c>
      <c r="H160">
        <v>2369346.0550000002</v>
      </c>
      <c r="I160">
        <v>2819099.1409999998</v>
      </c>
      <c r="J160">
        <v>2957532.83</v>
      </c>
      <c r="K160">
        <v>1908789.4909999999</v>
      </c>
      <c r="L160">
        <v>2131043.0099999998</v>
      </c>
    </row>
    <row r="161" spans="1:12">
      <c r="A161" t="s">
        <v>181</v>
      </c>
      <c r="B161">
        <v>1982402.747</v>
      </c>
      <c r="C161">
        <v>1817881.915</v>
      </c>
      <c r="D161">
        <v>2060636.2169999999</v>
      </c>
      <c r="E161">
        <v>2744861.0329999998</v>
      </c>
      <c r="F161">
        <v>3398420.0929999999</v>
      </c>
      <c r="G161">
        <v>3765087.0329999998</v>
      </c>
      <c r="H161">
        <v>4723580.3219999997</v>
      </c>
      <c r="I161">
        <v>6036494.142</v>
      </c>
      <c r="J161">
        <v>5829402.7139999997</v>
      </c>
      <c r="K161">
        <v>4553444.7089999998</v>
      </c>
      <c r="L161">
        <v>5032186.432</v>
      </c>
    </row>
    <row r="162" spans="1:12">
      <c r="A162" t="s">
        <v>182</v>
      </c>
      <c r="B162">
        <v>1413149.824</v>
      </c>
      <c r="C162">
        <v>1368499.1810000001</v>
      </c>
      <c r="D162">
        <v>1277426.2</v>
      </c>
      <c r="E162">
        <v>1646623.0149999999</v>
      </c>
      <c r="F162">
        <v>2293164.6719999998</v>
      </c>
      <c r="G162">
        <v>2418937.5989999999</v>
      </c>
      <c r="H162">
        <v>2749402.9139999999</v>
      </c>
      <c r="I162">
        <v>3564904.392</v>
      </c>
      <c r="J162">
        <v>3963395.4180000001</v>
      </c>
      <c r="K162">
        <v>1689278.915</v>
      </c>
      <c r="L162">
        <v>2446509.2310000001</v>
      </c>
    </row>
    <row r="163" spans="1:12">
      <c r="A163" t="s">
        <v>183</v>
      </c>
      <c r="B163">
        <v>46062.777000000002</v>
      </c>
      <c r="C163">
        <v>86556.168999999994</v>
      </c>
      <c r="D163">
        <v>129481.247</v>
      </c>
      <c r="E163">
        <v>144977.97200000001</v>
      </c>
      <c r="F163">
        <v>128603.423</v>
      </c>
      <c r="G163">
        <v>151568.61799999999</v>
      </c>
      <c r="H163">
        <v>118299.526</v>
      </c>
      <c r="I163">
        <v>131931.451</v>
      </c>
      <c r="J163">
        <v>127855.7</v>
      </c>
      <c r="K163">
        <v>86835.599000000002</v>
      </c>
      <c r="L163">
        <v>53117.873</v>
      </c>
    </row>
    <row r="164" spans="1:12">
      <c r="A164" t="s">
        <v>184</v>
      </c>
      <c r="B164">
        <v>259251.93799999999</v>
      </c>
      <c r="C164">
        <v>248182.12599999999</v>
      </c>
      <c r="D164">
        <v>266296.15000000002</v>
      </c>
      <c r="E164">
        <v>293872.18699999998</v>
      </c>
      <c r="F164">
        <v>400637.21600000001</v>
      </c>
      <c r="G164">
        <v>390743.087</v>
      </c>
      <c r="H164">
        <v>427548.90299999999</v>
      </c>
      <c r="I164">
        <v>492774.49900000001</v>
      </c>
      <c r="J164">
        <v>549156.277</v>
      </c>
      <c r="K164">
        <v>319143.24200000003</v>
      </c>
      <c r="L164">
        <v>431011.37400000001</v>
      </c>
    </row>
    <row r="165" spans="1:12">
      <c r="A165" t="s">
        <v>185</v>
      </c>
      <c r="B165">
        <v>1201309.7279999999</v>
      </c>
      <c r="C165">
        <v>1329407.1610000001</v>
      </c>
      <c r="D165">
        <v>1678858.6610000001</v>
      </c>
      <c r="E165">
        <v>1710134.0689999999</v>
      </c>
      <c r="F165">
        <v>1968113.5390000001</v>
      </c>
      <c r="G165">
        <v>2422614.335</v>
      </c>
      <c r="H165">
        <v>2986676.085</v>
      </c>
      <c r="I165">
        <v>3943783.63</v>
      </c>
      <c r="J165">
        <v>4366150.83</v>
      </c>
      <c r="K165">
        <v>2714247.9029999999</v>
      </c>
      <c r="L165">
        <v>2501591.5819999999</v>
      </c>
    </row>
    <row r="166" spans="1:12">
      <c r="A166" t="s">
        <v>186</v>
      </c>
      <c r="B166">
        <v>290892.511</v>
      </c>
      <c r="C166">
        <v>345903.22200000001</v>
      </c>
      <c r="D166">
        <v>236935.10500000001</v>
      </c>
      <c r="E166">
        <v>173387.72</v>
      </c>
      <c r="F166">
        <v>202670.995</v>
      </c>
      <c r="G166">
        <v>154633.18400000001</v>
      </c>
      <c r="H166">
        <v>174838.80900000001</v>
      </c>
      <c r="I166">
        <v>195948.64499999999</v>
      </c>
      <c r="J166">
        <v>191332.908</v>
      </c>
      <c r="K166">
        <v>121368.66</v>
      </c>
      <c r="L166">
        <v>219942.34099999999</v>
      </c>
    </row>
    <row r="167" spans="1:12">
      <c r="A167" t="s">
        <v>187</v>
      </c>
      <c r="B167">
        <v>1356436.352</v>
      </c>
      <c r="C167">
        <v>1195697.5519999999</v>
      </c>
      <c r="D167">
        <v>1145556.422</v>
      </c>
      <c r="E167">
        <v>1272170.1640000001</v>
      </c>
      <c r="F167">
        <v>1908421.4720000001</v>
      </c>
      <c r="G167">
        <v>2093952.719</v>
      </c>
      <c r="H167">
        <v>3597099.2340000002</v>
      </c>
      <c r="I167">
        <v>3910179.8489999999</v>
      </c>
      <c r="J167">
        <v>3529315.912</v>
      </c>
      <c r="K167">
        <v>1836336.1969999999</v>
      </c>
      <c r="L167">
        <v>2235413.6850000001</v>
      </c>
    </row>
    <row r="168" spans="1:12">
      <c r="A168" t="s">
        <v>188</v>
      </c>
      <c r="B168">
        <v>176126.47099999999</v>
      </c>
      <c r="C168">
        <v>192436.285</v>
      </c>
      <c r="D168">
        <v>163427.709</v>
      </c>
      <c r="E168">
        <v>209323.209</v>
      </c>
      <c r="F168">
        <v>341491.10600000003</v>
      </c>
      <c r="G168">
        <v>430512.799</v>
      </c>
      <c r="H168">
        <v>668629.52300000004</v>
      </c>
      <c r="I168">
        <v>1082905.1459999999</v>
      </c>
      <c r="J168">
        <v>789678.402</v>
      </c>
      <c r="K168">
        <v>491279.22700000001</v>
      </c>
      <c r="L168">
        <v>590648.65599999996</v>
      </c>
    </row>
    <row r="169" spans="1:12">
      <c r="A169" t="s">
        <v>189</v>
      </c>
      <c r="B169">
        <v>1697500.923</v>
      </c>
      <c r="C169">
        <v>1629433.8049999999</v>
      </c>
      <c r="D169">
        <v>1684745.9790000001</v>
      </c>
      <c r="E169">
        <v>1871115.4410000001</v>
      </c>
      <c r="F169">
        <v>2413928.0419999999</v>
      </c>
      <c r="G169">
        <v>2538634.949</v>
      </c>
      <c r="H169">
        <v>3310801.2459999998</v>
      </c>
      <c r="I169">
        <v>3577147.1519999998</v>
      </c>
      <c r="J169">
        <v>3594834.6749999998</v>
      </c>
      <c r="K169">
        <v>2509033.477</v>
      </c>
      <c r="L169">
        <v>2997861.6359999999</v>
      </c>
    </row>
    <row r="170" spans="1:12">
      <c r="A170" t="s">
        <v>190</v>
      </c>
      <c r="B170">
        <v>48577.758000000002</v>
      </c>
      <c r="C170">
        <v>43509.101999999999</v>
      </c>
      <c r="D170">
        <v>41193.256999999998</v>
      </c>
      <c r="E170">
        <v>17231.471000000001</v>
      </c>
      <c r="F170">
        <v>17311.784</v>
      </c>
      <c r="G170">
        <v>21804.100999999999</v>
      </c>
      <c r="H170">
        <v>55744.652000000002</v>
      </c>
      <c r="I170">
        <v>61139.699000000001</v>
      </c>
      <c r="J170">
        <v>63930.063000000002</v>
      </c>
      <c r="K170">
        <v>40184.837</v>
      </c>
      <c r="L170">
        <v>126707.69899999999</v>
      </c>
    </row>
    <row r="171" spans="1:12">
      <c r="A171" t="s">
        <v>191</v>
      </c>
      <c r="B171">
        <v>157978.701</v>
      </c>
      <c r="C171">
        <v>142890.29699999999</v>
      </c>
      <c r="D171">
        <v>148585.75099999999</v>
      </c>
      <c r="E171">
        <v>133491.834</v>
      </c>
      <c r="F171">
        <v>169686.57399999999</v>
      </c>
      <c r="G171">
        <v>164146.66</v>
      </c>
      <c r="H171">
        <v>146073.93599999999</v>
      </c>
      <c r="I171">
        <v>136424.02600000001</v>
      </c>
      <c r="J171">
        <v>81219.899999999994</v>
      </c>
      <c r="K171">
        <v>125437.992</v>
      </c>
      <c r="L171">
        <v>186226.70300000001</v>
      </c>
    </row>
    <row r="172" spans="1:12">
      <c r="A172" t="s">
        <v>192</v>
      </c>
      <c r="B172">
        <v>11030.914000000001</v>
      </c>
      <c r="C172">
        <v>17019.149000000001</v>
      </c>
      <c r="D172">
        <v>16216.547</v>
      </c>
      <c r="E172">
        <v>22391.631000000001</v>
      </c>
      <c r="F172">
        <v>24276.294999999998</v>
      </c>
      <c r="G172">
        <v>31962.095000000001</v>
      </c>
      <c r="H172">
        <v>41329.576999999997</v>
      </c>
      <c r="I172">
        <v>25200.436000000002</v>
      </c>
      <c r="J172">
        <v>18450.754000000001</v>
      </c>
      <c r="K172">
        <v>16388.48</v>
      </c>
      <c r="L172">
        <v>28854.806</v>
      </c>
    </row>
    <row r="173" spans="1:12">
      <c r="A173" t="s">
        <v>193</v>
      </c>
      <c r="B173">
        <v>120935.527</v>
      </c>
      <c r="C173">
        <v>119284.47900000001</v>
      </c>
      <c r="D173">
        <v>76579.448000000004</v>
      </c>
      <c r="E173">
        <v>73644.616999999998</v>
      </c>
      <c r="F173">
        <v>108837.89200000001</v>
      </c>
      <c r="G173">
        <v>160071.76800000001</v>
      </c>
      <c r="H173">
        <v>167567.87700000001</v>
      </c>
      <c r="I173">
        <v>189006.69</v>
      </c>
      <c r="J173">
        <v>216215.163</v>
      </c>
      <c r="K173">
        <v>112985.469</v>
      </c>
      <c r="L173">
        <v>187789.53899999999</v>
      </c>
    </row>
    <row r="174" spans="1:12">
      <c r="A174" t="s">
        <v>194</v>
      </c>
      <c r="B174">
        <v>577597.07299999997</v>
      </c>
      <c r="C174">
        <v>556849.522</v>
      </c>
      <c r="D174">
        <v>577259.78</v>
      </c>
      <c r="E174">
        <v>638222.03899999999</v>
      </c>
      <c r="F174">
        <v>736157.49600000004</v>
      </c>
      <c r="G174">
        <v>829620.92299999995</v>
      </c>
      <c r="H174">
        <v>888055.51500000001</v>
      </c>
      <c r="I174">
        <v>1099500.5209999999</v>
      </c>
      <c r="J174">
        <v>1176635.32</v>
      </c>
      <c r="K174">
        <v>1010090.702</v>
      </c>
      <c r="L174">
        <v>1049817.5870000001</v>
      </c>
    </row>
    <row r="175" spans="1:12">
      <c r="A175" t="s">
        <v>195</v>
      </c>
      <c r="B175">
        <v>485109.57799999998</v>
      </c>
      <c r="C175">
        <v>467069.86</v>
      </c>
      <c r="D175">
        <v>558504.58900000004</v>
      </c>
      <c r="E175">
        <v>623407.09</v>
      </c>
      <c r="F175">
        <v>678517.46699999995</v>
      </c>
      <c r="G175">
        <v>720031.79799999995</v>
      </c>
      <c r="H175">
        <v>804056.91599999997</v>
      </c>
      <c r="I175">
        <v>1002744.032</v>
      </c>
      <c r="J175">
        <v>1072614.548</v>
      </c>
      <c r="K175">
        <v>879638.63899999997</v>
      </c>
      <c r="L175">
        <v>817141.91200000001</v>
      </c>
    </row>
    <row r="176" spans="1:12">
      <c r="A176" t="s">
        <v>196</v>
      </c>
      <c r="B176">
        <v>270161.07699999999</v>
      </c>
      <c r="C176">
        <v>252857.08600000001</v>
      </c>
      <c r="D176">
        <v>268189.98</v>
      </c>
      <c r="E176">
        <v>313558.67099999997</v>
      </c>
      <c r="F176">
        <v>386382.35600000003</v>
      </c>
      <c r="G176">
        <v>461165.951</v>
      </c>
      <c r="H176">
        <v>452943.18599999999</v>
      </c>
      <c r="I176">
        <v>532948.37</v>
      </c>
      <c r="J176">
        <v>543255.80900000001</v>
      </c>
      <c r="K176">
        <v>363358.511</v>
      </c>
      <c r="L176">
        <v>388671.63799999998</v>
      </c>
    </row>
    <row r="177" spans="1:12">
      <c r="A177" t="s">
        <v>197</v>
      </c>
      <c r="B177">
        <v>527529.50899999996</v>
      </c>
      <c r="C177">
        <v>482986.75900000002</v>
      </c>
      <c r="D177">
        <v>554799.05599999998</v>
      </c>
      <c r="E177">
        <v>697545.20400000003</v>
      </c>
      <c r="F177">
        <v>818322.55500000005</v>
      </c>
      <c r="G177">
        <v>923858.59100000001</v>
      </c>
      <c r="H177">
        <v>1081523.578</v>
      </c>
      <c r="I177">
        <v>1331303.3529999999</v>
      </c>
      <c r="J177">
        <v>1446724.6780000001</v>
      </c>
      <c r="K177">
        <v>1185705.5560000001</v>
      </c>
      <c r="L177">
        <v>1347863.2890000001</v>
      </c>
    </row>
    <row r="178" spans="1:12">
      <c r="A178" t="s">
        <v>198</v>
      </c>
      <c r="B178">
        <v>672020.03799999994</v>
      </c>
      <c r="C178">
        <v>660061.30200000003</v>
      </c>
      <c r="D178">
        <v>722857.50100000005</v>
      </c>
      <c r="E178">
        <v>833128.71400000004</v>
      </c>
      <c r="F178">
        <v>944929.89899999998</v>
      </c>
      <c r="G178">
        <v>969394.12199999997</v>
      </c>
      <c r="H178">
        <v>1052605.5530000001</v>
      </c>
      <c r="I178">
        <v>1173293.2660000001</v>
      </c>
      <c r="J178">
        <v>1306088.571</v>
      </c>
      <c r="K178">
        <v>929251.43599999999</v>
      </c>
      <c r="L178">
        <v>978436.14199999999</v>
      </c>
    </row>
    <row r="179" spans="1:12">
      <c r="A179" t="s">
        <v>199</v>
      </c>
      <c r="B179">
        <v>166298.27100000001</v>
      </c>
      <c r="C179">
        <v>135768.16699999999</v>
      </c>
      <c r="D179">
        <v>149439.20199999999</v>
      </c>
      <c r="E179">
        <v>162012.49900000001</v>
      </c>
      <c r="F179">
        <v>190393.557</v>
      </c>
      <c r="G179">
        <v>177717.61</v>
      </c>
      <c r="H179">
        <v>211280.09</v>
      </c>
      <c r="I179">
        <v>235306.057</v>
      </c>
      <c r="J179">
        <v>252772.96900000001</v>
      </c>
      <c r="K179">
        <v>211421.92600000001</v>
      </c>
      <c r="L179">
        <v>219369.696</v>
      </c>
    </row>
    <row r="180" spans="1:12">
      <c r="A180" t="s">
        <v>200</v>
      </c>
      <c r="B180">
        <v>552637.52099999995</v>
      </c>
      <c r="C180">
        <v>526219.17200000002</v>
      </c>
      <c r="D180">
        <v>570038.47600000002</v>
      </c>
      <c r="E180">
        <v>663805.51699999999</v>
      </c>
      <c r="F180">
        <v>739529.06499999994</v>
      </c>
      <c r="G180">
        <v>761400.36399999994</v>
      </c>
      <c r="H180">
        <v>846026.71400000004</v>
      </c>
      <c r="I180">
        <v>941093.86800000002</v>
      </c>
      <c r="J180">
        <v>997014.84</v>
      </c>
      <c r="K180">
        <v>786760.87100000004</v>
      </c>
      <c r="L180">
        <v>841634.29799999995</v>
      </c>
    </row>
    <row r="181" spans="1:12">
      <c r="A181" t="s">
        <v>201</v>
      </c>
      <c r="B181">
        <v>3135617.7409999999</v>
      </c>
      <c r="C181">
        <v>3064325.3089999999</v>
      </c>
      <c r="D181">
        <v>3145418.1129999999</v>
      </c>
      <c r="E181">
        <v>3790694.9610000001</v>
      </c>
      <c r="F181">
        <v>4191022.4619999998</v>
      </c>
      <c r="G181">
        <v>4741596.9759999998</v>
      </c>
      <c r="H181">
        <v>5161582.443</v>
      </c>
      <c r="I181">
        <v>6438932.659</v>
      </c>
      <c r="J181">
        <v>7380062.6030000001</v>
      </c>
      <c r="K181">
        <v>4832034.943</v>
      </c>
      <c r="L181">
        <v>5218834.6619999995</v>
      </c>
    </row>
    <row r="182" spans="1:12">
      <c r="A182" t="s">
        <v>202</v>
      </c>
      <c r="B182">
        <v>112117.90399999999</v>
      </c>
      <c r="C182">
        <v>154027.467</v>
      </c>
      <c r="D182">
        <v>65424.141000000003</v>
      </c>
      <c r="E182">
        <v>60520.678</v>
      </c>
      <c r="F182">
        <v>112437.054</v>
      </c>
      <c r="G182">
        <v>134043.46299999999</v>
      </c>
      <c r="H182">
        <v>59814.47</v>
      </c>
      <c r="I182">
        <v>204994.18400000001</v>
      </c>
      <c r="J182">
        <v>75247.154999999999</v>
      </c>
      <c r="K182">
        <v>157734.245</v>
      </c>
      <c r="L182">
        <v>90329.010999999999</v>
      </c>
    </row>
    <row r="183" spans="1:12">
      <c r="A183" t="s">
        <v>203</v>
      </c>
      <c r="B183">
        <v>118592.598</v>
      </c>
      <c r="C183">
        <v>133536.796</v>
      </c>
      <c r="D183">
        <v>156625.576</v>
      </c>
      <c r="E183">
        <v>122783.285</v>
      </c>
      <c r="F183">
        <v>153390.86300000001</v>
      </c>
      <c r="G183">
        <v>121039.887</v>
      </c>
      <c r="H183">
        <v>139748.27499999999</v>
      </c>
      <c r="I183">
        <v>211271.99100000001</v>
      </c>
      <c r="J183">
        <v>390138.74300000002</v>
      </c>
      <c r="K183">
        <v>318054.01799999998</v>
      </c>
      <c r="L183">
        <v>363859.79300000001</v>
      </c>
    </row>
    <row r="184" spans="1:12">
      <c r="A184" t="s">
        <v>204</v>
      </c>
      <c r="B184">
        <v>3507765.14</v>
      </c>
      <c r="C184">
        <v>3491029.8689999999</v>
      </c>
      <c r="D184">
        <v>3436389.8059999999</v>
      </c>
      <c r="E184">
        <v>5355930.2879999997</v>
      </c>
      <c r="F184">
        <v>6408853.5089999996</v>
      </c>
      <c r="G184">
        <v>6721585.8130000001</v>
      </c>
      <c r="H184">
        <v>7446282.1399999997</v>
      </c>
      <c r="I184">
        <v>8850145.648</v>
      </c>
      <c r="J184">
        <v>8743404.8599999994</v>
      </c>
      <c r="K184">
        <v>6088080.6330000004</v>
      </c>
      <c r="L184">
        <v>7327636.0889999997</v>
      </c>
    </row>
    <row r="185" spans="1:12">
      <c r="A185" t="s">
        <v>205</v>
      </c>
      <c r="B185">
        <v>4634075.2829999998</v>
      </c>
      <c r="C185">
        <v>5165639.1459999997</v>
      </c>
      <c r="D185">
        <v>4745381.4879999999</v>
      </c>
      <c r="E185">
        <v>4167516.8059999999</v>
      </c>
      <c r="F185">
        <v>4951406.5049999999</v>
      </c>
      <c r="G185">
        <v>5478799.3169999998</v>
      </c>
      <c r="H185">
        <v>6592638.0240000002</v>
      </c>
      <c r="I185">
        <v>7978668.9270000001</v>
      </c>
      <c r="J185">
        <v>9961523.3990000002</v>
      </c>
      <c r="K185">
        <v>9315213.1490000002</v>
      </c>
      <c r="L185">
        <v>9838321.0170000009</v>
      </c>
    </row>
    <row r="186" spans="1:12">
      <c r="A186" t="s">
        <v>206</v>
      </c>
      <c r="B186">
        <v>1469279.2849999999</v>
      </c>
      <c r="C186">
        <v>1698176.5919999999</v>
      </c>
      <c r="D186">
        <v>1708946.6470000001</v>
      </c>
      <c r="E186">
        <v>2030861.952</v>
      </c>
      <c r="F186">
        <v>2185106.5529999998</v>
      </c>
      <c r="G186">
        <v>2342111.861</v>
      </c>
      <c r="H186">
        <v>2848001.1260000002</v>
      </c>
      <c r="I186">
        <v>3414698.0010000002</v>
      </c>
      <c r="J186">
        <v>3675429.1260000002</v>
      </c>
      <c r="K186">
        <v>2851489.5929999999</v>
      </c>
      <c r="L186">
        <v>2950964.6230000001</v>
      </c>
    </row>
    <row r="187" spans="1:12">
      <c r="A187" t="s">
        <v>207</v>
      </c>
      <c r="B187">
        <v>389012.81099999999</v>
      </c>
      <c r="C187">
        <v>367668.07</v>
      </c>
      <c r="D187">
        <v>390522.61499999999</v>
      </c>
      <c r="E187">
        <v>432312.52500000002</v>
      </c>
      <c r="F187">
        <v>462571.61800000002</v>
      </c>
      <c r="G187">
        <v>609653.82299999997</v>
      </c>
      <c r="H187">
        <v>482388.45400000003</v>
      </c>
      <c r="I187">
        <v>582058.00199999998</v>
      </c>
      <c r="J187">
        <v>879071.92099999997</v>
      </c>
      <c r="K187">
        <v>665910.43999999994</v>
      </c>
      <c r="L187">
        <v>902122.28500000003</v>
      </c>
    </row>
    <row r="188" spans="1:12">
      <c r="A188" t="s">
        <v>208</v>
      </c>
      <c r="B188">
        <v>745925.05900000001</v>
      </c>
      <c r="C188">
        <v>764774.69299999997</v>
      </c>
      <c r="D188">
        <v>868290.95</v>
      </c>
      <c r="E188">
        <v>1022159.9</v>
      </c>
      <c r="F188">
        <v>1205408.83</v>
      </c>
      <c r="G188">
        <v>1411050.3540000001</v>
      </c>
      <c r="H188">
        <v>1438553.726</v>
      </c>
      <c r="I188">
        <v>1772597.0630000001</v>
      </c>
      <c r="J188">
        <v>2179171.52</v>
      </c>
      <c r="K188">
        <v>1567913.037</v>
      </c>
      <c r="L188">
        <v>1593965.5689999999</v>
      </c>
    </row>
    <row r="189" spans="1:12">
      <c r="A189" t="s">
        <v>209</v>
      </c>
      <c r="B189">
        <v>280929.89799999999</v>
      </c>
      <c r="C189">
        <v>298201.788</v>
      </c>
      <c r="D189">
        <v>385660.57799999998</v>
      </c>
      <c r="E189">
        <v>572214.09199999995</v>
      </c>
      <c r="F189">
        <v>845297.598</v>
      </c>
      <c r="G189">
        <v>913159.35100000002</v>
      </c>
      <c r="H189">
        <v>1052894.2819999999</v>
      </c>
      <c r="I189">
        <v>1231149.301</v>
      </c>
      <c r="J189">
        <v>1525097.6070000001</v>
      </c>
      <c r="K189">
        <v>1050675.665</v>
      </c>
      <c r="L189">
        <v>1074971.4269999999</v>
      </c>
    </row>
    <row r="190" spans="1:12">
      <c r="A190" t="s">
        <v>210</v>
      </c>
      <c r="B190">
        <v>2042633.4920000001</v>
      </c>
      <c r="C190">
        <v>1942038.341</v>
      </c>
      <c r="D190">
        <v>1999437.801</v>
      </c>
      <c r="E190">
        <v>2407079.3810000001</v>
      </c>
      <c r="F190">
        <v>2874266.037</v>
      </c>
      <c r="G190">
        <v>3297005.5830000001</v>
      </c>
      <c r="H190">
        <v>4078842.44</v>
      </c>
      <c r="I190">
        <v>4675081.9929999998</v>
      </c>
      <c r="J190">
        <v>4898663.3669999996</v>
      </c>
      <c r="K190">
        <v>2743905.82</v>
      </c>
      <c r="L190">
        <v>3257957.86</v>
      </c>
    </row>
    <row r="191" spans="1:12">
      <c r="A191" t="s">
        <v>211</v>
      </c>
      <c r="B191">
        <v>899508.22100000002</v>
      </c>
      <c r="C191">
        <v>822868.31099999999</v>
      </c>
      <c r="D191">
        <v>807549.47100000002</v>
      </c>
      <c r="E191">
        <v>977816.93099999998</v>
      </c>
      <c r="F191">
        <v>994662.73199999996</v>
      </c>
      <c r="G191">
        <v>966500.01399999997</v>
      </c>
      <c r="H191">
        <v>1006774.326</v>
      </c>
      <c r="I191">
        <v>1065541.3400000001</v>
      </c>
      <c r="J191">
        <v>821883.14</v>
      </c>
      <c r="K191">
        <v>504176.32799999998</v>
      </c>
      <c r="L191">
        <v>715682.16799999995</v>
      </c>
    </row>
    <row r="192" spans="1:12">
      <c r="A192" t="s">
        <v>212</v>
      </c>
      <c r="B192">
        <v>376504.59299999999</v>
      </c>
      <c r="C192">
        <v>382755.81</v>
      </c>
      <c r="D192">
        <v>444186.29</v>
      </c>
      <c r="E192">
        <v>455098.04200000002</v>
      </c>
      <c r="F192">
        <v>508416.75099999999</v>
      </c>
      <c r="G192">
        <v>479692.71799999999</v>
      </c>
      <c r="H192">
        <v>557895.93200000003</v>
      </c>
      <c r="I192">
        <v>652392.804</v>
      </c>
      <c r="J192">
        <v>669972.71900000004</v>
      </c>
      <c r="K192">
        <v>462534.08899999998</v>
      </c>
      <c r="L192">
        <v>505218.91399999999</v>
      </c>
    </row>
    <row r="193" spans="1:12">
      <c r="A193" t="s">
        <v>213</v>
      </c>
      <c r="B193">
        <v>566252.80700000003</v>
      </c>
      <c r="C193">
        <v>637723.38899999997</v>
      </c>
      <c r="D193">
        <v>544106.35</v>
      </c>
      <c r="E193">
        <v>580472.15899999999</v>
      </c>
      <c r="F193">
        <v>601569.57200000004</v>
      </c>
      <c r="G193">
        <v>767854.24899999995</v>
      </c>
      <c r="H193">
        <v>867652.46600000001</v>
      </c>
      <c r="I193">
        <v>628778.63500000001</v>
      </c>
      <c r="J193">
        <v>648947.88699999999</v>
      </c>
      <c r="K193">
        <v>522388.99</v>
      </c>
      <c r="L193">
        <v>476863.848</v>
      </c>
    </row>
    <row r="194" spans="1:12">
      <c r="A194" t="s">
        <v>214</v>
      </c>
      <c r="B194">
        <v>340316.51400000002</v>
      </c>
      <c r="C194">
        <v>364298.62400000001</v>
      </c>
      <c r="D194">
        <v>399143.05499999999</v>
      </c>
      <c r="E194">
        <v>432204.99599999998</v>
      </c>
      <c r="F194">
        <v>468687.946</v>
      </c>
      <c r="G194">
        <v>537689.33900000004</v>
      </c>
      <c r="H194">
        <v>605188.37600000005</v>
      </c>
      <c r="I194">
        <v>652587.65599999996</v>
      </c>
      <c r="J194">
        <v>682865.23499999999</v>
      </c>
      <c r="K194">
        <v>565377.48499999999</v>
      </c>
      <c r="L194">
        <v>556117.79500000004</v>
      </c>
    </row>
    <row r="195" spans="1:12">
      <c r="A195" t="s">
        <v>215</v>
      </c>
      <c r="B195">
        <v>2070097.497</v>
      </c>
      <c r="C195">
        <v>2097345.355</v>
      </c>
      <c r="D195">
        <v>2187161.534</v>
      </c>
      <c r="E195">
        <v>2342222.5430000001</v>
      </c>
      <c r="F195">
        <v>2727394.4539999999</v>
      </c>
      <c r="G195">
        <v>2728069.588</v>
      </c>
      <c r="H195">
        <v>3146684.301</v>
      </c>
      <c r="I195">
        <v>3713368.091</v>
      </c>
      <c r="J195">
        <v>4127867.9279999998</v>
      </c>
      <c r="K195">
        <v>2871142.9849999999</v>
      </c>
      <c r="L195">
        <v>2919957.1060000001</v>
      </c>
    </row>
    <row r="196" spans="1:12">
      <c r="A196" t="s">
        <v>216</v>
      </c>
      <c r="B196">
        <v>276321.71000000002</v>
      </c>
      <c r="C196">
        <v>286047.42800000001</v>
      </c>
      <c r="D196">
        <v>275516.07900000003</v>
      </c>
      <c r="E196">
        <v>329161.38799999998</v>
      </c>
      <c r="F196">
        <v>338649.337</v>
      </c>
      <c r="G196">
        <v>356169.326</v>
      </c>
      <c r="H196">
        <v>358943.28700000001</v>
      </c>
      <c r="I196">
        <v>458811.20199999999</v>
      </c>
      <c r="J196">
        <v>480022.00400000002</v>
      </c>
      <c r="K196">
        <v>310746.16499999998</v>
      </c>
      <c r="L196">
        <v>304700.01699999999</v>
      </c>
    </row>
    <row r="197" spans="1:12">
      <c r="A197" t="s">
        <v>217</v>
      </c>
      <c r="B197">
        <v>251911.899</v>
      </c>
      <c r="C197">
        <v>238563.58100000001</v>
      </c>
      <c r="D197">
        <v>203648.55799999999</v>
      </c>
      <c r="E197">
        <v>224903.29300000001</v>
      </c>
      <c r="F197">
        <v>234949.019</v>
      </c>
      <c r="G197">
        <v>254815.83799999999</v>
      </c>
      <c r="H197">
        <v>314362.37800000003</v>
      </c>
      <c r="I197">
        <v>392273.27899999998</v>
      </c>
      <c r="J197">
        <v>372854.80599999998</v>
      </c>
      <c r="K197">
        <v>229295.592</v>
      </c>
      <c r="L197">
        <v>213285.37299999999</v>
      </c>
    </row>
    <row r="198" spans="1:12">
      <c r="A198" t="s">
        <v>218</v>
      </c>
      <c r="B198">
        <v>337650.53600000002</v>
      </c>
      <c r="C198">
        <v>357350.20500000002</v>
      </c>
      <c r="D198">
        <v>348175.68599999999</v>
      </c>
      <c r="E198">
        <v>428330.63099999999</v>
      </c>
      <c r="F198">
        <v>453759.02</v>
      </c>
      <c r="G198">
        <v>519384.04700000002</v>
      </c>
      <c r="H198">
        <v>565558.53099999996</v>
      </c>
      <c r="I198">
        <v>576894.41700000002</v>
      </c>
      <c r="J198">
        <v>798157.37100000004</v>
      </c>
      <c r="K198">
        <v>534358.02500000002</v>
      </c>
      <c r="L198">
        <v>484391.70400000003</v>
      </c>
    </row>
    <row r="199" spans="1:12">
      <c r="A199" t="s">
        <v>219</v>
      </c>
      <c r="B199">
        <v>324285.53999999998</v>
      </c>
      <c r="C199">
        <v>368274.266</v>
      </c>
      <c r="D199">
        <v>365045.54</v>
      </c>
      <c r="E199">
        <v>444216.31800000003</v>
      </c>
      <c r="F199">
        <v>490286.63500000001</v>
      </c>
      <c r="G199">
        <v>556731.22499999998</v>
      </c>
      <c r="H199">
        <v>575887.473</v>
      </c>
      <c r="I199">
        <v>652857.98100000003</v>
      </c>
      <c r="J199">
        <v>781327.76899999997</v>
      </c>
      <c r="K199">
        <v>579331.86600000004</v>
      </c>
      <c r="L199">
        <v>509915.37599999999</v>
      </c>
    </row>
    <row r="200" spans="1:12">
      <c r="A200" t="s">
        <v>220</v>
      </c>
      <c r="B200">
        <v>2386210.523</v>
      </c>
      <c r="C200">
        <v>2461472.9550000001</v>
      </c>
      <c r="D200">
        <v>2489321.577</v>
      </c>
      <c r="E200">
        <v>2907957.8620000002</v>
      </c>
      <c r="F200">
        <v>3430895.8560000001</v>
      </c>
      <c r="G200">
        <v>3551348.6090000002</v>
      </c>
      <c r="H200">
        <v>3995536.7859999998</v>
      </c>
      <c r="I200">
        <v>4705865.9050000003</v>
      </c>
      <c r="J200">
        <v>5348733.1330000004</v>
      </c>
      <c r="K200">
        <v>3885621.1749999998</v>
      </c>
      <c r="L200">
        <v>3538626.787</v>
      </c>
    </row>
    <row r="201" spans="1:12">
      <c r="A201" t="s">
        <v>221</v>
      </c>
      <c r="B201">
        <v>1284111.5889999999</v>
      </c>
      <c r="C201">
        <v>1282969.1580000001</v>
      </c>
      <c r="D201">
        <v>1446745.942</v>
      </c>
      <c r="E201">
        <v>1745565.885</v>
      </c>
      <c r="F201">
        <v>2059858.5319999999</v>
      </c>
      <c r="G201">
        <v>2035747.0660000001</v>
      </c>
      <c r="H201">
        <v>2228293.4810000001</v>
      </c>
      <c r="I201">
        <v>2625016.6869999999</v>
      </c>
      <c r="J201">
        <v>2903618.807</v>
      </c>
      <c r="K201">
        <v>2421711.62</v>
      </c>
      <c r="L201">
        <v>2420548.1239999998</v>
      </c>
    </row>
    <row r="202" spans="1:12">
      <c r="A202" t="s">
        <v>222</v>
      </c>
      <c r="B202">
        <v>2463114.398</v>
      </c>
      <c r="C202">
        <v>2494917.594</v>
      </c>
      <c r="D202">
        <v>2796990.3560000001</v>
      </c>
      <c r="E202">
        <v>3624329.32</v>
      </c>
      <c r="F202">
        <v>4104566.7659999998</v>
      </c>
      <c r="G202">
        <v>4294961.2860000003</v>
      </c>
      <c r="H202">
        <v>4665814.57</v>
      </c>
      <c r="I202">
        <v>5250167.8499999996</v>
      </c>
      <c r="J202">
        <v>5689420.0800000001</v>
      </c>
      <c r="K202">
        <v>4594454.8049999997</v>
      </c>
      <c r="L202">
        <v>4969869.1710000001</v>
      </c>
    </row>
    <row r="203" spans="1:12">
      <c r="A203" t="s">
        <v>223</v>
      </c>
      <c r="B203">
        <v>1903689.1129999999</v>
      </c>
      <c r="C203">
        <v>1966334.5260000001</v>
      </c>
      <c r="D203">
        <v>2082322.7919999999</v>
      </c>
      <c r="E203">
        <v>2366384.406</v>
      </c>
      <c r="F203">
        <v>2910112.125</v>
      </c>
      <c r="G203">
        <v>3302949.3280000002</v>
      </c>
      <c r="H203">
        <v>4032340.86</v>
      </c>
      <c r="I203">
        <v>5015697.4620000003</v>
      </c>
      <c r="J203">
        <v>5403952.6349999998</v>
      </c>
      <c r="K203">
        <v>3179919.0830000001</v>
      </c>
      <c r="L203">
        <v>2994298.5290000001</v>
      </c>
    </row>
    <row r="204" spans="1:12">
      <c r="A204" t="s">
        <v>224</v>
      </c>
      <c r="B204">
        <v>755721.23199999996</v>
      </c>
      <c r="C204">
        <v>717111.76199999999</v>
      </c>
      <c r="D204">
        <v>860436.16399999999</v>
      </c>
      <c r="E204">
        <v>977196.66899999999</v>
      </c>
      <c r="F204">
        <v>1178216.1370000001</v>
      </c>
      <c r="G204">
        <v>1164933.014</v>
      </c>
      <c r="H204">
        <v>1205680.524</v>
      </c>
      <c r="I204">
        <v>1380408.8670000001</v>
      </c>
      <c r="J204">
        <v>1510100.0970000001</v>
      </c>
      <c r="K204">
        <v>1223114.5190000001</v>
      </c>
      <c r="L204">
        <v>1311165.1399999999</v>
      </c>
    </row>
    <row r="205" spans="1:12">
      <c r="A205" t="s">
        <v>225</v>
      </c>
      <c r="B205">
        <v>869348.46499999997</v>
      </c>
      <c r="C205">
        <v>887655.15500000003</v>
      </c>
      <c r="D205">
        <v>961718.53799999994</v>
      </c>
      <c r="E205">
        <v>1171425.3629999999</v>
      </c>
      <c r="F205">
        <v>1366265.39</v>
      </c>
      <c r="G205">
        <v>1477652.1540000001</v>
      </c>
      <c r="H205">
        <v>1724791.4539999999</v>
      </c>
      <c r="I205">
        <v>2166799.6469999999</v>
      </c>
      <c r="J205">
        <v>2445276.5890000002</v>
      </c>
      <c r="K205">
        <v>1709215.7290000001</v>
      </c>
      <c r="L205">
        <v>1891257.027</v>
      </c>
    </row>
    <row r="206" spans="1:12">
      <c r="A206" t="s">
        <v>226</v>
      </c>
      <c r="B206">
        <v>1241932.959</v>
      </c>
      <c r="C206">
        <v>1255571.2549999999</v>
      </c>
      <c r="D206">
        <v>1402804.4539999999</v>
      </c>
      <c r="E206">
        <v>1642812.034</v>
      </c>
      <c r="F206">
        <v>1961648.9809999999</v>
      </c>
      <c r="G206">
        <v>2125624.9049999998</v>
      </c>
      <c r="H206">
        <v>2370972.9759999998</v>
      </c>
      <c r="I206">
        <v>2945363.4049999998</v>
      </c>
      <c r="J206">
        <v>3301087.4029999999</v>
      </c>
      <c r="K206">
        <v>2539324.9300000002</v>
      </c>
      <c r="L206">
        <v>2619860.7609999999</v>
      </c>
    </row>
    <row r="207" spans="1:12">
      <c r="A207" t="s">
        <v>227</v>
      </c>
      <c r="B207">
        <v>751662.37</v>
      </c>
      <c r="C207">
        <v>748814.81900000002</v>
      </c>
      <c r="D207">
        <v>805643.36300000001</v>
      </c>
      <c r="E207">
        <v>1004962.382</v>
      </c>
      <c r="F207">
        <v>1237792.558</v>
      </c>
      <c r="G207">
        <v>1332213.9210000001</v>
      </c>
      <c r="H207">
        <v>1490601.4</v>
      </c>
      <c r="I207">
        <v>1851558.882</v>
      </c>
      <c r="J207">
        <v>2159257.4509999999</v>
      </c>
      <c r="K207">
        <v>1673503.129</v>
      </c>
      <c r="L207">
        <v>1858827.1839999999</v>
      </c>
    </row>
    <row r="208" spans="1:12">
      <c r="A208" t="s">
        <v>228</v>
      </c>
      <c r="B208">
        <v>693225.36800000002</v>
      </c>
      <c r="C208">
        <v>649196.33900000004</v>
      </c>
      <c r="D208">
        <v>701528.73400000005</v>
      </c>
      <c r="E208">
        <v>807562.21</v>
      </c>
      <c r="F208">
        <v>934175.94799999997</v>
      </c>
      <c r="G208">
        <v>1086655.246</v>
      </c>
      <c r="H208">
        <v>1172470.49</v>
      </c>
      <c r="I208">
        <v>1203060.3799999999</v>
      </c>
      <c r="J208">
        <v>1209341.5970000001</v>
      </c>
      <c r="K208">
        <v>882884.10199999996</v>
      </c>
      <c r="L208">
        <v>826333.35</v>
      </c>
    </row>
    <row r="209" spans="1:12">
      <c r="A209" t="s">
        <v>229</v>
      </c>
      <c r="B209">
        <v>372387.717</v>
      </c>
      <c r="C209">
        <v>360648.02</v>
      </c>
      <c r="D209">
        <v>522916.364</v>
      </c>
      <c r="E209">
        <v>545668.53099999996</v>
      </c>
      <c r="F209">
        <v>519189.35499999998</v>
      </c>
      <c r="G209">
        <v>501001.61499999999</v>
      </c>
      <c r="H209">
        <v>730246.65599999996</v>
      </c>
      <c r="I209">
        <v>2581758.1140000001</v>
      </c>
      <c r="J209">
        <v>2404653.3629999999</v>
      </c>
      <c r="K209">
        <v>1301018.142</v>
      </c>
      <c r="L209">
        <v>1025736.125</v>
      </c>
    </row>
    <row r="210" spans="1:12">
      <c r="A210" t="s">
        <v>230</v>
      </c>
      <c r="B210">
        <v>6257898.159</v>
      </c>
      <c r="C210">
        <v>5342543.5619999999</v>
      </c>
      <c r="D210">
        <v>4398630.4230000004</v>
      </c>
      <c r="E210">
        <v>4372269.5539999995</v>
      </c>
      <c r="F210">
        <v>5122418.824</v>
      </c>
      <c r="G210">
        <v>4649541.7120000003</v>
      </c>
      <c r="H210">
        <v>5314423.92</v>
      </c>
      <c r="I210">
        <v>3846626.452</v>
      </c>
      <c r="J210">
        <v>4148274.6860000002</v>
      </c>
      <c r="K210">
        <v>2979385.298</v>
      </c>
      <c r="L210">
        <v>3038042.0329999998</v>
      </c>
    </row>
    <row r="211" spans="1:12">
      <c r="A211" t="s">
        <v>231</v>
      </c>
      <c r="B211">
        <v>3219178.7609999999</v>
      </c>
      <c r="C211">
        <v>2629944.358</v>
      </c>
      <c r="D211">
        <v>2239460.0619999999</v>
      </c>
      <c r="E211">
        <v>2064117.1969999999</v>
      </c>
      <c r="F211">
        <v>2127327.23</v>
      </c>
      <c r="G211">
        <v>1991028.9990000001</v>
      </c>
      <c r="H211">
        <v>2086944.6470000001</v>
      </c>
      <c r="I211">
        <v>2229333.5</v>
      </c>
      <c r="J211">
        <v>2247872.1090000002</v>
      </c>
      <c r="K211">
        <v>1745249.263</v>
      </c>
      <c r="L211">
        <v>1702279.787</v>
      </c>
    </row>
    <row r="212" spans="1:12">
      <c r="A212" t="s">
        <v>232</v>
      </c>
      <c r="B212">
        <v>1388096.169</v>
      </c>
      <c r="C212">
        <v>1508917.2379999999</v>
      </c>
      <c r="D212">
        <v>1369904.0379999999</v>
      </c>
      <c r="E212">
        <v>1168574.202</v>
      </c>
      <c r="F212">
        <v>1409600.8149999999</v>
      </c>
      <c r="G212">
        <v>1641644.5279999999</v>
      </c>
      <c r="H212">
        <v>1549591.1070000001</v>
      </c>
      <c r="I212">
        <v>1409535.1629999999</v>
      </c>
      <c r="J212">
        <v>1245828.5970000001</v>
      </c>
      <c r="K212">
        <v>828329.47600000002</v>
      </c>
      <c r="L212">
        <v>740051.277</v>
      </c>
    </row>
    <row r="213" spans="1:12">
      <c r="A213" t="s">
        <v>233</v>
      </c>
      <c r="B213">
        <v>384426.95600000001</v>
      </c>
      <c r="C213">
        <v>380365.94799999997</v>
      </c>
      <c r="D213">
        <v>448146.72700000001</v>
      </c>
      <c r="E213">
        <v>329729.58600000001</v>
      </c>
      <c r="F213">
        <v>350712.86700000003</v>
      </c>
      <c r="G213">
        <v>341816.989</v>
      </c>
      <c r="H213">
        <v>337434.28200000001</v>
      </c>
      <c r="I213">
        <v>331693.43099999998</v>
      </c>
      <c r="J213">
        <v>331721.19199999998</v>
      </c>
      <c r="K213">
        <v>221300.03099999999</v>
      </c>
      <c r="L213">
        <v>234371.06700000001</v>
      </c>
    </row>
    <row r="214" spans="1:12">
      <c r="A214" t="s">
        <v>234</v>
      </c>
      <c r="B214">
        <v>268758.06900000002</v>
      </c>
      <c r="C214">
        <v>257382.51300000001</v>
      </c>
      <c r="D214">
        <v>263131.57299999997</v>
      </c>
      <c r="E214">
        <v>353584.71899999998</v>
      </c>
      <c r="F214">
        <v>413577.52500000002</v>
      </c>
      <c r="G214">
        <v>687466.245</v>
      </c>
      <c r="H214">
        <v>751193.26800000004</v>
      </c>
      <c r="I214">
        <v>510434.701</v>
      </c>
      <c r="J214">
        <v>465573.23700000002</v>
      </c>
      <c r="K214">
        <v>472346.89199999999</v>
      </c>
      <c r="L214">
        <v>434274.90399999998</v>
      </c>
    </row>
    <row r="215" spans="1:12">
      <c r="A215" t="s">
        <v>235</v>
      </c>
      <c r="B215">
        <v>11558540.455</v>
      </c>
      <c r="C215">
        <v>8910780.5739999991</v>
      </c>
      <c r="D215">
        <v>8397995.0600000005</v>
      </c>
      <c r="E215">
        <v>8309794.2130000014</v>
      </c>
      <c r="F215">
        <v>9822253.5189999994</v>
      </c>
      <c r="G215">
        <v>9480954.3159999996</v>
      </c>
      <c r="H215">
        <v>12189042.808</v>
      </c>
      <c r="I215">
        <v>7889506.1770000001</v>
      </c>
      <c r="J215">
        <v>6894113.585</v>
      </c>
      <c r="K215">
        <v>6318082.0029999996</v>
      </c>
      <c r="L215">
        <v>6689174.4610000001</v>
      </c>
    </row>
    <row r="216" spans="1:12">
      <c r="A216" t="s">
        <v>236</v>
      </c>
      <c r="B216">
        <v>1177539.6939999999</v>
      </c>
      <c r="C216">
        <v>1126075.4680000001</v>
      </c>
      <c r="D216">
        <v>1079575.267</v>
      </c>
      <c r="E216">
        <v>1213846.4280000001</v>
      </c>
      <c r="F216">
        <v>1332164.1610000001</v>
      </c>
      <c r="G216">
        <v>1319979.2860000001</v>
      </c>
      <c r="H216">
        <v>1522715.5220000001</v>
      </c>
      <c r="I216">
        <v>1880730.4609999999</v>
      </c>
      <c r="J216">
        <v>2139219.4720000001</v>
      </c>
      <c r="K216">
        <v>1807864.753</v>
      </c>
      <c r="L216">
        <v>1808227.88</v>
      </c>
    </row>
    <row r="217" spans="1:12">
      <c r="A217" t="s">
        <v>237</v>
      </c>
      <c r="B217">
        <v>5049976.5130000003</v>
      </c>
      <c r="C217">
        <v>5024140.32</v>
      </c>
      <c r="D217">
        <v>5014281.4160000002</v>
      </c>
      <c r="E217">
        <v>5846848.3739999998</v>
      </c>
      <c r="F217">
        <v>7134881.3729999997</v>
      </c>
      <c r="G217">
        <v>7393049.8590000002</v>
      </c>
      <c r="H217">
        <v>8215738.1030000001</v>
      </c>
      <c r="I217">
        <v>9623097.1109999996</v>
      </c>
      <c r="J217">
        <v>10520313.657</v>
      </c>
      <c r="K217">
        <v>8246312.318</v>
      </c>
      <c r="L217">
        <v>9062588.2970000003</v>
      </c>
    </row>
    <row r="218" spans="1:12">
      <c r="A218" t="s">
        <v>238</v>
      </c>
      <c r="B218">
        <v>1598029.304</v>
      </c>
      <c r="C218">
        <v>1656825.44</v>
      </c>
      <c r="D218">
        <v>1657093.727</v>
      </c>
      <c r="E218">
        <v>1742068.4310000001</v>
      </c>
      <c r="F218">
        <v>1974544.5190000001</v>
      </c>
      <c r="G218">
        <v>1990684.344</v>
      </c>
      <c r="H218">
        <v>2382863.5619999999</v>
      </c>
      <c r="I218">
        <v>2895335.773</v>
      </c>
      <c r="J218">
        <v>3172348.108</v>
      </c>
      <c r="K218">
        <v>2341301.6549999998</v>
      </c>
      <c r="L218">
        <v>2474233.3339999998</v>
      </c>
    </row>
    <row r="219" spans="1:12">
      <c r="A219" t="s">
        <v>239</v>
      </c>
      <c r="B219">
        <v>747764.03700000001</v>
      </c>
      <c r="C219">
        <v>898982.15300000005</v>
      </c>
      <c r="D219">
        <v>1026101.353</v>
      </c>
      <c r="E219">
        <v>1184587.7960000001</v>
      </c>
      <c r="F219">
        <v>1201735.0430000001</v>
      </c>
      <c r="G219">
        <v>1348446.3089999999</v>
      </c>
      <c r="H219">
        <v>1510715.7209999999</v>
      </c>
      <c r="I219">
        <v>1739373.3810000001</v>
      </c>
      <c r="J219">
        <v>2031239.4879999999</v>
      </c>
      <c r="K219">
        <v>1779200.199</v>
      </c>
      <c r="L219">
        <v>1980778.7709999999</v>
      </c>
    </row>
    <row r="220" spans="1:12">
      <c r="A220" t="s">
        <v>240</v>
      </c>
      <c r="B220">
        <v>1803683.0589999999</v>
      </c>
      <c r="C220">
        <v>1704255.5630000001</v>
      </c>
      <c r="D220">
        <v>1680988.5160000001</v>
      </c>
      <c r="E220">
        <v>1895732.3130000001</v>
      </c>
      <c r="F220">
        <v>2082051.692</v>
      </c>
      <c r="G220">
        <v>2030623.2760000001</v>
      </c>
      <c r="H220">
        <v>2079844.4410000001</v>
      </c>
      <c r="I220">
        <v>2337116.9870000002</v>
      </c>
      <c r="J220">
        <v>2428165.2409999999</v>
      </c>
      <c r="K220">
        <v>1979946.551</v>
      </c>
      <c r="L220">
        <v>1947770.983</v>
      </c>
    </row>
    <row r="221" spans="1:12">
      <c r="A221" t="s">
        <v>241</v>
      </c>
      <c r="B221">
        <v>8232044.5410000002</v>
      </c>
      <c r="C221">
        <v>6797901.5630000001</v>
      </c>
      <c r="D221">
        <v>5959726.7630000003</v>
      </c>
      <c r="E221">
        <v>6390249.7819999997</v>
      </c>
      <c r="F221">
        <v>7221513.6689999998</v>
      </c>
      <c r="G221">
        <v>8080290.8959999997</v>
      </c>
      <c r="H221">
        <v>8660696.068</v>
      </c>
      <c r="I221">
        <v>8450526.9940000009</v>
      </c>
      <c r="J221">
        <v>8264353.4859999996</v>
      </c>
      <c r="K221">
        <v>6490608.3849999998</v>
      </c>
      <c r="L221">
        <v>9488836.9309999999</v>
      </c>
    </row>
    <row r="222" spans="1:12">
      <c r="A222" t="s">
        <v>242</v>
      </c>
      <c r="B222">
        <v>3867956.0279999999</v>
      </c>
      <c r="C222">
        <v>3686592.0469999998</v>
      </c>
      <c r="D222">
        <v>3956766.5809999998</v>
      </c>
      <c r="E222">
        <v>4669758.0410000002</v>
      </c>
      <c r="F222">
        <v>5227615.2719999999</v>
      </c>
      <c r="G222">
        <v>4947943.3569999998</v>
      </c>
      <c r="H222">
        <v>5126544.6330000004</v>
      </c>
      <c r="I222">
        <v>6237913.7390000001</v>
      </c>
      <c r="J222">
        <v>6662366.9230000004</v>
      </c>
      <c r="K222">
        <v>5554713.1969999997</v>
      </c>
      <c r="L222">
        <v>5981250.7989999996</v>
      </c>
    </row>
    <row r="223" spans="1:12">
      <c r="A223" t="s">
        <v>243</v>
      </c>
      <c r="B223">
        <v>18961242.322000001</v>
      </c>
      <c r="C223">
        <v>21058251.124000002</v>
      </c>
      <c r="D223">
        <v>24888571.818999998</v>
      </c>
      <c r="E223">
        <v>30151668.291000001</v>
      </c>
      <c r="F223">
        <v>35440955.218000002</v>
      </c>
      <c r="G223">
        <v>33888505.696000002</v>
      </c>
      <c r="H223">
        <v>30767253.02</v>
      </c>
      <c r="I223">
        <v>30988064.017000001</v>
      </c>
      <c r="J223">
        <v>27747371.634</v>
      </c>
      <c r="K223">
        <v>19901642.028000001</v>
      </c>
      <c r="L223">
        <v>21088980.596999999</v>
      </c>
    </row>
    <row r="224" spans="1:12">
      <c r="A224" t="s">
        <v>244</v>
      </c>
      <c r="B224">
        <v>3237798.0350000001</v>
      </c>
      <c r="C224">
        <v>3151950.6039999998</v>
      </c>
      <c r="D224">
        <v>3213374.2990000001</v>
      </c>
      <c r="E224">
        <v>3973220.199</v>
      </c>
      <c r="F224">
        <v>5542403.6969999997</v>
      </c>
      <c r="G224">
        <v>5423989.2010000004</v>
      </c>
      <c r="H224">
        <v>5197168.8370000003</v>
      </c>
      <c r="I224">
        <v>6200621.4869999997</v>
      </c>
      <c r="J224">
        <v>6198405.9879999999</v>
      </c>
      <c r="K224">
        <v>3646933.7450000001</v>
      </c>
      <c r="L224">
        <v>3948492.8160000001</v>
      </c>
    </row>
    <row r="225" spans="1:12">
      <c r="A225" t="s">
        <v>245</v>
      </c>
      <c r="B225">
        <v>1261087.085</v>
      </c>
      <c r="C225">
        <v>1058667.7450000001</v>
      </c>
      <c r="D225">
        <v>1181550.602</v>
      </c>
      <c r="E225">
        <v>1645157.254</v>
      </c>
      <c r="F225">
        <v>2143667.7140000002</v>
      </c>
      <c r="G225">
        <v>1846309.9369999999</v>
      </c>
      <c r="H225">
        <v>2415251.3470000001</v>
      </c>
      <c r="I225">
        <v>3178800.5260000001</v>
      </c>
      <c r="J225">
        <v>3536060.1439999999</v>
      </c>
      <c r="K225">
        <v>1280028.2220000001</v>
      </c>
      <c r="L225">
        <v>1891833.6459999999</v>
      </c>
    </row>
    <row r="226" spans="1:12">
      <c r="A226" t="s">
        <v>246</v>
      </c>
      <c r="B226">
        <v>12194111.864</v>
      </c>
      <c r="C226">
        <v>11229583.504000001</v>
      </c>
      <c r="D226">
        <v>12203480.528999999</v>
      </c>
      <c r="E226">
        <v>14100803.295</v>
      </c>
      <c r="F226">
        <v>15789361.789999999</v>
      </c>
      <c r="G226">
        <v>15720959.895</v>
      </c>
      <c r="H226">
        <v>17352518.305</v>
      </c>
      <c r="I226">
        <v>19793996.647</v>
      </c>
      <c r="J226">
        <v>20257103.096000001</v>
      </c>
      <c r="K226">
        <v>15215807.148</v>
      </c>
      <c r="L226">
        <v>17618789.859999999</v>
      </c>
    </row>
    <row r="227" spans="1:12">
      <c r="A227" t="s">
        <v>247</v>
      </c>
      <c r="B227">
        <v>603440.50800000003</v>
      </c>
      <c r="C227">
        <v>508154.17800000001</v>
      </c>
      <c r="D227">
        <v>553314.95400000003</v>
      </c>
      <c r="E227">
        <v>762940.80500000005</v>
      </c>
      <c r="F227">
        <v>928110.60600000003</v>
      </c>
      <c r="G227">
        <v>930591.18299999996</v>
      </c>
      <c r="H227">
        <v>993781.55099999998</v>
      </c>
      <c r="I227">
        <v>1091673.497</v>
      </c>
      <c r="J227">
        <v>1081171.6969999999</v>
      </c>
      <c r="K227">
        <v>871668.08100000001</v>
      </c>
      <c r="L227">
        <v>790593.58200000005</v>
      </c>
    </row>
    <row r="228" spans="1:12">
      <c r="A228" t="s">
        <v>248</v>
      </c>
      <c r="B228">
        <v>620528.96200000006</v>
      </c>
      <c r="C228">
        <v>562605.24899999995</v>
      </c>
      <c r="D228">
        <v>602733.07999999996</v>
      </c>
      <c r="E228">
        <v>716842.31900000002</v>
      </c>
      <c r="F228">
        <v>886772.50399999996</v>
      </c>
      <c r="G228">
        <v>921428.58299999998</v>
      </c>
      <c r="H228">
        <v>1025488.942</v>
      </c>
      <c r="I228">
        <v>1391479.7679999999</v>
      </c>
      <c r="J228">
        <v>1487151.713</v>
      </c>
      <c r="K228">
        <v>793330.98899999994</v>
      </c>
      <c r="L228">
        <v>758632.98699999996</v>
      </c>
    </row>
    <row r="229" spans="1:12">
      <c r="A229" t="s">
        <v>249</v>
      </c>
      <c r="B229">
        <v>682105.68799999997</v>
      </c>
      <c r="C229">
        <v>560873.51699999999</v>
      </c>
      <c r="D229">
        <v>753118.255</v>
      </c>
      <c r="E229">
        <v>803557.68099999998</v>
      </c>
      <c r="F229">
        <v>680976.18900000001</v>
      </c>
      <c r="G229">
        <v>655616.13199999998</v>
      </c>
      <c r="H229">
        <v>1068106.5</v>
      </c>
      <c r="I229">
        <v>1408478.571</v>
      </c>
      <c r="J229">
        <v>1159096.1880000001</v>
      </c>
      <c r="K229">
        <v>1122128.6510000001</v>
      </c>
      <c r="L229">
        <v>1170997.699</v>
      </c>
    </row>
    <row r="230" spans="1:12">
      <c r="A230" t="s">
        <v>250</v>
      </c>
      <c r="B230">
        <v>16226251.333000001</v>
      </c>
      <c r="C230">
        <v>17210402.925999999</v>
      </c>
      <c r="D230">
        <v>17169578.684</v>
      </c>
      <c r="E230">
        <v>19221421.684999999</v>
      </c>
      <c r="F230">
        <v>22106314.848999999</v>
      </c>
      <c r="G230">
        <v>24456089.271000002</v>
      </c>
      <c r="H230">
        <v>28962290.498</v>
      </c>
      <c r="I230">
        <v>31315237.423999999</v>
      </c>
      <c r="J230">
        <v>38121490.945</v>
      </c>
      <c r="K230">
        <v>34529033.902999997</v>
      </c>
      <c r="L230">
        <v>46389608.303000003</v>
      </c>
    </row>
    <row r="231" spans="1:12">
      <c r="A231" t="s">
        <v>251</v>
      </c>
      <c r="B231">
        <v>2146877.4900000002</v>
      </c>
      <c r="C231">
        <v>2406356.591</v>
      </c>
      <c r="D231">
        <v>1865953.6340000001</v>
      </c>
      <c r="E231">
        <v>3068300.8569999998</v>
      </c>
      <c r="F231">
        <v>1771260.398</v>
      </c>
      <c r="G231">
        <v>1911665.0060000001</v>
      </c>
      <c r="H231">
        <v>2335239.7110000001</v>
      </c>
      <c r="I231">
        <v>2685691.21</v>
      </c>
      <c r="J231">
        <v>3619806.9180000001</v>
      </c>
      <c r="K231">
        <v>2117902.358</v>
      </c>
      <c r="L231">
        <v>2775655.2390000001</v>
      </c>
    </row>
    <row r="232" spans="1:12">
      <c r="A232" t="s">
        <v>252</v>
      </c>
      <c r="B232">
        <v>148013.28200000001</v>
      </c>
      <c r="C232">
        <v>164207.43799999999</v>
      </c>
      <c r="D232">
        <v>170959.61799999999</v>
      </c>
      <c r="E232">
        <v>149494.109</v>
      </c>
      <c r="F232">
        <v>184724.94399999999</v>
      </c>
      <c r="G232">
        <v>199298.992</v>
      </c>
      <c r="H232">
        <v>193726.663</v>
      </c>
      <c r="I232">
        <v>247341.61499999999</v>
      </c>
      <c r="J232">
        <v>303375.35700000002</v>
      </c>
      <c r="K232">
        <v>190693.196</v>
      </c>
      <c r="L232">
        <v>230496.45300000001</v>
      </c>
    </row>
    <row r="233" spans="1:12">
      <c r="A233" t="s">
        <v>253</v>
      </c>
      <c r="B233">
        <v>478914.24900000001</v>
      </c>
      <c r="C233">
        <v>481623.03700000001</v>
      </c>
      <c r="D233">
        <v>432574.04700000002</v>
      </c>
      <c r="E233">
        <v>532735.86899999995</v>
      </c>
      <c r="F233">
        <v>676931.79500000004</v>
      </c>
      <c r="G233">
        <v>675843.77800000005</v>
      </c>
      <c r="H233">
        <v>778485.63100000005</v>
      </c>
      <c r="I233">
        <v>840599.50199999998</v>
      </c>
      <c r="J233">
        <v>953380.902</v>
      </c>
      <c r="K233">
        <v>715560.74199999997</v>
      </c>
      <c r="L233">
        <v>707353.674</v>
      </c>
    </row>
    <row r="234" spans="1:12">
      <c r="A234" t="s">
        <v>254</v>
      </c>
      <c r="B234">
        <v>519476.10100000002</v>
      </c>
      <c r="C234">
        <v>519392.53200000001</v>
      </c>
      <c r="D234">
        <v>545061.76399999997</v>
      </c>
      <c r="E234">
        <v>646039.80799999996</v>
      </c>
      <c r="F234">
        <v>711284.24300000002</v>
      </c>
      <c r="G234">
        <v>703052.86800000002</v>
      </c>
      <c r="H234">
        <v>758761.71699999995</v>
      </c>
      <c r="I234">
        <v>874812.54</v>
      </c>
      <c r="J234">
        <v>994530.745</v>
      </c>
      <c r="K234">
        <v>803074.326</v>
      </c>
      <c r="L234">
        <v>843415.85100000002</v>
      </c>
    </row>
    <row r="235" spans="1:12">
      <c r="A235" t="s">
        <v>255</v>
      </c>
      <c r="B235">
        <v>2353438.304</v>
      </c>
      <c r="C235">
        <v>2210906.3390000002</v>
      </c>
      <c r="D235">
        <v>2292254.2349999999</v>
      </c>
      <c r="E235">
        <v>2614565.5780000002</v>
      </c>
      <c r="F235">
        <v>2955432.4360000002</v>
      </c>
      <c r="G235">
        <v>2970125.7250000001</v>
      </c>
      <c r="H235">
        <v>3195067.6359999999</v>
      </c>
      <c r="I235">
        <v>3725310.3390000002</v>
      </c>
      <c r="J235">
        <v>4047634.8810000001</v>
      </c>
      <c r="K235">
        <v>3166538.4939999999</v>
      </c>
      <c r="L235">
        <v>2751479.6630000002</v>
      </c>
    </row>
    <row r="236" spans="1:12">
      <c r="A236" t="s">
        <v>256</v>
      </c>
      <c r="B236">
        <v>1331985.808</v>
      </c>
      <c r="C236">
        <v>1557992.2379999999</v>
      </c>
      <c r="D236">
        <v>1661418.58</v>
      </c>
      <c r="E236">
        <v>1968857.406</v>
      </c>
      <c r="F236">
        <v>2366972.3149999999</v>
      </c>
      <c r="G236">
        <v>2649643.7540000002</v>
      </c>
      <c r="H236">
        <v>3019591.1140000001</v>
      </c>
      <c r="I236">
        <v>3447320.66</v>
      </c>
      <c r="J236">
        <v>3975298.1310000001</v>
      </c>
      <c r="K236">
        <v>3588962.7689999999</v>
      </c>
      <c r="L236">
        <v>4079716.7</v>
      </c>
    </row>
    <row r="237" spans="1:12">
      <c r="A237" t="s">
        <v>257</v>
      </c>
      <c r="B237">
        <v>483189.83899999998</v>
      </c>
      <c r="C237">
        <v>494708.62900000002</v>
      </c>
      <c r="D237">
        <v>541832.99399999995</v>
      </c>
      <c r="E237">
        <v>702656.68900000001</v>
      </c>
      <c r="F237">
        <v>859928.04500000004</v>
      </c>
      <c r="G237">
        <v>862539.84100000001</v>
      </c>
      <c r="H237">
        <v>914916.03700000001</v>
      </c>
      <c r="I237">
        <v>1065372.5589999999</v>
      </c>
      <c r="J237">
        <v>1215450.0530000001</v>
      </c>
      <c r="K237">
        <v>1039697.218</v>
      </c>
      <c r="L237">
        <v>936854.62699999998</v>
      </c>
    </row>
    <row r="238" spans="1:12">
      <c r="A238" t="s">
        <v>258</v>
      </c>
      <c r="B238">
        <v>1019794.706</v>
      </c>
      <c r="C238">
        <v>1011057.644</v>
      </c>
      <c r="D238">
        <v>1126982.4920000001</v>
      </c>
      <c r="E238">
        <v>1295554.432</v>
      </c>
      <c r="F238">
        <v>1494315.3829999999</v>
      </c>
      <c r="G238">
        <v>1668752.834</v>
      </c>
      <c r="H238">
        <v>1845448.51</v>
      </c>
      <c r="I238">
        <v>2270625.7119999998</v>
      </c>
      <c r="J238">
        <v>2462746.3909999998</v>
      </c>
      <c r="K238">
        <v>2173439.2370000002</v>
      </c>
      <c r="L238">
        <v>2021307.79</v>
      </c>
    </row>
    <row r="239" spans="1:12">
      <c r="A239" t="s">
        <v>259</v>
      </c>
      <c r="B239">
        <v>191516.54</v>
      </c>
      <c r="C239">
        <v>192277.79699999999</v>
      </c>
      <c r="D239">
        <v>219661.182</v>
      </c>
      <c r="E239">
        <v>265024.41399999999</v>
      </c>
      <c r="F239">
        <v>269102.47899999999</v>
      </c>
      <c r="G239">
        <v>270963.614</v>
      </c>
      <c r="H239">
        <v>306650.821</v>
      </c>
      <c r="I239">
        <v>356344.98599999998</v>
      </c>
      <c r="J239">
        <v>413008.946</v>
      </c>
      <c r="K239">
        <v>347218.72399999999</v>
      </c>
      <c r="L239">
        <v>351479.05499999999</v>
      </c>
    </row>
    <row r="240" spans="1:12">
      <c r="A240" t="s">
        <v>260</v>
      </c>
      <c r="B240">
        <v>434285.38299999997</v>
      </c>
      <c r="C240">
        <v>397685.95600000001</v>
      </c>
      <c r="D240">
        <v>443414.973</v>
      </c>
      <c r="E240">
        <v>509760.19699999999</v>
      </c>
      <c r="F240">
        <v>552623.98499999999</v>
      </c>
      <c r="G240">
        <v>586072.94299999997</v>
      </c>
      <c r="H240">
        <v>650301.549</v>
      </c>
      <c r="I240">
        <v>849546.23899999994</v>
      </c>
      <c r="J240">
        <v>932211.50899999996</v>
      </c>
      <c r="K240">
        <v>851577.05200000003</v>
      </c>
      <c r="L240">
        <v>896527.09299999999</v>
      </c>
    </row>
    <row r="241" spans="1:12">
      <c r="A241" t="s">
        <v>261</v>
      </c>
      <c r="B241">
        <v>2525079.2009999999</v>
      </c>
      <c r="C241">
        <v>2657771.1639999999</v>
      </c>
      <c r="D241">
        <v>2948726.517</v>
      </c>
      <c r="E241">
        <v>3333888.9389999998</v>
      </c>
      <c r="F241">
        <v>3722897.895</v>
      </c>
      <c r="G241">
        <v>3914738.2710000002</v>
      </c>
      <c r="H241">
        <v>4280150.1040000003</v>
      </c>
      <c r="I241">
        <v>4931117.8600000003</v>
      </c>
      <c r="J241">
        <v>5097340.8729999997</v>
      </c>
      <c r="K241">
        <v>4250924.7410000004</v>
      </c>
      <c r="L241">
        <v>4296847.5240000002</v>
      </c>
    </row>
    <row r="242" spans="1:12">
      <c r="A242" t="s">
        <v>262</v>
      </c>
      <c r="B242">
        <v>360360.97899999999</v>
      </c>
      <c r="C242">
        <v>361092.14399999997</v>
      </c>
      <c r="D242">
        <v>377233.67599999998</v>
      </c>
      <c r="E242">
        <v>461999.00599999999</v>
      </c>
      <c r="F242">
        <v>522980.03899999999</v>
      </c>
      <c r="G242">
        <v>521884.97399999999</v>
      </c>
      <c r="H242">
        <v>561384.52300000004</v>
      </c>
      <c r="I242">
        <v>633769.31900000002</v>
      </c>
      <c r="J242">
        <v>745930.88</v>
      </c>
      <c r="K242">
        <v>654091.44499999995</v>
      </c>
      <c r="L242">
        <v>717731.48499999999</v>
      </c>
    </row>
    <row r="243" spans="1:12">
      <c r="A243" t="s">
        <v>263</v>
      </c>
      <c r="B243">
        <v>289012.94099999999</v>
      </c>
      <c r="C243">
        <v>301469.15700000001</v>
      </c>
      <c r="D243">
        <v>363984.38799999998</v>
      </c>
      <c r="E243">
        <v>435611.90100000001</v>
      </c>
      <c r="F243">
        <v>462843.97499999998</v>
      </c>
      <c r="G243">
        <v>529866.78799999994</v>
      </c>
      <c r="H243">
        <v>606733.69999999995</v>
      </c>
      <c r="I243">
        <v>688267.57400000002</v>
      </c>
      <c r="J243">
        <v>767936.66399999999</v>
      </c>
      <c r="K243">
        <v>725174.87100000004</v>
      </c>
      <c r="L243">
        <v>775353.61</v>
      </c>
    </row>
    <row r="244" spans="1:12">
      <c r="A244" t="s">
        <v>264</v>
      </c>
      <c r="B244">
        <v>922656.32499999995</v>
      </c>
      <c r="C244">
        <v>956163.34299999999</v>
      </c>
      <c r="D244">
        <v>1070757.514</v>
      </c>
      <c r="E244">
        <v>1275409.548</v>
      </c>
      <c r="F244">
        <v>1475702.7279999999</v>
      </c>
      <c r="G244">
        <v>1517521.409</v>
      </c>
      <c r="H244">
        <v>1677738.78</v>
      </c>
      <c r="I244">
        <v>1984022.74</v>
      </c>
      <c r="J244">
        <v>2142324.591</v>
      </c>
      <c r="K244">
        <v>1906979.2</v>
      </c>
      <c r="L244">
        <v>2081722.872</v>
      </c>
    </row>
    <row r="245" spans="1:12">
      <c r="A245" t="s">
        <v>265</v>
      </c>
      <c r="B245">
        <v>151673.82</v>
      </c>
      <c r="C245">
        <v>163761.52100000001</v>
      </c>
      <c r="D245">
        <v>162391.103</v>
      </c>
      <c r="E245">
        <v>238718.804</v>
      </c>
      <c r="F245">
        <v>255112.51699999999</v>
      </c>
      <c r="G245">
        <v>243296.64300000001</v>
      </c>
      <c r="H245">
        <v>294525.48700000002</v>
      </c>
      <c r="I245">
        <v>299299.929</v>
      </c>
      <c r="J245">
        <v>415677.43099999998</v>
      </c>
      <c r="K245">
        <v>340604.152</v>
      </c>
      <c r="L245">
        <v>330374.80300000001</v>
      </c>
    </row>
    <row r="246" spans="1:12">
      <c r="A246" t="s">
        <v>266</v>
      </c>
      <c r="B246">
        <v>1265372.648</v>
      </c>
      <c r="C246">
        <v>1429618.406</v>
      </c>
      <c r="D246">
        <v>1539875.199</v>
      </c>
      <c r="E246">
        <v>1866277.862</v>
      </c>
      <c r="F246">
        <v>2095464.5930000001</v>
      </c>
      <c r="G246">
        <v>2262793.9049999998</v>
      </c>
      <c r="H246">
        <v>2503179.165</v>
      </c>
      <c r="I246">
        <v>2990294.6889999998</v>
      </c>
      <c r="J246">
        <v>3423132.62</v>
      </c>
      <c r="K246">
        <v>3165528.4539999999</v>
      </c>
      <c r="L246">
        <v>3113009.12</v>
      </c>
    </row>
    <row r="247" spans="1:12">
      <c r="A247" t="s">
        <v>267</v>
      </c>
      <c r="B247">
        <v>172669.02900000001</v>
      </c>
      <c r="C247">
        <v>206967.97200000001</v>
      </c>
      <c r="D247">
        <v>283898.609</v>
      </c>
      <c r="E247">
        <v>391092.36499999999</v>
      </c>
      <c r="F247">
        <v>406570.728</v>
      </c>
      <c r="G247">
        <v>393526.45400000003</v>
      </c>
      <c r="H247">
        <v>402427.03100000002</v>
      </c>
      <c r="I247">
        <v>572806.63399999996</v>
      </c>
      <c r="J247">
        <v>552684.75300000003</v>
      </c>
      <c r="K247">
        <v>474340.576</v>
      </c>
      <c r="L247">
        <v>499537.56099999999</v>
      </c>
    </row>
    <row r="248" spans="1:12">
      <c r="A248" t="s">
        <v>268</v>
      </c>
      <c r="B248">
        <v>3201413.0320000001</v>
      </c>
      <c r="C248">
        <v>3531902.8689999999</v>
      </c>
      <c r="D248">
        <v>3699358.9959999998</v>
      </c>
      <c r="E248">
        <v>4347409.3310000002</v>
      </c>
      <c r="F248">
        <v>5243144.8870000001</v>
      </c>
      <c r="G248">
        <v>5467354.7759999996</v>
      </c>
      <c r="H248">
        <v>6437838.2120000003</v>
      </c>
      <c r="I248">
        <v>7280658.7369999997</v>
      </c>
      <c r="J248">
        <v>7710375.057</v>
      </c>
      <c r="K248">
        <v>5854992.1840000004</v>
      </c>
      <c r="L248">
        <v>6487853.5990000004</v>
      </c>
    </row>
    <row r="249" spans="1:12">
      <c r="A249" t="s">
        <v>269</v>
      </c>
      <c r="B249">
        <v>205641.95699999999</v>
      </c>
      <c r="C249">
        <v>207271.51800000001</v>
      </c>
      <c r="D249">
        <v>213007.272</v>
      </c>
      <c r="E249">
        <v>261130.81200000001</v>
      </c>
      <c r="F249">
        <v>339648.00099999999</v>
      </c>
      <c r="G249">
        <v>248109.372</v>
      </c>
      <c r="H249">
        <v>257518.04800000001</v>
      </c>
      <c r="I249">
        <v>224443.73199999999</v>
      </c>
      <c r="J249">
        <v>177966.87400000001</v>
      </c>
      <c r="K249">
        <v>144437.00899999999</v>
      </c>
      <c r="L249">
        <v>140887.22200000001</v>
      </c>
    </row>
    <row r="250" spans="1:12">
      <c r="A250" t="s">
        <v>270</v>
      </c>
      <c r="B250">
        <v>1103431.4350000001</v>
      </c>
      <c r="C250">
        <v>967236.93799999997</v>
      </c>
      <c r="D250">
        <v>961500.45499999996</v>
      </c>
      <c r="E250">
        <v>1233604.216</v>
      </c>
      <c r="F250">
        <v>1342094.808</v>
      </c>
      <c r="G250">
        <v>1229930.986</v>
      </c>
      <c r="H250">
        <v>1354277.6939999999</v>
      </c>
      <c r="I250">
        <v>1342824.3359999999</v>
      </c>
      <c r="J250">
        <v>1155224.007</v>
      </c>
      <c r="K250">
        <v>827841.82299999997</v>
      </c>
      <c r="L250">
        <v>715459.47400000005</v>
      </c>
    </row>
    <row r="251" spans="1:12">
      <c r="A251" t="s">
        <v>271</v>
      </c>
      <c r="B251">
        <v>20533.534</v>
      </c>
      <c r="C251">
        <v>22284.188999999998</v>
      </c>
      <c r="D251">
        <v>23486.001</v>
      </c>
      <c r="E251">
        <v>24693.842000000001</v>
      </c>
      <c r="F251">
        <v>21165.899000000001</v>
      </c>
      <c r="G251">
        <v>21422.118999999999</v>
      </c>
      <c r="H251">
        <v>22175.591</v>
      </c>
      <c r="I251">
        <v>19773.388999999999</v>
      </c>
      <c r="J251">
        <v>17232.308000000001</v>
      </c>
      <c r="K251">
        <v>11975.982</v>
      </c>
      <c r="L251">
        <v>13516.743</v>
      </c>
    </row>
    <row r="252" spans="1:12">
      <c r="A252" t="s">
        <v>272</v>
      </c>
      <c r="B252">
        <v>735202.304</v>
      </c>
      <c r="C252">
        <v>688991.26</v>
      </c>
      <c r="D252">
        <v>634982.076</v>
      </c>
      <c r="E252">
        <v>686896.63899999997</v>
      </c>
      <c r="F252">
        <v>774543.14399999997</v>
      </c>
      <c r="G252">
        <v>774595.554</v>
      </c>
      <c r="H252">
        <v>877729.08400000003</v>
      </c>
      <c r="I252">
        <v>946003.59600000002</v>
      </c>
      <c r="J252">
        <v>1080285.152</v>
      </c>
      <c r="K252">
        <v>875408.14399999997</v>
      </c>
      <c r="L252">
        <v>922480.24699999997</v>
      </c>
    </row>
    <row r="253" spans="1:12">
      <c r="A253" t="s">
        <v>273</v>
      </c>
      <c r="B253">
        <v>554595.745</v>
      </c>
      <c r="C253">
        <v>549892.14899999998</v>
      </c>
      <c r="D253">
        <v>592100.79500000004</v>
      </c>
      <c r="E253">
        <v>654946.43200000003</v>
      </c>
      <c r="F253">
        <v>723663.66099999996</v>
      </c>
      <c r="G253">
        <v>821942.70400000003</v>
      </c>
      <c r="H253">
        <v>1053741.6370000001</v>
      </c>
      <c r="I253">
        <v>1338028.5009999999</v>
      </c>
      <c r="J253">
        <v>1511321.493</v>
      </c>
      <c r="K253">
        <v>1284883.9099999999</v>
      </c>
      <c r="L253">
        <v>1473876.395</v>
      </c>
    </row>
    <row r="254" spans="1:12">
      <c r="A254" t="s">
        <v>274</v>
      </c>
      <c r="B254">
        <v>253149.03099999999</v>
      </c>
      <c r="C254">
        <v>237951.11600000001</v>
      </c>
      <c r="D254">
        <v>252008.364</v>
      </c>
      <c r="E254">
        <v>353096.88099999999</v>
      </c>
      <c r="F254">
        <v>431879.26299999998</v>
      </c>
      <c r="G254">
        <v>439671.66700000002</v>
      </c>
      <c r="H254">
        <v>396455.37300000002</v>
      </c>
      <c r="I254">
        <v>441317.038</v>
      </c>
      <c r="J254">
        <v>478744.55</v>
      </c>
      <c r="K254">
        <v>380393.02500000002</v>
      </c>
      <c r="L254">
        <v>358466.08600000001</v>
      </c>
    </row>
    <row r="255" spans="1:12">
      <c r="A255" t="s">
        <v>275</v>
      </c>
      <c r="B255">
        <v>1669818.7919999999</v>
      </c>
      <c r="C255">
        <v>1619372.0290000001</v>
      </c>
      <c r="D255">
        <v>1600129.531</v>
      </c>
      <c r="E255">
        <v>1892185.057</v>
      </c>
      <c r="F255">
        <v>2103397.9169999999</v>
      </c>
      <c r="G255">
        <v>2219397.2230000002</v>
      </c>
      <c r="H255">
        <v>2147095.5440000002</v>
      </c>
      <c r="I255">
        <v>2369161.9500000002</v>
      </c>
      <c r="J255">
        <v>2510793.8769999999</v>
      </c>
      <c r="K255">
        <v>2308352.423</v>
      </c>
      <c r="L255">
        <v>2260171.1830000002</v>
      </c>
    </row>
    <row r="256" spans="1:12">
      <c r="A256" t="s">
        <v>276</v>
      </c>
      <c r="B256">
        <v>2912308.6549999998</v>
      </c>
      <c r="C256">
        <v>2974173.1540000001</v>
      </c>
      <c r="D256">
        <v>3213888.8160000001</v>
      </c>
      <c r="E256">
        <v>3938352.05</v>
      </c>
      <c r="F256">
        <v>4529477.7869999995</v>
      </c>
      <c r="G256">
        <v>4745849.7960000001</v>
      </c>
      <c r="H256">
        <v>5073119.8499999996</v>
      </c>
      <c r="I256">
        <v>5843140.3200000003</v>
      </c>
      <c r="J256">
        <v>6238881.7019999996</v>
      </c>
      <c r="K256">
        <v>5151601.9289999995</v>
      </c>
      <c r="L256">
        <v>5388778.176</v>
      </c>
    </row>
    <row r="257" spans="1:12">
      <c r="A257" t="s">
        <v>277</v>
      </c>
      <c r="B257">
        <v>1082074.2679999999</v>
      </c>
      <c r="C257">
        <v>1098056.148</v>
      </c>
      <c r="D257">
        <v>1246851.0660000001</v>
      </c>
      <c r="E257">
        <v>1382464.4750000001</v>
      </c>
      <c r="F257">
        <v>1575078.835</v>
      </c>
      <c r="G257">
        <v>1613994.977</v>
      </c>
      <c r="H257">
        <v>1633136.531</v>
      </c>
      <c r="I257">
        <v>1665602.59</v>
      </c>
      <c r="J257">
        <v>1767786.6780000001</v>
      </c>
      <c r="K257">
        <v>1602223.808</v>
      </c>
      <c r="L257">
        <v>1608447.32</v>
      </c>
    </row>
    <row r="258" spans="1:12">
      <c r="A258" t="s">
        <v>278</v>
      </c>
      <c r="B258">
        <v>499390.05699999997</v>
      </c>
      <c r="C258">
        <v>455271.87400000001</v>
      </c>
      <c r="D258">
        <v>508274.55099999998</v>
      </c>
      <c r="E258">
        <v>604193.728</v>
      </c>
      <c r="F258">
        <v>740555.08700000006</v>
      </c>
      <c r="G258">
        <v>729704.53700000001</v>
      </c>
      <c r="H258">
        <v>713492.88100000005</v>
      </c>
      <c r="I258">
        <v>840508.93700000003</v>
      </c>
      <c r="J258">
        <v>784947.70400000003</v>
      </c>
      <c r="K258">
        <v>721154.16500000004</v>
      </c>
      <c r="L258">
        <v>871314.92799999996</v>
      </c>
    </row>
    <row r="259" spans="1:12">
      <c r="A259" t="s">
        <v>279</v>
      </c>
      <c r="B259">
        <v>752063.64500000002</v>
      </c>
      <c r="C259">
        <v>626464.44299999997</v>
      </c>
      <c r="D259">
        <v>603254.21400000004</v>
      </c>
      <c r="E259">
        <v>762773.28899999999</v>
      </c>
      <c r="F259">
        <v>824713.73800000001</v>
      </c>
      <c r="G259">
        <v>874928.76100000006</v>
      </c>
      <c r="H259">
        <v>1142651.1299999999</v>
      </c>
      <c r="I259">
        <v>1185862.6100000001</v>
      </c>
      <c r="J259">
        <v>1553620.4509999999</v>
      </c>
      <c r="K259">
        <v>1186104.29</v>
      </c>
      <c r="L259">
        <v>969833.25199999998</v>
      </c>
    </row>
    <row r="260" spans="1:12">
      <c r="A260" t="s">
        <v>280</v>
      </c>
      <c r="B260">
        <v>842289.39199999999</v>
      </c>
      <c r="C260">
        <v>1012809.075</v>
      </c>
      <c r="D260">
        <v>966083.04299999995</v>
      </c>
      <c r="E260">
        <v>1018003.699</v>
      </c>
      <c r="F260">
        <v>1171015.331</v>
      </c>
      <c r="G260">
        <v>1406521.3130000001</v>
      </c>
      <c r="H260">
        <v>1784300.8729999999</v>
      </c>
      <c r="I260">
        <v>2219243.7209999999</v>
      </c>
      <c r="J260">
        <v>2505834.5359999998</v>
      </c>
      <c r="K260">
        <v>1966296.432</v>
      </c>
      <c r="L260">
        <v>2483085.429</v>
      </c>
    </row>
    <row r="261" spans="1:12">
      <c r="A261" t="s">
        <v>281</v>
      </c>
      <c r="B261">
        <v>1051690.2050000001</v>
      </c>
      <c r="C261">
        <v>1034296.345</v>
      </c>
      <c r="D261">
        <v>1224848.223</v>
      </c>
      <c r="E261">
        <v>1388436.18</v>
      </c>
      <c r="F261">
        <v>1495167.2919999999</v>
      </c>
      <c r="G261">
        <v>1526795.9909999999</v>
      </c>
      <c r="H261">
        <v>1509290.91</v>
      </c>
      <c r="I261">
        <v>1593514.1159999999</v>
      </c>
      <c r="J261">
        <v>1525984.148</v>
      </c>
      <c r="K261">
        <v>1347523.0179999999</v>
      </c>
      <c r="L261">
        <v>1485044.2439999999</v>
      </c>
    </row>
    <row r="262" spans="1:12">
      <c r="A262" t="s">
        <v>282</v>
      </c>
      <c r="B262">
        <v>966432.63</v>
      </c>
      <c r="C262">
        <v>982569.12600000005</v>
      </c>
      <c r="D262">
        <v>1209053.682</v>
      </c>
      <c r="E262">
        <v>1643041.8019999999</v>
      </c>
      <c r="F262">
        <v>2681053.0970000001</v>
      </c>
      <c r="G262">
        <v>3199378.6030000001</v>
      </c>
      <c r="H262">
        <v>3359595.077</v>
      </c>
      <c r="I262">
        <v>3550920.3119999999</v>
      </c>
      <c r="J262">
        <v>4285112.3689999999</v>
      </c>
      <c r="K262">
        <v>4532001.8660000004</v>
      </c>
      <c r="L262">
        <v>4801420.8909999998</v>
      </c>
    </row>
    <row r="263" spans="1:12">
      <c r="A263" t="s">
        <v>283</v>
      </c>
      <c r="B263">
        <v>170627.93599999999</v>
      </c>
      <c r="C263">
        <v>274004.99400000001</v>
      </c>
      <c r="D263">
        <v>321358.95400000003</v>
      </c>
      <c r="E263">
        <v>437751.12099999998</v>
      </c>
      <c r="F263">
        <v>448993.30599999998</v>
      </c>
      <c r="G263">
        <v>305320.875</v>
      </c>
      <c r="H263">
        <v>483042.48599999998</v>
      </c>
      <c r="I263">
        <v>552185.22699999996</v>
      </c>
      <c r="J263">
        <v>725013.73100000003</v>
      </c>
      <c r="K263">
        <v>673052.95600000001</v>
      </c>
      <c r="L263">
        <v>1296023.2620000001</v>
      </c>
    </row>
  </sheetData>
  <pageMargins left="0.7" right="0.7" top="0.75" bottom="0.75" header="0.3" footer="0.3"/>
  <legacyDrawing r:id="rId1"/>
</worksheet>
</file>

<file path=xl/worksheets/sheet35.xml><?xml version="1.0" encoding="utf-8"?>
<worksheet xmlns="http://schemas.openxmlformats.org/spreadsheetml/2006/main" xmlns:r="http://schemas.openxmlformats.org/officeDocument/2006/relationships">
  <dimension ref="A1:Z263"/>
  <sheetViews>
    <sheetView topLeftCell="G1" workbookViewId="0">
      <selection activeCell="N2" sqref="N2"/>
    </sheetView>
  </sheetViews>
  <sheetFormatPr defaultRowHeight="12.75"/>
  <sheetData>
    <row r="1" spans="1:26">
      <c r="A1" t="s">
        <v>26</v>
      </c>
    </row>
    <row r="2" spans="1:26">
      <c r="A2" t="s">
        <v>0</v>
      </c>
      <c r="N2" s="1"/>
    </row>
    <row r="3" spans="1:26">
      <c r="O3" s="2" t="s">
        <v>288</v>
      </c>
    </row>
    <row r="4" spans="1:26">
      <c r="A4" t="s">
        <v>1</v>
      </c>
      <c r="B4" t="s">
        <v>325</v>
      </c>
      <c r="C4" t="s">
        <v>3</v>
      </c>
      <c r="D4" t="s">
        <v>4</v>
      </c>
      <c r="O4" s="3" t="s">
        <v>289</v>
      </c>
      <c r="P4" s="1" t="s">
        <v>286</v>
      </c>
    </row>
    <row r="5" spans="1:26">
      <c r="N5" s="4" t="s">
        <v>20</v>
      </c>
      <c r="O5" s="6"/>
      <c r="P5" s="5">
        <v>2000</v>
      </c>
      <c r="Q5" s="5">
        <v>2001</v>
      </c>
      <c r="R5" s="5">
        <v>2002</v>
      </c>
      <c r="S5" s="5">
        <v>2003</v>
      </c>
      <c r="T5" s="5">
        <v>2004</v>
      </c>
      <c r="U5" s="5">
        <v>2005</v>
      </c>
      <c r="V5" s="5">
        <v>2006</v>
      </c>
      <c r="W5" s="5">
        <v>2007</v>
      </c>
      <c r="X5" s="5">
        <v>2008</v>
      </c>
      <c r="Y5" s="5">
        <v>2009</v>
      </c>
      <c r="Z5" s="5">
        <v>2010</v>
      </c>
    </row>
    <row r="6" spans="1:26">
      <c r="A6" t="s">
        <v>5</v>
      </c>
      <c r="B6" t="s">
        <v>6</v>
      </c>
      <c r="C6" t="s">
        <v>7</v>
      </c>
      <c r="D6" t="s">
        <v>8</v>
      </c>
      <c r="E6" t="s">
        <v>9</v>
      </c>
      <c r="F6" t="s">
        <v>10</v>
      </c>
      <c r="G6" t="s">
        <v>11</v>
      </c>
      <c r="H6" t="s">
        <v>12</v>
      </c>
      <c r="I6" t="s">
        <v>13</v>
      </c>
      <c r="J6" t="s">
        <v>14</v>
      </c>
      <c r="K6" t="s">
        <v>15</v>
      </c>
      <c r="L6" t="s">
        <v>16</v>
      </c>
      <c r="O6" s="7"/>
    </row>
    <row r="7" spans="1:26">
      <c r="A7" t="s">
        <v>17</v>
      </c>
      <c r="O7" s="7" t="s">
        <v>21</v>
      </c>
      <c r="P7">
        <f>SUM(B9:B96)</f>
        <v>21985632.759000003</v>
      </c>
      <c r="Q7">
        <f t="shared" ref="Q7:Z7" si="0">SUM(C9:C96)</f>
        <v>22417693.021000002</v>
      </c>
      <c r="R7">
        <f t="shared" si="0"/>
        <v>24056321.311999999</v>
      </c>
      <c r="S7">
        <f t="shared" si="0"/>
        <v>29618752.541000009</v>
      </c>
      <c r="T7">
        <f t="shared" si="0"/>
        <v>34600149.910000011</v>
      </c>
      <c r="U7">
        <f t="shared" si="0"/>
        <v>40660761.486000024</v>
      </c>
      <c r="V7">
        <f t="shared" si="0"/>
        <v>45949558.963000007</v>
      </c>
      <c r="W7">
        <f t="shared" si="0"/>
        <v>56071591.236999981</v>
      </c>
      <c r="X7">
        <f t="shared" si="0"/>
        <v>67546333.735999987</v>
      </c>
      <c r="Y7">
        <f t="shared" si="0"/>
        <v>51618499.637000002</v>
      </c>
      <c r="Z7">
        <f t="shared" si="0"/>
        <v>61379667.837000005</v>
      </c>
    </row>
    <row r="8" spans="1:26">
      <c r="A8" t="s">
        <v>28</v>
      </c>
      <c r="B8">
        <v>239931704.039</v>
      </c>
      <c r="C8">
        <v>244252016.495</v>
      </c>
      <c r="D8">
        <v>254215603.98199999</v>
      </c>
      <c r="E8">
        <v>299465735.949</v>
      </c>
      <c r="F8">
        <v>353543123.26999998</v>
      </c>
      <c r="G8">
        <v>372957145.92400002</v>
      </c>
      <c r="H8">
        <v>417152997.02100003</v>
      </c>
      <c r="I8">
        <v>500203413.15700001</v>
      </c>
      <c r="J8">
        <v>541786282.70099998</v>
      </c>
      <c r="K8">
        <v>406479126.912</v>
      </c>
      <c r="L8">
        <v>446839829.71499997</v>
      </c>
      <c r="O8" s="7"/>
    </row>
    <row r="9" spans="1:26">
      <c r="A9" t="s">
        <v>29</v>
      </c>
      <c r="B9">
        <v>37557.010999999999</v>
      </c>
      <c r="C9">
        <v>21294.579000000002</v>
      </c>
      <c r="D9">
        <v>25858.687000000002</v>
      </c>
      <c r="E9">
        <v>32196.278999999999</v>
      </c>
      <c r="F9">
        <v>42211.023000000001</v>
      </c>
      <c r="G9">
        <v>53315.472000000002</v>
      </c>
      <c r="H9">
        <v>54019.201999999997</v>
      </c>
      <c r="I9">
        <v>54542.944000000003</v>
      </c>
      <c r="J9">
        <v>75501.86</v>
      </c>
      <c r="K9">
        <v>58716.737000000001</v>
      </c>
      <c r="L9">
        <v>57467.442999999999</v>
      </c>
      <c r="O9" s="7" t="s">
        <v>22</v>
      </c>
      <c r="P9">
        <f>B105+B130+B131+B132+B136+B137+B138+B106+B150+B151+B152+B156+B157+B166+B167+B168+B169+B170+B171+B172+B173</f>
        <v>13977771.527999997</v>
      </c>
      <c r="Q9">
        <f t="shared" ref="Q9:Z9" si="1">C105+C130+C131+C132+C136+C137+C138+C106+C150+C151+C152+C156+C157+C166+C167+C168+C169+C170+C171+C172+C173</f>
        <v>14031661.051000001</v>
      </c>
      <c r="R9">
        <f t="shared" si="1"/>
        <v>14013605.525</v>
      </c>
      <c r="S9">
        <f t="shared" si="1"/>
        <v>15549451.387999998</v>
      </c>
      <c r="T9">
        <f t="shared" si="1"/>
        <v>17869240.526999999</v>
      </c>
      <c r="U9">
        <f t="shared" si="1"/>
        <v>17896068.100999996</v>
      </c>
      <c r="V9">
        <f t="shared" si="1"/>
        <v>21836982.769000001</v>
      </c>
      <c r="W9">
        <f t="shared" si="1"/>
        <v>25899246.243999999</v>
      </c>
      <c r="X9">
        <f t="shared" si="1"/>
        <v>26104655.178000003</v>
      </c>
      <c r="Y9">
        <f t="shared" si="1"/>
        <v>18546094.760000002</v>
      </c>
      <c r="Z9">
        <f t="shared" si="1"/>
        <v>21974267.551999997</v>
      </c>
    </row>
    <row r="10" spans="1:26">
      <c r="A10" t="s">
        <v>30</v>
      </c>
      <c r="B10">
        <v>206881.65100000001</v>
      </c>
      <c r="C10">
        <v>140833.99</v>
      </c>
      <c r="D10">
        <v>179100.701</v>
      </c>
      <c r="E10">
        <v>241348.101</v>
      </c>
      <c r="F10">
        <v>348507.90700000001</v>
      </c>
      <c r="G10">
        <v>359546.16499999998</v>
      </c>
      <c r="H10">
        <v>436025.158</v>
      </c>
      <c r="I10">
        <v>487419.95699999999</v>
      </c>
      <c r="J10">
        <v>565329.43900000001</v>
      </c>
      <c r="K10">
        <v>494195.87300000002</v>
      </c>
      <c r="L10">
        <v>607456.21200000006</v>
      </c>
      <c r="O10" s="7"/>
    </row>
    <row r="11" spans="1:26">
      <c r="A11" t="s">
        <v>31</v>
      </c>
      <c r="B11">
        <v>261154.79399999999</v>
      </c>
      <c r="C11">
        <v>342852.86900000001</v>
      </c>
      <c r="D11">
        <v>355392.34</v>
      </c>
      <c r="E11">
        <v>381600.02</v>
      </c>
      <c r="F11">
        <v>475020.04700000002</v>
      </c>
      <c r="G11">
        <v>489271.43400000001</v>
      </c>
      <c r="H11">
        <v>479085.136</v>
      </c>
      <c r="I11">
        <v>585290.37100000004</v>
      </c>
      <c r="J11">
        <v>734844.90500000003</v>
      </c>
      <c r="K11">
        <v>629838.15</v>
      </c>
      <c r="L11">
        <v>685765.24</v>
      </c>
      <c r="O11" s="7" t="s">
        <v>23</v>
      </c>
      <c r="P11">
        <f>B141+B142+B143+B144+B145+B146+B147+B148+B149+B153+B154+B155+B231+B232+B233+B234+B235+B236+B237+B238+B239+B240+B241+B242+B243+B244+B257+B258</f>
        <v>50545980.456000008</v>
      </c>
      <c r="Q11">
        <f t="shared" ref="Q11:Z11" si="2">C141+C142+C143+C144+C145+C146+C147+C148+C149+C153+C154+C155+C231+C232+C233+C234+C235+C236+C237+C238+C239+C240+C241+C242+C243+C244+C257+C258</f>
        <v>51930266.713999994</v>
      </c>
      <c r="R11">
        <f t="shared" si="2"/>
        <v>53261624.187000006</v>
      </c>
      <c r="S11">
        <f t="shared" si="2"/>
        <v>60495454.470999993</v>
      </c>
      <c r="T11">
        <f t="shared" si="2"/>
        <v>67746555.978</v>
      </c>
      <c r="U11">
        <f t="shared" si="2"/>
        <v>67458532.097000003</v>
      </c>
      <c r="V11">
        <f t="shared" si="2"/>
        <v>72287755.159999982</v>
      </c>
      <c r="W11">
        <f t="shared" si="2"/>
        <v>84180941.977000013</v>
      </c>
      <c r="X11">
        <f t="shared" si="2"/>
        <v>87696941.760999992</v>
      </c>
      <c r="Y11">
        <f t="shared" si="2"/>
        <v>67950376.467999995</v>
      </c>
      <c r="Z11">
        <f t="shared" si="2"/>
        <v>71198455.530000016</v>
      </c>
    </row>
    <row r="12" spans="1:26">
      <c r="A12" t="s">
        <v>32</v>
      </c>
      <c r="B12">
        <v>303926.37900000002</v>
      </c>
      <c r="C12">
        <v>349579.83899999998</v>
      </c>
      <c r="D12">
        <v>357023.60499999998</v>
      </c>
      <c r="E12">
        <v>452567.57199999999</v>
      </c>
      <c r="F12">
        <v>535714.80700000003</v>
      </c>
      <c r="G12">
        <v>553253.77</v>
      </c>
      <c r="H12">
        <v>602162.55799999996</v>
      </c>
      <c r="I12">
        <v>703191.37699999998</v>
      </c>
      <c r="J12">
        <v>749947.53700000001</v>
      </c>
      <c r="K12">
        <v>729904.56299999997</v>
      </c>
      <c r="L12">
        <v>787634.51399999997</v>
      </c>
      <c r="O12" s="8"/>
    </row>
    <row r="13" spans="1:26">
      <c r="A13" t="s">
        <v>33</v>
      </c>
      <c r="B13">
        <v>219769.413</v>
      </c>
      <c r="C13">
        <v>233779.446</v>
      </c>
      <c r="D13">
        <v>256501.34099999999</v>
      </c>
      <c r="E13">
        <v>311656.75400000002</v>
      </c>
      <c r="F13">
        <v>375380.40899999999</v>
      </c>
      <c r="G13">
        <v>408628.68400000001</v>
      </c>
      <c r="H13">
        <v>443822.136</v>
      </c>
      <c r="I13">
        <v>538313.69900000002</v>
      </c>
      <c r="J13">
        <v>628977.93799999997</v>
      </c>
      <c r="K13">
        <v>610965.32200000004</v>
      </c>
      <c r="L13">
        <v>659434.402</v>
      </c>
      <c r="O13" s="7" t="s">
        <v>24</v>
      </c>
      <c r="P13">
        <f>B97+B98+B99+B100+B101+B102+B103+B104+B110+B111+B115+B116+B117+B118+B119+B120+B121+B122+B123+B124+B125+B126+B127+B128+B129+B182+B183+B184+B185+B186+B187+B188+B189+B190+B191+B192+B193+B194+B195+B196+B197+B198+B199+B200+B201+B202+B203+B204+B205+B206+B207+B208+B209+B210+B211+B215+B216+B217+B218+B219+B220+B221+B222+B230+B245+B246+B247+B248+B249+B250+B251+B252+B254+B256</f>
        <v>96475828.818000004</v>
      </c>
      <c r="Q13">
        <f t="shared" ref="Q13:Z13" si="3">C97+C98+C99+C100+C101+C102+C103+C104+C110+C111+C115+C116+C117+C118+C119+C120+C121+C122+C123+C124+C125+C126+C127+C128+C129+C182+C183+C184+C185+C186+C187+C188+C189+C190+C191+C192+C193+C194+C195+C196+C197+C198+C199+C200+C201+C202+C203+C204+C205+C206+C207+C208+C209+C210+C211+C215+C216+C217+C218+C219+C220+C221+C222+C230+C245+C246+C247+C248+C249+C250+C251+C252+C254+C256</f>
        <v>98325019.995000005</v>
      </c>
      <c r="R13">
        <f t="shared" si="3"/>
        <v>102887544.726</v>
      </c>
      <c r="S13">
        <f t="shared" si="3"/>
        <v>119343766.219</v>
      </c>
      <c r="T13">
        <f t="shared" si="3"/>
        <v>141840863.08400002</v>
      </c>
      <c r="U13">
        <f t="shared" si="3"/>
        <v>150402101.98700005</v>
      </c>
      <c r="V13">
        <f t="shared" si="3"/>
        <v>166980158.91199997</v>
      </c>
      <c r="W13">
        <f t="shared" si="3"/>
        <v>199622900.00600004</v>
      </c>
      <c r="X13">
        <f t="shared" si="3"/>
        <v>215040684.63600001</v>
      </c>
      <c r="Y13">
        <f t="shared" si="3"/>
        <v>166815556.12300006</v>
      </c>
      <c r="Z13">
        <f t="shared" si="3"/>
        <v>179664517.78199998</v>
      </c>
    </row>
    <row r="14" spans="1:26">
      <c r="A14" t="s">
        <v>34</v>
      </c>
      <c r="B14">
        <v>159557.41500000001</v>
      </c>
      <c r="C14">
        <v>172159.571</v>
      </c>
      <c r="D14">
        <v>182536.97500000001</v>
      </c>
      <c r="E14">
        <v>278729.158</v>
      </c>
      <c r="F14">
        <v>255592.484</v>
      </c>
      <c r="G14">
        <v>273145.64899999998</v>
      </c>
      <c r="H14">
        <v>302199.64799999999</v>
      </c>
      <c r="I14">
        <v>463408.55300000001</v>
      </c>
      <c r="J14">
        <v>430550.58199999999</v>
      </c>
      <c r="K14">
        <v>404699.69099999999</v>
      </c>
      <c r="L14">
        <v>493413.58199999999</v>
      </c>
      <c r="O14" s="8"/>
    </row>
    <row r="15" spans="1:26">
      <c r="A15" t="s">
        <v>35</v>
      </c>
      <c r="B15">
        <v>33348.79</v>
      </c>
      <c r="C15">
        <v>28729.384999999998</v>
      </c>
      <c r="D15">
        <v>25678.636999999999</v>
      </c>
      <c r="E15">
        <v>30992.896000000001</v>
      </c>
      <c r="F15">
        <v>57862.125</v>
      </c>
      <c r="G15">
        <v>58191.197999999997</v>
      </c>
      <c r="H15">
        <v>35701.574999999997</v>
      </c>
      <c r="I15">
        <v>52004.048999999999</v>
      </c>
      <c r="J15">
        <v>34813.953999999998</v>
      </c>
      <c r="K15">
        <v>32379.861000000001</v>
      </c>
      <c r="L15">
        <v>121268.21</v>
      </c>
      <c r="O15" s="7" t="s">
        <v>25</v>
      </c>
      <c r="P15">
        <f>B107+B108+B109+B112+B113+B114+B133+B134+B135+B139+B140+B158+B159+B160+B161+B162+B163+B164+B165+B174+B175+B176+B177+B178+B179+B180+B181+B212+B213+B214+B223+B224+B225+B226+B227+B228+B229+B253+B255+B259+B260+B261+B262</f>
        <v>53761549.189999983</v>
      </c>
      <c r="Q15">
        <f t="shared" ref="Q15:Z15" si="4">C107+C108+C109+C112+C113+C114+C133+C134+C135+C139+C140+C158+C159+C160+C161+C162+C163+C164+C165+C174+C175+C176+C177+C178+C179+C180+C181+C212+C213+C214+C223+C224+C225+C226+C227+C228+C229+C253+C255+C259+C260+C261+C262</f>
        <v>53326825.277999997</v>
      </c>
      <c r="R15">
        <f t="shared" si="4"/>
        <v>55647142.506000005</v>
      </c>
      <c r="S15">
        <f t="shared" si="4"/>
        <v>66270971.101000004</v>
      </c>
      <c r="T15">
        <f t="shared" si="4"/>
        <v>81411990.939999998</v>
      </c>
      <c r="U15">
        <f t="shared" si="4"/>
        <v>85531834.452999994</v>
      </c>
      <c r="V15">
        <f t="shared" si="4"/>
        <v>98509319.413000017</v>
      </c>
      <c r="W15">
        <f t="shared" si="4"/>
        <v>120785961.34300002</v>
      </c>
      <c r="X15">
        <f t="shared" si="4"/>
        <v>129175883.03200001</v>
      </c>
      <c r="Y15">
        <f t="shared" si="4"/>
        <v>87281271.960999981</v>
      </c>
      <c r="Z15">
        <f t="shared" si="4"/>
        <v>99461022.863000005</v>
      </c>
    </row>
    <row r="16" spans="1:26">
      <c r="A16" t="s">
        <v>36</v>
      </c>
      <c r="B16">
        <v>799460.80299999996</v>
      </c>
      <c r="C16">
        <v>882701.66799999995</v>
      </c>
      <c r="D16">
        <v>939789.59400000004</v>
      </c>
      <c r="E16">
        <v>1249468.2860000001</v>
      </c>
      <c r="F16">
        <v>1428960.8160000001</v>
      </c>
      <c r="G16">
        <v>1466127.571</v>
      </c>
      <c r="H16">
        <v>1551688.341</v>
      </c>
      <c r="I16">
        <v>1846093.885</v>
      </c>
      <c r="J16">
        <v>2136836.8489999999</v>
      </c>
      <c r="K16">
        <v>2010624.7339999999</v>
      </c>
      <c r="L16">
        <v>2197777.6770000001</v>
      </c>
    </row>
    <row r="17" spans="1:26">
      <c r="A17" t="s">
        <v>37</v>
      </c>
      <c r="B17">
        <v>24922.294000000002</v>
      </c>
      <c r="C17">
        <v>36677.175999999999</v>
      </c>
      <c r="D17">
        <v>36543.481</v>
      </c>
      <c r="E17">
        <v>73029.698999999993</v>
      </c>
      <c r="F17">
        <v>71521.645999999993</v>
      </c>
      <c r="G17">
        <v>60119.199999999997</v>
      </c>
      <c r="H17">
        <v>71749.22</v>
      </c>
      <c r="I17">
        <v>89542</v>
      </c>
      <c r="J17">
        <v>131897.24799999999</v>
      </c>
      <c r="K17">
        <v>146421.64600000001</v>
      </c>
      <c r="L17">
        <v>157960.94</v>
      </c>
      <c r="N17" s="1" t="s">
        <v>290</v>
      </c>
      <c r="P17">
        <f>SUM(P7:P15)+B263</f>
        <v>236971926.41099998</v>
      </c>
      <c r="Q17">
        <f t="shared" ref="Q17:Z17" si="5">SUM(Q7:Q15)+C263</f>
        <v>240251343.79700002</v>
      </c>
      <c r="R17">
        <f t="shared" si="5"/>
        <v>250147171.38600001</v>
      </c>
      <c r="S17">
        <f t="shared" si="5"/>
        <v>291588389.06800002</v>
      </c>
      <c r="T17">
        <f t="shared" si="5"/>
        <v>343914876.57600003</v>
      </c>
      <c r="U17">
        <f t="shared" si="5"/>
        <v>362582526.50900006</v>
      </c>
      <c r="V17">
        <f t="shared" si="5"/>
        <v>406428287.639</v>
      </c>
      <c r="W17">
        <f t="shared" si="5"/>
        <v>487563274.49600005</v>
      </c>
      <c r="X17">
        <f t="shared" si="5"/>
        <v>526799870.04500002</v>
      </c>
      <c r="Y17">
        <f t="shared" si="5"/>
        <v>395208213.70200002</v>
      </c>
      <c r="Z17">
        <f t="shared" si="5"/>
        <v>437701890.542</v>
      </c>
    </row>
    <row r="18" spans="1:26">
      <c r="A18" t="s">
        <v>38</v>
      </c>
      <c r="B18">
        <v>168954.81700000001</v>
      </c>
      <c r="C18">
        <v>150983.35500000001</v>
      </c>
      <c r="D18">
        <v>151816.81</v>
      </c>
      <c r="E18">
        <v>175047.27</v>
      </c>
      <c r="F18">
        <v>209580.59</v>
      </c>
      <c r="G18">
        <v>236410.03400000001</v>
      </c>
      <c r="H18">
        <v>283502.815</v>
      </c>
      <c r="I18">
        <v>295905.29300000001</v>
      </c>
      <c r="J18">
        <v>307024.11900000001</v>
      </c>
      <c r="K18">
        <v>261226.48</v>
      </c>
      <c r="L18">
        <v>253778.55799999999</v>
      </c>
      <c r="P18">
        <f>B8</f>
        <v>239931704.039</v>
      </c>
      <c r="Q18">
        <f t="shared" ref="Q18:Z18" si="6">C8</f>
        <v>244252016.495</v>
      </c>
      <c r="R18">
        <f t="shared" si="6"/>
        <v>254215603.98199999</v>
      </c>
      <c r="S18">
        <f t="shared" si="6"/>
        <v>299465735.949</v>
      </c>
      <c r="T18">
        <f t="shared" si="6"/>
        <v>353543123.26999998</v>
      </c>
      <c r="U18">
        <f t="shared" si="6"/>
        <v>372957145.92400002</v>
      </c>
      <c r="V18">
        <f t="shared" si="6"/>
        <v>417152997.02100003</v>
      </c>
      <c r="W18">
        <f t="shared" si="6"/>
        <v>500203413.15700001</v>
      </c>
      <c r="X18">
        <f t="shared" si="6"/>
        <v>541786282.70099998</v>
      </c>
      <c r="Y18">
        <f t="shared" si="6"/>
        <v>406479126.912</v>
      </c>
      <c r="Z18">
        <f t="shared" si="6"/>
        <v>446839829.71499997</v>
      </c>
    </row>
    <row r="19" spans="1:26">
      <c r="A19" t="s">
        <v>39</v>
      </c>
      <c r="B19">
        <v>4953.2669999999998</v>
      </c>
      <c r="C19">
        <v>5777.22</v>
      </c>
      <c r="D19">
        <v>4170.0749999999998</v>
      </c>
      <c r="E19">
        <v>5282.7139999999999</v>
      </c>
      <c r="F19">
        <v>7436.77</v>
      </c>
      <c r="G19">
        <v>14176.558000000001</v>
      </c>
      <c r="H19">
        <v>19495.628000000001</v>
      </c>
      <c r="I19">
        <v>23288.54</v>
      </c>
      <c r="J19">
        <v>20401.656999999999</v>
      </c>
      <c r="K19">
        <v>20160.381000000001</v>
      </c>
      <c r="L19">
        <v>21548.524000000001</v>
      </c>
      <c r="P19" s="9">
        <f>P17-P18</f>
        <v>-2959777.628000021</v>
      </c>
      <c r="Q19" s="9">
        <f t="shared" ref="Q19:Z19" si="7">Q17-Q18</f>
        <v>-4000672.697999984</v>
      </c>
      <c r="R19" s="9">
        <f t="shared" si="7"/>
        <v>-4068432.5959999859</v>
      </c>
      <c r="S19" s="9">
        <f t="shared" si="7"/>
        <v>-7877346.8809999824</v>
      </c>
      <c r="T19" s="9">
        <f t="shared" si="7"/>
        <v>-9628246.6939999461</v>
      </c>
      <c r="U19" s="9">
        <f t="shared" si="7"/>
        <v>-10374619.414999962</v>
      </c>
      <c r="V19" s="9">
        <f t="shared" si="7"/>
        <v>-10724709.382000029</v>
      </c>
      <c r="W19" s="9">
        <f t="shared" si="7"/>
        <v>-12640138.660999954</v>
      </c>
      <c r="X19" s="9">
        <f t="shared" si="7"/>
        <v>-14986412.655999959</v>
      </c>
      <c r="Y19" s="9">
        <f t="shared" si="7"/>
        <v>-11270913.209999979</v>
      </c>
      <c r="Z19" s="9">
        <f t="shared" si="7"/>
        <v>-9137939.1729999781</v>
      </c>
    </row>
    <row r="20" spans="1:26">
      <c r="A20" t="s">
        <v>40</v>
      </c>
      <c r="B20">
        <v>120631.44100000001</v>
      </c>
      <c r="C20">
        <v>131139.215</v>
      </c>
      <c r="D20">
        <v>142761.49799999999</v>
      </c>
      <c r="E20">
        <v>150919.93100000001</v>
      </c>
      <c r="F20">
        <v>168564.60800000001</v>
      </c>
      <c r="G20">
        <v>172969.976</v>
      </c>
      <c r="H20">
        <v>214155.43100000001</v>
      </c>
      <c r="I20">
        <v>220260.948</v>
      </c>
      <c r="J20">
        <v>216091.45600000001</v>
      </c>
      <c r="K20">
        <v>193184.81400000001</v>
      </c>
      <c r="L20">
        <v>207168.69899999999</v>
      </c>
    </row>
    <row r="21" spans="1:26">
      <c r="A21" t="s">
        <v>41</v>
      </c>
      <c r="B21">
        <v>83123.103000000003</v>
      </c>
      <c r="C21">
        <v>97026.588000000003</v>
      </c>
      <c r="D21">
        <v>131792.74100000001</v>
      </c>
      <c r="E21">
        <v>136608.375</v>
      </c>
      <c r="F21">
        <v>153823.24600000001</v>
      </c>
      <c r="G21">
        <v>167290.68799999999</v>
      </c>
      <c r="H21">
        <v>190019.065</v>
      </c>
      <c r="I21">
        <v>223217.56700000001</v>
      </c>
      <c r="J21">
        <v>242323.97399999999</v>
      </c>
      <c r="K21">
        <v>222493.79300000001</v>
      </c>
      <c r="L21">
        <v>206126.399</v>
      </c>
    </row>
    <row r="22" spans="1:26">
      <c r="A22" t="s">
        <v>42</v>
      </c>
      <c r="B22">
        <v>38296.624000000003</v>
      </c>
      <c r="C22">
        <v>35164.572999999997</v>
      </c>
      <c r="D22">
        <v>37930.396999999997</v>
      </c>
      <c r="E22">
        <v>48085.908000000003</v>
      </c>
      <c r="F22">
        <v>47949.983999999997</v>
      </c>
      <c r="G22">
        <v>31471.577000000001</v>
      </c>
      <c r="H22">
        <v>25661.03</v>
      </c>
      <c r="I22">
        <v>113701.158</v>
      </c>
      <c r="J22">
        <v>257044.59299999999</v>
      </c>
      <c r="K22">
        <v>79441.762000000002</v>
      </c>
      <c r="L22">
        <v>130623.02499999999</v>
      </c>
    </row>
    <row r="23" spans="1:26">
      <c r="A23" t="s">
        <v>43</v>
      </c>
      <c r="B23">
        <v>293715.261</v>
      </c>
      <c r="C23">
        <v>258672.679</v>
      </c>
      <c r="D23">
        <v>285992.08799999999</v>
      </c>
      <c r="E23">
        <v>332167.46299999999</v>
      </c>
      <c r="F23">
        <v>384464.554</v>
      </c>
      <c r="G23">
        <v>455464.35499999998</v>
      </c>
      <c r="H23">
        <v>437271.77799999999</v>
      </c>
      <c r="I23">
        <v>543396.478</v>
      </c>
      <c r="J23">
        <v>822199.28799999994</v>
      </c>
      <c r="K23">
        <v>742321.11800000002</v>
      </c>
      <c r="L23">
        <v>648257.04799999995</v>
      </c>
    </row>
    <row r="24" spans="1:26">
      <c r="A24" t="s">
        <v>44</v>
      </c>
      <c r="B24">
        <v>671.41600000000005</v>
      </c>
      <c r="C24">
        <v>621.17499999999995</v>
      </c>
      <c r="D24">
        <v>908.83299999999997</v>
      </c>
      <c r="E24">
        <v>684.81799999999998</v>
      </c>
      <c r="F24">
        <v>550.88800000000003</v>
      </c>
      <c r="G24">
        <v>481.64600000000002</v>
      </c>
      <c r="H24">
        <v>2165.02</v>
      </c>
      <c r="I24">
        <v>8851.3130000000001</v>
      </c>
      <c r="J24">
        <v>12101.985000000001</v>
      </c>
      <c r="K24">
        <v>2482.6799999999998</v>
      </c>
      <c r="L24">
        <v>2503.567</v>
      </c>
    </row>
    <row r="25" spans="1:26">
      <c r="A25" t="s">
        <v>45</v>
      </c>
      <c r="B25">
        <v>38688.754000000001</v>
      </c>
      <c r="C25">
        <v>51068.264999999999</v>
      </c>
      <c r="D25">
        <v>42379.991999999998</v>
      </c>
      <c r="E25">
        <v>17424.574000000001</v>
      </c>
      <c r="F25">
        <v>43312.254999999997</v>
      </c>
      <c r="G25">
        <v>31725.852999999999</v>
      </c>
      <c r="H25">
        <v>22429.145</v>
      </c>
      <c r="I25">
        <v>70990.432000000001</v>
      </c>
      <c r="J25">
        <v>69354.406000000003</v>
      </c>
      <c r="K25">
        <v>32977.874000000003</v>
      </c>
      <c r="L25">
        <v>64645.71</v>
      </c>
    </row>
    <row r="26" spans="1:26">
      <c r="A26" t="s">
        <v>46</v>
      </c>
      <c r="B26">
        <v>2168.9760000000001</v>
      </c>
      <c r="C26">
        <v>2272.2060000000001</v>
      </c>
      <c r="D26">
        <v>3153.741</v>
      </c>
      <c r="E26">
        <v>1484.027</v>
      </c>
      <c r="F26">
        <v>3044.7339999999999</v>
      </c>
      <c r="G26">
        <v>3560.174</v>
      </c>
      <c r="H26">
        <v>5636.8180000000002</v>
      </c>
      <c r="I26">
        <v>6924.634</v>
      </c>
      <c r="J26">
        <v>12990.42</v>
      </c>
      <c r="K26">
        <v>7740.835</v>
      </c>
      <c r="L26">
        <v>10225.64</v>
      </c>
    </row>
    <row r="27" spans="1:26">
      <c r="A27" t="s">
        <v>47</v>
      </c>
      <c r="B27">
        <v>118137.103</v>
      </c>
      <c r="C27">
        <v>122811.886</v>
      </c>
      <c r="D27">
        <v>125902.618</v>
      </c>
      <c r="E27">
        <v>125850.173</v>
      </c>
      <c r="F27">
        <v>123343.63400000001</v>
      </c>
      <c r="G27">
        <v>108062.692</v>
      </c>
      <c r="H27">
        <v>100263.747</v>
      </c>
      <c r="I27">
        <v>85668.652000000002</v>
      </c>
      <c r="J27">
        <v>94182.001999999993</v>
      </c>
      <c r="K27">
        <v>84826.967999999993</v>
      </c>
      <c r="L27">
        <v>82751.016000000003</v>
      </c>
    </row>
    <row r="28" spans="1:26">
      <c r="A28" t="s">
        <v>48</v>
      </c>
      <c r="B28">
        <v>36815.050000000003</v>
      </c>
      <c r="C28">
        <v>48224.142999999996</v>
      </c>
      <c r="D28">
        <v>47924.52</v>
      </c>
      <c r="E28">
        <v>43741.114000000001</v>
      </c>
      <c r="F28">
        <v>48345.832000000002</v>
      </c>
      <c r="G28">
        <v>48076.639999999999</v>
      </c>
      <c r="H28">
        <v>62432.942999999999</v>
      </c>
      <c r="I28">
        <v>73888.857999999993</v>
      </c>
      <c r="J28">
        <v>95098.078999999998</v>
      </c>
      <c r="K28">
        <v>95922.093999999997</v>
      </c>
      <c r="L28">
        <v>85908.648000000001</v>
      </c>
    </row>
    <row r="29" spans="1:26">
      <c r="A29" t="s">
        <v>49</v>
      </c>
      <c r="B29">
        <v>1561485.027</v>
      </c>
      <c r="C29">
        <v>1683379.9920000001</v>
      </c>
      <c r="D29">
        <v>1858288.0560000001</v>
      </c>
      <c r="E29">
        <v>2181655.574</v>
      </c>
      <c r="F29">
        <v>2497540.6910000001</v>
      </c>
      <c r="G29">
        <v>2634588.253</v>
      </c>
      <c r="H29">
        <v>2783910.412</v>
      </c>
      <c r="I29">
        <v>3099647.04</v>
      </c>
      <c r="J29">
        <v>4132537.31</v>
      </c>
      <c r="K29">
        <v>3689217.0040000002</v>
      </c>
      <c r="L29">
        <v>3631933.983</v>
      </c>
    </row>
    <row r="30" spans="1:26">
      <c r="A30" t="s">
        <v>50</v>
      </c>
      <c r="B30">
        <v>682833.49</v>
      </c>
      <c r="C30">
        <v>797350.93500000006</v>
      </c>
      <c r="D30">
        <v>817966.54299999995</v>
      </c>
      <c r="E30">
        <v>928606.45900000003</v>
      </c>
      <c r="F30">
        <v>897563.12199999997</v>
      </c>
      <c r="G30">
        <v>990033.02399999998</v>
      </c>
      <c r="H30">
        <v>1109491.561</v>
      </c>
      <c r="I30">
        <v>1315535.0109999999</v>
      </c>
      <c r="J30">
        <v>1463679.2339999999</v>
      </c>
      <c r="K30">
        <v>1346595.983</v>
      </c>
      <c r="L30">
        <v>1672164.55</v>
      </c>
    </row>
    <row r="31" spans="1:26">
      <c r="A31" t="s">
        <v>51</v>
      </c>
      <c r="B31">
        <v>917838.03099999996</v>
      </c>
      <c r="C31">
        <v>1000985.027</v>
      </c>
      <c r="D31">
        <v>1209617.487</v>
      </c>
      <c r="E31">
        <v>1415130.1669999999</v>
      </c>
      <c r="F31">
        <v>1514976.8430000001</v>
      </c>
      <c r="G31">
        <v>1472619.523</v>
      </c>
      <c r="H31">
        <v>1568622.0220000001</v>
      </c>
      <c r="I31">
        <v>1908804.1429999999</v>
      </c>
      <c r="J31">
        <v>2393195.34</v>
      </c>
      <c r="K31">
        <v>2405227.3650000002</v>
      </c>
      <c r="L31">
        <v>2275888.7960000001</v>
      </c>
    </row>
    <row r="32" spans="1:26">
      <c r="A32" t="s">
        <v>52</v>
      </c>
      <c r="B32">
        <v>1796989.8049999999</v>
      </c>
      <c r="C32">
        <v>1936693.885</v>
      </c>
      <c r="D32">
        <v>1977166.8430000001</v>
      </c>
      <c r="E32">
        <v>2405422.676</v>
      </c>
      <c r="F32">
        <v>2346842.1710000001</v>
      </c>
      <c r="G32">
        <v>2666427.0019999999</v>
      </c>
      <c r="H32">
        <v>2870027.6090000002</v>
      </c>
      <c r="I32">
        <v>3516498.9739999999</v>
      </c>
      <c r="J32">
        <v>4093142.82</v>
      </c>
      <c r="K32">
        <v>3201409.8960000002</v>
      </c>
      <c r="L32">
        <v>3648341.1949999998</v>
      </c>
    </row>
    <row r="33" spans="1:12">
      <c r="A33" t="s">
        <v>53</v>
      </c>
      <c r="B33">
        <v>306866.92</v>
      </c>
      <c r="C33">
        <v>312111.02100000001</v>
      </c>
      <c r="D33">
        <v>334809.47200000001</v>
      </c>
      <c r="E33">
        <v>387945.88699999999</v>
      </c>
      <c r="F33">
        <v>415869.20600000001</v>
      </c>
      <c r="G33">
        <v>422656.19900000002</v>
      </c>
      <c r="H33">
        <v>435385.185</v>
      </c>
      <c r="I33">
        <v>515061.74200000003</v>
      </c>
      <c r="J33">
        <v>587307.826</v>
      </c>
      <c r="K33">
        <v>482295.88400000002</v>
      </c>
      <c r="L33">
        <v>533771.39399999997</v>
      </c>
    </row>
    <row r="34" spans="1:12">
      <c r="A34" t="s">
        <v>54</v>
      </c>
      <c r="B34">
        <v>323274.89899999998</v>
      </c>
      <c r="C34">
        <v>302038.04599999997</v>
      </c>
      <c r="D34">
        <v>316958.91399999999</v>
      </c>
      <c r="E34">
        <v>375007.91899999999</v>
      </c>
      <c r="F34">
        <v>401081.99200000003</v>
      </c>
      <c r="G34">
        <v>419507.549</v>
      </c>
      <c r="H34">
        <v>454651.875</v>
      </c>
      <c r="I34">
        <v>597343.51599999995</v>
      </c>
      <c r="J34">
        <v>714289.00600000005</v>
      </c>
      <c r="K34">
        <v>560132.1</v>
      </c>
      <c r="L34">
        <v>610672.14800000004</v>
      </c>
    </row>
    <row r="35" spans="1:12">
      <c r="A35" t="s">
        <v>55</v>
      </c>
      <c r="B35">
        <v>188003.99299999999</v>
      </c>
      <c r="C35">
        <v>172777.37599999999</v>
      </c>
      <c r="D35">
        <v>194566.11499999999</v>
      </c>
      <c r="E35">
        <v>190538.07199999999</v>
      </c>
      <c r="F35">
        <v>167544.99</v>
      </c>
      <c r="G35">
        <v>194915.84400000001</v>
      </c>
      <c r="H35">
        <v>293178.23300000001</v>
      </c>
      <c r="I35">
        <v>271544.58199999999</v>
      </c>
      <c r="J35">
        <v>248447.37</v>
      </c>
      <c r="K35">
        <v>197799.601</v>
      </c>
      <c r="L35">
        <v>224717.758</v>
      </c>
    </row>
    <row r="36" spans="1:12">
      <c r="A36" t="s">
        <v>56</v>
      </c>
      <c r="B36">
        <v>90685.258000000002</v>
      </c>
      <c r="C36">
        <v>87024.101999999999</v>
      </c>
      <c r="D36">
        <v>91961.675000000003</v>
      </c>
      <c r="E36">
        <v>116713.272</v>
      </c>
      <c r="F36">
        <v>139888.13</v>
      </c>
      <c r="G36">
        <v>153395.10399999999</v>
      </c>
      <c r="H36">
        <v>164308.41099999999</v>
      </c>
      <c r="I36">
        <v>182439.13699999999</v>
      </c>
      <c r="J36">
        <v>182338.68900000001</v>
      </c>
      <c r="K36">
        <v>167520.43599999999</v>
      </c>
      <c r="L36">
        <v>170982.76199999999</v>
      </c>
    </row>
    <row r="37" spans="1:12">
      <c r="A37" t="s">
        <v>57</v>
      </c>
      <c r="B37">
        <v>280932.06699999998</v>
      </c>
      <c r="C37">
        <v>298499.891</v>
      </c>
      <c r="D37">
        <v>337579.96600000001</v>
      </c>
      <c r="E37">
        <v>418072.63199999998</v>
      </c>
      <c r="F37">
        <v>521580.511</v>
      </c>
      <c r="G37">
        <v>590525.83700000006</v>
      </c>
      <c r="H37">
        <v>702117.59499999997</v>
      </c>
      <c r="I37">
        <v>878441.01199999999</v>
      </c>
      <c r="J37">
        <v>1028327.681</v>
      </c>
      <c r="K37">
        <v>959828.68299999996</v>
      </c>
      <c r="L37">
        <v>991635.96</v>
      </c>
    </row>
    <row r="38" spans="1:12">
      <c r="A38" t="s">
        <v>58</v>
      </c>
      <c r="B38">
        <v>15422.32</v>
      </c>
      <c r="C38">
        <v>12877.795</v>
      </c>
      <c r="D38">
        <v>23868.715</v>
      </c>
      <c r="E38">
        <v>33601.182000000001</v>
      </c>
      <c r="F38">
        <v>31039.449000000001</v>
      </c>
      <c r="G38">
        <v>31194.062999999998</v>
      </c>
      <c r="H38">
        <v>36062.906999999999</v>
      </c>
      <c r="I38">
        <v>39339.705999999998</v>
      </c>
      <c r="J38">
        <v>30973.246999999999</v>
      </c>
      <c r="K38">
        <v>45869.51</v>
      </c>
      <c r="L38">
        <v>47003.822999999997</v>
      </c>
    </row>
    <row r="39" spans="1:12">
      <c r="A39" t="s">
        <v>59</v>
      </c>
      <c r="B39">
        <v>299796.783</v>
      </c>
      <c r="C39">
        <v>311234.337</v>
      </c>
      <c r="D39">
        <v>359707.402</v>
      </c>
      <c r="E39">
        <v>464749.02600000001</v>
      </c>
      <c r="F39">
        <v>558142.64099999995</v>
      </c>
      <c r="G39">
        <v>609571.50800000003</v>
      </c>
      <c r="H39">
        <v>762242.929</v>
      </c>
      <c r="I39">
        <v>1170782.5549999999</v>
      </c>
      <c r="J39">
        <v>1284028.6140000001</v>
      </c>
      <c r="K39">
        <v>1189542.0449999999</v>
      </c>
      <c r="L39">
        <v>1291689.8959999999</v>
      </c>
    </row>
    <row r="40" spans="1:12">
      <c r="A40" t="s">
        <v>60</v>
      </c>
      <c r="B40">
        <v>4750.7259999999997</v>
      </c>
      <c r="C40">
        <v>5312.08</v>
      </c>
      <c r="D40">
        <v>5510.6540000000014</v>
      </c>
      <c r="E40">
        <v>7670.7969999999996</v>
      </c>
      <c r="F40">
        <v>9242.7870000000003</v>
      </c>
      <c r="G40">
        <v>23428.879000000001</v>
      </c>
      <c r="H40">
        <v>34196.133999999998</v>
      </c>
      <c r="I40">
        <v>43067.262999999999</v>
      </c>
      <c r="J40">
        <v>47783.642999999996</v>
      </c>
      <c r="K40">
        <v>14467.581</v>
      </c>
      <c r="L40">
        <v>17355.188999999998</v>
      </c>
    </row>
    <row r="41" spans="1:12">
      <c r="A41" t="s">
        <v>61</v>
      </c>
      <c r="B41">
        <v>10148.032999999999</v>
      </c>
      <c r="C41">
        <v>9187.8680000000004</v>
      </c>
      <c r="D41">
        <v>9939.9150000000009</v>
      </c>
      <c r="E41">
        <v>12199.226000000001</v>
      </c>
      <c r="F41">
        <v>12927.974</v>
      </c>
      <c r="G41">
        <v>13990.395</v>
      </c>
      <c r="H41">
        <v>17283.278999999999</v>
      </c>
      <c r="I41">
        <v>20539.595000000001</v>
      </c>
      <c r="J41">
        <v>24869.429</v>
      </c>
      <c r="K41">
        <v>29020.605</v>
      </c>
      <c r="L41">
        <v>32406.830999999998</v>
      </c>
    </row>
    <row r="42" spans="1:12">
      <c r="A42" t="s">
        <v>62</v>
      </c>
      <c r="B42">
        <v>221991.66800000001</v>
      </c>
      <c r="C42">
        <v>218217.66</v>
      </c>
      <c r="D42">
        <v>251489.48300000001</v>
      </c>
      <c r="E42">
        <v>252109.88699999999</v>
      </c>
      <c r="F42">
        <v>301470.97700000001</v>
      </c>
      <c r="G42">
        <v>293392.15299999999</v>
      </c>
      <c r="H42">
        <v>357548.50799999997</v>
      </c>
      <c r="I42">
        <v>468539.52500000002</v>
      </c>
      <c r="J42">
        <v>618693.64300000004</v>
      </c>
      <c r="K42">
        <v>552319.68900000001</v>
      </c>
      <c r="L42">
        <v>568182.74699999997</v>
      </c>
    </row>
    <row r="43" spans="1:12">
      <c r="A43" t="s">
        <v>63</v>
      </c>
      <c r="B43">
        <v>25987.614000000001</v>
      </c>
      <c r="C43">
        <v>23434.991999999998</v>
      </c>
      <c r="D43">
        <v>25938.583999999999</v>
      </c>
      <c r="E43">
        <v>26862.196</v>
      </c>
      <c r="F43">
        <v>29901.348999999998</v>
      </c>
      <c r="G43">
        <v>32476.962</v>
      </c>
      <c r="H43">
        <v>42007.866999999998</v>
      </c>
      <c r="I43">
        <v>51795.103999999999</v>
      </c>
      <c r="J43">
        <v>72102.051999999996</v>
      </c>
      <c r="K43">
        <v>59049.790999999997</v>
      </c>
      <c r="L43">
        <v>63136.296999999999</v>
      </c>
    </row>
    <row r="44" spans="1:12">
      <c r="A44" t="s">
        <v>64</v>
      </c>
      <c r="B44">
        <v>717527.51599999995</v>
      </c>
      <c r="C44">
        <v>810410.103</v>
      </c>
      <c r="D44">
        <v>961366.96</v>
      </c>
      <c r="E44">
        <v>1201170.1769999999</v>
      </c>
      <c r="F44">
        <v>1442516.882</v>
      </c>
      <c r="G44">
        <v>1509108.6370000001</v>
      </c>
      <c r="H44">
        <v>1688329.459</v>
      </c>
      <c r="I44">
        <v>2034124.2150000001</v>
      </c>
      <c r="J44">
        <v>2344294.1749999998</v>
      </c>
      <c r="K44">
        <v>2190522.469</v>
      </c>
      <c r="L44">
        <v>2291304.523</v>
      </c>
    </row>
    <row r="45" spans="1:12">
      <c r="A45" t="s">
        <v>65</v>
      </c>
      <c r="B45">
        <v>216742.391</v>
      </c>
      <c r="C45">
        <v>269942.55200000003</v>
      </c>
      <c r="D45">
        <v>361900.897</v>
      </c>
      <c r="E45">
        <v>426920.076</v>
      </c>
      <c r="F45">
        <v>454283.59700000001</v>
      </c>
      <c r="G45">
        <v>471937.18800000002</v>
      </c>
      <c r="H45">
        <v>481624.01799999998</v>
      </c>
      <c r="I45">
        <v>574503.054</v>
      </c>
      <c r="J45">
        <v>669402.196</v>
      </c>
      <c r="K45">
        <v>608242.728</v>
      </c>
      <c r="L45">
        <v>626520.05799999996</v>
      </c>
    </row>
    <row r="46" spans="1:12">
      <c r="A46" t="s">
        <v>66</v>
      </c>
      <c r="B46">
        <v>2813071.497</v>
      </c>
      <c r="C46">
        <v>2878893.6310000001</v>
      </c>
      <c r="D46">
        <v>3302600.2230000002</v>
      </c>
      <c r="E46">
        <v>3810317.0750000002</v>
      </c>
      <c r="F46">
        <v>4442275.0599999996</v>
      </c>
      <c r="G46">
        <v>4594253.023</v>
      </c>
      <c r="H46">
        <v>4962734.0930000003</v>
      </c>
      <c r="I46">
        <v>5877811.4859999996</v>
      </c>
      <c r="J46">
        <v>6457107.0590000004</v>
      </c>
      <c r="K46">
        <v>5878652.7259999998</v>
      </c>
      <c r="L46">
        <v>6288321.0379999997</v>
      </c>
    </row>
    <row r="47" spans="1:12">
      <c r="A47" t="s">
        <v>67</v>
      </c>
      <c r="B47">
        <v>176273.774</v>
      </c>
      <c r="C47">
        <v>190366.25</v>
      </c>
      <c r="D47">
        <v>230504.948</v>
      </c>
      <c r="E47">
        <v>294860.82900000003</v>
      </c>
      <c r="F47">
        <v>256067.61300000001</v>
      </c>
      <c r="G47">
        <v>231060.19099999999</v>
      </c>
      <c r="H47">
        <v>218888.90100000001</v>
      </c>
      <c r="I47">
        <v>314204.01699999999</v>
      </c>
      <c r="J47">
        <v>297664.58199999999</v>
      </c>
      <c r="K47">
        <v>284909.57799999998</v>
      </c>
      <c r="L47">
        <v>289080.125</v>
      </c>
    </row>
    <row r="48" spans="1:12">
      <c r="A48" t="s">
        <v>68</v>
      </c>
      <c r="B48">
        <v>8641.8250000000007</v>
      </c>
      <c r="C48">
        <v>11976.085999999999</v>
      </c>
      <c r="D48">
        <v>13174.651</v>
      </c>
      <c r="E48">
        <v>12950.200999999999</v>
      </c>
      <c r="F48">
        <v>7707.64</v>
      </c>
      <c r="G48">
        <v>14668.388999999999</v>
      </c>
      <c r="H48">
        <v>14450.397000000001</v>
      </c>
      <c r="I48">
        <v>12133.566999999999</v>
      </c>
      <c r="J48">
        <v>15058.754999999999</v>
      </c>
      <c r="K48">
        <v>12390.46</v>
      </c>
      <c r="L48">
        <v>12916.174000000001</v>
      </c>
    </row>
    <row r="49" spans="1:12">
      <c r="A49" t="s">
        <v>69</v>
      </c>
      <c r="B49">
        <v>117118.28200000001</v>
      </c>
      <c r="C49">
        <v>117043.647</v>
      </c>
      <c r="D49">
        <v>162772.31099999999</v>
      </c>
      <c r="E49">
        <v>144140.82800000001</v>
      </c>
      <c r="F49">
        <v>163806.97700000001</v>
      </c>
      <c r="G49">
        <v>143223.12400000001</v>
      </c>
      <c r="H49">
        <v>178342.64600000001</v>
      </c>
      <c r="I49">
        <v>174038.20800000001</v>
      </c>
      <c r="J49">
        <v>134325.198</v>
      </c>
      <c r="K49">
        <v>142141.304</v>
      </c>
      <c r="L49">
        <v>227601.53599999999</v>
      </c>
    </row>
    <row r="50" spans="1:12">
      <c r="A50" t="s">
        <v>70</v>
      </c>
      <c r="B50">
        <v>3431.2359999999999</v>
      </c>
      <c r="C50">
        <v>2599.44</v>
      </c>
      <c r="D50">
        <v>3115.7910000000002</v>
      </c>
      <c r="E50">
        <v>4489.4340000000002</v>
      </c>
      <c r="F50">
        <v>7700.0649999999996</v>
      </c>
      <c r="G50">
        <v>8119.9059999999999</v>
      </c>
      <c r="H50">
        <v>11131.65</v>
      </c>
      <c r="I50">
        <v>8263.4159999999993</v>
      </c>
      <c r="J50">
        <v>5265.9290000000001</v>
      </c>
      <c r="K50">
        <v>4392.3</v>
      </c>
      <c r="L50">
        <v>15746.355</v>
      </c>
    </row>
    <row r="51" spans="1:12">
      <c r="A51" t="s">
        <v>71</v>
      </c>
      <c r="B51">
        <v>7828.9229999999998</v>
      </c>
      <c r="C51">
        <v>10854.594999999999</v>
      </c>
      <c r="D51">
        <v>13459.365</v>
      </c>
      <c r="E51">
        <v>17099.974999999999</v>
      </c>
      <c r="F51">
        <v>22048.712</v>
      </c>
      <c r="G51">
        <v>27723.597000000002</v>
      </c>
      <c r="H51">
        <v>44963.25</v>
      </c>
      <c r="I51">
        <v>55531.142</v>
      </c>
      <c r="J51">
        <v>67315.495999999999</v>
      </c>
      <c r="K51">
        <v>74833.638999999996</v>
      </c>
      <c r="L51">
        <v>94285.476999999999</v>
      </c>
    </row>
    <row r="52" spans="1:12">
      <c r="A52" t="s">
        <v>72</v>
      </c>
      <c r="B52">
        <v>5252.6610000000001</v>
      </c>
      <c r="C52">
        <v>4792.665</v>
      </c>
      <c r="D52">
        <v>6757.2730000000001</v>
      </c>
      <c r="E52">
        <v>5479.62</v>
      </c>
      <c r="F52">
        <v>7784.0389999999998</v>
      </c>
      <c r="G52">
        <v>10624.772000000001</v>
      </c>
      <c r="H52">
        <v>8701.4699999999993</v>
      </c>
      <c r="I52">
        <v>7294.0379999999996</v>
      </c>
      <c r="J52">
        <v>9475.4509999999991</v>
      </c>
      <c r="K52">
        <v>17530.269</v>
      </c>
      <c r="L52">
        <v>19375.678</v>
      </c>
    </row>
    <row r="53" spans="1:12">
      <c r="A53" t="s">
        <v>73</v>
      </c>
      <c r="B53">
        <v>13755.991</v>
      </c>
      <c r="C53">
        <v>14048.507</v>
      </c>
      <c r="D53">
        <v>11679.562</v>
      </c>
      <c r="E53">
        <v>14513.212</v>
      </c>
      <c r="F53">
        <v>21661.323</v>
      </c>
      <c r="G53">
        <v>13400.142</v>
      </c>
      <c r="H53">
        <v>18044.86</v>
      </c>
      <c r="I53">
        <v>33508.608</v>
      </c>
      <c r="J53">
        <v>27579.52</v>
      </c>
      <c r="K53">
        <v>14759.234</v>
      </c>
      <c r="L53">
        <v>30626.081999999999</v>
      </c>
    </row>
    <row r="54" spans="1:12">
      <c r="A54" t="s">
        <v>74</v>
      </c>
      <c r="B54">
        <v>79080.06</v>
      </c>
      <c r="C54">
        <v>78221.979000000007</v>
      </c>
      <c r="D54">
        <v>80983.941999999995</v>
      </c>
      <c r="E54">
        <v>91074.856</v>
      </c>
      <c r="F54">
        <v>110049.109</v>
      </c>
      <c r="G54">
        <v>123592.844</v>
      </c>
      <c r="H54">
        <v>286980.37400000001</v>
      </c>
      <c r="I54">
        <v>335196.50099999999</v>
      </c>
      <c r="J54">
        <v>408865.75099999999</v>
      </c>
      <c r="K54">
        <v>327174.28600000002</v>
      </c>
      <c r="L54">
        <v>412431.67099999997</v>
      </c>
    </row>
    <row r="55" spans="1:12">
      <c r="A55" t="s">
        <v>75</v>
      </c>
      <c r="B55">
        <v>456.66800000000001</v>
      </c>
      <c r="C55">
        <v>262.11900000000003</v>
      </c>
      <c r="D55">
        <v>379.19900000000001</v>
      </c>
      <c r="E55">
        <v>508.02100000000002</v>
      </c>
      <c r="F55">
        <v>538.84699999999998</v>
      </c>
      <c r="G55">
        <v>437.66899999999998</v>
      </c>
      <c r="H55">
        <v>597.101</v>
      </c>
      <c r="I55">
        <v>1719.847</v>
      </c>
      <c r="J55">
        <v>3067.6509999999998</v>
      </c>
      <c r="K55">
        <v>1213.2850000000001</v>
      </c>
      <c r="L55">
        <v>984.29100000000005</v>
      </c>
    </row>
    <row r="56" spans="1:12">
      <c r="A56" t="s">
        <v>76</v>
      </c>
      <c r="B56">
        <v>1305.7260000000001</v>
      </c>
      <c r="C56">
        <v>664.12800000000004</v>
      </c>
      <c r="D56">
        <v>1256.2270000000001</v>
      </c>
      <c r="E56">
        <v>1068.769</v>
      </c>
      <c r="F56">
        <v>807.19899999999996</v>
      </c>
      <c r="G56">
        <v>1114.2950000000001</v>
      </c>
      <c r="H56">
        <v>2629.3429999999998</v>
      </c>
      <c r="I56">
        <v>3068.2249999999999</v>
      </c>
      <c r="J56">
        <v>4401.8109999999997</v>
      </c>
      <c r="K56">
        <v>3655.5920000000001</v>
      </c>
      <c r="L56">
        <v>8271.1669999999995</v>
      </c>
    </row>
    <row r="57" spans="1:12">
      <c r="A57" t="s">
        <v>77</v>
      </c>
      <c r="B57">
        <v>10794.692999999999</v>
      </c>
      <c r="C57">
        <v>8570.0319999999992</v>
      </c>
      <c r="D57">
        <v>7497.518</v>
      </c>
      <c r="E57">
        <v>5511.884</v>
      </c>
      <c r="F57">
        <v>7328</v>
      </c>
      <c r="G57">
        <v>7421.3729999999996</v>
      </c>
      <c r="H57">
        <v>8431.4509999999991</v>
      </c>
      <c r="I57">
        <v>10363.456</v>
      </c>
      <c r="J57">
        <v>11943.297</v>
      </c>
      <c r="K57">
        <v>8162.0050000000001</v>
      </c>
      <c r="L57">
        <v>13099.136</v>
      </c>
    </row>
    <row r="58" spans="1:12">
      <c r="A58" t="s">
        <v>78</v>
      </c>
      <c r="B58">
        <v>345968.65600000002</v>
      </c>
      <c r="C58">
        <v>306544.53000000003</v>
      </c>
      <c r="D58">
        <v>312671.516</v>
      </c>
      <c r="E58">
        <v>325907.80300000001</v>
      </c>
      <c r="F58">
        <v>362616.02500000002</v>
      </c>
      <c r="G58">
        <v>350256.12</v>
      </c>
      <c r="H58">
        <v>387463.04800000001</v>
      </c>
      <c r="I58">
        <v>458116.28200000001</v>
      </c>
      <c r="J58">
        <v>437188.723</v>
      </c>
      <c r="K58">
        <v>307205.87400000001</v>
      </c>
      <c r="L58">
        <v>344004.44799999997</v>
      </c>
    </row>
    <row r="59" spans="1:12">
      <c r="A59" t="s">
        <v>79</v>
      </c>
      <c r="B59">
        <v>42445.069000000003</v>
      </c>
      <c r="C59">
        <v>36252.125</v>
      </c>
      <c r="D59">
        <v>53591.021000000001</v>
      </c>
      <c r="E59">
        <v>78817.611999999994</v>
      </c>
      <c r="F59">
        <v>85681.438999999998</v>
      </c>
      <c r="G59">
        <v>99400.087</v>
      </c>
      <c r="H59">
        <v>121492.682</v>
      </c>
      <c r="I59">
        <v>211076.55</v>
      </c>
      <c r="J59">
        <v>291893.46799999999</v>
      </c>
      <c r="K59">
        <v>226543.954</v>
      </c>
      <c r="L59">
        <v>342027.85200000001</v>
      </c>
    </row>
    <row r="60" spans="1:12">
      <c r="A60" t="s">
        <v>80</v>
      </c>
      <c r="B60">
        <v>3195.5909999999999</v>
      </c>
      <c r="C60">
        <v>3779.3</v>
      </c>
      <c r="D60">
        <v>9324.1730000000007</v>
      </c>
      <c r="E60">
        <v>9091.6170000000002</v>
      </c>
      <c r="F60">
        <v>14556.561</v>
      </c>
      <c r="G60">
        <v>11658.036</v>
      </c>
      <c r="H60">
        <v>39892.211000000003</v>
      </c>
      <c r="I60">
        <v>24092.702000000001</v>
      </c>
      <c r="J60">
        <v>9083.9740000000002</v>
      </c>
      <c r="K60">
        <v>8778.3790000000008</v>
      </c>
      <c r="L60">
        <v>16093.621999999999</v>
      </c>
    </row>
    <row r="61" spans="1:12">
      <c r="A61" t="s">
        <v>81</v>
      </c>
      <c r="B61">
        <v>37015.798999999999</v>
      </c>
      <c r="C61">
        <v>42190.925000000003</v>
      </c>
      <c r="D61">
        <v>45203.82</v>
      </c>
      <c r="E61">
        <v>51329.608</v>
      </c>
      <c r="F61">
        <v>36315.601999999999</v>
      </c>
      <c r="G61">
        <v>24274.861000000001</v>
      </c>
      <c r="H61">
        <v>29691.082999999999</v>
      </c>
      <c r="I61">
        <v>36152.319000000003</v>
      </c>
      <c r="J61">
        <v>50540.186999999998</v>
      </c>
      <c r="K61">
        <v>33576.307000000001</v>
      </c>
      <c r="L61">
        <v>33315.853999999999</v>
      </c>
    </row>
    <row r="62" spans="1:12">
      <c r="A62" t="s">
        <v>82</v>
      </c>
      <c r="B62">
        <v>7720.02</v>
      </c>
      <c r="C62">
        <v>8152.2619999999997</v>
      </c>
      <c r="D62">
        <v>9793.3619999999992</v>
      </c>
      <c r="E62">
        <v>17569.252</v>
      </c>
      <c r="F62">
        <v>20826.54</v>
      </c>
      <c r="G62">
        <v>12439.191999999999</v>
      </c>
      <c r="H62">
        <v>10855.993</v>
      </c>
      <c r="I62">
        <v>9241.4760000000006</v>
      </c>
      <c r="J62">
        <v>8245.5319999999992</v>
      </c>
      <c r="K62">
        <v>5213.7359999999999</v>
      </c>
      <c r="L62">
        <v>5569.1260000000002</v>
      </c>
    </row>
    <row r="63" spans="1:12">
      <c r="A63" t="s">
        <v>83</v>
      </c>
      <c r="B63">
        <v>85510.134999999995</v>
      </c>
      <c r="C63">
        <v>81615.116999999998</v>
      </c>
      <c r="D63">
        <v>67550.807000000001</v>
      </c>
      <c r="E63">
        <v>58573.338000000003</v>
      </c>
      <c r="F63">
        <v>65996.252999999997</v>
      </c>
      <c r="G63">
        <v>60957.303999999996</v>
      </c>
      <c r="H63">
        <v>74219.426000000007</v>
      </c>
      <c r="I63">
        <v>88935.816000000006</v>
      </c>
      <c r="J63">
        <v>90406.267999999996</v>
      </c>
      <c r="K63">
        <v>53854.434999999998</v>
      </c>
      <c r="L63">
        <v>70563.936000000002</v>
      </c>
    </row>
    <row r="64" spans="1:12">
      <c r="A64" t="s">
        <v>84</v>
      </c>
      <c r="B64">
        <v>13969.393</v>
      </c>
      <c r="C64">
        <v>10721.99</v>
      </c>
      <c r="D64">
        <v>10226.659</v>
      </c>
      <c r="E64">
        <v>11899.066999999999</v>
      </c>
      <c r="F64">
        <v>12906.561</v>
      </c>
      <c r="G64">
        <v>9983.1970000000001</v>
      </c>
      <c r="H64">
        <v>12279.19</v>
      </c>
      <c r="I64">
        <v>17986.324000000001</v>
      </c>
      <c r="J64">
        <v>20233.561000000002</v>
      </c>
      <c r="K64">
        <v>15351.587</v>
      </c>
      <c r="L64">
        <v>18352.633999999998</v>
      </c>
    </row>
    <row r="65" spans="1:12">
      <c r="A65" t="s">
        <v>85</v>
      </c>
      <c r="B65">
        <v>136219.19099999999</v>
      </c>
      <c r="C65">
        <v>121898.844</v>
      </c>
      <c r="D65">
        <v>137990.46599999999</v>
      </c>
      <c r="E65">
        <v>167336.565</v>
      </c>
      <c r="F65">
        <v>172035.807</v>
      </c>
      <c r="G65">
        <v>160189.228</v>
      </c>
      <c r="H65">
        <v>175139.24600000001</v>
      </c>
      <c r="I65">
        <v>218513.56299999999</v>
      </c>
      <c r="J65">
        <v>204074.679</v>
      </c>
      <c r="K65">
        <v>159598.065</v>
      </c>
      <c r="L65">
        <v>190952.829</v>
      </c>
    </row>
    <row r="66" spans="1:12">
      <c r="A66" t="s">
        <v>86</v>
      </c>
      <c r="B66">
        <v>57945.834000000003</v>
      </c>
      <c r="C66">
        <v>64437.678999999996</v>
      </c>
      <c r="D66">
        <v>69668.001000000004</v>
      </c>
      <c r="E66">
        <v>64896.362000000001</v>
      </c>
      <c r="F66">
        <v>71930.880999999994</v>
      </c>
      <c r="G66">
        <v>75418.259999999995</v>
      </c>
      <c r="H66">
        <v>84045.546000000002</v>
      </c>
      <c r="I66">
        <v>105313.811</v>
      </c>
      <c r="J66">
        <v>123172.705</v>
      </c>
      <c r="K66">
        <v>115717.393</v>
      </c>
      <c r="L66">
        <v>136482.864</v>
      </c>
    </row>
    <row r="67" spans="1:12">
      <c r="A67" t="s">
        <v>87</v>
      </c>
      <c r="B67">
        <v>13929.75</v>
      </c>
      <c r="C67">
        <v>13096.822</v>
      </c>
      <c r="D67">
        <v>14490.737999999999</v>
      </c>
      <c r="E67">
        <v>20925.026000000002</v>
      </c>
      <c r="F67">
        <v>30582.062000000002</v>
      </c>
      <c r="G67">
        <v>28663.452000000001</v>
      </c>
      <c r="H67">
        <v>49300.364000000001</v>
      </c>
      <c r="I67">
        <v>69686.896999999997</v>
      </c>
      <c r="J67">
        <v>97335.979000000007</v>
      </c>
      <c r="K67">
        <v>137865.37299999999</v>
      </c>
      <c r="L67">
        <v>167771.736</v>
      </c>
    </row>
    <row r="68" spans="1:12">
      <c r="A68" t="s">
        <v>88</v>
      </c>
      <c r="B68">
        <v>278740.36599999998</v>
      </c>
      <c r="C68">
        <v>252972.94</v>
      </c>
      <c r="D68">
        <v>272353.93199999997</v>
      </c>
      <c r="E68">
        <v>292482.136</v>
      </c>
      <c r="F68">
        <v>352107.00699999998</v>
      </c>
      <c r="G68">
        <v>359481.62300000002</v>
      </c>
      <c r="H68">
        <v>391833.87699999998</v>
      </c>
      <c r="I68">
        <v>447936.19300000003</v>
      </c>
      <c r="J68">
        <v>477468.33100000001</v>
      </c>
      <c r="K68">
        <v>431910.83799999999</v>
      </c>
      <c r="L68">
        <v>501096.97</v>
      </c>
    </row>
    <row r="69" spans="1:12">
      <c r="A69" t="s">
        <v>89</v>
      </c>
      <c r="B69">
        <v>8631.5360000000001</v>
      </c>
      <c r="C69">
        <v>8066.7629999999999</v>
      </c>
      <c r="D69">
        <v>8241.8909999999996</v>
      </c>
      <c r="E69">
        <v>13159.694</v>
      </c>
      <c r="F69">
        <v>16860.892</v>
      </c>
      <c r="G69">
        <v>19864.462</v>
      </c>
      <c r="H69">
        <v>21205.492999999999</v>
      </c>
      <c r="I69">
        <v>25927.512999999999</v>
      </c>
      <c r="J69">
        <v>71682.418999999994</v>
      </c>
      <c r="K69">
        <v>14774.6</v>
      </c>
      <c r="L69">
        <v>35624.962</v>
      </c>
    </row>
    <row r="70" spans="1:12">
      <c r="A70" t="s">
        <v>90</v>
      </c>
      <c r="B70">
        <v>9000.4619999999995</v>
      </c>
      <c r="C70">
        <v>9867.1170000000002</v>
      </c>
      <c r="D70">
        <v>10323.602999999999</v>
      </c>
      <c r="E70">
        <v>13342.857</v>
      </c>
      <c r="F70">
        <v>13815.762000000001</v>
      </c>
      <c r="G70">
        <v>13070.535</v>
      </c>
      <c r="H70">
        <v>11588.397999999999</v>
      </c>
      <c r="I70">
        <v>8962.5959999999995</v>
      </c>
      <c r="J70">
        <v>3701.7220000000002</v>
      </c>
      <c r="K70">
        <v>2926.6080000000002</v>
      </c>
      <c r="L70">
        <v>3853.5909999999999</v>
      </c>
    </row>
    <row r="71" spans="1:12">
      <c r="A71" t="s">
        <v>91</v>
      </c>
      <c r="B71">
        <v>129685.73299999999</v>
      </c>
      <c r="C71">
        <v>132832.13399999999</v>
      </c>
      <c r="D71">
        <v>147676.68400000001</v>
      </c>
      <c r="E71">
        <v>159515.97899999999</v>
      </c>
      <c r="F71">
        <v>196583.08100000001</v>
      </c>
      <c r="G71">
        <v>231576.99</v>
      </c>
      <c r="H71">
        <v>235750.34599999999</v>
      </c>
      <c r="I71">
        <v>243114.43</v>
      </c>
      <c r="J71">
        <v>253619.54699999999</v>
      </c>
      <c r="K71">
        <v>199724.50700000001</v>
      </c>
      <c r="L71">
        <v>233829.08100000001</v>
      </c>
    </row>
    <row r="72" spans="1:12">
      <c r="A72" t="s">
        <v>92</v>
      </c>
      <c r="B72">
        <v>1665.6849999999999</v>
      </c>
      <c r="C72">
        <v>1207.7529999999999</v>
      </c>
      <c r="D72">
        <v>969.49599999999998</v>
      </c>
      <c r="E72">
        <v>399.66</v>
      </c>
      <c r="F72">
        <v>655.00400000000002</v>
      </c>
      <c r="G72">
        <v>962.64700000000005</v>
      </c>
      <c r="H72">
        <v>1663.655</v>
      </c>
      <c r="I72">
        <v>510.6</v>
      </c>
      <c r="J72">
        <v>98.653999999999996</v>
      </c>
      <c r="K72">
        <v>168.05099999999999</v>
      </c>
      <c r="L72">
        <v>737.43100000000004</v>
      </c>
    </row>
    <row r="73" spans="1:12">
      <c r="A73" t="s">
        <v>93</v>
      </c>
      <c r="B73">
        <v>108014.63800000001</v>
      </c>
      <c r="C73">
        <v>73953.327999999994</v>
      </c>
      <c r="D73">
        <v>73819.307000000001</v>
      </c>
      <c r="E73">
        <v>118119.867</v>
      </c>
      <c r="F73">
        <v>168795.046</v>
      </c>
      <c r="G73">
        <v>118273.65399999999</v>
      </c>
      <c r="H73">
        <v>170834.32199999999</v>
      </c>
      <c r="I73">
        <v>302447.47100000002</v>
      </c>
      <c r="J73">
        <v>366073.95600000001</v>
      </c>
      <c r="K73">
        <v>190081.29</v>
      </c>
      <c r="L73">
        <v>291865.14600000001</v>
      </c>
    </row>
    <row r="74" spans="1:12">
      <c r="A74" t="s">
        <v>94</v>
      </c>
      <c r="B74">
        <v>781.96799999999996</v>
      </c>
      <c r="C74">
        <v>3373.2060000000001</v>
      </c>
      <c r="D74">
        <v>4586.25</v>
      </c>
      <c r="E74">
        <v>672.80799999999999</v>
      </c>
      <c r="F74">
        <v>744.53499999999997</v>
      </c>
      <c r="G74">
        <v>1553.423</v>
      </c>
      <c r="H74">
        <v>929.78499999999997</v>
      </c>
      <c r="I74">
        <v>2711.1149999999998</v>
      </c>
      <c r="J74">
        <v>931.62400000000002</v>
      </c>
      <c r="K74">
        <v>460.60300000000001</v>
      </c>
      <c r="L74">
        <v>5907.9309999999996</v>
      </c>
    </row>
    <row r="75" spans="1:12">
      <c r="A75" t="s">
        <v>95</v>
      </c>
      <c r="B75">
        <v>119.794</v>
      </c>
      <c r="C75">
        <v>740.14</v>
      </c>
      <c r="D75">
        <v>696.40300000000002</v>
      </c>
      <c r="E75">
        <v>73.378</v>
      </c>
      <c r="F75">
        <v>36.933999999999997</v>
      </c>
      <c r="G75">
        <v>168.209</v>
      </c>
      <c r="H75">
        <v>42.831000000000003</v>
      </c>
      <c r="I75">
        <v>505.46300000000002</v>
      </c>
      <c r="J75">
        <v>2218.9290000000001</v>
      </c>
      <c r="K75">
        <v>174.595</v>
      </c>
      <c r="L75">
        <v>1989.3420000000001</v>
      </c>
    </row>
    <row r="76" spans="1:12">
      <c r="A76" t="s">
        <v>96</v>
      </c>
      <c r="B76">
        <v>101444.192</v>
      </c>
      <c r="C76">
        <v>123650.592</v>
      </c>
      <c r="D76">
        <v>130330.91099999999</v>
      </c>
      <c r="E76">
        <v>145717.70800000001</v>
      </c>
      <c r="F76">
        <v>156784.72099999999</v>
      </c>
      <c r="G76">
        <v>190890.35800000001</v>
      </c>
      <c r="H76">
        <v>254184.31</v>
      </c>
      <c r="I76">
        <v>262877.62099999998</v>
      </c>
      <c r="J76">
        <v>268213.04499999998</v>
      </c>
      <c r="K76">
        <v>18034.707999999999</v>
      </c>
      <c r="L76">
        <v>11000.062</v>
      </c>
    </row>
    <row r="77" spans="1:12">
      <c r="A77" t="s">
        <v>97</v>
      </c>
      <c r="B77">
        <v>10.62</v>
      </c>
      <c r="C77" t="s">
        <v>18</v>
      </c>
      <c r="D77">
        <v>5.3479999999999999</v>
      </c>
      <c r="E77">
        <v>48.505000000000003</v>
      </c>
      <c r="F77">
        <v>17.402999999999999</v>
      </c>
      <c r="G77">
        <v>4.87</v>
      </c>
      <c r="H77" t="s">
        <v>18</v>
      </c>
      <c r="I77">
        <v>61.942999999999998</v>
      </c>
      <c r="J77" t="s">
        <v>18</v>
      </c>
      <c r="K77">
        <v>2.077</v>
      </c>
      <c r="L77" t="s">
        <v>18</v>
      </c>
    </row>
    <row r="78" spans="1:12">
      <c r="A78" t="s">
        <v>98</v>
      </c>
      <c r="B78">
        <v>21428.106</v>
      </c>
      <c r="C78">
        <v>21086.585999999999</v>
      </c>
      <c r="D78">
        <v>19913.95</v>
      </c>
      <c r="E78">
        <v>32322.082999999999</v>
      </c>
      <c r="F78">
        <v>61440.082999999999</v>
      </c>
      <c r="G78">
        <v>82679.911999999997</v>
      </c>
      <c r="H78">
        <v>168880.88099999999</v>
      </c>
      <c r="I78">
        <v>182977.823</v>
      </c>
      <c r="J78">
        <v>132325.80600000001</v>
      </c>
      <c r="K78">
        <v>72223.373000000007</v>
      </c>
      <c r="L78">
        <v>179251.83100000001</v>
      </c>
    </row>
    <row r="79" spans="1:12">
      <c r="A79" t="s">
        <v>99</v>
      </c>
      <c r="B79">
        <v>146126.571</v>
      </c>
      <c r="C79">
        <v>111113.19899999999</v>
      </c>
      <c r="D79">
        <v>109792.788</v>
      </c>
      <c r="E79">
        <v>127024.53200000001</v>
      </c>
      <c r="F79">
        <v>293626.38699999999</v>
      </c>
      <c r="G79">
        <v>379034.06400000001</v>
      </c>
      <c r="H79">
        <v>594649.27300000004</v>
      </c>
      <c r="I79">
        <v>793026.24800000002</v>
      </c>
      <c r="J79">
        <v>805595.42799999996</v>
      </c>
      <c r="K79">
        <v>616630.29099999997</v>
      </c>
      <c r="L79">
        <v>924796.19099999999</v>
      </c>
    </row>
    <row r="80" spans="1:12">
      <c r="A80" t="s">
        <v>100</v>
      </c>
      <c r="B80">
        <v>7436.3040000000001</v>
      </c>
      <c r="C80">
        <v>3862.627</v>
      </c>
      <c r="D80">
        <v>6671.9070000000002</v>
      </c>
      <c r="E80">
        <v>3005.8679999999999</v>
      </c>
      <c r="F80">
        <v>1324.2149999999999</v>
      </c>
      <c r="G80">
        <v>6816.3969999999999</v>
      </c>
      <c r="H80">
        <v>35378.521000000001</v>
      </c>
      <c r="I80">
        <v>56051.406000000003</v>
      </c>
      <c r="J80">
        <v>39208.983999999997</v>
      </c>
      <c r="K80">
        <v>38141.243000000002</v>
      </c>
      <c r="L80">
        <v>81606.214000000007</v>
      </c>
    </row>
    <row r="81" spans="1:12">
      <c r="A81" t="s">
        <v>101</v>
      </c>
      <c r="B81">
        <v>53196.408000000003</v>
      </c>
      <c r="C81">
        <v>50535.826999999997</v>
      </c>
      <c r="D81">
        <v>50070.597000000002</v>
      </c>
      <c r="E81">
        <v>57459.095999999998</v>
      </c>
      <c r="F81">
        <v>72507.534</v>
      </c>
      <c r="G81">
        <v>73605.053</v>
      </c>
      <c r="H81">
        <v>83178.073000000004</v>
      </c>
      <c r="I81">
        <v>108810.745</v>
      </c>
      <c r="J81">
        <v>133756.503</v>
      </c>
      <c r="K81">
        <v>110426.738</v>
      </c>
      <c r="L81">
        <v>137706.94099999999</v>
      </c>
    </row>
    <row r="82" spans="1:12">
      <c r="A82" t="s">
        <v>102</v>
      </c>
      <c r="B82">
        <v>656538.57299999997</v>
      </c>
      <c r="C82">
        <v>637549.93799999997</v>
      </c>
      <c r="D82">
        <v>702883.90599999996</v>
      </c>
      <c r="E82">
        <v>818993.47400000005</v>
      </c>
      <c r="F82">
        <v>936590.93200000003</v>
      </c>
      <c r="G82">
        <v>953529.57200000004</v>
      </c>
      <c r="H82">
        <v>992479.95499999996</v>
      </c>
      <c r="I82">
        <v>1169993.5989999999</v>
      </c>
      <c r="J82">
        <v>1303240.203</v>
      </c>
      <c r="K82">
        <v>1147668.7560000001</v>
      </c>
      <c r="L82">
        <v>1200692.406</v>
      </c>
    </row>
    <row r="83" spans="1:12">
      <c r="A83" t="s">
        <v>103</v>
      </c>
      <c r="B83">
        <v>2465.2060000000001</v>
      </c>
      <c r="C83">
        <v>1667.0219999999999</v>
      </c>
      <c r="D83">
        <v>3810.212</v>
      </c>
      <c r="E83">
        <v>1800.8019999999999</v>
      </c>
      <c r="F83">
        <v>17241.851999999999</v>
      </c>
      <c r="G83">
        <v>5476.6180000000004</v>
      </c>
      <c r="H83">
        <v>3794.8220000000001</v>
      </c>
      <c r="I83">
        <v>7793.2690000000002</v>
      </c>
      <c r="J83">
        <v>11444.347</v>
      </c>
      <c r="K83">
        <v>5092.6440000000002</v>
      </c>
      <c r="L83">
        <v>4029.9879999999998</v>
      </c>
    </row>
    <row r="84" spans="1:12">
      <c r="A84" t="s">
        <v>104</v>
      </c>
      <c r="B84">
        <v>830.59799999999996</v>
      </c>
      <c r="C84">
        <v>734.53800000000001</v>
      </c>
      <c r="D84">
        <v>1034.75</v>
      </c>
      <c r="E84">
        <v>1114.2950000000001</v>
      </c>
      <c r="F84">
        <v>1683.8130000000001</v>
      </c>
      <c r="G84">
        <v>1627.5550000000001</v>
      </c>
      <c r="H84">
        <v>2136.203</v>
      </c>
      <c r="I84">
        <v>3080.547</v>
      </c>
      <c r="J84">
        <v>3019.221</v>
      </c>
      <c r="K84">
        <v>4566.5690000000004</v>
      </c>
      <c r="L84">
        <v>4173.4340000000002</v>
      </c>
    </row>
    <row r="85" spans="1:12">
      <c r="A85" t="s">
        <v>105</v>
      </c>
      <c r="B85">
        <v>17524.291000000001</v>
      </c>
      <c r="C85">
        <v>13459.710999999999</v>
      </c>
      <c r="D85">
        <v>19322.796999999999</v>
      </c>
      <c r="E85">
        <v>32224.205000000002</v>
      </c>
      <c r="F85">
        <v>64866.885999999999</v>
      </c>
      <c r="G85">
        <v>86120.144</v>
      </c>
      <c r="H85">
        <v>67258.680999999997</v>
      </c>
      <c r="I85">
        <v>80782.668999999994</v>
      </c>
      <c r="J85">
        <v>154933.06</v>
      </c>
      <c r="K85">
        <v>85661.293000000005</v>
      </c>
      <c r="L85">
        <v>136805.55799999999</v>
      </c>
    </row>
    <row r="86" spans="1:12">
      <c r="A86" t="s">
        <v>106</v>
      </c>
      <c r="B86">
        <v>20633.73</v>
      </c>
      <c r="C86">
        <v>22455.878000000001</v>
      </c>
      <c r="D86">
        <v>138091.03899999999</v>
      </c>
      <c r="E86">
        <v>167123.693</v>
      </c>
      <c r="F86">
        <v>177309.02600000001</v>
      </c>
      <c r="G86">
        <v>370712.239</v>
      </c>
      <c r="H86">
        <v>407220.77</v>
      </c>
      <c r="I86">
        <v>704767.62399999995</v>
      </c>
      <c r="J86">
        <v>809856.07499999995</v>
      </c>
      <c r="K86">
        <v>224761.49</v>
      </c>
      <c r="L86">
        <v>220740.86799999999</v>
      </c>
    </row>
    <row r="87" spans="1:12">
      <c r="A87" t="s">
        <v>107</v>
      </c>
      <c r="B87">
        <v>4528913.9689999996</v>
      </c>
      <c r="C87">
        <v>4319684.5489999996</v>
      </c>
      <c r="D87">
        <v>3974665.5559999999</v>
      </c>
      <c r="E87">
        <v>5757667.159</v>
      </c>
      <c r="F87">
        <v>7358504.0650000004</v>
      </c>
      <c r="G87">
        <v>11575679.841</v>
      </c>
      <c r="H87">
        <v>13480018.195</v>
      </c>
      <c r="I87">
        <v>17103041.318999998</v>
      </c>
      <c r="J87">
        <v>21382235.872000001</v>
      </c>
      <c r="K87">
        <v>12060354.353</v>
      </c>
      <c r="L87">
        <v>18367386.077</v>
      </c>
    </row>
    <row r="88" spans="1:12">
      <c r="A88" t="s">
        <v>108</v>
      </c>
      <c r="B88">
        <v>120867.976</v>
      </c>
      <c r="C88">
        <v>104470.47100000001</v>
      </c>
      <c r="D88">
        <v>104092.558</v>
      </c>
      <c r="E88">
        <v>150429.647</v>
      </c>
      <c r="F88">
        <v>204657.45199999999</v>
      </c>
      <c r="G88">
        <v>254774.59899999999</v>
      </c>
      <c r="H88">
        <v>410512.73100000003</v>
      </c>
      <c r="I88">
        <v>562633.68000000005</v>
      </c>
      <c r="J88">
        <v>888821.29399999999</v>
      </c>
      <c r="K88">
        <v>756227.01199999999</v>
      </c>
      <c r="L88">
        <v>894681.473</v>
      </c>
    </row>
    <row r="89" spans="1:12">
      <c r="A89" t="s">
        <v>109</v>
      </c>
      <c r="B89">
        <v>85196.486000000004</v>
      </c>
      <c r="C89">
        <v>68713.587</v>
      </c>
      <c r="D89">
        <v>49270.84</v>
      </c>
      <c r="E89">
        <v>77152.98</v>
      </c>
      <c r="F89">
        <v>125424.539</v>
      </c>
      <c r="G89">
        <v>143835.98199999999</v>
      </c>
      <c r="H89">
        <v>182966.80600000001</v>
      </c>
      <c r="I89">
        <v>214909.49400000001</v>
      </c>
      <c r="J89">
        <v>213129.66800000001</v>
      </c>
      <c r="K89">
        <v>110386.72199999999</v>
      </c>
      <c r="L89">
        <v>187975.63500000001</v>
      </c>
    </row>
    <row r="90" spans="1:12">
      <c r="A90" t="s">
        <v>110</v>
      </c>
      <c r="B90">
        <v>23813.681</v>
      </c>
      <c r="C90">
        <v>55277.332000000002</v>
      </c>
      <c r="D90">
        <v>59286.716999999997</v>
      </c>
      <c r="E90">
        <v>119592.89200000001</v>
      </c>
      <c r="F90">
        <v>157888.989</v>
      </c>
      <c r="G90">
        <v>194927.60399999999</v>
      </c>
      <c r="H90">
        <v>162247.76300000001</v>
      </c>
      <c r="I90">
        <v>221746.35200000001</v>
      </c>
      <c r="J90">
        <v>825227.88800000004</v>
      </c>
      <c r="K90">
        <v>509994.64799999999</v>
      </c>
      <c r="L90">
        <v>397903.29499999998</v>
      </c>
    </row>
    <row r="91" spans="1:12">
      <c r="A91" t="s">
        <v>111</v>
      </c>
      <c r="B91">
        <v>50004.345999999998</v>
      </c>
      <c r="C91">
        <v>38198.118000000002</v>
      </c>
      <c r="D91">
        <v>55944.953000000001</v>
      </c>
      <c r="E91">
        <v>66432.008000000002</v>
      </c>
      <c r="F91">
        <v>96631.323999999993</v>
      </c>
      <c r="G91">
        <v>113636.836</v>
      </c>
      <c r="H91">
        <v>107110.923</v>
      </c>
      <c r="I91">
        <v>160801.372</v>
      </c>
      <c r="J91">
        <v>164745.538</v>
      </c>
      <c r="K91">
        <v>99628.948000000004</v>
      </c>
      <c r="L91">
        <v>148354.095</v>
      </c>
    </row>
    <row r="92" spans="1:12">
      <c r="A92" t="s">
        <v>112</v>
      </c>
      <c r="B92" t="s">
        <v>18</v>
      </c>
      <c r="C92">
        <v>41562.644</v>
      </c>
      <c r="D92">
        <v>33004.535000000003</v>
      </c>
      <c r="E92">
        <v>22750.764999999999</v>
      </c>
      <c r="F92">
        <v>71743.232000000004</v>
      </c>
      <c r="G92">
        <v>78156.648000000001</v>
      </c>
      <c r="H92">
        <v>194526.50399999999</v>
      </c>
      <c r="I92">
        <v>154938.239</v>
      </c>
      <c r="J92">
        <v>536924.40300000005</v>
      </c>
      <c r="K92">
        <v>603595.68299999996</v>
      </c>
      <c r="L92">
        <v>366315.58500000002</v>
      </c>
    </row>
    <row r="93" spans="1:12">
      <c r="A93" t="s">
        <v>113</v>
      </c>
      <c r="B93">
        <v>46678.896000000001</v>
      </c>
      <c r="C93">
        <v>45502.36</v>
      </c>
      <c r="D93">
        <v>43852.853999999999</v>
      </c>
      <c r="E93">
        <v>51844.277000000002</v>
      </c>
      <c r="F93">
        <v>86946.536999999997</v>
      </c>
      <c r="G93">
        <v>71069.156000000003</v>
      </c>
      <c r="H93">
        <v>75241.278000000006</v>
      </c>
      <c r="I93">
        <v>96161.683000000005</v>
      </c>
      <c r="J93">
        <v>142647.85699999999</v>
      </c>
      <c r="K93">
        <v>108940.76700000001</v>
      </c>
      <c r="L93">
        <v>111789.486</v>
      </c>
    </row>
    <row r="94" spans="1:12">
      <c r="A94" t="s">
        <v>114</v>
      </c>
      <c r="B94">
        <v>864043.13800000004</v>
      </c>
      <c r="C94">
        <v>796558.55099999998</v>
      </c>
      <c r="D94">
        <v>873267.29700000002</v>
      </c>
      <c r="E94">
        <v>1084000.8330000001</v>
      </c>
      <c r="F94">
        <v>1321819.7250000001</v>
      </c>
      <c r="G94">
        <v>1590346.986</v>
      </c>
      <c r="H94">
        <v>1773855.5660000001</v>
      </c>
      <c r="I94">
        <v>1638860.3559999999</v>
      </c>
      <c r="J94">
        <v>1863454.105</v>
      </c>
      <c r="K94">
        <v>1516618.547</v>
      </c>
      <c r="L94">
        <v>1668842.7</v>
      </c>
    </row>
    <row r="95" spans="1:12">
      <c r="A95" t="s">
        <v>115</v>
      </c>
      <c r="B95">
        <v>44429.116999999998</v>
      </c>
      <c r="C95">
        <v>47981.567999999999</v>
      </c>
      <c r="D95">
        <v>57226.648000000001</v>
      </c>
      <c r="E95">
        <v>77534.803</v>
      </c>
      <c r="F95">
        <v>98323.921000000002</v>
      </c>
      <c r="G95">
        <v>110907.575</v>
      </c>
      <c r="H95">
        <v>132835.21100000001</v>
      </c>
      <c r="I95">
        <v>135849.08799999999</v>
      </c>
      <c r="J95">
        <v>169610.71900000001</v>
      </c>
      <c r="K95">
        <v>175056.74</v>
      </c>
      <c r="L95">
        <v>178704.823</v>
      </c>
    </row>
    <row r="96" spans="1:12">
      <c r="A96" t="s">
        <v>116</v>
      </c>
      <c r="B96">
        <v>62468.692000000003</v>
      </c>
      <c r="C96">
        <v>59784.379000000001</v>
      </c>
      <c r="D96">
        <v>68625.654999999999</v>
      </c>
      <c r="E96">
        <v>85125.225999999995</v>
      </c>
      <c r="F96">
        <v>100395.027</v>
      </c>
      <c r="G96">
        <v>102041.416</v>
      </c>
      <c r="H96">
        <v>106485.067</v>
      </c>
      <c r="I96">
        <v>134155.64600000001</v>
      </c>
      <c r="J96">
        <v>174978.39600000001</v>
      </c>
      <c r="K96">
        <v>121159.416</v>
      </c>
      <c r="L96">
        <v>164710.12599999999</v>
      </c>
    </row>
    <row r="97" spans="1:12">
      <c r="A97" t="s">
        <v>117</v>
      </c>
      <c r="B97">
        <v>533976.72600000002</v>
      </c>
      <c r="C97">
        <v>437932.935</v>
      </c>
      <c r="D97">
        <v>481977.58500000002</v>
      </c>
      <c r="E97">
        <v>550515.10499999998</v>
      </c>
      <c r="F97">
        <v>770837.86899999995</v>
      </c>
      <c r="G97">
        <v>980236.18500000006</v>
      </c>
      <c r="H97">
        <v>1053064.047</v>
      </c>
      <c r="I97">
        <v>1092753.43</v>
      </c>
      <c r="J97">
        <v>1018456.512</v>
      </c>
      <c r="K97">
        <v>635868.08200000005</v>
      </c>
      <c r="L97">
        <v>1166932.3959999999</v>
      </c>
    </row>
    <row r="98" spans="1:12">
      <c r="A98" t="s">
        <v>118</v>
      </c>
      <c r="B98">
        <v>150742.068</v>
      </c>
      <c r="C98">
        <v>146591.81299999999</v>
      </c>
      <c r="D98">
        <v>183920.97200000001</v>
      </c>
      <c r="E98">
        <v>283095.49800000002</v>
      </c>
      <c r="F98">
        <v>375025.78200000001</v>
      </c>
      <c r="G98">
        <v>372321.53600000002</v>
      </c>
      <c r="H98">
        <v>413510.52899999998</v>
      </c>
      <c r="I98">
        <v>479059.41800000001</v>
      </c>
      <c r="J98">
        <v>452460.16899999999</v>
      </c>
      <c r="K98">
        <v>167463.399</v>
      </c>
      <c r="L98">
        <v>195235.54300000001</v>
      </c>
    </row>
    <row r="99" spans="1:12">
      <c r="A99" t="s">
        <v>119</v>
      </c>
      <c r="B99">
        <v>447921.103</v>
      </c>
      <c r="C99">
        <v>447716.63199999998</v>
      </c>
      <c r="D99">
        <v>420536.48700000002</v>
      </c>
      <c r="E99">
        <v>475780.74200000003</v>
      </c>
      <c r="F99">
        <v>579054.701</v>
      </c>
      <c r="G99">
        <v>603079.79799999995</v>
      </c>
      <c r="H99">
        <v>639315.47</v>
      </c>
      <c r="I99">
        <v>696977.85499999998</v>
      </c>
      <c r="J99">
        <v>729839.86300000001</v>
      </c>
      <c r="K99">
        <v>698111.72</v>
      </c>
      <c r="L99">
        <v>838756.36300000001</v>
      </c>
    </row>
    <row r="100" spans="1:12">
      <c r="A100" t="s">
        <v>120</v>
      </c>
      <c r="B100">
        <v>825049.11300000001</v>
      </c>
      <c r="C100">
        <v>800606.61100000003</v>
      </c>
      <c r="D100">
        <v>845681.04399999999</v>
      </c>
      <c r="E100">
        <v>892746.45700000005</v>
      </c>
      <c r="F100">
        <v>1041013.725</v>
      </c>
      <c r="G100">
        <v>1027334.595</v>
      </c>
      <c r="H100">
        <v>1039154.522</v>
      </c>
      <c r="I100">
        <v>1091571.3289999999</v>
      </c>
      <c r="J100">
        <v>1115313.307</v>
      </c>
      <c r="K100">
        <v>1026021.66</v>
      </c>
      <c r="L100">
        <v>1046914.554</v>
      </c>
    </row>
    <row r="101" spans="1:12">
      <c r="A101" t="s">
        <v>121</v>
      </c>
      <c r="B101">
        <v>1098812.9180000001</v>
      </c>
      <c r="C101">
        <v>1091242.4210000001</v>
      </c>
      <c r="D101">
        <v>1140931.8640000001</v>
      </c>
      <c r="E101">
        <v>1359965.2520000001</v>
      </c>
      <c r="F101">
        <v>1355909.7050000001</v>
      </c>
      <c r="G101">
        <v>1581900.5870000001</v>
      </c>
      <c r="H101">
        <v>1562928.385</v>
      </c>
      <c r="I101">
        <v>1837240.4410000001</v>
      </c>
      <c r="J101">
        <v>2036217.814</v>
      </c>
      <c r="K101">
        <v>1826368.8840000001</v>
      </c>
      <c r="L101">
        <v>1917266.389</v>
      </c>
    </row>
    <row r="102" spans="1:12">
      <c r="A102" t="s">
        <v>122</v>
      </c>
      <c r="B102">
        <v>218681.076</v>
      </c>
      <c r="C102">
        <v>213327.845</v>
      </c>
      <c r="D102">
        <v>261108.98199999999</v>
      </c>
      <c r="E102">
        <v>329772.99200000003</v>
      </c>
      <c r="F102">
        <v>378117.46100000001</v>
      </c>
      <c r="G102">
        <v>399434.98800000001</v>
      </c>
      <c r="H102">
        <v>384862.929</v>
      </c>
      <c r="I102">
        <v>425959.94300000003</v>
      </c>
      <c r="J102">
        <v>436220.853</v>
      </c>
      <c r="K102">
        <v>306862.33600000001</v>
      </c>
      <c r="L102">
        <v>349602.092</v>
      </c>
    </row>
    <row r="103" spans="1:12">
      <c r="A103" t="s">
        <v>123</v>
      </c>
      <c r="B103">
        <v>253829.27100000001</v>
      </c>
      <c r="C103">
        <v>233025.652</v>
      </c>
      <c r="D103">
        <v>239058.56599999999</v>
      </c>
      <c r="E103">
        <v>270498.30599999998</v>
      </c>
      <c r="F103">
        <v>334490.70299999998</v>
      </c>
      <c r="G103">
        <v>384304.80599999998</v>
      </c>
      <c r="H103">
        <v>511207.15600000002</v>
      </c>
      <c r="I103">
        <v>728931.93700000003</v>
      </c>
      <c r="J103">
        <v>907746.95499999996</v>
      </c>
      <c r="K103">
        <v>490128.239</v>
      </c>
      <c r="L103">
        <v>607900.81799999997</v>
      </c>
    </row>
    <row r="104" spans="1:12">
      <c r="A104" t="s">
        <v>124</v>
      </c>
      <c r="B104">
        <v>116914.52099999999</v>
      </c>
      <c r="C104">
        <v>121194.09600000001</v>
      </c>
      <c r="D104">
        <v>169629.26800000001</v>
      </c>
      <c r="E104">
        <v>181780.924</v>
      </c>
      <c r="F104">
        <v>184378.92800000001</v>
      </c>
      <c r="G104">
        <v>194206.90400000001</v>
      </c>
      <c r="H104">
        <v>215459.40700000001</v>
      </c>
      <c r="I104">
        <v>299923.61200000002</v>
      </c>
      <c r="J104">
        <v>368137.88699999999</v>
      </c>
      <c r="K104">
        <v>257357.64600000001</v>
      </c>
      <c r="L104">
        <v>294755.049</v>
      </c>
    </row>
    <row r="105" spans="1:12">
      <c r="A105" t="s">
        <v>125</v>
      </c>
      <c r="B105">
        <v>492272.75</v>
      </c>
      <c r="C105">
        <v>458764.652</v>
      </c>
      <c r="D105">
        <v>218604.861</v>
      </c>
      <c r="E105">
        <v>194734.94099999999</v>
      </c>
      <c r="F105">
        <v>168930.84599999999</v>
      </c>
      <c r="G105">
        <v>65906.319000000003</v>
      </c>
      <c r="H105">
        <v>54427.877</v>
      </c>
      <c r="I105">
        <v>441556.913</v>
      </c>
      <c r="J105">
        <v>851715.06599999999</v>
      </c>
      <c r="K105">
        <v>536838.62899999996</v>
      </c>
      <c r="L105">
        <v>931633.55700000003</v>
      </c>
    </row>
    <row r="106" spans="1:12">
      <c r="A106" t="s">
        <v>126</v>
      </c>
      <c r="B106">
        <v>11992.225</v>
      </c>
      <c r="C106">
        <v>9034.8770000000004</v>
      </c>
      <c r="D106">
        <v>8782.0049999999992</v>
      </c>
      <c r="E106">
        <v>9291.7029999999995</v>
      </c>
      <c r="F106">
        <v>8622.8369999999995</v>
      </c>
      <c r="G106">
        <v>7600.8270000000002</v>
      </c>
      <c r="H106">
        <v>7196.6909999999998</v>
      </c>
      <c r="I106">
        <v>7438.3609999999999</v>
      </c>
      <c r="J106">
        <v>15912.793</v>
      </c>
      <c r="K106">
        <v>16549.699000000001</v>
      </c>
      <c r="L106">
        <v>18617.678</v>
      </c>
    </row>
    <row r="107" spans="1:12">
      <c r="A107" t="s">
        <v>127</v>
      </c>
      <c r="B107">
        <v>175809.883</v>
      </c>
      <c r="C107">
        <v>171673.163</v>
      </c>
      <c r="D107">
        <v>184543.23800000001</v>
      </c>
      <c r="E107">
        <v>203761.747</v>
      </c>
      <c r="F107">
        <v>244289.77799999999</v>
      </c>
      <c r="G107">
        <v>213962.361</v>
      </c>
      <c r="H107">
        <v>239073.27600000001</v>
      </c>
      <c r="I107">
        <v>292338.853</v>
      </c>
      <c r="J107">
        <v>348417.77</v>
      </c>
      <c r="K107">
        <v>264488.86700000003</v>
      </c>
      <c r="L107">
        <v>291558.70400000003</v>
      </c>
    </row>
    <row r="108" spans="1:12">
      <c r="A108" t="s">
        <v>128</v>
      </c>
      <c r="B108">
        <v>119804.617</v>
      </c>
      <c r="C108">
        <v>117312.389</v>
      </c>
      <c r="D108">
        <v>122993.00900000001</v>
      </c>
      <c r="E108">
        <v>138825.15100000001</v>
      </c>
      <c r="F108">
        <v>169622.288</v>
      </c>
      <c r="G108">
        <v>158610.755</v>
      </c>
      <c r="H108">
        <v>173754.639</v>
      </c>
      <c r="I108">
        <v>193108.66099999999</v>
      </c>
      <c r="J108">
        <v>194744.09599999999</v>
      </c>
      <c r="K108">
        <v>177240.185</v>
      </c>
      <c r="L108">
        <v>236506.60500000001</v>
      </c>
    </row>
    <row r="109" spans="1:12">
      <c r="A109" t="s">
        <v>129</v>
      </c>
      <c r="B109">
        <v>1036236.193</v>
      </c>
      <c r="C109">
        <v>1064632.808</v>
      </c>
      <c r="D109">
        <v>1186032.5449999999</v>
      </c>
      <c r="E109">
        <v>1423565.55</v>
      </c>
      <c r="F109">
        <v>1715569.2760000001</v>
      </c>
      <c r="G109">
        <v>1804808.0830000001</v>
      </c>
      <c r="H109">
        <v>1985554.852</v>
      </c>
      <c r="I109">
        <v>2499703.2489999998</v>
      </c>
      <c r="J109">
        <v>2655739.7459999998</v>
      </c>
      <c r="K109">
        <v>2086360.683</v>
      </c>
      <c r="L109">
        <v>2377190.3560000001</v>
      </c>
    </row>
    <row r="110" spans="1:12">
      <c r="A110" t="s">
        <v>130</v>
      </c>
      <c r="B110">
        <v>1193544.372</v>
      </c>
      <c r="C110">
        <v>1486317.142</v>
      </c>
      <c r="D110">
        <v>1475025.8259999999</v>
      </c>
      <c r="E110">
        <v>1942816.3259999999</v>
      </c>
      <c r="F110">
        <v>1984306.92</v>
      </c>
      <c r="G110">
        <v>2333702.1770000001</v>
      </c>
      <c r="H110">
        <v>2350554.1320000002</v>
      </c>
      <c r="I110">
        <v>2584991.088</v>
      </c>
      <c r="J110">
        <v>2942381.023</v>
      </c>
      <c r="K110">
        <v>3228527.0660000001</v>
      </c>
      <c r="L110">
        <v>3230098.6639999999</v>
      </c>
    </row>
    <row r="111" spans="1:12">
      <c r="A111" t="s">
        <v>131</v>
      </c>
      <c r="B111">
        <v>5170962.5389999999</v>
      </c>
      <c r="C111">
        <v>5854783.517</v>
      </c>
      <c r="D111">
        <v>7482931.426</v>
      </c>
      <c r="E111">
        <v>8309554.3210000014</v>
      </c>
      <c r="F111">
        <v>9275942.3279999997</v>
      </c>
      <c r="G111">
        <v>10812324.539000001</v>
      </c>
      <c r="H111">
        <v>11700465.283</v>
      </c>
      <c r="I111">
        <v>13061156.676999999</v>
      </c>
      <c r="J111">
        <v>13666576.293</v>
      </c>
      <c r="K111">
        <v>12816779.056</v>
      </c>
      <c r="L111">
        <v>14362125.885</v>
      </c>
    </row>
    <row r="112" spans="1:12">
      <c r="A112" t="s">
        <v>132</v>
      </c>
      <c r="B112">
        <v>90704.391000000003</v>
      </c>
      <c r="C112">
        <v>84411.702999999994</v>
      </c>
      <c r="D112">
        <v>86584.347999999998</v>
      </c>
      <c r="E112">
        <v>103729.78599999999</v>
      </c>
      <c r="F112">
        <v>123944.992</v>
      </c>
      <c r="G112">
        <v>132570.13699999999</v>
      </c>
      <c r="H112">
        <v>143152.785</v>
      </c>
      <c r="I112">
        <v>181692.01199999999</v>
      </c>
      <c r="J112">
        <v>209424.51500000001</v>
      </c>
      <c r="K112">
        <v>186209.14600000001</v>
      </c>
      <c r="L112">
        <v>233991.70800000001</v>
      </c>
    </row>
    <row r="113" spans="1:12">
      <c r="A113" t="s">
        <v>133</v>
      </c>
      <c r="B113">
        <v>1294526.9709999999</v>
      </c>
      <c r="C113">
        <v>1494723.798</v>
      </c>
      <c r="D113">
        <v>1645605.5460000001</v>
      </c>
      <c r="E113">
        <v>1968637.2080000001</v>
      </c>
      <c r="F113">
        <v>2395063.4270000001</v>
      </c>
      <c r="G113">
        <v>2599127.7050000001</v>
      </c>
      <c r="H113">
        <v>2763755.145</v>
      </c>
      <c r="I113">
        <v>3062094.173</v>
      </c>
      <c r="J113">
        <v>3331358.9589999998</v>
      </c>
      <c r="K113">
        <v>2801309.355</v>
      </c>
      <c r="L113">
        <v>3134502.341</v>
      </c>
    </row>
    <row r="114" spans="1:12">
      <c r="A114" t="s">
        <v>134</v>
      </c>
      <c r="B114">
        <v>778452.58</v>
      </c>
      <c r="C114">
        <v>839339.55099999998</v>
      </c>
      <c r="D114">
        <v>973361.48400000005</v>
      </c>
      <c r="E114">
        <v>1173372.912</v>
      </c>
      <c r="F114">
        <v>1326776.456</v>
      </c>
      <c r="G114">
        <v>1357009.65</v>
      </c>
      <c r="H114">
        <v>1452582.544</v>
      </c>
      <c r="I114">
        <v>1657351.2579999999</v>
      </c>
      <c r="J114">
        <v>1853887.0209999999</v>
      </c>
      <c r="K114">
        <v>1517846.6869999999</v>
      </c>
      <c r="L114">
        <v>1497113.629</v>
      </c>
    </row>
    <row r="115" spans="1:12">
      <c r="A115" t="s">
        <v>135</v>
      </c>
      <c r="B115">
        <v>53933.832000000002</v>
      </c>
      <c r="C115">
        <v>63062.966</v>
      </c>
      <c r="D115">
        <v>49249.337</v>
      </c>
      <c r="E115">
        <v>68889.089000000007</v>
      </c>
      <c r="F115">
        <v>89587.710999999996</v>
      </c>
      <c r="G115">
        <v>112262.213</v>
      </c>
      <c r="H115">
        <v>121550.148</v>
      </c>
      <c r="I115">
        <v>148807.201</v>
      </c>
      <c r="J115">
        <v>344200.47899999999</v>
      </c>
      <c r="K115">
        <v>189232.04500000001</v>
      </c>
      <c r="L115">
        <v>250310.003</v>
      </c>
    </row>
    <row r="116" spans="1:12">
      <c r="A116" t="s">
        <v>136</v>
      </c>
      <c r="B116">
        <v>389322.864</v>
      </c>
      <c r="C116">
        <v>355711.75400000002</v>
      </c>
      <c r="D116">
        <v>368590.62300000002</v>
      </c>
      <c r="E116">
        <v>405660.26699999999</v>
      </c>
      <c r="F116">
        <v>541694.06900000002</v>
      </c>
      <c r="G116">
        <v>650455.36600000004</v>
      </c>
      <c r="H116">
        <v>798174.15599999996</v>
      </c>
      <c r="I116">
        <v>968885.37699999998</v>
      </c>
      <c r="J116">
        <v>993744.21</v>
      </c>
      <c r="K116">
        <v>638683.16200000001</v>
      </c>
      <c r="L116">
        <v>913064.99300000002</v>
      </c>
    </row>
    <row r="117" spans="1:12">
      <c r="A117" t="s">
        <v>137</v>
      </c>
      <c r="B117">
        <v>122969.908</v>
      </c>
      <c r="C117">
        <v>115118.35</v>
      </c>
      <c r="D117">
        <v>123231.435</v>
      </c>
      <c r="E117">
        <v>152584.45300000001</v>
      </c>
      <c r="F117">
        <v>195249.24799999999</v>
      </c>
      <c r="G117">
        <v>269394.658</v>
      </c>
      <c r="H117">
        <v>269893.14399999997</v>
      </c>
      <c r="I117">
        <v>310797.03700000001</v>
      </c>
      <c r="J117">
        <v>263871.98300000001</v>
      </c>
      <c r="K117">
        <v>192947.052</v>
      </c>
      <c r="L117">
        <v>266396.40500000003</v>
      </c>
    </row>
    <row r="118" spans="1:12">
      <c r="A118" t="s">
        <v>138</v>
      </c>
      <c r="B118">
        <v>302599.31400000001</v>
      </c>
      <c r="C118">
        <v>276039.48200000002</v>
      </c>
      <c r="D118">
        <v>273273.47899999999</v>
      </c>
      <c r="E118">
        <v>314181.72899999999</v>
      </c>
      <c r="F118">
        <v>396025.90700000001</v>
      </c>
      <c r="G118">
        <v>426164.17</v>
      </c>
      <c r="H118">
        <v>465138.60100000002</v>
      </c>
      <c r="I118">
        <v>541473.76599999995</v>
      </c>
      <c r="J118">
        <v>576994.91399999999</v>
      </c>
      <c r="K118">
        <v>354107.42499999999</v>
      </c>
      <c r="L118">
        <v>471871.75900000002</v>
      </c>
    </row>
    <row r="119" spans="1:12">
      <c r="A119" t="s">
        <v>139</v>
      </c>
      <c r="B119">
        <v>838943.32499999995</v>
      </c>
      <c r="C119">
        <v>854766.56</v>
      </c>
      <c r="D119">
        <v>917935.27300000004</v>
      </c>
      <c r="E119">
        <v>1102174.4310000001</v>
      </c>
      <c r="F119">
        <v>1446378.777</v>
      </c>
      <c r="G119">
        <v>1501393.2490000001</v>
      </c>
      <c r="H119">
        <v>1662138.139</v>
      </c>
      <c r="I119">
        <v>1947849.7749999999</v>
      </c>
      <c r="J119">
        <v>1942466.2960000001</v>
      </c>
      <c r="K119">
        <v>1439345.041</v>
      </c>
      <c r="L119">
        <v>1821518.912</v>
      </c>
    </row>
    <row r="120" spans="1:12">
      <c r="A120" t="s">
        <v>140</v>
      </c>
      <c r="B120">
        <v>1351605.49</v>
      </c>
      <c r="C120">
        <v>1372815.0970000001</v>
      </c>
      <c r="D120">
        <v>1410305.794</v>
      </c>
      <c r="E120">
        <v>1607130.1669999999</v>
      </c>
      <c r="F120">
        <v>1967976.6459999999</v>
      </c>
      <c r="G120">
        <v>2185575.054</v>
      </c>
      <c r="H120">
        <v>2536245.3229999999</v>
      </c>
      <c r="I120">
        <v>2990678.8259999999</v>
      </c>
      <c r="J120">
        <v>2994011.8739999998</v>
      </c>
      <c r="K120">
        <v>2242243.4789999998</v>
      </c>
      <c r="L120">
        <v>2781008.074</v>
      </c>
    </row>
    <row r="121" spans="1:12">
      <c r="A121" t="s">
        <v>141</v>
      </c>
      <c r="B121">
        <v>15602.459000000001</v>
      </c>
      <c r="C121">
        <v>16695.635999999999</v>
      </c>
      <c r="D121">
        <v>15591.067999999999</v>
      </c>
      <c r="E121">
        <v>24343.594000000001</v>
      </c>
      <c r="F121">
        <v>35765.707000000002</v>
      </c>
      <c r="G121">
        <v>39810.599000000002</v>
      </c>
      <c r="H121">
        <v>46596.502999999997</v>
      </c>
      <c r="I121">
        <v>53232.783000000003</v>
      </c>
      <c r="J121">
        <v>63849.449000000001</v>
      </c>
      <c r="K121">
        <v>74607.604999999996</v>
      </c>
      <c r="L121">
        <v>101045.723</v>
      </c>
    </row>
    <row r="122" spans="1:12">
      <c r="A122" t="s">
        <v>142</v>
      </c>
      <c r="B122">
        <v>412242.59600000002</v>
      </c>
      <c r="C122">
        <v>424446.96399999998</v>
      </c>
      <c r="D122">
        <v>491117.53200000001</v>
      </c>
      <c r="E122">
        <v>592207.57400000002</v>
      </c>
      <c r="F122">
        <v>742854.326</v>
      </c>
      <c r="G122">
        <v>825896.94499999995</v>
      </c>
      <c r="H122">
        <v>963644.16099999996</v>
      </c>
      <c r="I122">
        <v>1277108.3289999999</v>
      </c>
      <c r="J122">
        <v>1383208.44</v>
      </c>
      <c r="K122">
        <v>1097377.2139999999</v>
      </c>
      <c r="L122">
        <v>1190057.4129999999</v>
      </c>
    </row>
    <row r="123" spans="1:12">
      <c r="A123" t="s">
        <v>143</v>
      </c>
      <c r="B123">
        <v>2761731.9419999998</v>
      </c>
      <c r="C123">
        <v>2697799.804</v>
      </c>
      <c r="D123">
        <v>2951028.628</v>
      </c>
      <c r="E123">
        <v>3571294.5639999998</v>
      </c>
      <c r="F123">
        <v>4176662.6069999998</v>
      </c>
      <c r="G123">
        <v>4485472.8320000004</v>
      </c>
      <c r="H123">
        <v>5056083.7429999998</v>
      </c>
      <c r="I123">
        <v>5905487.1689999998</v>
      </c>
      <c r="J123">
        <v>6179192.7719999999</v>
      </c>
      <c r="K123">
        <v>4732903.7989999996</v>
      </c>
      <c r="L123">
        <v>5251911.858</v>
      </c>
    </row>
    <row r="124" spans="1:12">
      <c r="A124" t="s">
        <v>144</v>
      </c>
      <c r="B124">
        <v>79525.036999999997</v>
      </c>
      <c r="C124">
        <v>77909.354000000007</v>
      </c>
      <c r="D124">
        <v>69094.508000000002</v>
      </c>
      <c r="E124">
        <v>79951.835999999996</v>
      </c>
      <c r="F124">
        <v>105477.71</v>
      </c>
      <c r="G124">
        <v>104037.49099999999</v>
      </c>
      <c r="H124">
        <v>135977.764</v>
      </c>
      <c r="I124">
        <v>167413.58600000001</v>
      </c>
      <c r="J124">
        <v>184112.89600000001</v>
      </c>
      <c r="K124">
        <v>145325.33499999999</v>
      </c>
      <c r="L124">
        <v>154196.11199999999</v>
      </c>
    </row>
    <row r="125" spans="1:12">
      <c r="A125" t="s">
        <v>145</v>
      </c>
      <c r="B125">
        <v>307734.44099999999</v>
      </c>
      <c r="C125">
        <v>305662.85399999999</v>
      </c>
      <c r="D125">
        <v>337545.9</v>
      </c>
      <c r="E125">
        <v>412479.84899999999</v>
      </c>
      <c r="F125">
        <v>546505.71100000001</v>
      </c>
      <c r="G125">
        <v>501411.44900000002</v>
      </c>
      <c r="H125">
        <v>494586.28899999999</v>
      </c>
      <c r="I125">
        <v>600304.63600000006</v>
      </c>
      <c r="J125">
        <v>661864.86300000001</v>
      </c>
      <c r="K125">
        <v>614246.42000000004</v>
      </c>
      <c r="L125">
        <v>658120.74800000002</v>
      </c>
    </row>
    <row r="126" spans="1:12">
      <c r="A126" t="s">
        <v>146</v>
      </c>
      <c r="B126">
        <v>261200.75200000001</v>
      </c>
      <c r="C126">
        <v>290462.24400000001</v>
      </c>
      <c r="D126">
        <v>343840.73</v>
      </c>
      <c r="E126">
        <v>416842.42300000001</v>
      </c>
      <c r="F126">
        <v>480655.76500000001</v>
      </c>
      <c r="G126">
        <v>516679.12900000002</v>
      </c>
      <c r="H126">
        <v>554417.11</v>
      </c>
      <c r="I126">
        <v>679626.91399999999</v>
      </c>
      <c r="J126">
        <v>757423.603</v>
      </c>
      <c r="K126">
        <v>618877.18000000005</v>
      </c>
      <c r="L126">
        <v>682904.53700000001</v>
      </c>
    </row>
    <row r="127" spans="1:12">
      <c r="A127" t="s">
        <v>147</v>
      </c>
      <c r="B127">
        <v>17659.623</v>
      </c>
      <c r="C127">
        <v>15980.151</v>
      </c>
      <c r="D127">
        <v>14235.115</v>
      </c>
      <c r="E127">
        <v>15061.688</v>
      </c>
      <c r="F127">
        <v>18637.006000000001</v>
      </c>
      <c r="G127">
        <v>18720.995999999999</v>
      </c>
      <c r="H127">
        <v>24105.584999999999</v>
      </c>
      <c r="I127">
        <v>27961.83</v>
      </c>
      <c r="J127">
        <v>35069.245000000003</v>
      </c>
      <c r="K127">
        <v>31845.692999999999</v>
      </c>
      <c r="L127">
        <v>32673.305</v>
      </c>
    </row>
    <row r="128" spans="1:12">
      <c r="A128" t="s">
        <v>148</v>
      </c>
      <c r="B128">
        <v>267525.87400000001</v>
      </c>
      <c r="C128">
        <v>278635.70400000003</v>
      </c>
      <c r="D128">
        <v>374465.31900000002</v>
      </c>
      <c r="E128">
        <v>437183.71100000001</v>
      </c>
      <c r="F128">
        <v>493357.37699999998</v>
      </c>
      <c r="G128">
        <v>553748.79299999995</v>
      </c>
      <c r="H128">
        <v>697014.30799999996</v>
      </c>
      <c r="I128">
        <v>834420.37699999998</v>
      </c>
      <c r="J128">
        <v>930176.35800000001</v>
      </c>
      <c r="K128">
        <v>816141.14099999995</v>
      </c>
      <c r="L128">
        <v>967537.43700000003</v>
      </c>
    </row>
    <row r="129" spans="1:12">
      <c r="A129" t="s">
        <v>149</v>
      </c>
      <c r="B129">
        <v>1433108.25</v>
      </c>
      <c r="C129">
        <v>1438709.7009999999</v>
      </c>
      <c r="D129">
        <v>1452297.2760000001</v>
      </c>
      <c r="E129">
        <v>1693036.2139999999</v>
      </c>
      <c r="F129">
        <v>1966921.817</v>
      </c>
      <c r="G129">
        <v>2220768.5520000001</v>
      </c>
      <c r="H129">
        <v>2773666.1490000002</v>
      </c>
      <c r="I129">
        <v>3157448.108</v>
      </c>
      <c r="J129">
        <v>3181466.3909999998</v>
      </c>
      <c r="K129">
        <v>2576766.4</v>
      </c>
      <c r="L129">
        <v>3029050.8530000001</v>
      </c>
    </row>
    <row r="130" spans="1:12">
      <c r="A130" t="s">
        <v>150</v>
      </c>
      <c r="B130">
        <v>3560065.159</v>
      </c>
      <c r="C130">
        <v>3754308.415</v>
      </c>
      <c r="D130">
        <v>3644950.4360000002</v>
      </c>
      <c r="E130">
        <v>3924658.2519999999</v>
      </c>
      <c r="F130">
        <v>4217093.835</v>
      </c>
      <c r="G130">
        <v>4082342.6189999999</v>
      </c>
      <c r="H130">
        <v>4585263.9029999999</v>
      </c>
      <c r="I130">
        <v>5164467.9649999999</v>
      </c>
      <c r="J130">
        <v>4860980.2699999996</v>
      </c>
      <c r="K130">
        <v>3654786.071</v>
      </c>
      <c r="L130">
        <v>4368394.1129999999</v>
      </c>
    </row>
    <row r="131" spans="1:12">
      <c r="A131" t="s">
        <v>151</v>
      </c>
      <c r="B131">
        <v>66412.104000000007</v>
      </c>
      <c r="C131">
        <v>76984.23</v>
      </c>
      <c r="D131">
        <v>80023.725000000006</v>
      </c>
      <c r="E131">
        <v>102061.311</v>
      </c>
      <c r="F131">
        <v>125067.76300000001</v>
      </c>
      <c r="G131">
        <v>121900.526</v>
      </c>
      <c r="H131">
        <v>134416.10999999999</v>
      </c>
      <c r="I131">
        <v>136499.606</v>
      </c>
      <c r="J131">
        <v>167460.296</v>
      </c>
      <c r="K131">
        <v>120949.55100000001</v>
      </c>
      <c r="L131">
        <v>138490.394</v>
      </c>
    </row>
    <row r="132" spans="1:12">
      <c r="A132" t="s">
        <v>152</v>
      </c>
      <c r="B132">
        <v>78454.656000000003</v>
      </c>
      <c r="C132">
        <v>87463.392999999996</v>
      </c>
      <c r="D132">
        <v>111939.399</v>
      </c>
      <c r="E132">
        <v>120048.788</v>
      </c>
      <c r="F132">
        <v>108631.876</v>
      </c>
      <c r="G132">
        <v>110474.899</v>
      </c>
      <c r="H132">
        <v>136610.65</v>
      </c>
      <c r="I132">
        <v>148834.31700000001</v>
      </c>
      <c r="J132">
        <v>164457.62400000001</v>
      </c>
      <c r="K132">
        <v>86674.543999999994</v>
      </c>
      <c r="L132">
        <v>116338.701</v>
      </c>
    </row>
    <row r="133" spans="1:12">
      <c r="A133" t="s">
        <v>153</v>
      </c>
      <c r="B133">
        <v>620361.24</v>
      </c>
      <c r="C133">
        <v>621514.45400000003</v>
      </c>
      <c r="D133">
        <v>680918.68099999998</v>
      </c>
      <c r="E133">
        <v>843382.897</v>
      </c>
      <c r="F133">
        <v>1064850.2879999999</v>
      </c>
      <c r="G133">
        <v>1130487.2779999999</v>
      </c>
      <c r="H133">
        <v>1276727.696</v>
      </c>
      <c r="I133">
        <v>1505161.52</v>
      </c>
      <c r="J133">
        <v>1558323.2849999999</v>
      </c>
      <c r="K133">
        <v>1109075.0730000001</v>
      </c>
      <c r="L133">
        <v>1325711.1780000001</v>
      </c>
    </row>
    <row r="134" spans="1:12">
      <c r="A134" t="s">
        <v>154</v>
      </c>
      <c r="B134">
        <v>1018928.8370000001</v>
      </c>
      <c r="C134">
        <v>1033371.885</v>
      </c>
      <c r="D134">
        <v>1055404.8319999999</v>
      </c>
      <c r="E134">
        <v>1207279.9140000001</v>
      </c>
      <c r="F134">
        <v>1488843.811</v>
      </c>
      <c r="G134">
        <v>1449150.71</v>
      </c>
      <c r="H134">
        <v>1520655.831</v>
      </c>
      <c r="I134">
        <v>1752618.115</v>
      </c>
      <c r="J134">
        <v>1725359.625</v>
      </c>
      <c r="K134">
        <v>1346994.899</v>
      </c>
      <c r="L134">
        <v>1342662.361</v>
      </c>
    </row>
    <row r="135" spans="1:12">
      <c r="A135" t="s">
        <v>155</v>
      </c>
      <c r="B135">
        <v>610893.81499999994</v>
      </c>
      <c r="C135">
        <v>619177.51800000004</v>
      </c>
      <c r="D135">
        <v>629745.22400000005</v>
      </c>
      <c r="E135">
        <v>801402.51500000001</v>
      </c>
      <c r="F135">
        <v>1005869.433</v>
      </c>
      <c r="G135">
        <v>1067958.56</v>
      </c>
      <c r="H135">
        <v>1141727.52</v>
      </c>
      <c r="I135">
        <v>1387981.45</v>
      </c>
      <c r="J135">
        <v>1382533.2509999999</v>
      </c>
      <c r="K135">
        <v>1007687.888</v>
      </c>
      <c r="L135">
        <v>1328152.618</v>
      </c>
    </row>
    <row r="136" spans="1:12">
      <c r="A136" t="s">
        <v>156</v>
      </c>
      <c r="B136">
        <v>50900.665999999997</v>
      </c>
      <c r="C136">
        <v>51811.192000000003</v>
      </c>
      <c r="D136">
        <v>50682.824000000001</v>
      </c>
      <c r="E136">
        <v>58623.76</v>
      </c>
      <c r="F136">
        <v>52257.063000000002</v>
      </c>
      <c r="G136">
        <v>50409.760999999999</v>
      </c>
      <c r="H136">
        <v>50369.815000000002</v>
      </c>
      <c r="I136">
        <v>55334.633000000002</v>
      </c>
      <c r="J136">
        <v>68619.237999999998</v>
      </c>
      <c r="K136">
        <v>53406.52</v>
      </c>
      <c r="L136">
        <v>51373.883000000002</v>
      </c>
    </row>
    <row r="137" spans="1:12">
      <c r="A137" t="s">
        <v>157</v>
      </c>
      <c r="B137">
        <v>445366.91399999999</v>
      </c>
      <c r="C137">
        <v>420974.03200000001</v>
      </c>
      <c r="D137">
        <v>457269.06800000003</v>
      </c>
      <c r="E137">
        <v>493066.08100000001</v>
      </c>
      <c r="F137">
        <v>593090.64500000002</v>
      </c>
      <c r="G137">
        <v>590468.70200000005</v>
      </c>
      <c r="H137">
        <v>662157.18400000001</v>
      </c>
      <c r="I137">
        <v>813475.86699999997</v>
      </c>
      <c r="J137">
        <v>752072.02300000004</v>
      </c>
      <c r="K137">
        <v>527431.24300000002</v>
      </c>
      <c r="L137">
        <v>641661.85499999998</v>
      </c>
    </row>
    <row r="138" spans="1:12">
      <c r="A138" t="s">
        <v>158</v>
      </c>
      <c r="B138">
        <v>528651.20299999998</v>
      </c>
      <c r="C138">
        <v>546885.90700000001</v>
      </c>
      <c r="D138">
        <v>545343.17599999998</v>
      </c>
      <c r="E138">
        <v>579968.41</v>
      </c>
      <c r="F138">
        <v>669960.85400000005</v>
      </c>
      <c r="G138">
        <v>667479.88</v>
      </c>
      <c r="H138">
        <v>745586.23199999996</v>
      </c>
      <c r="I138">
        <v>928347.31499999994</v>
      </c>
      <c r="J138">
        <v>989286.57700000005</v>
      </c>
      <c r="K138">
        <v>727017.28</v>
      </c>
      <c r="L138">
        <v>751044.09699999995</v>
      </c>
    </row>
    <row r="139" spans="1:12">
      <c r="A139" t="s">
        <v>159</v>
      </c>
      <c r="B139">
        <v>2296856.5869999998</v>
      </c>
      <c r="C139">
        <v>2171960.59</v>
      </c>
      <c r="D139">
        <v>2390189.5359999998</v>
      </c>
      <c r="E139">
        <v>2722566.9509999999</v>
      </c>
      <c r="F139">
        <v>3118397.5120000001</v>
      </c>
      <c r="G139">
        <v>3367747.1060000001</v>
      </c>
      <c r="H139">
        <v>3602237.5989999999</v>
      </c>
      <c r="I139">
        <v>4087379.9410000001</v>
      </c>
      <c r="J139">
        <v>4238832</v>
      </c>
      <c r="K139">
        <v>3490642.2919999999</v>
      </c>
      <c r="L139">
        <v>4037504.8840000001</v>
      </c>
    </row>
    <row r="140" spans="1:12">
      <c r="A140" t="s">
        <v>160</v>
      </c>
      <c r="B140">
        <v>1611201.4939999999</v>
      </c>
      <c r="C140">
        <v>1735093.7009999999</v>
      </c>
      <c r="D140">
        <v>1797048.4990000001</v>
      </c>
      <c r="E140">
        <v>2178180.0269999998</v>
      </c>
      <c r="F140">
        <v>2543757.9700000002</v>
      </c>
      <c r="G140">
        <v>2554036.6170000001</v>
      </c>
      <c r="H140">
        <v>2612883.3840000001</v>
      </c>
      <c r="I140">
        <v>3119530.82</v>
      </c>
      <c r="J140">
        <v>3284013.102</v>
      </c>
      <c r="K140">
        <v>2870329.3730000001</v>
      </c>
      <c r="L140">
        <v>3018822.7969999998</v>
      </c>
    </row>
    <row r="141" spans="1:12">
      <c r="A141" t="s">
        <v>161</v>
      </c>
      <c r="B141">
        <v>2546484.66</v>
      </c>
      <c r="C141">
        <v>2463932.264</v>
      </c>
      <c r="D141">
        <v>2415494.568</v>
      </c>
      <c r="E141">
        <v>2756416.6830000002</v>
      </c>
      <c r="F141">
        <v>3135397.99</v>
      </c>
      <c r="G141">
        <v>3000124.7039999999</v>
      </c>
      <c r="H141">
        <v>3098426.03</v>
      </c>
      <c r="I141">
        <v>3303781.318</v>
      </c>
      <c r="J141">
        <v>2994251.5070000002</v>
      </c>
      <c r="K141">
        <v>2198683.6549999998</v>
      </c>
      <c r="L141">
        <v>2625993.6030000001</v>
      </c>
    </row>
    <row r="142" spans="1:12">
      <c r="A142" t="s">
        <v>162</v>
      </c>
      <c r="B142">
        <v>1756696.8489999999</v>
      </c>
      <c r="C142">
        <v>2075717.4680000001</v>
      </c>
      <c r="D142">
        <v>2359007.3059999999</v>
      </c>
      <c r="E142">
        <v>2785322.0269999998</v>
      </c>
      <c r="F142">
        <v>3060350.696</v>
      </c>
      <c r="G142">
        <v>2861975.449</v>
      </c>
      <c r="H142">
        <v>2838534.4180000001</v>
      </c>
      <c r="I142">
        <v>2902669.94</v>
      </c>
      <c r="J142">
        <v>2641065.35</v>
      </c>
      <c r="K142">
        <v>1785449.426</v>
      </c>
      <c r="L142">
        <v>1923375.8959999999</v>
      </c>
    </row>
    <row r="143" spans="1:12">
      <c r="A143" t="s">
        <v>163</v>
      </c>
      <c r="B143">
        <v>1927721.652</v>
      </c>
      <c r="C143">
        <v>1897774.6629999999</v>
      </c>
      <c r="D143">
        <v>1813795.483</v>
      </c>
      <c r="E143">
        <v>1996209.5279999999</v>
      </c>
      <c r="F143">
        <v>2127497.4249999998</v>
      </c>
      <c r="G143">
        <v>1943922.5</v>
      </c>
      <c r="H143">
        <v>1967227.9580000001</v>
      </c>
      <c r="I143">
        <v>2122454.0750000002</v>
      </c>
      <c r="J143">
        <v>2080146.3959999999</v>
      </c>
      <c r="K143">
        <v>1540960.86</v>
      </c>
      <c r="L143">
        <v>1620937.649</v>
      </c>
    </row>
    <row r="144" spans="1:12">
      <c r="A144" t="s">
        <v>164</v>
      </c>
      <c r="B144">
        <v>2350195.338</v>
      </c>
      <c r="C144">
        <v>2396222.8679999998</v>
      </c>
      <c r="D144">
        <v>2116771.6839999999</v>
      </c>
      <c r="E144">
        <v>2245116.5430000001</v>
      </c>
      <c r="F144">
        <v>2622187.716</v>
      </c>
      <c r="G144">
        <v>2608848.73</v>
      </c>
      <c r="H144">
        <v>2655283.5120000001</v>
      </c>
      <c r="I144">
        <v>2841965.1320000002</v>
      </c>
      <c r="J144">
        <v>2800179.4070000001</v>
      </c>
      <c r="K144">
        <v>1889702.1910000001</v>
      </c>
      <c r="L144">
        <v>1992282.1459999999</v>
      </c>
    </row>
    <row r="145" spans="1:12">
      <c r="A145" t="s">
        <v>165</v>
      </c>
      <c r="B145">
        <v>924329.91299999994</v>
      </c>
      <c r="C145">
        <v>838305.96299999999</v>
      </c>
      <c r="D145">
        <v>874268.90599999996</v>
      </c>
      <c r="E145">
        <v>1095663.32</v>
      </c>
      <c r="F145">
        <v>1099772.672</v>
      </c>
      <c r="G145">
        <v>1108704.1440000001</v>
      </c>
      <c r="H145">
        <v>1216481.798</v>
      </c>
      <c r="I145">
        <v>1374386.21</v>
      </c>
      <c r="J145">
        <v>1387801.044</v>
      </c>
      <c r="K145">
        <v>1087085.7390000001</v>
      </c>
      <c r="L145">
        <v>1168693.8670000001</v>
      </c>
    </row>
    <row r="146" spans="1:12">
      <c r="A146" t="s">
        <v>166</v>
      </c>
      <c r="B146">
        <v>318413.58500000002</v>
      </c>
      <c r="C146">
        <v>326531.26699999999</v>
      </c>
      <c r="D146">
        <v>362713.39</v>
      </c>
      <c r="E146">
        <v>409550.011</v>
      </c>
      <c r="F146">
        <v>443696.36900000001</v>
      </c>
      <c r="G146">
        <v>468780.94099999999</v>
      </c>
      <c r="H146">
        <v>471091.397</v>
      </c>
      <c r="I146">
        <v>484299.68400000001</v>
      </c>
      <c r="J146">
        <v>444512.49699999997</v>
      </c>
      <c r="K146">
        <v>343363.28899999999</v>
      </c>
      <c r="L146">
        <v>382357.17599999998</v>
      </c>
    </row>
    <row r="147" spans="1:12">
      <c r="A147" t="s">
        <v>167</v>
      </c>
      <c r="B147">
        <v>1602255.517</v>
      </c>
      <c r="C147">
        <v>1554466.6359999999</v>
      </c>
      <c r="D147">
        <v>1576648.7279999999</v>
      </c>
      <c r="E147">
        <v>1827454.7679999999</v>
      </c>
      <c r="F147">
        <v>2002412.9439999999</v>
      </c>
      <c r="G147">
        <v>2041200.321</v>
      </c>
      <c r="H147">
        <v>2298317.7340000002</v>
      </c>
      <c r="I147">
        <v>2669405.6970000002</v>
      </c>
      <c r="J147">
        <v>2766046.3739999998</v>
      </c>
      <c r="K147">
        <v>2191508.5440000002</v>
      </c>
      <c r="L147">
        <v>2455980.7149999999</v>
      </c>
    </row>
    <row r="148" spans="1:12">
      <c r="A148" t="s">
        <v>168</v>
      </c>
      <c r="B148">
        <v>462080.76</v>
      </c>
      <c r="C148">
        <v>474688.886</v>
      </c>
      <c r="D148">
        <v>477730.59</v>
      </c>
      <c r="E148">
        <v>543756.84199999995</v>
      </c>
      <c r="F148">
        <v>632704.103</v>
      </c>
      <c r="G148">
        <v>610212.91599999997</v>
      </c>
      <c r="H148">
        <v>657339.9</v>
      </c>
      <c r="I148">
        <v>708160.37199999997</v>
      </c>
      <c r="J148">
        <v>738857.33400000003</v>
      </c>
      <c r="K148">
        <v>549511.63699999999</v>
      </c>
      <c r="L148">
        <v>587498.72400000005</v>
      </c>
    </row>
    <row r="149" spans="1:12">
      <c r="A149" t="s">
        <v>169</v>
      </c>
      <c r="B149">
        <v>122358.988</v>
      </c>
      <c r="C149">
        <v>125429.58</v>
      </c>
      <c r="D149">
        <v>124148.05100000001</v>
      </c>
      <c r="E149">
        <v>155767.40700000001</v>
      </c>
      <c r="F149">
        <v>175205.80300000001</v>
      </c>
      <c r="G149">
        <v>183289.02799999999</v>
      </c>
      <c r="H149">
        <v>199705.875</v>
      </c>
      <c r="I149">
        <v>222744.986</v>
      </c>
      <c r="J149">
        <v>238647.29</v>
      </c>
      <c r="K149">
        <v>205061.389</v>
      </c>
      <c r="L149">
        <v>197817.076</v>
      </c>
    </row>
    <row r="150" spans="1:12">
      <c r="A150" t="s">
        <v>170</v>
      </c>
      <c r="B150">
        <v>2054268.577</v>
      </c>
      <c r="C150">
        <v>1953535.1240000001</v>
      </c>
      <c r="D150">
        <v>1923970.7139999999</v>
      </c>
      <c r="E150">
        <v>2062231.179</v>
      </c>
      <c r="F150">
        <v>2273883.3319999999</v>
      </c>
      <c r="G150">
        <v>2314773.8050000002</v>
      </c>
      <c r="H150">
        <v>2530598.432</v>
      </c>
      <c r="I150">
        <v>2840177.9270000001</v>
      </c>
      <c r="J150">
        <v>2848114.0869999998</v>
      </c>
      <c r="K150">
        <v>2130633.1519999998</v>
      </c>
      <c r="L150">
        <v>2147347.5529999998</v>
      </c>
    </row>
    <row r="151" spans="1:12">
      <c r="A151" t="s">
        <v>171</v>
      </c>
      <c r="B151">
        <v>3318474.284</v>
      </c>
      <c r="C151">
        <v>3278857.2859999998</v>
      </c>
      <c r="D151">
        <v>3493773.3539999998</v>
      </c>
      <c r="E151">
        <v>4011725.693</v>
      </c>
      <c r="F151">
        <v>4609534.5020000003</v>
      </c>
      <c r="G151">
        <v>4496601.0839999998</v>
      </c>
      <c r="H151">
        <v>4890588.1239999998</v>
      </c>
      <c r="I151">
        <v>5431082.7640000004</v>
      </c>
      <c r="J151">
        <v>5517008.5580000002</v>
      </c>
      <c r="K151">
        <v>4206119.3499999996</v>
      </c>
      <c r="L151">
        <v>4259884.8779999996</v>
      </c>
    </row>
    <row r="152" spans="1:12">
      <c r="A152" t="s">
        <v>172</v>
      </c>
      <c r="B152">
        <v>768800.14899999998</v>
      </c>
      <c r="C152">
        <v>799035.42200000002</v>
      </c>
      <c r="D152">
        <v>825295.09100000001</v>
      </c>
      <c r="E152">
        <v>927539.76500000001</v>
      </c>
      <c r="F152">
        <v>1109783.4850000001</v>
      </c>
      <c r="G152">
        <v>1102499.28</v>
      </c>
      <c r="H152">
        <v>1148463.3060000001</v>
      </c>
      <c r="I152">
        <v>1403569.6410000001</v>
      </c>
      <c r="J152">
        <v>1402757.0870000001</v>
      </c>
      <c r="K152">
        <v>978110.51399999997</v>
      </c>
      <c r="L152">
        <v>1106824.49</v>
      </c>
    </row>
    <row r="153" spans="1:12">
      <c r="A153" t="s">
        <v>173</v>
      </c>
      <c r="B153">
        <v>762309.549</v>
      </c>
      <c r="C153">
        <v>749590.15599999996</v>
      </c>
      <c r="D153">
        <v>822385.63100000005</v>
      </c>
      <c r="E153">
        <v>1001828.653</v>
      </c>
      <c r="F153">
        <v>1139725.5870000001</v>
      </c>
      <c r="G153">
        <v>1078948.4509999999</v>
      </c>
      <c r="H153">
        <v>1235692.3049999999</v>
      </c>
      <c r="I153">
        <v>1435051.9539999999</v>
      </c>
      <c r="J153">
        <v>1483940.557</v>
      </c>
      <c r="K153">
        <v>1110110.8459999999</v>
      </c>
      <c r="L153">
        <v>1201961.4280000001</v>
      </c>
    </row>
    <row r="154" spans="1:12">
      <c r="A154" t="s">
        <v>174</v>
      </c>
      <c r="B154">
        <v>836163.95600000001</v>
      </c>
      <c r="C154">
        <v>867397.33499999996</v>
      </c>
      <c r="D154">
        <v>892852.06</v>
      </c>
      <c r="E154">
        <v>1019092.909</v>
      </c>
      <c r="F154">
        <v>1189803.558</v>
      </c>
      <c r="G154">
        <v>1164477.929</v>
      </c>
      <c r="H154">
        <v>1243464.0859999999</v>
      </c>
      <c r="I154">
        <v>1456176.7760000001</v>
      </c>
      <c r="J154">
        <v>1566249.4680000001</v>
      </c>
      <c r="K154">
        <v>1271456.861</v>
      </c>
      <c r="L154">
        <v>1357512.335</v>
      </c>
    </row>
    <row r="155" spans="1:12">
      <c r="A155" t="s">
        <v>175</v>
      </c>
      <c r="B155">
        <v>331902.67099999997</v>
      </c>
      <c r="C155">
        <v>311027.05</v>
      </c>
      <c r="D155">
        <v>291733.158</v>
      </c>
      <c r="E155">
        <v>290539.712</v>
      </c>
      <c r="F155">
        <v>288791.60600000003</v>
      </c>
      <c r="G155">
        <v>228892.57</v>
      </c>
      <c r="H155">
        <v>221534.201</v>
      </c>
      <c r="I155">
        <v>219316.21400000001</v>
      </c>
      <c r="J155">
        <v>209829.519</v>
      </c>
      <c r="K155">
        <v>151037.36499999999</v>
      </c>
      <c r="L155">
        <v>163835.65100000001</v>
      </c>
    </row>
    <row r="156" spans="1:12">
      <c r="A156" t="s">
        <v>176</v>
      </c>
      <c r="B156">
        <v>47579.792999999998</v>
      </c>
      <c r="C156">
        <v>53156.891000000003</v>
      </c>
      <c r="D156">
        <v>48218.012999999999</v>
      </c>
      <c r="E156">
        <v>75970.396999999997</v>
      </c>
      <c r="F156">
        <v>95290.854999999996</v>
      </c>
      <c r="G156">
        <v>112808.376</v>
      </c>
      <c r="H156">
        <v>186056.571</v>
      </c>
      <c r="I156">
        <v>217453.76699999999</v>
      </c>
      <c r="J156">
        <v>230573.655</v>
      </c>
      <c r="K156">
        <v>158174.46799999999</v>
      </c>
      <c r="L156">
        <v>175314.698</v>
      </c>
    </row>
    <row r="157" spans="1:12">
      <c r="A157" t="s">
        <v>177</v>
      </c>
      <c r="B157">
        <v>49392.932000000001</v>
      </c>
      <c r="C157">
        <v>40046.821000000004</v>
      </c>
      <c r="D157">
        <v>40078.28</v>
      </c>
      <c r="E157">
        <v>37798.625999999997</v>
      </c>
      <c r="F157">
        <v>58927.805</v>
      </c>
      <c r="G157">
        <v>59853.334999999999</v>
      </c>
      <c r="H157">
        <v>65615.702999999994</v>
      </c>
      <c r="I157">
        <v>106026.72</v>
      </c>
      <c r="J157">
        <v>162532.88500000001</v>
      </c>
      <c r="K157">
        <v>95350.538</v>
      </c>
      <c r="L157">
        <v>85641.823999999993</v>
      </c>
    </row>
    <row r="158" spans="1:12">
      <c r="A158" t="s">
        <v>178</v>
      </c>
      <c r="B158">
        <v>248926.84299999999</v>
      </c>
      <c r="C158">
        <v>227098.24900000001</v>
      </c>
      <c r="D158">
        <v>238139.98699999999</v>
      </c>
      <c r="E158">
        <v>231739.31299999999</v>
      </c>
      <c r="F158">
        <v>380459.39600000001</v>
      </c>
      <c r="G158">
        <v>645447.45900000003</v>
      </c>
      <c r="H158">
        <v>787246.06900000002</v>
      </c>
      <c r="I158">
        <v>1054452.149</v>
      </c>
      <c r="J158">
        <v>1315272.1740000001</v>
      </c>
      <c r="K158">
        <v>491028.24900000001</v>
      </c>
      <c r="L158">
        <v>869583.37</v>
      </c>
    </row>
    <row r="159" spans="1:12">
      <c r="A159" t="s">
        <v>179</v>
      </c>
      <c r="B159">
        <v>724084.26500000001</v>
      </c>
      <c r="C159">
        <v>718157.09600000002</v>
      </c>
      <c r="D159">
        <v>659206.11399999994</v>
      </c>
      <c r="E159">
        <v>935039.005</v>
      </c>
      <c r="F159">
        <v>1903879.6969999999</v>
      </c>
      <c r="G159">
        <v>2265803.5920000002</v>
      </c>
      <c r="H159">
        <v>2578074.486</v>
      </c>
      <c r="I159">
        <v>3476223.591</v>
      </c>
      <c r="J159">
        <v>4149872.662</v>
      </c>
      <c r="K159">
        <v>2095008.2590000001</v>
      </c>
      <c r="L159">
        <v>2918000.4559999998</v>
      </c>
    </row>
    <row r="160" spans="1:12">
      <c r="A160" t="s">
        <v>180</v>
      </c>
      <c r="B160">
        <v>551202.495</v>
      </c>
      <c r="C160">
        <v>421912.35499999998</v>
      </c>
      <c r="D160">
        <v>383851.74400000001</v>
      </c>
      <c r="E160">
        <v>609929.36699999997</v>
      </c>
      <c r="F160">
        <v>958630.55099999998</v>
      </c>
      <c r="G160">
        <v>1068419.067</v>
      </c>
      <c r="H160">
        <v>1343540.5049999999</v>
      </c>
      <c r="I160">
        <v>1700672.787</v>
      </c>
      <c r="J160">
        <v>1746908.2139999999</v>
      </c>
      <c r="K160">
        <v>841021.43500000006</v>
      </c>
      <c r="L160">
        <v>1495633.5649999999</v>
      </c>
    </row>
    <row r="161" spans="1:12">
      <c r="A161" t="s">
        <v>181</v>
      </c>
      <c r="B161">
        <v>846645.14</v>
      </c>
      <c r="C161">
        <v>744052.81799999997</v>
      </c>
      <c r="D161">
        <v>909020.45600000001</v>
      </c>
      <c r="E161">
        <v>1106947.02</v>
      </c>
      <c r="F161">
        <v>1684572.6070000001</v>
      </c>
      <c r="G161">
        <v>1873669.2050000001</v>
      </c>
      <c r="H161">
        <v>2482437.3459999999</v>
      </c>
      <c r="I161">
        <v>2867374.7579999999</v>
      </c>
      <c r="J161">
        <v>2531037.4249999998</v>
      </c>
      <c r="K161">
        <v>1740125.5930000001</v>
      </c>
      <c r="L161">
        <v>2246893.8089999999</v>
      </c>
    </row>
    <row r="162" spans="1:12">
      <c r="A162" t="s">
        <v>182</v>
      </c>
      <c r="B162">
        <v>1747840.2009999999</v>
      </c>
      <c r="C162">
        <v>1774516.3810000001</v>
      </c>
      <c r="D162">
        <v>1685299.916</v>
      </c>
      <c r="E162">
        <v>2157762.548</v>
      </c>
      <c r="F162">
        <v>3435056.898</v>
      </c>
      <c r="G162">
        <v>3589112</v>
      </c>
      <c r="H162">
        <v>4776613.4230000004</v>
      </c>
      <c r="I162">
        <v>6589297.3940000003</v>
      </c>
      <c r="J162">
        <v>7790538.2070000004</v>
      </c>
      <c r="K162">
        <v>3246913.6690000002</v>
      </c>
      <c r="L162">
        <v>4118221.5869999998</v>
      </c>
    </row>
    <row r="163" spans="1:12">
      <c r="A163" t="s">
        <v>183</v>
      </c>
      <c r="B163">
        <v>26326.519</v>
      </c>
      <c r="C163">
        <v>46043.497000000003</v>
      </c>
      <c r="D163">
        <v>61641.788999999997</v>
      </c>
      <c r="E163">
        <v>67426.335000000006</v>
      </c>
      <c r="F163">
        <v>57038.398000000001</v>
      </c>
      <c r="G163">
        <v>70037.260999999999</v>
      </c>
      <c r="H163">
        <v>100281.826</v>
      </c>
      <c r="I163">
        <v>192011.337</v>
      </c>
      <c r="J163">
        <v>182388.29300000001</v>
      </c>
      <c r="K163">
        <v>163097.10999999999</v>
      </c>
      <c r="L163">
        <v>215587.06599999999</v>
      </c>
    </row>
    <row r="164" spans="1:12">
      <c r="A164" t="s">
        <v>184</v>
      </c>
      <c r="B164">
        <v>271036.821</v>
      </c>
      <c r="C164">
        <v>258923.67199999999</v>
      </c>
      <c r="D164">
        <v>276358.36099999998</v>
      </c>
      <c r="E164">
        <v>320453.75599999999</v>
      </c>
      <c r="F164">
        <v>479486.09399999998</v>
      </c>
      <c r="G164">
        <v>498312.90700000001</v>
      </c>
      <c r="H164">
        <v>545536.58299999998</v>
      </c>
      <c r="I164">
        <v>649427.679</v>
      </c>
      <c r="J164">
        <v>686953.63399999996</v>
      </c>
      <c r="K164">
        <v>405529.88699999999</v>
      </c>
      <c r="L164">
        <v>534007.42599999998</v>
      </c>
    </row>
    <row r="165" spans="1:12">
      <c r="A165" t="s">
        <v>185</v>
      </c>
      <c r="B165">
        <v>2367900.3190000001</v>
      </c>
      <c r="C165">
        <v>2525125.077</v>
      </c>
      <c r="D165">
        <v>2705821.7710000002</v>
      </c>
      <c r="E165">
        <v>3168937.8229999999</v>
      </c>
      <c r="F165">
        <v>4686059.7659999998</v>
      </c>
      <c r="G165">
        <v>5567773.4610000001</v>
      </c>
      <c r="H165">
        <v>7141936.2889999999</v>
      </c>
      <c r="I165">
        <v>9147226.7290000003</v>
      </c>
      <c r="J165">
        <v>10679485.594000001</v>
      </c>
      <c r="K165">
        <v>6736604.5789999999</v>
      </c>
      <c r="L165">
        <v>6843669.8119999999</v>
      </c>
    </row>
    <row r="166" spans="1:12">
      <c r="A166" t="s">
        <v>186</v>
      </c>
      <c r="B166">
        <v>160484.21599999999</v>
      </c>
      <c r="C166">
        <v>191910.924</v>
      </c>
      <c r="D166">
        <v>256717.12599999999</v>
      </c>
      <c r="E166">
        <v>212030.55300000001</v>
      </c>
      <c r="F166">
        <v>257729.30900000001</v>
      </c>
      <c r="G166">
        <v>311601.70199999999</v>
      </c>
      <c r="H166">
        <v>618282.58799999999</v>
      </c>
      <c r="I166">
        <v>830076.505</v>
      </c>
      <c r="J166">
        <v>1025661.392</v>
      </c>
      <c r="K166">
        <v>546146.21900000004</v>
      </c>
      <c r="L166">
        <v>922443.26899999997</v>
      </c>
    </row>
    <row r="167" spans="1:12">
      <c r="A167" t="s">
        <v>187</v>
      </c>
      <c r="B167">
        <v>888993.97900000005</v>
      </c>
      <c r="C167">
        <v>905763.88199999998</v>
      </c>
      <c r="D167">
        <v>815545.97900000005</v>
      </c>
      <c r="E167">
        <v>999834.25199999998</v>
      </c>
      <c r="F167">
        <v>1451868.892</v>
      </c>
      <c r="G167">
        <v>1530321.433</v>
      </c>
      <c r="H167">
        <v>2908939.1060000001</v>
      </c>
      <c r="I167">
        <v>3549237.7390000001</v>
      </c>
      <c r="J167">
        <v>3260564.3930000002</v>
      </c>
      <c r="K167">
        <v>2110932.7439999999</v>
      </c>
      <c r="L167">
        <v>2805065.145</v>
      </c>
    </row>
    <row r="168" spans="1:12">
      <c r="A168" t="s">
        <v>188</v>
      </c>
      <c r="B168">
        <v>36925.703000000001</v>
      </c>
      <c r="C168">
        <v>31521.996999999999</v>
      </c>
      <c r="D168">
        <v>43125.478999999999</v>
      </c>
      <c r="E168">
        <v>67714.164000000004</v>
      </c>
      <c r="F168">
        <v>69438.104999999996</v>
      </c>
      <c r="G168">
        <v>89974.163</v>
      </c>
      <c r="H168">
        <v>110885.36599999999</v>
      </c>
      <c r="I168">
        <v>174447.62899999999</v>
      </c>
      <c r="J168">
        <v>217445.05</v>
      </c>
      <c r="K168">
        <v>166685.731</v>
      </c>
      <c r="L168">
        <v>169854.25700000001</v>
      </c>
    </row>
    <row r="169" spans="1:12">
      <c r="A169" t="s">
        <v>189</v>
      </c>
      <c r="B169">
        <v>1365890.8119999999</v>
      </c>
      <c r="C169">
        <v>1324530.993</v>
      </c>
      <c r="D169">
        <v>1384628.34</v>
      </c>
      <c r="E169">
        <v>1607334.4790000001</v>
      </c>
      <c r="F169">
        <v>1913945.8189999999</v>
      </c>
      <c r="G169">
        <v>2093325.571</v>
      </c>
      <c r="H169">
        <v>2768705.6150000002</v>
      </c>
      <c r="I169">
        <v>3435942.7960000001</v>
      </c>
      <c r="J169">
        <v>3374477.5920000002</v>
      </c>
      <c r="K169">
        <v>2337089.5249999999</v>
      </c>
      <c r="L169">
        <v>3152634.125</v>
      </c>
    </row>
    <row r="170" spans="1:12">
      <c r="A170" t="s">
        <v>190</v>
      </c>
      <c r="B170">
        <v>13835.444</v>
      </c>
      <c r="C170">
        <v>6189.9229999999998</v>
      </c>
      <c r="D170">
        <v>14166.884</v>
      </c>
      <c r="E170">
        <v>19865.042000000001</v>
      </c>
      <c r="F170">
        <v>34427.667000000001</v>
      </c>
      <c r="G170">
        <v>26713.09</v>
      </c>
      <c r="H170">
        <v>18472.912</v>
      </c>
      <c r="I170">
        <v>32192.582999999999</v>
      </c>
      <c r="J170">
        <v>83394.44</v>
      </c>
      <c r="K170">
        <v>36021.43</v>
      </c>
      <c r="L170">
        <v>19449.165000000001</v>
      </c>
    </row>
    <row r="171" spans="1:12">
      <c r="A171" t="s">
        <v>191</v>
      </c>
      <c r="B171">
        <v>23953.405999999999</v>
      </c>
      <c r="C171">
        <v>19596.967000000001</v>
      </c>
      <c r="D171">
        <v>16417.475999999999</v>
      </c>
      <c r="E171">
        <v>17245.123</v>
      </c>
      <c r="F171">
        <v>14559.437</v>
      </c>
      <c r="G171">
        <v>25677.84</v>
      </c>
      <c r="H171">
        <v>171309.05</v>
      </c>
      <c r="I171">
        <v>127044.026</v>
      </c>
      <c r="J171">
        <v>35516.775000000001</v>
      </c>
      <c r="K171">
        <v>20314.187999999998</v>
      </c>
      <c r="L171">
        <v>47384.146000000001</v>
      </c>
    </row>
    <row r="172" spans="1:12">
      <c r="A172" t="s">
        <v>192</v>
      </c>
      <c r="B172">
        <v>2780.306</v>
      </c>
      <c r="C172">
        <v>3512.7640000000001</v>
      </c>
      <c r="D172">
        <v>4937.7719999999999</v>
      </c>
      <c r="E172">
        <v>7919.7259999999997</v>
      </c>
      <c r="F172">
        <v>9555.84</v>
      </c>
      <c r="G172">
        <v>5792.4560000000001</v>
      </c>
      <c r="H172">
        <v>6927.0969999999998</v>
      </c>
      <c r="I172">
        <v>11205.99</v>
      </c>
      <c r="J172">
        <v>11523.016</v>
      </c>
      <c r="K172">
        <v>7783.8779999999997</v>
      </c>
      <c r="L172">
        <v>22278.27</v>
      </c>
    </row>
    <row r="173" spans="1:12">
      <c r="A173" t="s">
        <v>193</v>
      </c>
      <c r="B173">
        <v>12276.25</v>
      </c>
      <c r="C173">
        <v>17775.359</v>
      </c>
      <c r="D173">
        <v>29135.523000000001</v>
      </c>
      <c r="E173">
        <v>19789.143</v>
      </c>
      <c r="F173">
        <v>26639.759999999998</v>
      </c>
      <c r="G173">
        <v>29542.433000000001</v>
      </c>
      <c r="H173">
        <v>36110.436999999998</v>
      </c>
      <c r="I173">
        <v>44833.18</v>
      </c>
      <c r="J173">
        <v>64582.360999999997</v>
      </c>
      <c r="K173">
        <v>29079.486000000001</v>
      </c>
      <c r="L173">
        <v>42591.453999999998</v>
      </c>
    </row>
    <row r="174" spans="1:12">
      <c r="A174" t="s">
        <v>194</v>
      </c>
      <c r="B174">
        <v>833207.71200000006</v>
      </c>
      <c r="C174">
        <v>861758.27899999998</v>
      </c>
      <c r="D174">
        <v>928251.31200000003</v>
      </c>
      <c r="E174">
        <v>1076862.365</v>
      </c>
      <c r="F174">
        <v>1490597.3970000001</v>
      </c>
      <c r="G174">
        <v>1406635.7209999999</v>
      </c>
      <c r="H174">
        <v>1676671.0649999999</v>
      </c>
      <c r="I174">
        <v>2246475.2379999999</v>
      </c>
      <c r="J174">
        <v>2654171.6209999998</v>
      </c>
      <c r="K174">
        <v>2256094.9580000001</v>
      </c>
      <c r="L174">
        <v>1832377.949</v>
      </c>
    </row>
    <row r="175" spans="1:12">
      <c r="A175" t="s">
        <v>195</v>
      </c>
      <c r="B175">
        <v>451238.98300000001</v>
      </c>
      <c r="C175">
        <v>486574.946</v>
      </c>
      <c r="D175">
        <v>486228.777</v>
      </c>
      <c r="E175">
        <v>589401.16599999997</v>
      </c>
      <c r="F175">
        <v>706935.16899999999</v>
      </c>
      <c r="G175">
        <v>766895.07900000003</v>
      </c>
      <c r="H175">
        <v>941013.93799999997</v>
      </c>
      <c r="I175">
        <v>1320531.6610000001</v>
      </c>
      <c r="J175">
        <v>1551077.361</v>
      </c>
      <c r="K175">
        <v>1277357.2390000001</v>
      </c>
      <c r="L175">
        <v>1304888.8940000001</v>
      </c>
    </row>
    <row r="176" spans="1:12">
      <c r="A176" t="s">
        <v>196</v>
      </c>
      <c r="B176">
        <v>309165.39199999999</v>
      </c>
      <c r="C176">
        <v>310173.386</v>
      </c>
      <c r="D176">
        <v>321629.83100000001</v>
      </c>
      <c r="E176">
        <v>382530.32199999999</v>
      </c>
      <c r="F176">
        <v>585042.93000000005</v>
      </c>
      <c r="G176">
        <v>605230.43000000005</v>
      </c>
      <c r="H176">
        <v>789995.76599999995</v>
      </c>
      <c r="I176">
        <v>980033.397</v>
      </c>
      <c r="J176">
        <v>1029800.4449999999</v>
      </c>
      <c r="K176">
        <v>628838.66599999997</v>
      </c>
      <c r="L176">
        <v>833039.75600000005</v>
      </c>
    </row>
    <row r="177" spans="1:12">
      <c r="A177" t="s">
        <v>197</v>
      </c>
      <c r="B177">
        <v>712189.96699999995</v>
      </c>
      <c r="C177">
        <v>698477.652</v>
      </c>
      <c r="D177">
        <v>724691.13100000005</v>
      </c>
      <c r="E177">
        <v>908464.88300000003</v>
      </c>
      <c r="F177">
        <v>1162676.047</v>
      </c>
      <c r="G177">
        <v>1273371.8030000001</v>
      </c>
      <c r="H177">
        <v>1485625.2139999999</v>
      </c>
      <c r="I177">
        <v>1858397.0149999999</v>
      </c>
      <c r="J177">
        <v>1970237.9140000001</v>
      </c>
      <c r="K177">
        <v>1295820.196</v>
      </c>
      <c r="L177">
        <v>1644459.013</v>
      </c>
    </row>
    <row r="178" spans="1:12">
      <c r="A178" t="s">
        <v>198</v>
      </c>
      <c r="B178">
        <v>882690.37100000004</v>
      </c>
      <c r="C178">
        <v>920283.43099999998</v>
      </c>
      <c r="D178">
        <v>926956.67799999996</v>
      </c>
      <c r="E178">
        <v>1070680.6780000001</v>
      </c>
      <c r="F178">
        <v>1279621.4099999999</v>
      </c>
      <c r="G178">
        <v>1372037.798</v>
      </c>
      <c r="H178">
        <v>1490103.1429999999</v>
      </c>
      <c r="I178">
        <v>1673535.1580000001</v>
      </c>
      <c r="J178">
        <v>1778344.523</v>
      </c>
      <c r="K178">
        <v>1165125.68</v>
      </c>
      <c r="L178">
        <v>1347241.7109999999</v>
      </c>
    </row>
    <row r="179" spans="1:12">
      <c r="A179" t="s">
        <v>199</v>
      </c>
      <c r="B179">
        <v>126980.762</v>
      </c>
      <c r="C179">
        <v>121791.287</v>
      </c>
      <c r="D179">
        <v>118522.621</v>
      </c>
      <c r="E179">
        <v>127013.117</v>
      </c>
      <c r="F179">
        <v>134786.51800000001</v>
      </c>
      <c r="G179">
        <v>144135.33600000001</v>
      </c>
      <c r="H179">
        <v>151334.408</v>
      </c>
      <c r="I179">
        <v>195481.56599999999</v>
      </c>
      <c r="J179">
        <v>191913.38</v>
      </c>
      <c r="K179">
        <v>131823.353</v>
      </c>
      <c r="L179">
        <v>149510.527</v>
      </c>
    </row>
    <row r="180" spans="1:12">
      <c r="A180" t="s">
        <v>200</v>
      </c>
      <c r="B180">
        <v>1435422.1669999999</v>
      </c>
      <c r="C180">
        <v>1506746.72</v>
      </c>
      <c r="D180">
        <v>1597009.0079999999</v>
      </c>
      <c r="E180">
        <v>1831414.385</v>
      </c>
      <c r="F180">
        <v>2092706.84</v>
      </c>
      <c r="G180">
        <v>2024583.152</v>
      </c>
      <c r="H180">
        <v>2250474.4350000001</v>
      </c>
      <c r="I180">
        <v>2415255.608</v>
      </c>
      <c r="J180">
        <v>2610679.8810000001</v>
      </c>
      <c r="K180">
        <v>1998859.2320000001</v>
      </c>
      <c r="L180">
        <v>2161112.3539999998</v>
      </c>
    </row>
    <row r="181" spans="1:12">
      <c r="A181" t="s">
        <v>201</v>
      </c>
      <c r="B181">
        <v>4316174.8870000001</v>
      </c>
      <c r="C181">
        <v>4528543.6109999996</v>
      </c>
      <c r="D181">
        <v>4761859.8099999996</v>
      </c>
      <c r="E181">
        <v>5821661.9409999996</v>
      </c>
      <c r="F181">
        <v>7295743.6900000004</v>
      </c>
      <c r="G181">
        <v>7960033.8700000001</v>
      </c>
      <c r="H181">
        <v>9505767.8200000003</v>
      </c>
      <c r="I181">
        <v>11574268.007999999</v>
      </c>
      <c r="J181">
        <v>12390453.336999999</v>
      </c>
      <c r="K181">
        <v>8811793.6679999996</v>
      </c>
      <c r="L181">
        <v>9019205.6760000009</v>
      </c>
    </row>
    <row r="182" spans="1:12">
      <c r="A182" t="s">
        <v>202</v>
      </c>
      <c r="B182">
        <v>155979.64000000001</v>
      </c>
      <c r="C182">
        <v>139870.481</v>
      </c>
      <c r="D182">
        <v>135513.16099999999</v>
      </c>
      <c r="E182">
        <v>149220.573</v>
      </c>
      <c r="F182">
        <v>226852.94699999999</v>
      </c>
      <c r="G182">
        <v>223483.644</v>
      </c>
      <c r="H182">
        <v>231017.75099999999</v>
      </c>
      <c r="I182">
        <v>359217.41200000001</v>
      </c>
      <c r="J182">
        <v>415001.89199999999</v>
      </c>
      <c r="K182">
        <v>455518.87599999999</v>
      </c>
      <c r="L182">
        <v>521805.04599999997</v>
      </c>
    </row>
    <row r="183" spans="1:12">
      <c r="A183" t="s">
        <v>203</v>
      </c>
      <c r="B183">
        <v>199435.622</v>
      </c>
      <c r="C183">
        <v>182729.516</v>
      </c>
      <c r="D183">
        <v>196749.288</v>
      </c>
      <c r="E183">
        <v>249856.17300000001</v>
      </c>
      <c r="F183">
        <v>156912.416</v>
      </c>
      <c r="G183">
        <v>200418.731</v>
      </c>
      <c r="H183">
        <v>190641.753</v>
      </c>
      <c r="I183">
        <v>218238.514</v>
      </c>
      <c r="J183">
        <v>321231.47100000002</v>
      </c>
      <c r="K183">
        <v>511742.549</v>
      </c>
      <c r="L183">
        <v>547836.36800000002</v>
      </c>
    </row>
    <row r="184" spans="1:12">
      <c r="A184" t="s">
        <v>204</v>
      </c>
      <c r="B184">
        <v>2010968.575</v>
      </c>
      <c r="C184">
        <v>2016707.6359999999</v>
      </c>
      <c r="D184">
        <v>2106670.531</v>
      </c>
      <c r="E184">
        <v>2648356.8169999998</v>
      </c>
      <c r="F184">
        <v>3715310.648</v>
      </c>
      <c r="G184">
        <v>4254999.8030000003</v>
      </c>
      <c r="H184">
        <v>4715341.4680000003</v>
      </c>
      <c r="I184">
        <v>5868275.5520000001</v>
      </c>
      <c r="J184">
        <v>6156037.4309999999</v>
      </c>
      <c r="K184">
        <v>4215715.8480000002</v>
      </c>
      <c r="L184">
        <v>4935742.2520000003</v>
      </c>
    </row>
    <row r="185" spans="1:12">
      <c r="A185" t="s">
        <v>205</v>
      </c>
      <c r="B185">
        <v>1390137.557</v>
      </c>
      <c r="C185">
        <v>1870174.629</v>
      </c>
      <c r="D185">
        <v>1740181.838</v>
      </c>
      <c r="E185">
        <v>1664595.3559999999</v>
      </c>
      <c r="F185">
        <v>2280982.477</v>
      </c>
      <c r="G185">
        <v>2032681.673</v>
      </c>
      <c r="H185">
        <v>2513407.5449999999</v>
      </c>
      <c r="I185">
        <v>3189308.0649999999</v>
      </c>
      <c r="J185">
        <v>3872511.8459999999</v>
      </c>
      <c r="K185">
        <v>3825081.2030000002</v>
      </c>
      <c r="L185">
        <v>3471879.4029999999</v>
      </c>
    </row>
    <row r="186" spans="1:12">
      <c r="A186" t="s">
        <v>206</v>
      </c>
      <c r="B186">
        <v>1382084.541</v>
      </c>
      <c r="C186">
        <v>1397270.6769999999</v>
      </c>
      <c r="D186">
        <v>1446287.1769999999</v>
      </c>
      <c r="E186">
        <v>1616935.7579999999</v>
      </c>
      <c r="F186">
        <v>2002530.577</v>
      </c>
      <c r="G186">
        <v>2464906.1519999998</v>
      </c>
      <c r="H186">
        <v>2684007.3229999999</v>
      </c>
      <c r="I186">
        <v>3407076.773</v>
      </c>
      <c r="J186">
        <v>3744790.3530000001</v>
      </c>
      <c r="K186">
        <v>3230181.47</v>
      </c>
      <c r="L186">
        <v>3153340.1260000002</v>
      </c>
    </row>
    <row r="187" spans="1:12">
      <c r="A187" t="s">
        <v>207</v>
      </c>
      <c r="B187">
        <v>205156.36900000001</v>
      </c>
      <c r="C187">
        <v>201989.17800000001</v>
      </c>
      <c r="D187">
        <v>214293.33199999999</v>
      </c>
      <c r="E187">
        <v>266973.40700000001</v>
      </c>
      <c r="F187">
        <v>294464.913</v>
      </c>
      <c r="G187">
        <v>346428.20600000001</v>
      </c>
      <c r="H187">
        <v>398830.16499999998</v>
      </c>
      <c r="I187">
        <v>533251.70299999998</v>
      </c>
      <c r="J187">
        <v>588843.67799999996</v>
      </c>
      <c r="K187">
        <v>513466.60499999998</v>
      </c>
      <c r="L187">
        <v>488046.14500000002</v>
      </c>
    </row>
    <row r="188" spans="1:12">
      <c r="A188" t="s">
        <v>208</v>
      </c>
      <c r="B188">
        <v>1191986.73</v>
      </c>
      <c r="C188">
        <v>1258656.605</v>
      </c>
      <c r="D188">
        <v>1421472.094</v>
      </c>
      <c r="E188">
        <v>1672186.382</v>
      </c>
      <c r="F188">
        <v>1907816.0049999999</v>
      </c>
      <c r="G188">
        <v>2069331.1869999999</v>
      </c>
      <c r="H188">
        <v>2280959.0550000002</v>
      </c>
      <c r="I188">
        <v>2657480.0669999998</v>
      </c>
      <c r="J188">
        <v>3102558.165</v>
      </c>
      <c r="K188">
        <v>2258816.7220000001</v>
      </c>
      <c r="L188">
        <v>2442392.2889999999</v>
      </c>
    </row>
    <row r="189" spans="1:12">
      <c r="A189" t="s">
        <v>209</v>
      </c>
      <c r="B189">
        <v>1029450.8959999999</v>
      </c>
      <c r="C189">
        <v>1013649.902</v>
      </c>
      <c r="D189">
        <v>1097268.754</v>
      </c>
      <c r="E189">
        <v>1285542.8470000001</v>
      </c>
      <c r="F189">
        <v>1511777.7990000001</v>
      </c>
      <c r="G189">
        <v>1658935.7560000001</v>
      </c>
      <c r="H189">
        <v>1617306.301</v>
      </c>
      <c r="I189">
        <v>1861430.09</v>
      </c>
      <c r="J189">
        <v>2654569.818</v>
      </c>
      <c r="K189">
        <v>1716713.0989999999</v>
      </c>
      <c r="L189">
        <v>1685945.1</v>
      </c>
    </row>
    <row r="190" spans="1:12">
      <c r="A190" t="s">
        <v>210</v>
      </c>
      <c r="B190">
        <v>1632115.5719999999</v>
      </c>
      <c r="C190">
        <v>1600968.6059999999</v>
      </c>
      <c r="D190">
        <v>1450350.6240000001</v>
      </c>
      <c r="E190">
        <v>1853240.976</v>
      </c>
      <c r="F190">
        <v>2444361.2170000002</v>
      </c>
      <c r="G190">
        <v>2930147.0789999999</v>
      </c>
      <c r="H190">
        <v>3736233.378</v>
      </c>
      <c r="I190">
        <v>5596146.358</v>
      </c>
      <c r="J190">
        <v>5877104.3990000002</v>
      </c>
      <c r="K190">
        <v>2801691.1290000002</v>
      </c>
      <c r="L190">
        <v>2912637.6949999998</v>
      </c>
    </row>
    <row r="191" spans="1:12">
      <c r="A191" t="s">
        <v>211</v>
      </c>
      <c r="B191">
        <v>2596896.4559999998</v>
      </c>
      <c r="C191">
        <v>2691681.3509999998</v>
      </c>
      <c r="D191">
        <v>2720270.9619999998</v>
      </c>
      <c r="E191">
        <v>3146802.8930000002</v>
      </c>
      <c r="F191">
        <v>3306594.7719999999</v>
      </c>
      <c r="G191">
        <v>3040822.449</v>
      </c>
      <c r="H191">
        <v>3253360.4210000001</v>
      </c>
      <c r="I191">
        <v>3435049.8590000002</v>
      </c>
      <c r="J191">
        <v>3043835.602</v>
      </c>
      <c r="K191">
        <v>2096288.986</v>
      </c>
      <c r="L191">
        <v>2763121.977</v>
      </c>
    </row>
    <row r="192" spans="1:12">
      <c r="A192" t="s">
        <v>212</v>
      </c>
      <c r="B192">
        <v>644741.05200000003</v>
      </c>
      <c r="C192">
        <v>593865.09100000001</v>
      </c>
      <c r="D192">
        <v>656303.94999999995</v>
      </c>
      <c r="E192">
        <v>844926.04500000004</v>
      </c>
      <c r="F192">
        <v>1029606.054</v>
      </c>
      <c r="G192">
        <v>1034103.8149999999</v>
      </c>
      <c r="H192">
        <v>1141690.9439999999</v>
      </c>
      <c r="I192">
        <v>1240008.459</v>
      </c>
      <c r="J192">
        <v>1390413.763</v>
      </c>
      <c r="K192">
        <v>1193602.2209999999</v>
      </c>
      <c r="L192">
        <v>1216655.6089999999</v>
      </c>
    </row>
    <row r="193" spans="1:12">
      <c r="A193" t="s">
        <v>213</v>
      </c>
      <c r="B193">
        <v>601477.23600000003</v>
      </c>
      <c r="C193">
        <v>634686.69799999997</v>
      </c>
      <c r="D193">
        <v>613161.41799999995</v>
      </c>
      <c r="E193">
        <v>666439.97400000005</v>
      </c>
      <c r="F193">
        <v>736535.59900000005</v>
      </c>
      <c r="G193">
        <v>903827.848</v>
      </c>
      <c r="H193">
        <v>887632.52</v>
      </c>
      <c r="I193">
        <v>670668.01800000004</v>
      </c>
      <c r="J193">
        <v>869204.929</v>
      </c>
      <c r="K193">
        <v>604949.11699999997</v>
      </c>
      <c r="L193">
        <v>758090.32799999998</v>
      </c>
    </row>
    <row r="194" spans="1:12">
      <c r="A194" t="s">
        <v>214</v>
      </c>
      <c r="B194">
        <v>857090.30200000003</v>
      </c>
      <c r="C194">
        <v>829745.72499999998</v>
      </c>
      <c r="D194">
        <v>863617.728</v>
      </c>
      <c r="E194">
        <v>1121042.25</v>
      </c>
      <c r="F194">
        <v>1237618.554</v>
      </c>
      <c r="G194">
        <v>1238607.1240000001</v>
      </c>
      <c r="H194">
        <v>1489766.4129999999</v>
      </c>
      <c r="I194">
        <v>1808857.0209999999</v>
      </c>
      <c r="J194">
        <v>1948727.2709999999</v>
      </c>
      <c r="K194">
        <v>1622951.5930000001</v>
      </c>
      <c r="L194">
        <v>1709541.568</v>
      </c>
    </row>
    <row r="195" spans="1:12">
      <c r="A195" t="s">
        <v>215</v>
      </c>
      <c r="B195">
        <v>7117744.6229999997</v>
      </c>
      <c r="C195">
        <v>7375435.6200000001</v>
      </c>
      <c r="D195">
        <v>7472044.2599999998</v>
      </c>
      <c r="E195">
        <v>8776827.9010000005</v>
      </c>
      <c r="F195">
        <v>10229625.092</v>
      </c>
      <c r="G195">
        <v>10649501.071</v>
      </c>
      <c r="H195">
        <v>11076427.280999999</v>
      </c>
      <c r="I195">
        <v>14406533.938999999</v>
      </c>
      <c r="J195">
        <v>15400783.111</v>
      </c>
      <c r="K195">
        <v>10373566.783</v>
      </c>
      <c r="L195">
        <v>11298491.647</v>
      </c>
    </row>
    <row r="196" spans="1:12">
      <c r="A196" t="s">
        <v>216</v>
      </c>
      <c r="B196">
        <v>980977.16200000001</v>
      </c>
      <c r="C196">
        <v>1068905.9809999999</v>
      </c>
      <c r="D196">
        <v>1019292.991</v>
      </c>
      <c r="E196">
        <v>1110095.554</v>
      </c>
      <c r="F196">
        <v>1359510.4709999999</v>
      </c>
      <c r="G196">
        <v>1438315.9080000001</v>
      </c>
      <c r="H196">
        <v>1769981.2819999999</v>
      </c>
      <c r="I196">
        <v>2141679.4109999998</v>
      </c>
      <c r="J196">
        <v>2498030.2170000002</v>
      </c>
      <c r="K196">
        <v>1892056.6580000001</v>
      </c>
      <c r="L196">
        <v>1818170.85</v>
      </c>
    </row>
    <row r="197" spans="1:12">
      <c r="A197" t="s">
        <v>217</v>
      </c>
      <c r="B197">
        <v>818706.31299999997</v>
      </c>
      <c r="C197">
        <v>912910.26699999999</v>
      </c>
      <c r="D197">
        <v>761585.76899999997</v>
      </c>
      <c r="E197">
        <v>961852.179</v>
      </c>
      <c r="F197">
        <v>1124477.4979999999</v>
      </c>
      <c r="G197">
        <v>1398219.423</v>
      </c>
      <c r="H197">
        <v>1656639.22</v>
      </c>
      <c r="I197">
        <v>2001873.4750000001</v>
      </c>
      <c r="J197">
        <v>2263312.8020000001</v>
      </c>
      <c r="K197">
        <v>1492421.7279999999</v>
      </c>
      <c r="L197">
        <v>1448020.54</v>
      </c>
    </row>
    <row r="198" spans="1:12">
      <c r="A198" t="s">
        <v>218</v>
      </c>
      <c r="B198">
        <v>484093.23100000003</v>
      </c>
      <c r="C198">
        <v>520436.26500000001</v>
      </c>
      <c r="D198">
        <v>554766.76899999997</v>
      </c>
      <c r="E198">
        <v>602669.50800000003</v>
      </c>
      <c r="F198">
        <v>792695.99399999995</v>
      </c>
      <c r="G198">
        <v>797462.81200000003</v>
      </c>
      <c r="H198">
        <v>818868.55799999996</v>
      </c>
      <c r="I198">
        <v>1003924.341</v>
      </c>
      <c r="J198">
        <v>1247035.4129999999</v>
      </c>
      <c r="K198">
        <v>750747.25199999998</v>
      </c>
      <c r="L198">
        <v>799861.53300000005</v>
      </c>
    </row>
    <row r="199" spans="1:12">
      <c r="A199" t="s">
        <v>219</v>
      </c>
      <c r="B199">
        <v>871556.36199999996</v>
      </c>
      <c r="C199">
        <v>948203.64199999999</v>
      </c>
      <c r="D199">
        <v>1008044.519</v>
      </c>
      <c r="E199">
        <v>1164933.5079999999</v>
      </c>
      <c r="F199">
        <v>1581540.0209999999</v>
      </c>
      <c r="G199">
        <v>1775332.331</v>
      </c>
      <c r="H199">
        <v>2450349.0580000002</v>
      </c>
      <c r="I199">
        <v>3105604.47</v>
      </c>
      <c r="J199">
        <v>3253650.4049999998</v>
      </c>
      <c r="K199">
        <v>2680932.253</v>
      </c>
      <c r="L199">
        <v>2417496.892</v>
      </c>
    </row>
    <row r="200" spans="1:12">
      <c r="A200" t="s">
        <v>220</v>
      </c>
      <c r="B200">
        <v>4137678.767</v>
      </c>
      <c r="C200">
        <v>4113891.4190000002</v>
      </c>
      <c r="D200">
        <v>4351345.37</v>
      </c>
      <c r="E200">
        <v>5195942.7939999998</v>
      </c>
      <c r="F200">
        <v>6291978.4630000014</v>
      </c>
      <c r="G200">
        <v>6436550.3140000002</v>
      </c>
      <c r="H200">
        <v>7700889.5060000001</v>
      </c>
      <c r="I200">
        <v>9899750.1280000005</v>
      </c>
      <c r="J200">
        <v>10947721.959000001</v>
      </c>
      <c r="K200">
        <v>8884868.1370000001</v>
      </c>
      <c r="L200">
        <v>8384396.0760000004</v>
      </c>
    </row>
    <row r="201" spans="1:12">
      <c r="A201" t="s">
        <v>221</v>
      </c>
      <c r="B201">
        <v>1675487.9210000001</v>
      </c>
      <c r="C201">
        <v>1784237.9990000001</v>
      </c>
      <c r="D201">
        <v>2021764.3470000001</v>
      </c>
      <c r="E201">
        <v>2501473.8119999999</v>
      </c>
      <c r="F201">
        <v>3027138.6889999998</v>
      </c>
      <c r="G201">
        <v>3058418.5129999998</v>
      </c>
      <c r="H201">
        <v>3378289.7969999998</v>
      </c>
      <c r="I201">
        <v>4105294.835</v>
      </c>
      <c r="J201">
        <v>4460393.3540000003</v>
      </c>
      <c r="K201">
        <v>3576149.1579999998</v>
      </c>
      <c r="L201">
        <v>3871967.5890000002</v>
      </c>
    </row>
    <row r="202" spans="1:12">
      <c r="A202" t="s">
        <v>222</v>
      </c>
      <c r="B202">
        <v>3075915.17</v>
      </c>
      <c r="C202">
        <v>2965697.304</v>
      </c>
      <c r="D202">
        <v>3130779.3309999998</v>
      </c>
      <c r="E202">
        <v>4020648.1910000001</v>
      </c>
      <c r="F202">
        <v>5188147.392</v>
      </c>
      <c r="G202">
        <v>4770785.8880000003</v>
      </c>
      <c r="H202">
        <v>5721320.6909999996</v>
      </c>
      <c r="I202">
        <v>7157800.4639999997</v>
      </c>
      <c r="J202">
        <v>7216601.5750000002</v>
      </c>
      <c r="K202">
        <v>6337661.5499999998</v>
      </c>
      <c r="L202">
        <v>6218912.0899999999</v>
      </c>
    </row>
    <row r="203" spans="1:12">
      <c r="A203" t="s">
        <v>223</v>
      </c>
      <c r="B203">
        <v>1997994.5390000001</v>
      </c>
      <c r="C203">
        <v>2161172.1529999999</v>
      </c>
      <c r="D203">
        <v>2187102.3829999999</v>
      </c>
      <c r="E203">
        <v>2755586.1809999999</v>
      </c>
      <c r="F203">
        <v>3349991.8020000001</v>
      </c>
      <c r="G203">
        <v>3781639.9530000002</v>
      </c>
      <c r="H203">
        <v>4652595.1979999999</v>
      </c>
      <c r="I203">
        <v>6022005.2699999996</v>
      </c>
      <c r="J203">
        <v>6794000.3210000014</v>
      </c>
      <c r="K203">
        <v>4217481.7060000002</v>
      </c>
      <c r="L203">
        <v>4490510.3739999998</v>
      </c>
    </row>
    <row r="204" spans="1:12">
      <c r="A204" t="s">
        <v>224</v>
      </c>
      <c r="B204">
        <v>3573026.5970000001</v>
      </c>
      <c r="C204">
        <v>3731900.0929999999</v>
      </c>
      <c r="D204">
        <v>4138977.4079999998</v>
      </c>
      <c r="E204">
        <v>5159409.3049999997</v>
      </c>
      <c r="F204">
        <v>6013511.0590000004</v>
      </c>
      <c r="G204">
        <v>6302478.4189999998</v>
      </c>
      <c r="H204">
        <v>6767132.0379999997</v>
      </c>
      <c r="I204">
        <v>7937827.8370000003</v>
      </c>
      <c r="J204">
        <v>8655608.398</v>
      </c>
      <c r="K204">
        <v>6705326.7089999998</v>
      </c>
      <c r="L204">
        <v>7342301.4479999999</v>
      </c>
    </row>
    <row r="205" spans="1:12">
      <c r="A205" t="s">
        <v>225</v>
      </c>
      <c r="B205">
        <v>667039.01100000006</v>
      </c>
      <c r="C205">
        <v>673467.36399999994</v>
      </c>
      <c r="D205">
        <v>692028.87</v>
      </c>
      <c r="E205">
        <v>856770.68599999999</v>
      </c>
      <c r="F205">
        <v>1061868.0830000001</v>
      </c>
      <c r="G205">
        <v>1135728.93</v>
      </c>
      <c r="H205">
        <v>1200599.2</v>
      </c>
      <c r="I205">
        <v>1470036.42</v>
      </c>
      <c r="J205">
        <v>1649358.0390000001</v>
      </c>
      <c r="K205">
        <v>1107386.2150000001</v>
      </c>
      <c r="L205">
        <v>1386392.504</v>
      </c>
    </row>
    <row r="206" spans="1:12">
      <c r="A206" t="s">
        <v>226</v>
      </c>
      <c r="B206">
        <v>3042212.1439999999</v>
      </c>
      <c r="C206">
        <v>3034798.9479999999</v>
      </c>
      <c r="D206">
        <v>3249582.3059999999</v>
      </c>
      <c r="E206">
        <v>4016870.0040000002</v>
      </c>
      <c r="F206">
        <v>4822254.5480000004</v>
      </c>
      <c r="G206">
        <v>5131952.568</v>
      </c>
      <c r="H206">
        <v>6295404.7199999997</v>
      </c>
      <c r="I206">
        <v>7907704.9720000001</v>
      </c>
      <c r="J206">
        <v>9298975.2850000001</v>
      </c>
      <c r="K206">
        <v>7202061.7450000001</v>
      </c>
      <c r="L206">
        <v>6806913.0060000001</v>
      </c>
    </row>
    <row r="207" spans="1:12">
      <c r="A207" t="s">
        <v>227</v>
      </c>
      <c r="B207">
        <v>1080579.1640000001</v>
      </c>
      <c r="C207">
        <v>1129046.872</v>
      </c>
      <c r="D207">
        <v>1191379.8319999999</v>
      </c>
      <c r="E207">
        <v>1432435.5759999999</v>
      </c>
      <c r="F207">
        <v>1850172.1510000001</v>
      </c>
      <c r="G207">
        <v>2192799.693</v>
      </c>
      <c r="H207">
        <v>2582005.7390000001</v>
      </c>
      <c r="I207">
        <v>3348987.1940000001</v>
      </c>
      <c r="J207">
        <v>3964540.7949999999</v>
      </c>
      <c r="K207">
        <v>2442540.2459999998</v>
      </c>
      <c r="L207">
        <v>2901736.5690000001</v>
      </c>
    </row>
    <row r="208" spans="1:12">
      <c r="A208" t="s">
        <v>228</v>
      </c>
      <c r="B208">
        <v>1017904.676</v>
      </c>
      <c r="C208">
        <v>1162462.632</v>
      </c>
      <c r="D208">
        <v>1149950.2620000001</v>
      </c>
      <c r="E208">
        <v>1428385.4280000001</v>
      </c>
      <c r="F208">
        <v>1655221.557</v>
      </c>
      <c r="G208">
        <v>1494771.7830000001</v>
      </c>
      <c r="H208">
        <v>1703308.439</v>
      </c>
      <c r="I208">
        <v>1935236.243</v>
      </c>
      <c r="J208">
        <v>1922427.959</v>
      </c>
      <c r="K208">
        <v>1554414.179</v>
      </c>
      <c r="L208">
        <v>1501609.6869999999</v>
      </c>
    </row>
    <row r="209" spans="1:12">
      <c r="A209" t="s">
        <v>229</v>
      </c>
      <c r="B209">
        <v>214158.46400000001</v>
      </c>
      <c r="C209">
        <v>195170.97099999999</v>
      </c>
      <c r="D209">
        <v>151486.11900000001</v>
      </c>
      <c r="E209">
        <v>127202.505</v>
      </c>
      <c r="F209">
        <v>170226.98300000001</v>
      </c>
      <c r="G209">
        <v>128077.787</v>
      </c>
      <c r="H209">
        <v>131149.72099999999</v>
      </c>
      <c r="I209">
        <v>355152.90700000001</v>
      </c>
      <c r="J209">
        <v>290717.72499999998</v>
      </c>
      <c r="K209">
        <v>249493.435</v>
      </c>
      <c r="L209">
        <v>277462.38900000002</v>
      </c>
    </row>
    <row r="210" spans="1:12">
      <c r="A210" t="s">
        <v>230</v>
      </c>
      <c r="B210">
        <v>1097541.2350000001</v>
      </c>
      <c r="C210">
        <v>1023933.71</v>
      </c>
      <c r="D210">
        <v>1142359.388</v>
      </c>
      <c r="E210">
        <v>987100.27899999998</v>
      </c>
      <c r="F210">
        <v>986937.04700000002</v>
      </c>
      <c r="G210">
        <v>1014267.1139999999</v>
      </c>
      <c r="H210">
        <v>910565.79700000002</v>
      </c>
      <c r="I210">
        <v>898899.26100000006</v>
      </c>
      <c r="J210">
        <v>905012.01599999995</v>
      </c>
      <c r="K210">
        <v>899231.46400000004</v>
      </c>
      <c r="L210">
        <v>1031927.089</v>
      </c>
    </row>
    <row r="211" spans="1:12">
      <c r="A211" t="s">
        <v>231</v>
      </c>
      <c r="B211">
        <v>1953868.706</v>
      </c>
      <c r="C211">
        <v>1745404.034</v>
      </c>
      <c r="D211">
        <v>1240537.5619999999</v>
      </c>
      <c r="E211">
        <v>1585389.6159999999</v>
      </c>
      <c r="F211">
        <v>1406791.824</v>
      </c>
      <c r="G211">
        <v>1419641.7220000001</v>
      </c>
      <c r="H211">
        <v>1107971.2479999999</v>
      </c>
      <c r="I211">
        <v>1221921.9609999999</v>
      </c>
      <c r="J211">
        <v>1216126.7169999999</v>
      </c>
      <c r="K211">
        <v>793682.90700000001</v>
      </c>
      <c r="L211">
        <v>855616.96</v>
      </c>
    </row>
    <row r="212" spans="1:12">
      <c r="A212" t="s">
        <v>232</v>
      </c>
      <c r="B212">
        <v>179764.56700000001</v>
      </c>
      <c r="C212">
        <v>148300.149</v>
      </c>
      <c r="D212">
        <v>146916.58600000001</v>
      </c>
      <c r="E212">
        <v>143670.098</v>
      </c>
      <c r="F212">
        <v>155473.655</v>
      </c>
      <c r="G212">
        <v>192343.03099999999</v>
      </c>
      <c r="H212">
        <v>257155.378</v>
      </c>
      <c r="I212">
        <v>242026.81099999999</v>
      </c>
      <c r="J212">
        <v>337746.55699999997</v>
      </c>
      <c r="K212">
        <v>230815.084</v>
      </c>
      <c r="L212">
        <v>199724.598</v>
      </c>
    </row>
    <row r="213" spans="1:12">
      <c r="A213" t="s">
        <v>233</v>
      </c>
      <c r="B213">
        <v>21899.616000000002</v>
      </c>
      <c r="C213">
        <v>21835.216</v>
      </c>
      <c r="D213">
        <v>29584.9</v>
      </c>
      <c r="E213">
        <v>30914.198</v>
      </c>
      <c r="F213">
        <v>39994.699999999997</v>
      </c>
      <c r="G213">
        <v>46109.447</v>
      </c>
      <c r="H213">
        <v>43237.360999999997</v>
      </c>
      <c r="I213">
        <v>31266.620999999999</v>
      </c>
      <c r="J213">
        <v>33169.336000000003</v>
      </c>
      <c r="K213">
        <v>15060.429</v>
      </c>
      <c r="L213">
        <v>37893.31</v>
      </c>
    </row>
    <row r="214" spans="1:12">
      <c r="A214" t="s">
        <v>234</v>
      </c>
      <c r="B214">
        <v>37231.523999999998</v>
      </c>
      <c r="C214">
        <v>38240.656999999999</v>
      </c>
      <c r="D214">
        <v>52068.800000000003</v>
      </c>
      <c r="E214">
        <v>58746.741000000002</v>
      </c>
      <c r="F214">
        <v>81101.701000000001</v>
      </c>
      <c r="G214">
        <v>81038.55</v>
      </c>
      <c r="H214">
        <v>102389.10799999999</v>
      </c>
      <c r="I214">
        <v>147117.08900000001</v>
      </c>
      <c r="J214">
        <v>175135.76699999999</v>
      </c>
      <c r="K214">
        <v>170685.63</v>
      </c>
      <c r="L214">
        <v>228160.61900000001</v>
      </c>
    </row>
    <row r="215" spans="1:12">
      <c r="A215" t="s">
        <v>235</v>
      </c>
      <c r="B215">
        <v>3835950.9019999998</v>
      </c>
      <c r="C215">
        <v>4560838.3509999998</v>
      </c>
      <c r="D215">
        <v>3388228.2880000002</v>
      </c>
      <c r="E215">
        <v>3471111.9330000002</v>
      </c>
      <c r="F215">
        <v>4508921.7369999997</v>
      </c>
      <c r="G215">
        <v>5124686.9000000004</v>
      </c>
      <c r="H215">
        <v>5247374.1430000002</v>
      </c>
      <c r="I215">
        <v>5220207.324</v>
      </c>
      <c r="J215">
        <v>4877295.1040000003</v>
      </c>
      <c r="K215">
        <v>3861520.0070000002</v>
      </c>
      <c r="L215">
        <v>4460873.7439999999</v>
      </c>
    </row>
    <row r="216" spans="1:12">
      <c r="A216" t="s">
        <v>236</v>
      </c>
      <c r="B216">
        <v>887520.03799999994</v>
      </c>
      <c r="C216">
        <v>900519.22</v>
      </c>
      <c r="D216">
        <v>885705.34400000004</v>
      </c>
      <c r="E216">
        <v>1002105.01</v>
      </c>
      <c r="F216">
        <v>1223790.2890000001</v>
      </c>
      <c r="G216">
        <v>1357783.294</v>
      </c>
      <c r="H216">
        <v>1670433.3049999999</v>
      </c>
      <c r="I216">
        <v>2208353.9169999999</v>
      </c>
      <c r="J216">
        <v>2806507.2940000002</v>
      </c>
      <c r="K216">
        <v>2233979.0780000002</v>
      </c>
      <c r="L216">
        <v>2572929.8689999999</v>
      </c>
    </row>
    <row r="217" spans="1:12">
      <c r="A217" t="s">
        <v>237</v>
      </c>
      <c r="B217">
        <v>2127385.9929999998</v>
      </c>
      <c r="C217">
        <v>2305632.84</v>
      </c>
      <c r="D217">
        <v>2302952.733</v>
      </c>
      <c r="E217">
        <v>2850981.17</v>
      </c>
      <c r="F217">
        <v>3593984.702</v>
      </c>
      <c r="G217">
        <v>3705267.602</v>
      </c>
      <c r="H217">
        <v>4269400.2369999997</v>
      </c>
      <c r="I217">
        <v>5153580.12</v>
      </c>
      <c r="J217">
        <v>5780959.2280000001</v>
      </c>
      <c r="K217">
        <v>4552299.72</v>
      </c>
      <c r="L217">
        <v>5127526.8480000002</v>
      </c>
    </row>
    <row r="218" spans="1:12">
      <c r="A218" t="s">
        <v>238</v>
      </c>
      <c r="B218">
        <v>1093646.175</v>
      </c>
      <c r="C218">
        <v>1140552.044</v>
      </c>
      <c r="D218">
        <v>1104392.9709999999</v>
      </c>
      <c r="E218">
        <v>1283691.9809999999</v>
      </c>
      <c r="F218">
        <v>1821643.325</v>
      </c>
      <c r="G218">
        <v>2088069.963</v>
      </c>
      <c r="H218">
        <v>2944265.9739999999</v>
      </c>
      <c r="I218">
        <v>3666334.84</v>
      </c>
      <c r="J218">
        <v>3938239.6129999999</v>
      </c>
      <c r="K218">
        <v>2573388.6179999998</v>
      </c>
      <c r="L218">
        <v>3235660.1349999998</v>
      </c>
    </row>
    <row r="219" spans="1:12">
      <c r="A219" t="s">
        <v>239</v>
      </c>
      <c r="B219">
        <v>271526.772</v>
      </c>
      <c r="C219">
        <v>275362.87599999999</v>
      </c>
      <c r="D219">
        <v>294310.81699999998</v>
      </c>
      <c r="E219">
        <v>339885.19900000002</v>
      </c>
      <c r="F219">
        <v>449220.83600000001</v>
      </c>
      <c r="G219">
        <v>470205.06099999999</v>
      </c>
      <c r="H219">
        <v>563681.228</v>
      </c>
      <c r="I219">
        <v>654108.45400000003</v>
      </c>
      <c r="J219">
        <v>616578.09199999995</v>
      </c>
      <c r="K219">
        <v>557948.34600000002</v>
      </c>
      <c r="L219">
        <v>581265.527</v>
      </c>
    </row>
    <row r="220" spans="1:12">
      <c r="A220" t="s">
        <v>240</v>
      </c>
      <c r="B220">
        <v>4918764.7790000001</v>
      </c>
      <c r="C220">
        <v>5009786.8760000002</v>
      </c>
      <c r="D220">
        <v>5406862.9479999999</v>
      </c>
      <c r="E220">
        <v>6297806.3810000001</v>
      </c>
      <c r="F220">
        <v>6940538.3219999997</v>
      </c>
      <c r="G220">
        <v>6733093.3490000004</v>
      </c>
      <c r="H220">
        <v>6843034.3080000002</v>
      </c>
      <c r="I220">
        <v>7600038.767</v>
      </c>
      <c r="J220">
        <v>7449271.3260000004</v>
      </c>
      <c r="K220">
        <v>5332650.8849999998</v>
      </c>
      <c r="L220">
        <v>5141013.2460000003</v>
      </c>
    </row>
    <row r="221" spans="1:12">
      <c r="A221" t="s">
        <v>241</v>
      </c>
      <c r="B221">
        <v>3150979.7039999999</v>
      </c>
      <c r="C221">
        <v>2631979</v>
      </c>
      <c r="D221">
        <v>2824443.5</v>
      </c>
      <c r="E221">
        <v>3135319.7749999999</v>
      </c>
      <c r="F221">
        <v>3642640.5959999999</v>
      </c>
      <c r="G221">
        <v>3256911.6</v>
      </c>
      <c r="H221">
        <v>3279688.1850000001</v>
      </c>
      <c r="I221">
        <v>3188565.0249999999</v>
      </c>
      <c r="J221">
        <v>2814716.0269999998</v>
      </c>
      <c r="K221">
        <v>2116466.0660000001</v>
      </c>
      <c r="L221">
        <v>2584898.3280000002</v>
      </c>
    </row>
    <row r="222" spans="1:12">
      <c r="A222" t="s">
        <v>242</v>
      </c>
      <c r="B222">
        <v>2157372.2340000002</v>
      </c>
      <c r="C222">
        <v>2073033.9350000001</v>
      </c>
      <c r="D222">
        <v>2085706.943</v>
      </c>
      <c r="E222">
        <v>2491673.943</v>
      </c>
      <c r="F222">
        <v>3016445.3489999999</v>
      </c>
      <c r="G222">
        <v>3171196.6770000001</v>
      </c>
      <c r="H222">
        <v>3426105.3539999998</v>
      </c>
      <c r="I222">
        <v>4068886.3530000001</v>
      </c>
      <c r="J222">
        <v>4350404.7949999999</v>
      </c>
      <c r="K222">
        <v>3368546.4040000001</v>
      </c>
      <c r="L222">
        <v>3678208.7370000002</v>
      </c>
    </row>
    <row r="223" spans="1:12">
      <c r="A223" t="s">
        <v>243</v>
      </c>
      <c r="B223">
        <v>7239363.7520000003</v>
      </c>
      <c r="C223">
        <v>6654772.767</v>
      </c>
      <c r="D223">
        <v>6660287.0020000003</v>
      </c>
      <c r="E223">
        <v>8097288.608</v>
      </c>
      <c r="F223">
        <v>8400889.0580000002</v>
      </c>
      <c r="G223">
        <v>7824170.2920000004</v>
      </c>
      <c r="H223">
        <v>9613815.6209999993</v>
      </c>
      <c r="I223">
        <v>11608156.759</v>
      </c>
      <c r="J223">
        <v>10759164.619999999</v>
      </c>
      <c r="K223">
        <v>7946499.9910000004</v>
      </c>
      <c r="L223">
        <v>8569324.4230000004</v>
      </c>
    </row>
    <row r="224" spans="1:12">
      <c r="A224" t="s">
        <v>244</v>
      </c>
      <c r="B224">
        <v>2748285.4810000001</v>
      </c>
      <c r="C224">
        <v>2846005.6329999999</v>
      </c>
      <c r="D224">
        <v>2907144.426</v>
      </c>
      <c r="E224">
        <v>3483712.1519999998</v>
      </c>
      <c r="F224">
        <v>4123386.4780000001</v>
      </c>
      <c r="G224">
        <v>4501478.6979999999</v>
      </c>
      <c r="H224">
        <v>5354909.75</v>
      </c>
      <c r="I224">
        <v>7299280.4249999998</v>
      </c>
      <c r="J224">
        <v>8407852.7960000001</v>
      </c>
      <c r="K224">
        <v>4006494.5759999999</v>
      </c>
      <c r="L224">
        <v>5044864.6569999997</v>
      </c>
    </row>
    <row r="225" spans="1:12">
      <c r="A225" t="s">
        <v>245</v>
      </c>
      <c r="B225">
        <v>92585.683000000005</v>
      </c>
      <c r="C225">
        <v>78621.45</v>
      </c>
      <c r="D225">
        <v>76461.514999999999</v>
      </c>
      <c r="E225">
        <v>105436.024</v>
      </c>
      <c r="F225">
        <v>203513.35699999999</v>
      </c>
      <c r="G225">
        <v>234767.11799999999</v>
      </c>
      <c r="H225">
        <v>231666.32199999999</v>
      </c>
      <c r="I225">
        <v>359540.19</v>
      </c>
      <c r="J225">
        <v>387604.913</v>
      </c>
      <c r="K225">
        <v>255615.54699999999</v>
      </c>
      <c r="L225">
        <v>224249.44899999999</v>
      </c>
    </row>
    <row r="226" spans="1:12">
      <c r="A226" t="s">
        <v>246</v>
      </c>
      <c r="B226">
        <v>7148534.7340000002</v>
      </c>
      <c r="C226">
        <v>7068097.4110000003</v>
      </c>
      <c r="D226">
        <v>7594552.4890000001</v>
      </c>
      <c r="E226">
        <v>9817346.1339999996</v>
      </c>
      <c r="F226">
        <v>11950582.809</v>
      </c>
      <c r="G226">
        <v>12556069.827</v>
      </c>
      <c r="H226">
        <v>13475728.298</v>
      </c>
      <c r="I226">
        <v>15880715.870999999</v>
      </c>
      <c r="J226">
        <v>17028765.452</v>
      </c>
      <c r="K226">
        <v>10576994.818</v>
      </c>
      <c r="L226">
        <v>13121326.877</v>
      </c>
    </row>
    <row r="227" spans="1:12">
      <c r="A227" t="s">
        <v>247</v>
      </c>
      <c r="B227">
        <v>1883915.132</v>
      </c>
      <c r="C227">
        <v>1835065.3870000001</v>
      </c>
      <c r="D227">
        <v>1887043.5260000001</v>
      </c>
      <c r="E227">
        <v>2172401.4720000001</v>
      </c>
      <c r="F227">
        <v>2539546.7149999999</v>
      </c>
      <c r="G227">
        <v>2588214.2620000001</v>
      </c>
      <c r="H227">
        <v>2883807.44</v>
      </c>
      <c r="I227">
        <v>3703487.648</v>
      </c>
      <c r="J227">
        <v>3846170.2059999998</v>
      </c>
      <c r="K227">
        <v>2848204.44</v>
      </c>
      <c r="L227">
        <v>2932286.696</v>
      </c>
    </row>
    <row r="228" spans="1:12">
      <c r="A228" t="s">
        <v>248</v>
      </c>
      <c r="B228">
        <v>285395.304</v>
      </c>
      <c r="C228">
        <v>287310.98599999998</v>
      </c>
      <c r="D228">
        <v>303056.592</v>
      </c>
      <c r="E228">
        <v>372718.71100000001</v>
      </c>
      <c r="F228">
        <v>450758.45299999998</v>
      </c>
      <c r="G228">
        <v>497202.04499999998</v>
      </c>
      <c r="H228">
        <v>604861.28099999996</v>
      </c>
      <c r="I228">
        <v>855738.95799999998</v>
      </c>
      <c r="J228">
        <v>895302.04500000004</v>
      </c>
      <c r="K228">
        <v>486618.94900000002</v>
      </c>
      <c r="L228">
        <v>537145.76399999997</v>
      </c>
    </row>
    <row r="229" spans="1:12">
      <c r="A229" t="s">
        <v>249</v>
      </c>
      <c r="B229">
        <v>353567.12699999998</v>
      </c>
      <c r="C229">
        <v>414976.01299999998</v>
      </c>
      <c r="D229">
        <v>496305.46799999999</v>
      </c>
      <c r="E229">
        <v>629855.24699999997</v>
      </c>
      <c r="F229">
        <v>718418.75</v>
      </c>
      <c r="G229">
        <v>589060.12899999996</v>
      </c>
      <c r="H229">
        <v>617595.88699999999</v>
      </c>
      <c r="I229">
        <v>1057080.0279999999</v>
      </c>
      <c r="J229">
        <v>842074.29799999995</v>
      </c>
      <c r="K229">
        <v>1209253.3799999999</v>
      </c>
      <c r="L229">
        <v>1182263.2039999999</v>
      </c>
    </row>
    <row r="230" spans="1:12">
      <c r="A230" t="s">
        <v>250</v>
      </c>
      <c r="B230">
        <v>3814825.58</v>
      </c>
      <c r="C230">
        <v>2751938.6839999999</v>
      </c>
      <c r="D230">
        <v>3865434.4739999999</v>
      </c>
      <c r="E230">
        <v>2701351.0129999998</v>
      </c>
      <c r="F230">
        <v>3380812.3489999999</v>
      </c>
      <c r="G230">
        <v>3273964.5469999998</v>
      </c>
      <c r="H230">
        <v>3137460.6579999998</v>
      </c>
      <c r="I230">
        <v>3803122.2629999998</v>
      </c>
      <c r="J230">
        <v>5221510.0580000002</v>
      </c>
      <c r="K230">
        <v>4677891.6749999998</v>
      </c>
      <c r="L230">
        <v>4874735.6320000002</v>
      </c>
    </row>
    <row r="231" spans="1:12">
      <c r="A231" t="s">
        <v>251</v>
      </c>
      <c r="B231">
        <v>2228710.1230000001</v>
      </c>
      <c r="C231">
        <v>2135635.6329999999</v>
      </c>
      <c r="D231">
        <v>2640370.9190000002</v>
      </c>
      <c r="E231">
        <v>2726875.693</v>
      </c>
      <c r="F231">
        <v>3757427.7579999999</v>
      </c>
      <c r="G231">
        <v>3763276.801</v>
      </c>
      <c r="H231">
        <v>3911032.9810000001</v>
      </c>
      <c r="I231">
        <v>6028312.3530000001</v>
      </c>
      <c r="J231">
        <v>6239710.0369999995</v>
      </c>
      <c r="K231">
        <v>5614403.9409999996</v>
      </c>
      <c r="L231">
        <v>5398807.7340000002</v>
      </c>
    </row>
    <row r="232" spans="1:12">
      <c r="A232" t="s">
        <v>252</v>
      </c>
      <c r="B232">
        <v>84109.297999999995</v>
      </c>
      <c r="C232">
        <v>109105.69899999999</v>
      </c>
      <c r="D232">
        <v>118050.611</v>
      </c>
      <c r="E232">
        <v>184530.37299999999</v>
      </c>
      <c r="F232">
        <v>188048.726</v>
      </c>
      <c r="G232">
        <v>242185.32800000001</v>
      </c>
      <c r="H232">
        <v>230076.26699999999</v>
      </c>
      <c r="I232">
        <v>328429.97499999998</v>
      </c>
      <c r="J232">
        <v>413902.24800000002</v>
      </c>
      <c r="K232">
        <v>366030.20199999999</v>
      </c>
      <c r="L232">
        <v>454488.00300000003</v>
      </c>
    </row>
    <row r="233" spans="1:12">
      <c r="A233" t="s">
        <v>253</v>
      </c>
      <c r="B233">
        <v>1014093.368</v>
      </c>
      <c r="C233">
        <v>957058.38899999997</v>
      </c>
      <c r="D233">
        <v>1054511.074</v>
      </c>
      <c r="E233">
        <v>1374732.2879999999</v>
      </c>
      <c r="F233">
        <v>1651747.55</v>
      </c>
      <c r="G233">
        <v>1716387.888</v>
      </c>
      <c r="H233">
        <v>1953969.2309999999</v>
      </c>
      <c r="I233">
        <v>2181128.1120000002</v>
      </c>
      <c r="J233">
        <v>2199654.94</v>
      </c>
      <c r="K233">
        <v>1606828.97</v>
      </c>
      <c r="L233">
        <v>1665106.7239999999</v>
      </c>
    </row>
    <row r="234" spans="1:12">
      <c r="A234" t="s">
        <v>254</v>
      </c>
      <c r="B234">
        <v>1274586.2279999999</v>
      </c>
      <c r="C234">
        <v>1256809.831</v>
      </c>
      <c r="D234">
        <v>1240348.4609999999</v>
      </c>
      <c r="E234">
        <v>1423191.0160000001</v>
      </c>
      <c r="F234">
        <v>1587159.6880000001</v>
      </c>
      <c r="G234">
        <v>1622550.142</v>
      </c>
      <c r="H234">
        <v>1820454.726</v>
      </c>
      <c r="I234">
        <v>2216681.608</v>
      </c>
      <c r="J234">
        <v>2376889.1329999999</v>
      </c>
      <c r="K234">
        <v>1744417.8859999999</v>
      </c>
      <c r="L234">
        <v>1754462.4879999999</v>
      </c>
    </row>
    <row r="235" spans="1:12">
      <c r="A235" t="s">
        <v>255</v>
      </c>
      <c r="B235">
        <v>8453543.966</v>
      </c>
      <c r="C235">
        <v>8495884.2090000007</v>
      </c>
      <c r="D235">
        <v>8800309.2789999992</v>
      </c>
      <c r="E235">
        <v>9894893.9159999993</v>
      </c>
      <c r="F235">
        <v>11024316.041999999</v>
      </c>
      <c r="G235">
        <v>10693992.521</v>
      </c>
      <c r="H235">
        <v>11459239.939999999</v>
      </c>
      <c r="I235">
        <v>13418070.533</v>
      </c>
      <c r="J235">
        <v>13960932.514</v>
      </c>
      <c r="K235">
        <v>10431265.58</v>
      </c>
      <c r="L235">
        <v>10525053.478</v>
      </c>
    </row>
    <row r="236" spans="1:12">
      <c r="A236" t="s">
        <v>256</v>
      </c>
      <c r="B236">
        <v>1501224.4539999999</v>
      </c>
      <c r="C236">
        <v>1598512.108</v>
      </c>
      <c r="D236">
        <v>1496223.2849999999</v>
      </c>
      <c r="E236">
        <v>1837228.932</v>
      </c>
      <c r="F236">
        <v>2355213.9300000002</v>
      </c>
      <c r="G236">
        <v>2610183.9160000002</v>
      </c>
      <c r="H236">
        <v>3048929.6860000002</v>
      </c>
      <c r="I236">
        <v>3891392.4789999998</v>
      </c>
      <c r="J236">
        <v>4270435.3839999996</v>
      </c>
      <c r="K236">
        <v>3314711.3530000001</v>
      </c>
      <c r="L236">
        <v>3855410.7050000001</v>
      </c>
    </row>
    <row r="237" spans="1:12">
      <c r="A237" t="s">
        <v>257</v>
      </c>
      <c r="B237">
        <v>2452415.0240000002</v>
      </c>
      <c r="C237">
        <v>2617413.8909999998</v>
      </c>
      <c r="D237">
        <v>2672075.5449999999</v>
      </c>
      <c r="E237">
        <v>3198074.1919999998</v>
      </c>
      <c r="F237">
        <v>3495488.0860000001</v>
      </c>
      <c r="G237">
        <v>3610673.4819999998</v>
      </c>
      <c r="H237">
        <v>3752640.111</v>
      </c>
      <c r="I237">
        <v>4465080.8909999998</v>
      </c>
      <c r="J237">
        <v>4872813.6789999995</v>
      </c>
      <c r="K237">
        <v>3750994.8369999998</v>
      </c>
      <c r="L237">
        <v>3543178.72</v>
      </c>
    </row>
    <row r="238" spans="1:12">
      <c r="A238" t="s">
        <v>258</v>
      </c>
      <c r="B238">
        <v>2813700.3689999999</v>
      </c>
      <c r="C238">
        <v>3165388.5129999998</v>
      </c>
      <c r="D238">
        <v>3342943.5189999999</v>
      </c>
      <c r="E238">
        <v>3749984.4980000001</v>
      </c>
      <c r="F238">
        <v>4099467.801</v>
      </c>
      <c r="G238">
        <v>4433109.1119999997</v>
      </c>
      <c r="H238">
        <v>4819848.46</v>
      </c>
      <c r="I238">
        <v>5786770.3219999997</v>
      </c>
      <c r="J238">
        <v>6119197.3250000002</v>
      </c>
      <c r="K238">
        <v>4711575.4270000001</v>
      </c>
      <c r="L238">
        <v>4770578.9060000004</v>
      </c>
    </row>
    <row r="239" spans="1:12">
      <c r="A239" t="s">
        <v>259</v>
      </c>
      <c r="B239">
        <v>279456.00099999999</v>
      </c>
      <c r="C239">
        <v>305199.57199999999</v>
      </c>
      <c r="D239">
        <v>266852.73300000001</v>
      </c>
      <c r="E239">
        <v>345467.17700000003</v>
      </c>
      <c r="F239">
        <v>391504.73100000003</v>
      </c>
      <c r="G239">
        <v>376612.92</v>
      </c>
      <c r="H239">
        <v>422392.62099999998</v>
      </c>
      <c r="I239">
        <v>541630.13100000005</v>
      </c>
      <c r="J239">
        <v>633191.91200000001</v>
      </c>
      <c r="K239">
        <v>524645.62</v>
      </c>
      <c r="L239">
        <v>591150.48899999994</v>
      </c>
    </row>
    <row r="240" spans="1:12">
      <c r="A240" t="s">
        <v>260</v>
      </c>
      <c r="B240">
        <v>557598.402</v>
      </c>
      <c r="C240">
        <v>498024.571</v>
      </c>
      <c r="D240">
        <v>542759.59600000002</v>
      </c>
      <c r="E240">
        <v>622991.06499999994</v>
      </c>
      <c r="F240">
        <v>707615.97499999998</v>
      </c>
      <c r="G240">
        <v>717799.85600000003</v>
      </c>
      <c r="H240">
        <v>770222.54799999995</v>
      </c>
      <c r="I240">
        <v>1008164.5379999999</v>
      </c>
      <c r="J240">
        <v>1115640.0460000001</v>
      </c>
      <c r="K240">
        <v>956362.91700000002</v>
      </c>
      <c r="L240">
        <v>1092897.4569999999</v>
      </c>
    </row>
    <row r="241" spans="1:12">
      <c r="A241" t="s">
        <v>261</v>
      </c>
      <c r="B241">
        <v>4390686.0159999998</v>
      </c>
      <c r="C241">
        <v>4593410.4340000004</v>
      </c>
      <c r="D241">
        <v>4732541.4689999996</v>
      </c>
      <c r="E241">
        <v>5284793.9859999996</v>
      </c>
      <c r="F241">
        <v>5728081.5810000002</v>
      </c>
      <c r="G241">
        <v>5680775.3109999998</v>
      </c>
      <c r="H241">
        <v>6011496.0870000003</v>
      </c>
      <c r="I241">
        <v>6854855.1919999998</v>
      </c>
      <c r="J241">
        <v>7585249.2209999999</v>
      </c>
      <c r="K241">
        <v>5856194.9900000002</v>
      </c>
      <c r="L241">
        <v>5929641.1670000004</v>
      </c>
    </row>
    <row r="242" spans="1:12">
      <c r="A242" t="s">
        <v>262</v>
      </c>
      <c r="B242">
        <v>1959364.9580000001</v>
      </c>
      <c r="C242">
        <v>1993017.385</v>
      </c>
      <c r="D242">
        <v>1982957.952</v>
      </c>
      <c r="E242">
        <v>2247745.389</v>
      </c>
      <c r="F242">
        <v>2537454.395</v>
      </c>
      <c r="G242">
        <v>2452794.6120000002</v>
      </c>
      <c r="H242">
        <v>2660652.2310000001</v>
      </c>
      <c r="I242">
        <v>2703357.7250000001</v>
      </c>
      <c r="J242">
        <v>2929115.3</v>
      </c>
      <c r="K242">
        <v>2393049.5550000002</v>
      </c>
      <c r="L242">
        <v>2464167.7659999998</v>
      </c>
    </row>
    <row r="243" spans="1:12">
      <c r="A243" t="s">
        <v>263</v>
      </c>
      <c r="B243">
        <v>898146.92799999996</v>
      </c>
      <c r="C243">
        <v>1033640.724</v>
      </c>
      <c r="D243">
        <v>1090532.3589999999</v>
      </c>
      <c r="E243">
        <v>1180760.308</v>
      </c>
      <c r="F243">
        <v>1307208.1569999999</v>
      </c>
      <c r="G243">
        <v>1374875.4680000001</v>
      </c>
      <c r="H243">
        <v>1611459.9569999999</v>
      </c>
      <c r="I243">
        <v>1904292.3670000001</v>
      </c>
      <c r="J243">
        <v>1956998.7749999999</v>
      </c>
      <c r="K243">
        <v>1424266.328</v>
      </c>
      <c r="L243">
        <v>1632982.1440000001</v>
      </c>
    </row>
    <row r="244" spans="1:12">
      <c r="A244" t="s">
        <v>264</v>
      </c>
      <c r="B244">
        <v>7135925.4069999997</v>
      </c>
      <c r="C244">
        <v>7572450.7379999999</v>
      </c>
      <c r="D244">
        <v>7579205.6849999996</v>
      </c>
      <c r="E244">
        <v>8477844.4869999997</v>
      </c>
      <c r="F244">
        <v>9096321.6309999991</v>
      </c>
      <c r="G244">
        <v>8945009.6850000005</v>
      </c>
      <c r="H244">
        <v>9637062.2359999996</v>
      </c>
      <c r="I244">
        <v>10803954.995999999</v>
      </c>
      <c r="J244">
        <v>11270539.463</v>
      </c>
      <c r="K244">
        <v>9056026.1490000002</v>
      </c>
      <c r="L244">
        <v>9762981.4499999993</v>
      </c>
    </row>
    <row r="245" spans="1:12">
      <c r="A245" t="s">
        <v>265</v>
      </c>
      <c r="B245">
        <v>44730.987999999998</v>
      </c>
      <c r="C245">
        <v>68652.774000000005</v>
      </c>
      <c r="D245">
        <v>84202.762000000002</v>
      </c>
      <c r="E245">
        <v>88069.622000000003</v>
      </c>
      <c r="F245">
        <v>94754.2</v>
      </c>
      <c r="G245">
        <v>112458.3</v>
      </c>
      <c r="H245">
        <v>100710.67600000001</v>
      </c>
      <c r="I245">
        <v>161289.11799999999</v>
      </c>
      <c r="J245">
        <v>116181.38800000001</v>
      </c>
      <c r="K245">
        <v>103110.049</v>
      </c>
      <c r="L245">
        <v>109937.342</v>
      </c>
    </row>
    <row r="246" spans="1:12">
      <c r="A246" t="s">
        <v>266</v>
      </c>
      <c r="B246">
        <v>819282.98600000003</v>
      </c>
      <c r="C246">
        <v>930043.473</v>
      </c>
      <c r="D246">
        <v>1045929.451</v>
      </c>
      <c r="E246">
        <v>1224518.584</v>
      </c>
      <c r="F246">
        <v>1394106.709</v>
      </c>
      <c r="G246">
        <v>1502626.588</v>
      </c>
      <c r="H246">
        <v>1673022.6259999999</v>
      </c>
      <c r="I246">
        <v>1876565.686</v>
      </c>
      <c r="J246">
        <v>2092632.807</v>
      </c>
      <c r="K246">
        <v>1895582.6839999999</v>
      </c>
      <c r="L246">
        <v>1961241.754</v>
      </c>
    </row>
    <row r="247" spans="1:12">
      <c r="A247" t="s">
        <v>267</v>
      </c>
      <c r="B247">
        <v>90707.663</v>
      </c>
      <c r="C247">
        <v>90002.534</v>
      </c>
      <c r="D247">
        <v>84385.998999999996</v>
      </c>
      <c r="E247">
        <v>160057.83100000001</v>
      </c>
      <c r="F247">
        <v>160963.136</v>
      </c>
      <c r="G247">
        <v>165663.01699999999</v>
      </c>
      <c r="H247">
        <v>186412.057</v>
      </c>
      <c r="I247">
        <v>234684.51199999999</v>
      </c>
      <c r="J247">
        <v>250602.291</v>
      </c>
      <c r="K247">
        <v>283730.424</v>
      </c>
      <c r="L247">
        <v>325125.43699999998</v>
      </c>
    </row>
    <row r="248" spans="1:12">
      <c r="A248" t="s">
        <v>268</v>
      </c>
      <c r="B248">
        <v>1769063.044</v>
      </c>
      <c r="C248">
        <v>1872382.0209999999</v>
      </c>
      <c r="D248">
        <v>1896898.1740000001</v>
      </c>
      <c r="E248">
        <v>2371387.645</v>
      </c>
      <c r="F248">
        <v>2832043.0989999999</v>
      </c>
      <c r="G248">
        <v>3060268.1009999998</v>
      </c>
      <c r="H248">
        <v>3371715.5610000002</v>
      </c>
      <c r="I248">
        <v>3852586.719</v>
      </c>
      <c r="J248">
        <v>4101710.6510000001</v>
      </c>
      <c r="K248">
        <v>3181603.9019999998</v>
      </c>
      <c r="L248">
        <v>3467934.139</v>
      </c>
    </row>
    <row r="249" spans="1:12">
      <c r="A249" t="s">
        <v>269</v>
      </c>
      <c r="B249">
        <v>277163.685</v>
      </c>
      <c r="C249">
        <v>265626.886</v>
      </c>
      <c r="D249">
        <v>212159.56700000001</v>
      </c>
      <c r="E249">
        <v>217233.35699999999</v>
      </c>
      <c r="F249">
        <v>262271.91499999998</v>
      </c>
      <c r="G249">
        <v>262811.00900000002</v>
      </c>
      <c r="H249">
        <v>252907.26199999999</v>
      </c>
      <c r="I249">
        <v>265686.946</v>
      </c>
      <c r="J249">
        <v>240138.59299999999</v>
      </c>
      <c r="K249">
        <v>173513.06899999999</v>
      </c>
      <c r="L249">
        <v>177159.64600000001</v>
      </c>
    </row>
    <row r="250" spans="1:12">
      <c r="A250" t="s">
        <v>270</v>
      </c>
      <c r="B250">
        <v>335306.11099999998</v>
      </c>
      <c r="C250">
        <v>300282.85200000001</v>
      </c>
      <c r="D250">
        <v>306149.10600000003</v>
      </c>
      <c r="E250">
        <v>322941.04599999997</v>
      </c>
      <c r="F250">
        <v>326223.913</v>
      </c>
      <c r="G250">
        <v>306770.92499999999</v>
      </c>
      <c r="H250">
        <v>276859.03399999999</v>
      </c>
      <c r="I250">
        <v>298709.93800000002</v>
      </c>
      <c r="J250">
        <v>220738.60500000001</v>
      </c>
      <c r="K250">
        <v>185761.5</v>
      </c>
      <c r="L250">
        <v>202814.11799999999</v>
      </c>
    </row>
    <row r="251" spans="1:12">
      <c r="A251" t="s">
        <v>271</v>
      </c>
      <c r="B251">
        <v>47258.866000000002</v>
      </c>
      <c r="C251">
        <v>57140.192999999999</v>
      </c>
      <c r="D251">
        <v>109884.876</v>
      </c>
      <c r="E251">
        <v>148803.10200000001</v>
      </c>
      <c r="F251">
        <v>208394.80100000001</v>
      </c>
      <c r="G251">
        <v>159882.52799999999</v>
      </c>
      <c r="H251">
        <v>220898.26</v>
      </c>
      <c r="I251">
        <v>233110.617</v>
      </c>
      <c r="J251">
        <v>192736.07199999999</v>
      </c>
      <c r="K251">
        <v>160148.51999999999</v>
      </c>
      <c r="L251">
        <v>114334.16499999999</v>
      </c>
    </row>
    <row r="252" spans="1:12">
      <c r="A252" t="s">
        <v>272</v>
      </c>
      <c r="B252">
        <v>1375952.26</v>
      </c>
      <c r="C252">
        <v>1481184.4779999999</v>
      </c>
      <c r="D252">
        <v>1548487.7930000001</v>
      </c>
      <c r="E252">
        <v>1779075.7409999999</v>
      </c>
      <c r="F252">
        <v>1991781.5649999999</v>
      </c>
      <c r="G252">
        <v>2265806.0350000001</v>
      </c>
      <c r="H252">
        <v>2707081.6839999999</v>
      </c>
      <c r="I252">
        <v>3292127.5060000001</v>
      </c>
      <c r="J252">
        <v>3370158.09</v>
      </c>
      <c r="K252">
        <v>2721664.1570000001</v>
      </c>
      <c r="L252">
        <v>3041681.81</v>
      </c>
    </row>
    <row r="253" spans="1:12">
      <c r="A253" t="s">
        <v>273</v>
      </c>
      <c r="B253">
        <v>438267.91100000002</v>
      </c>
      <c r="C253">
        <v>456305.652</v>
      </c>
      <c r="D253">
        <v>491396.02500000002</v>
      </c>
      <c r="E253">
        <v>566556.85900000005</v>
      </c>
      <c r="F253">
        <v>747994.30099999998</v>
      </c>
      <c r="G253">
        <v>747140.91200000001</v>
      </c>
      <c r="H253">
        <v>793066.97900000005</v>
      </c>
      <c r="I253">
        <v>954723.44099999999</v>
      </c>
      <c r="J253">
        <v>1043271.0330000001</v>
      </c>
      <c r="K253">
        <v>836795.34100000001</v>
      </c>
      <c r="L253">
        <v>991054.25600000005</v>
      </c>
    </row>
    <row r="254" spans="1:12">
      <c r="A254" t="s">
        <v>274</v>
      </c>
      <c r="B254">
        <v>273531.49400000001</v>
      </c>
      <c r="C254">
        <v>308336.522</v>
      </c>
      <c r="D254">
        <v>295502.56400000001</v>
      </c>
      <c r="E254">
        <v>407615.91600000003</v>
      </c>
      <c r="F254">
        <v>433141.42200000002</v>
      </c>
      <c r="G254">
        <v>499449.625</v>
      </c>
      <c r="H254">
        <v>506805.17099999997</v>
      </c>
      <c r="I254">
        <v>612853.78</v>
      </c>
      <c r="J254">
        <v>665409.81599999999</v>
      </c>
      <c r="K254">
        <v>633343.76399999997</v>
      </c>
      <c r="L254">
        <v>709879.74300000002</v>
      </c>
    </row>
    <row r="255" spans="1:12">
      <c r="A255" t="s">
        <v>275</v>
      </c>
      <c r="B255">
        <v>1379908.405</v>
      </c>
      <c r="C255">
        <v>1366230.3659999999</v>
      </c>
      <c r="D255">
        <v>1434235.531</v>
      </c>
      <c r="E255">
        <v>1677572.8359999999</v>
      </c>
      <c r="F255">
        <v>1852202.7439999999</v>
      </c>
      <c r="G255">
        <v>1822494.821</v>
      </c>
      <c r="H255">
        <v>1966998.1980000001</v>
      </c>
      <c r="I255">
        <v>2142381.36</v>
      </c>
      <c r="J255">
        <v>2467597.61</v>
      </c>
      <c r="K255">
        <v>1879327.6740000001</v>
      </c>
      <c r="L255">
        <v>1986321.21</v>
      </c>
    </row>
    <row r="256" spans="1:12">
      <c r="A256" t="s">
        <v>276</v>
      </c>
      <c r="B256">
        <v>2854715.497</v>
      </c>
      <c r="C256">
        <v>2906097.7820000001</v>
      </c>
      <c r="D256">
        <v>3128134.0359999998</v>
      </c>
      <c r="E256">
        <v>3690876.98</v>
      </c>
      <c r="F256">
        <v>4312903.6610000003</v>
      </c>
      <c r="G256">
        <v>4459911.5590000004</v>
      </c>
      <c r="H256">
        <v>4768857.676</v>
      </c>
      <c r="I256">
        <v>5556785.6579999998</v>
      </c>
      <c r="J256">
        <v>5800763.6279999996</v>
      </c>
      <c r="K256">
        <v>4777528.6330000004</v>
      </c>
      <c r="L256">
        <v>5257220.5279999999</v>
      </c>
    </row>
    <row r="257" spans="1:12">
      <c r="A257" t="s">
        <v>277</v>
      </c>
      <c r="B257">
        <v>1281989.882</v>
      </c>
      <c r="C257">
        <v>1242125.7139999999</v>
      </c>
      <c r="D257">
        <v>1305325.27</v>
      </c>
      <c r="E257">
        <v>1520486.1229999999</v>
      </c>
      <c r="F257">
        <v>1573798.831</v>
      </c>
      <c r="G257">
        <v>1598189.213</v>
      </c>
      <c r="H257">
        <v>1746980.4029999999</v>
      </c>
      <c r="I257">
        <v>1926047.578</v>
      </c>
      <c r="J257">
        <v>2042047.8130000001</v>
      </c>
      <c r="K257">
        <v>1614704.5589999999</v>
      </c>
      <c r="L257">
        <v>1794801.8759999999</v>
      </c>
    </row>
    <row r="258" spans="1:12">
      <c r="A258" t="s">
        <v>278</v>
      </c>
      <c r="B258">
        <v>279516.59399999998</v>
      </c>
      <c r="C258">
        <v>275505.16700000002</v>
      </c>
      <c r="D258">
        <v>269066.875</v>
      </c>
      <c r="E258">
        <v>299136.625</v>
      </c>
      <c r="F258">
        <v>328154.62699999998</v>
      </c>
      <c r="G258">
        <v>320738.15899999999</v>
      </c>
      <c r="H258">
        <v>328198.46100000001</v>
      </c>
      <c r="I258">
        <v>382360.81900000002</v>
      </c>
      <c r="J258">
        <v>359097.228</v>
      </c>
      <c r="K258">
        <v>260966.35200000001</v>
      </c>
      <c r="L258">
        <v>284500.15700000001</v>
      </c>
    </row>
    <row r="259" spans="1:12">
      <c r="A259" t="s">
        <v>279</v>
      </c>
      <c r="B259">
        <v>86778.751999999993</v>
      </c>
      <c r="C259">
        <v>85609.523000000001</v>
      </c>
      <c r="D259">
        <v>75863.637000000002</v>
      </c>
      <c r="E259">
        <v>87231.335000000006</v>
      </c>
      <c r="F259">
        <v>117598.137</v>
      </c>
      <c r="G259">
        <v>168012.71599999999</v>
      </c>
      <c r="H259">
        <v>158941.02299999999</v>
      </c>
      <c r="I259">
        <v>225113.03099999999</v>
      </c>
      <c r="J259">
        <v>262970.33500000002</v>
      </c>
      <c r="K259">
        <v>136894.88099999999</v>
      </c>
      <c r="L259">
        <v>285485.73</v>
      </c>
    </row>
    <row r="260" spans="1:12">
      <c r="A260" t="s">
        <v>280</v>
      </c>
      <c r="B260">
        <v>5304565.0839999998</v>
      </c>
      <c r="C260">
        <v>4865061.8689999999</v>
      </c>
      <c r="D260">
        <v>4851933.0089999996</v>
      </c>
      <c r="E260">
        <v>4536560.3090000004</v>
      </c>
      <c r="F260">
        <v>5009366.5750000002</v>
      </c>
      <c r="G260">
        <v>5090463.8789999997</v>
      </c>
      <c r="H260">
        <v>5710866.1030000001</v>
      </c>
      <c r="I260">
        <v>6612276.1619999995</v>
      </c>
      <c r="J260">
        <v>6640053.2659999998</v>
      </c>
      <c r="K260">
        <v>4775395.1339999996</v>
      </c>
      <c r="L260">
        <v>5775536.2290000003</v>
      </c>
    </row>
    <row r="261" spans="1:12">
      <c r="A261" t="s">
        <v>281</v>
      </c>
      <c r="B261">
        <v>346312.38099999999</v>
      </c>
      <c r="C261">
        <v>336315.59499999997</v>
      </c>
      <c r="D261">
        <v>355012.973</v>
      </c>
      <c r="E261">
        <v>374997.36800000002</v>
      </c>
      <c r="F261">
        <v>410159.42800000001</v>
      </c>
      <c r="G261">
        <v>414350.57400000002</v>
      </c>
      <c r="H261">
        <v>404100.95699999999</v>
      </c>
      <c r="I261">
        <v>411159.29</v>
      </c>
      <c r="J261">
        <v>403557.16800000001</v>
      </c>
      <c r="K261">
        <v>341405.53100000002</v>
      </c>
      <c r="L261">
        <v>359318.56800000003</v>
      </c>
    </row>
    <row r="262" spans="1:12">
      <c r="A262" t="s">
        <v>282</v>
      </c>
      <c r="B262">
        <v>710364.28500000003</v>
      </c>
      <c r="C262">
        <v>720686.58700000006</v>
      </c>
      <c r="D262">
        <v>748363.77899999998</v>
      </c>
      <c r="E262">
        <v>944994.32700000005</v>
      </c>
      <c r="F262">
        <v>1080725.44</v>
      </c>
      <c r="G262">
        <v>1211951.0490000001</v>
      </c>
      <c r="H262">
        <v>1331422.1200000001</v>
      </c>
      <c r="I262">
        <v>1576273.5319999999</v>
      </c>
      <c r="J262">
        <v>1603679.595</v>
      </c>
      <c r="K262">
        <v>1421984.335</v>
      </c>
      <c r="L262">
        <v>1628917.121</v>
      </c>
    </row>
    <row r="263" spans="1:12">
      <c r="A263" t="s">
        <v>283</v>
      </c>
      <c r="B263">
        <v>225163.66</v>
      </c>
      <c r="C263">
        <v>219877.73800000001</v>
      </c>
      <c r="D263">
        <v>280933.13</v>
      </c>
      <c r="E263">
        <v>309993.348</v>
      </c>
      <c r="F263">
        <v>446076.13699999999</v>
      </c>
      <c r="G263">
        <v>633228.38500000001</v>
      </c>
      <c r="H263">
        <v>864512.42200000002</v>
      </c>
      <c r="I263">
        <v>1002633.689</v>
      </c>
      <c r="J263">
        <v>1235371.702</v>
      </c>
      <c r="K263">
        <v>2996414.753</v>
      </c>
      <c r="L263">
        <v>4023958.9780000001</v>
      </c>
    </row>
  </sheetData>
  <pageMargins left="0.7" right="0.7" top="0.75" bottom="0.75" header="0.3" footer="0.3"/>
  <legacyDrawing r:id="rId1"/>
</worksheet>
</file>

<file path=xl/worksheets/sheet36.xml><?xml version="1.0" encoding="utf-8"?>
<worksheet xmlns="http://schemas.openxmlformats.org/spreadsheetml/2006/main" xmlns:r="http://schemas.openxmlformats.org/officeDocument/2006/relationships">
  <dimension ref="A1:Z263"/>
  <sheetViews>
    <sheetView topLeftCell="G1" zoomScaleNormal="100" workbookViewId="0">
      <selection activeCell="N2" sqref="N2"/>
    </sheetView>
  </sheetViews>
  <sheetFormatPr defaultRowHeight="12.75"/>
  <sheetData>
    <row r="1" spans="1:26">
      <c r="A1" t="s">
        <v>26</v>
      </c>
    </row>
    <row r="2" spans="1:26">
      <c r="A2" t="s">
        <v>0</v>
      </c>
      <c r="N2" s="1"/>
    </row>
    <row r="3" spans="1:26">
      <c r="O3" s="2" t="s">
        <v>288</v>
      </c>
    </row>
    <row r="4" spans="1:26">
      <c r="A4" t="s">
        <v>1</v>
      </c>
      <c r="B4" t="s">
        <v>326</v>
      </c>
      <c r="C4" t="s">
        <v>3</v>
      </c>
      <c r="D4" t="s">
        <v>4</v>
      </c>
      <c r="O4" s="3" t="s">
        <v>289</v>
      </c>
      <c r="P4" s="1" t="s">
        <v>286</v>
      </c>
    </row>
    <row r="5" spans="1:26">
      <c r="N5" s="4" t="s">
        <v>20</v>
      </c>
      <c r="O5" s="6"/>
      <c r="P5" s="5">
        <v>2000</v>
      </c>
      <c r="Q5" s="5">
        <v>2001</v>
      </c>
      <c r="R5" s="5">
        <v>2002</v>
      </c>
      <c r="S5" s="5">
        <v>2003</v>
      </c>
      <c r="T5" s="5">
        <v>2004</v>
      </c>
      <c r="U5" s="5">
        <v>2005</v>
      </c>
      <c r="V5" s="5">
        <v>2006</v>
      </c>
      <c r="W5" s="5">
        <v>2007</v>
      </c>
      <c r="X5" s="5">
        <v>2008</v>
      </c>
      <c r="Y5" s="5">
        <v>2009</v>
      </c>
      <c r="Z5" s="5">
        <v>2010</v>
      </c>
    </row>
    <row r="6" spans="1:26">
      <c r="A6" t="s">
        <v>5</v>
      </c>
      <c r="B6" t="s">
        <v>6</v>
      </c>
      <c r="C6" t="s">
        <v>7</v>
      </c>
      <c r="D6" t="s">
        <v>8</v>
      </c>
      <c r="E6" t="s">
        <v>9</v>
      </c>
      <c r="F6" t="s">
        <v>10</v>
      </c>
      <c r="G6" t="s">
        <v>11</v>
      </c>
      <c r="H6" t="s">
        <v>12</v>
      </c>
      <c r="I6" t="s">
        <v>13</v>
      </c>
      <c r="J6" t="s">
        <v>14</v>
      </c>
      <c r="K6" t="s">
        <v>15</v>
      </c>
      <c r="L6" t="s">
        <v>16</v>
      </c>
      <c r="O6" s="7"/>
    </row>
    <row r="7" spans="1:26">
      <c r="A7" t="s">
        <v>17</v>
      </c>
      <c r="O7" s="7" t="s">
        <v>21</v>
      </c>
      <c r="P7">
        <f>SUM(B9:B96)</f>
        <v>4513956.6839999994</v>
      </c>
      <c r="Q7">
        <f t="shared" ref="Q7:Z7" si="0">SUM(C9:C96)</f>
        <v>4159194.0350000001</v>
      </c>
      <c r="R7">
        <f t="shared" si="0"/>
        <v>3838406.3720000004</v>
      </c>
      <c r="S7">
        <f t="shared" si="0"/>
        <v>4658213.8960000006</v>
      </c>
      <c r="T7">
        <f t="shared" si="0"/>
        <v>4886168.8580000009</v>
      </c>
      <c r="U7">
        <f t="shared" si="0"/>
        <v>6265917.1220000014</v>
      </c>
      <c r="V7">
        <f t="shared" si="0"/>
        <v>8243897.8840000015</v>
      </c>
      <c r="W7">
        <f t="shared" si="0"/>
        <v>8531659.6950000059</v>
      </c>
      <c r="X7">
        <f t="shared" si="0"/>
        <v>9268874.143000003</v>
      </c>
      <c r="Y7">
        <f t="shared" si="0"/>
        <v>7902585.3060000027</v>
      </c>
      <c r="Z7">
        <f t="shared" si="0"/>
        <v>8910101.1250000037</v>
      </c>
    </row>
    <row r="8" spans="1:26">
      <c r="A8" t="s">
        <v>28</v>
      </c>
      <c r="B8">
        <v>10847422.722999999</v>
      </c>
      <c r="C8">
        <v>10402391.191</v>
      </c>
      <c r="D8">
        <v>10327361.391000001</v>
      </c>
      <c r="E8">
        <v>13655065.868000001</v>
      </c>
      <c r="F8">
        <v>15246705.800000001</v>
      </c>
      <c r="G8">
        <v>17434446.631000001</v>
      </c>
      <c r="H8">
        <v>20942761.761</v>
      </c>
      <c r="I8">
        <v>23504156.355999999</v>
      </c>
      <c r="J8">
        <v>25509362.328000002</v>
      </c>
      <c r="K8">
        <v>20052540.682</v>
      </c>
      <c r="L8">
        <v>21749990.420000002</v>
      </c>
      <c r="O8" s="7"/>
    </row>
    <row r="9" spans="1:26">
      <c r="A9" t="s">
        <v>29</v>
      </c>
      <c r="B9">
        <v>1128.27</v>
      </c>
      <c r="C9">
        <v>1203.97</v>
      </c>
      <c r="D9">
        <v>4819.9979999999996</v>
      </c>
      <c r="E9">
        <v>2637.201</v>
      </c>
      <c r="F9">
        <v>3498.9</v>
      </c>
      <c r="G9">
        <v>4132.2920000000004</v>
      </c>
      <c r="H9">
        <v>4521.2690000000002</v>
      </c>
      <c r="I9">
        <v>6325.165</v>
      </c>
      <c r="J9">
        <v>8579.8970000000008</v>
      </c>
      <c r="K9">
        <v>10979.226000000001</v>
      </c>
      <c r="L9">
        <v>13756.222</v>
      </c>
      <c r="O9" s="7" t="s">
        <v>22</v>
      </c>
      <c r="P9">
        <f>B105+B130+B131+B132+B136+B137+B138+B106+B150+B151+B152+B156+B157+B166+B167+B168+B169+B170+B171+B172+B173</f>
        <v>1013002.7400000001</v>
      </c>
      <c r="Q9">
        <f t="shared" ref="Q9:Z9" si="1">C105+C130+C131+C132+C136+C137+C138+C106+C150+C151+C152+C156+C157+C166+C167+C168+C169+C170+C171+C172+C173</f>
        <v>1107622.9989999998</v>
      </c>
      <c r="R9" t="e">
        <f t="shared" si="1"/>
        <v>#VALUE!</v>
      </c>
      <c r="S9">
        <f t="shared" si="1"/>
        <v>1329007.8200000003</v>
      </c>
      <c r="T9">
        <f t="shared" si="1"/>
        <v>1487287.2460000003</v>
      </c>
      <c r="U9">
        <f t="shared" si="1"/>
        <v>1600591.378</v>
      </c>
      <c r="V9">
        <f t="shared" si="1"/>
        <v>2038908.8660000002</v>
      </c>
      <c r="W9">
        <f t="shared" si="1"/>
        <v>2478933.31</v>
      </c>
      <c r="X9">
        <f t="shared" si="1"/>
        <v>2564864.7390000001</v>
      </c>
      <c r="Y9">
        <f t="shared" si="1"/>
        <v>1725071.4610000001</v>
      </c>
      <c r="Z9">
        <f t="shared" si="1"/>
        <v>2135048.6600000006</v>
      </c>
    </row>
    <row r="10" spans="1:26">
      <c r="A10" t="s">
        <v>30</v>
      </c>
      <c r="B10">
        <v>5893.6620000000003</v>
      </c>
      <c r="C10">
        <v>1564.5139999999999</v>
      </c>
      <c r="D10">
        <v>1721.7670000000001</v>
      </c>
      <c r="E10">
        <v>3521.9409999999998</v>
      </c>
      <c r="F10">
        <v>2696.2950000000001</v>
      </c>
      <c r="G10">
        <v>3585.4479999999999</v>
      </c>
      <c r="H10">
        <v>5685.893</v>
      </c>
      <c r="I10">
        <v>6474.7809999999999</v>
      </c>
      <c r="J10">
        <v>10681.183000000001</v>
      </c>
      <c r="K10">
        <v>8105.1019999999999</v>
      </c>
      <c r="L10">
        <v>9155.2639999999992</v>
      </c>
      <c r="O10" s="7"/>
    </row>
    <row r="11" spans="1:26">
      <c r="A11" t="s">
        <v>31</v>
      </c>
      <c r="B11">
        <v>12077.594999999999</v>
      </c>
      <c r="C11">
        <v>11634.448</v>
      </c>
      <c r="D11">
        <v>12087.893</v>
      </c>
      <c r="E11">
        <v>14163.045</v>
      </c>
      <c r="F11">
        <v>15802.862999999999</v>
      </c>
      <c r="G11">
        <v>23791.987000000001</v>
      </c>
      <c r="H11">
        <v>23802.148000000001</v>
      </c>
      <c r="I11">
        <v>35420.858999999997</v>
      </c>
      <c r="J11">
        <v>61165.137000000002</v>
      </c>
      <c r="K11">
        <v>45431.444000000003</v>
      </c>
      <c r="L11">
        <v>45530.544000000002</v>
      </c>
      <c r="O11" s="7" t="s">
        <v>23</v>
      </c>
      <c r="P11">
        <f>B141+B142+B143+B144+B145+B146+B147+B148+B149+B153+B154+B155+B231+B232+B233+B234+B235+B236+B237+B238+B239+B240+B241+B242+B243+B244+B257+B258</f>
        <v>1974873.825</v>
      </c>
      <c r="Q11">
        <f t="shared" ref="Q11:Z11" si="2">C141+C142+C143+C144+C145+C146+C147+C148+C149+C153+C154+C155+C231+C232+C233+C234+C235+C236+C237+C238+C239+C240+C241+C242+C243+C244+C257+C258</f>
        <v>1929693.0430000001</v>
      </c>
      <c r="R11">
        <f t="shared" si="2"/>
        <v>2044975.5310000002</v>
      </c>
      <c r="S11">
        <f t="shared" si="2"/>
        <v>2723696.7159999995</v>
      </c>
      <c r="T11">
        <f t="shared" si="2"/>
        <v>2804305.6340000001</v>
      </c>
      <c r="U11">
        <f t="shared" si="2"/>
        <v>2735056.3960000002</v>
      </c>
      <c r="V11">
        <f t="shared" si="2"/>
        <v>2545325.6090000002</v>
      </c>
      <c r="W11">
        <f t="shared" si="2"/>
        <v>2808334.7499999995</v>
      </c>
      <c r="X11">
        <f t="shared" si="2"/>
        <v>3019415.6050000004</v>
      </c>
      <c r="Y11">
        <f t="shared" si="2"/>
        <v>2185352.6859999993</v>
      </c>
      <c r="Z11">
        <f t="shared" si="2"/>
        <v>2180337.3539999998</v>
      </c>
    </row>
    <row r="12" spans="1:26">
      <c r="A12" t="s">
        <v>32</v>
      </c>
      <c r="B12">
        <v>713.95600000000002</v>
      </c>
      <c r="C12">
        <v>56.500999999999998</v>
      </c>
      <c r="D12">
        <v>169.74799999999999</v>
      </c>
      <c r="E12">
        <v>224.29300000000001</v>
      </c>
      <c r="F12">
        <v>648.39599999999996</v>
      </c>
      <c r="G12">
        <v>1075.787</v>
      </c>
      <c r="H12">
        <v>483.67700000000002</v>
      </c>
      <c r="I12">
        <v>518.41999999999996</v>
      </c>
      <c r="J12">
        <v>223.619</v>
      </c>
      <c r="K12">
        <v>261.52300000000002</v>
      </c>
      <c r="L12">
        <v>644.447</v>
      </c>
      <c r="O12" s="8"/>
    </row>
    <row r="13" spans="1:26">
      <c r="A13" t="s">
        <v>33</v>
      </c>
      <c r="B13">
        <v>5974.9179999999997</v>
      </c>
      <c r="C13">
        <v>2540.9780000000001</v>
      </c>
      <c r="D13">
        <v>2829.8530000000001</v>
      </c>
      <c r="E13">
        <v>9641.5450000000001</v>
      </c>
      <c r="F13">
        <v>12154.316000000001</v>
      </c>
      <c r="G13">
        <v>11451.303</v>
      </c>
      <c r="H13">
        <v>13184.89</v>
      </c>
      <c r="I13">
        <v>22567.314999999999</v>
      </c>
      <c r="J13">
        <v>30428.1</v>
      </c>
      <c r="K13">
        <v>32519.217000000001</v>
      </c>
      <c r="L13">
        <v>21230.355</v>
      </c>
      <c r="O13" s="7" t="s">
        <v>24</v>
      </c>
      <c r="P13">
        <f>B97+B98+B99+B100+B101+B102+B103+B104+B110+B111+B115+B116+B117+B118+B119+B120+B121+B122+B123+B124+B125+B126+B127+B128+B129+B182+B183+B184+B185+B186+B187+B188+B189+B190+B191+B192+B193+B194+B195+B196+B197+B198+B199+B200+B201+B202+B203+B204+B205+B206+B207+B208+B209+B210+B211+B215+B216+B217+B218+B219+B220+B221+B222+B230+B245+B246+B247+B248+B249+B250+B251+B252+B254+B256</f>
        <v>2022729.186</v>
      </c>
      <c r="Q13">
        <f t="shared" ref="Q13:Z13" si="3">C97+C98+C99+C100+C101+C102+C103+C104+C110+C111+C115+C116+C117+C118+C119+C120+C121+C122+C123+C124+C125+C126+C127+C128+C129+C182+C183+C184+C185+C186+C187+C188+C189+C190+C191+C192+C193+C194+C195+C196+C197+C198+C199+C200+C201+C202+C203+C204+C205+C206+C207+C208+C209+C210+C211+C215+C216+C217+C218+C219+C220+C221+C222+C230+C245+C246+C247+C248+C249+C250+C251+C252+C254+C256</f>
        <v>1936290.9129999997</v>
      </c>
      <c r="R13">
        <f t="shared" si="3"/>
        <v>2213088.9350000001</v>
      </c>
      <c r="S13">
        <f t="shared" si="3"/>
        <v>3126239.3930000006</v>
      </c>
      <c r="T13">
        <f t="shared" si="3"/>
        <v>3667010.5330000008</v>
      </c>
      <c r="U13">
        <f t="shared" si="3"/>
        <v>4201107.2160000009</v>
      </c>
      <c r="V13" t="e">
        <f t="shared" si="3"/>
        <v>#VALUE!</v>
      </c>
      <c r="W13">
        <f t="shared" si="3"/>
        <v>5437634.4920000015</v>
      </c>
      <c r="X13">
        <f t="shared" si="3"/>
        <v>6146245.2460000021</v>
      </c>
      <c r="Y13">
        <f t="shared" si="3"/>
        <v>5075577.3389999997</v>
      </c>
      <c r="Z13">
        <f t="shared" si="3"/>
        <v>5180840.4479999989</v>
      </c>
    </row>
    <row r="14" spans="1:26">
      <c r="A14" t="s">
        <v>34</v>
      </c>
      <c r="B14">
        <v>27331.232</v>
      </c>
      <c r="C14">
        <v>27857.166000000001</v>
      </c>
      <c r="D14">
        <v>29283.756000000001</v>
      </c>
      <c r="E14">
        <v>41312.796000000002</v>
      </c>
      <c r="F14">
        <v>62643.614999999998</v>
      </c>
      <c r="G14">
        <v>67710.517999999996</v>
      </c>
      <c r="H14">
        <v>79206.081000000006</v>
      </c>
      <c r="I14">
        <v>113898.306</v>
      </c>
      <c r="J14">
        <v>107287.80499999999</v>
      </c>
      <c r="K14">
        <v>98043.634000000005</v>
      </c>
      <c r="L14">
        <v>105108.83900000001</v>
      </c>
      <c r="O14" s="8"/>
    </row>
    <row r="15" spans="1:26">
      <c r="A15" t="s">
        <v>35</v>
      </c>
      <c r="B15">
        <v>56.701000000000001</v>
      </c>
      <c r="C15">
        <v>60.648000000000003</v>
      </c>
      <c r="D15">
        <v>36.840000000000003</v>
      </c>
      <c r="E15">
        <v>82.882999999999996</v>
      </c>
      <c r="F15">
        <v>436.87900000000002</v>
      </c>
      <c r="G15">
        <v>219.96100000000001</v>
      </c>
      <c r="H15">
        <v>189.06</v>
      </c>
      <c r="I15">
        <v>321.19400000000002</v>
      </c>
      <c r="J15">
        <v>1328.9490000000001</v>
      </c>
      <c r="K15">
        <v>246.25800000000001</v>
      </c>
      <c r="L15">
        <v>617.96799999999996</v>
      </c>
      <c r="O15" s="7" t="s">
        <v>25</v>
      </c>
      <c r="P15">
        <f>B107+B108+B109+B112+B113+B114+B133+B134+B135+B139+B140+B158+B159+B160+B161+B162+B163+B164+B165+B174+B175+B176+B177+B178+B179+B180+B181+B212+B213+B214+B223+B224+B225+B226+B227+B228+B229+B253+B255+B259+B260+B261+B262</f>
        <v>986022.54500000004</v>
      </c>
      <c r="Q15">
        <f t="shared" ref="Q15:Z15" si="4">C107+C108+C109+C112+C113+C114+C133+C134+C135+C139+C140+C158+C159+C160+C161+C162+C163+C164+C165+C174+C175+C176+C177+C178+C179+C180+C181+C212+C213+C214+C223+C224+C225+C226+C227+C228+C229+C253+C255+C259+C260+C261+C262</f>
        <v>1073840.406</v>
      </c>
      <c r="R15">
        <f t="shared" si="4"/>
        <v>1097784.091</v>
      </c>
      <c r="S15">
        <f t="shared" si="4"/>
        <v>1551741.8429999999</v>
      </c>
      <c r="T15">
        <f t="shared" si="4"/>
        <v>2029366.0090000001</v>
      </c>
      <c r="U15">
        <f t="shared" si="4"/>
        <v>2182478.5630000005</v>
      </c>
      <c r="V15">
        <f t="shared" si="4"/>
        <v>2767204.2619999996</v>
      </c>
      <c r="W15">
        <f t="shared" si="4"/>
        <v>3460824.227</v>
      </c>
      <c r="X15">
        <f t="shared" si="4"/>
        <v>3837771.949</v>
      </c>
      <c r="Y15">
        <f t="shared" si="4"/>
        <v>2781416.7970000007</v>
      </c>
      <c r="Z15">
        <f t="shared" si="4"/>
        <v>2724389.2660000003</v>
      </c>
    </row>
    <row r="16" spans="1:26">
      <c r="A16" t="s">
        <v>36</v>
      </c>
      <c r="B16">
        <v>81973.807000000001</v>
      </c>
      <c r="C16">
        <v>94165.767000000007</v>
      </c>
      <c r="D16">
        <v>86144.932000000001</v>
      </c>
      <c r="E16">
        <v>124601.054</v>
      </c>
      <c r="F16">
        <v>152863.383</v>
      </c>
      <c r="G16">
        <v>148137.66</v>
      </c>
      <c r="H16">
        <v>184782.30900000001</v>
      </c>
      <c r="I16">
        <v>236655.93599999999</v>
      </c>
      <c r="J16">
        <v>291882.85800000001</v>
      </c>
      <c r="K16">
        <v>284657.20199999999</v>
      </c>
      <c r="L16">
        <v>292986.17300000001</v>
      </c>
    </row>
    <row r="17" spans="1:26">
      <c r="A17" t="s">
        <v>37</v>
      </c>
      <c r="B17">
        <v>1785.489</v>
      </c>
      <c r="C17">
        <v>1170.1220000000001</v>
      </c>
      <c r="D17">
        <v>285.26299999999998</v>
      </c>
      <c r="E17">
        <v>4348.7939999999999</v>
      </c>
      <c r="F17">
        <v>7050.8130000000001</v>
      </c>
      <c r="G17">
        <v>3650.5329999999999</v>
      </c>
      <c r="H17">
        <v>1703.5530000000001</v>
      </c>
      <c r="I17">
        <v>3000.5120000000002</v>
      </c>
      <c r="J17">
        <v>3549.971</v>
      </c>
      <c r="K17">
        <v>4642.1019999999999</v>
      </c>
      <c r="L17">
        <v>3069.3980000000001</v>
      </c>
      <c r="N17" s="1" t="s">
        <v>290</v>
      </c>
      <c r="P17">
        <f>SUM(P7:P15)+B263</f>
        <v>10511088.969000001</v>
      </c>
      <c r="Q17">
        <f t="shared" ref="Q17:Z17" si="5">SUM(Q7:Q15)+C263</f>
        <v>10206934.109999998</v>
      </c>
      <c r="R17" t="e">
        <f t="shared" si="5"/>
        <v>#VALUE!</v>
      </c>
      <c r="S17">
        <f t="shared" si="5"/>
        <v>13389218.959000001</v>
      </c>
      <c r="T17">
        <f t="shared" si="5"/>
        <v>14874448.624000002</v>
      </c>
      <c r="U17">
        <f t="shared" si="5"/>
        <v>16985160.366000004</v>
      </c>
      <c r="V17" t="e">
        <f t="shared" si="5"/>
        <v>#VALUE!</v>
      </c>
      <c r="W17">
        <f t="shared" si="5"/>
        <v>22735009.458000008</v>
      </c>
      <c r="X17">
        <f t="shared" si="5"/>
        <v>24837350.177000009</v>
      </c>
      <c r="Y17">
        <f t="shared" si="5"/>
        <v>19673240.091000006</v>
      </c>
      <c r="Z17">
        <f t="shared" si="5"/>
        <v>21132330.282000005</v>
      </c>
    </row>
    <row r="18" spans="1:26">
      <c r="A18" t="s">
        <v>38</v>
      </c>
      <c r="B18">
        <v>192774.57500000001</v>
      </c>
      <c r="C18">
        <v>179089.29800000001</v>
      </c>
      <c r="D18">
        <v>171223.174</v>
      </c>
      <c r="E18">
        <v>278237.23599999998</v>
      </c>
      <c r="F18">
        <v>322312.842</v>
      </c>
      <c r="G18">
        <v>358343.54800000001</v>
      </c>
      <c r="H18">
        <v>422132.51299999998</v>
      </c>
      <c r="I18">
        <v>498760.67800000001</v>
      </c>
      <c r="J18">
        <v>548145.62</v>
      </c>
      <c r="K18">
        <v>571505.49</v>
      </c>
      <c r="L18">
        <v>621821.60199999996</v>
      </c>
      <c r="P18">
        <f>B8</f>
        <v>10847422.722999999</v>
      </c>
      <c r="Q18">
        <f t="shared" ref="Q18:Z18" si="6">C8</f>
        <v>10402391.191</v>
      </c>
      <c r="R18">
        <f t="shared" si="6"/>
        <v>10327361.391000001</v>
      </c>
      <c r="S18">
        <f t="shared" si="6"/>
        <v>13655065.868000001</v>
      </c>
      <c r="T18">
        <f t="shared" si="6"/>
        <v>15246705.800000001</v>
      </c>
      <c r="U18">
        <f t="shared" si="6"/>
        <v>17434446.631000001</v>
      </c>
      <c r="V18">
        <f t="shared" si="6"/>
        <v>20942761.761</v>
      </c>
      <c r="W18">
        <f t="shared" si="6"/>
        <v>23504156.355999999</v>
      </c>
      <c r="X18">
        <f t="shared" si="6"/>
        <v>25509362.328000002</v>
      </c>
      <c r="Y18">
        <f t="shared" si="6"/>
        <v>20052540.682</v>
      </c>
      <c r="Z18">
        <f t="shared" si="6"/>
        <v>21749990.420000002</v>
      </c>
    </row>
    <row r="19" spans="1:26">
      <c r="A19" t="s">
        <v>39</v>
      </c>
      <c r="B19">
        <v>4195.9430000000002</v>
      </c>
      <c r="C19">
        <v>4495.0230000000001</v>
      </c>
      <c r="D19">
        <v>10201.317999999999</v>
      </c>
      <c r="E19">
        <v>14363.522999999999</v>
      </c>
      <c r="F19">
        <v>17037.323</v>
      </c>
      <c r="G19">
        <v>10282.89</v>
      </c>
      <c r="H19">
        <v>9381.357</v>
      </c>
      <c r="I19">
        <v>8732.58</v>
      </c>
      <c r="J19">
        <v>7512.2749999999996</v>
      </c>
      <c r="K19">
        <v>4432.7889999999998</v>
      </c>
      <c r="L19">
        <v>8092.1679999999997</v>
      </c>
      <c r="P19" s="9">
        <f>P17-P18</f>
        <v>-336333.75399999879</v>
      </c>
      <c r="Q19" s="9">
        <f t="shared" ref="Q19:Z19" si="7">Q17-Q18</f>
        <v>-195457.0810000021</v>
      </c>
      <c r="R19" s="9" t="e">
        <f t="shared" si="7"/>
        <v>#VALUE!</v>
      </c>
      <c r="S19" s="9">
        <f t="shared" si="7"/>
        <v>-265846.90899999999</v>
      </c>
      <c r="T19" s="9">
        <f t="shared" si="7"/>
        <v>-372257.17599999905</v>
      </c>
      <c r="U19" s="9">
        <f t="shared" si="7"/>
        <v>-449286.26499999687</v>
      </c>
      <c r="V19" s="9" t="e">
        <f t="shared" si="7"/>
        <v>#VALUE!</v>
      </c>
      <c r="W19" s="9">
        <f t="shared" si="7"/>
        <v>-769146.89799999073</v>
      </c>
      <c r="X19" s="9">
        <f t="shared" si="7"/>
        <v>-672012.15099999309</v>
      </c>
      <c r="Y19" s="9">
        <f t="shared" si="7"/>
        <v>-379300.59099999443</v>
      </c>
      <c r="Z19" s="9">
        <f t="shared" si="7"/>
        <v>-617660.13799999654</v>
      </c>
    </row>
    <row r="20" spans="1:26">
      <c r="A20" t="s">
        <v>40</v>
      </c>
      <c r="B20">
        <v>15882.709000000001</v>
      </c>
      <c r="C20">
        <v>18888.069</v>
      </c>
      <c r="D20">
        <v>26838.906999999999</v>
      </c>
      <c r="E20">
        <v>34686.686999999998</v>
      </c>
      <c r="F20">
        <v>54779.667000000001</v>
      </c>
      <c r="G20">
        <v>49930.048000000003</v>
      </c>
      <c r="H20">
        <v>58578.555</v>
      </c>
      <c r="I20">
        <v>57917.572999999997</v>
      </c>
      <c r="J20">
        <v>48242.332000000002</v>
      </c>
      <c r="K20">
        <v>43508.474000000002</v>
      </c>
      <c r="L20">
        <v>49850.934000000001</v>
      </c>
    </row>
    <row r="21" spans="1:26">
      <c r="A21" t="s">
        <v>41</v>
      </c>
      <c r="B21">
        <v>17433.976999999999</v>
      </c>
      <c r="C21">
        <v>18434.638999999999</v>
      </c>
      <c r="D21">
        <v>15875.437</v>
      </c>
      <c r="E21">
        <v>19280.345000000001</v>
      </c>
      <c r="F21">
        <v>24279.018</v>
      </c>
      <c r="G21">
        <v>35016.743000000002</v>
      </c>
      <c r="H21">
        <v>42687.233999999997</v>
      </c>
      <c r="I21">
        <v>50073.864000000001</v>
      </c>
      <c r="J21">
        <v>53124.506000000001</v>
      </c>
      <c r="K21">
        <v>44053.53</v>
      </c>
      <c r="L21">
        <v>43411.417999999998</v>
      </c>
    </row>
    <row r="22" spans="1:26">
      <c r="A22" t="s">
        <v>42</v>
      </c>
      <c r="B22">
        <v>19186.527999999998</v>
      </c>
      <c r="C22">
        <v>56655.853999999999</v>
      </c>
      <c r="D22">
        <v>75665.861999999994</v>
      </c>
      <c r="E22">
        <v>36667.993999999999</v>
      </c>
      <c r="F22">
        <v>18611.841</v>
      </c>
      <c r="G22">
        <v>42048.58</v>
      </c>
      <c r="H22">
        <v>82865.622000000003</v>
      </c>
      <c r="I22">
        <v>72153.648000000001</v>
      </c>
      <c r="J22">
        <v>154801.774</v>
      </c>
      <c r="K22">
        <v>190045.54300000001</v>
      </c>
      <c r="L22">
        <v>129602.00599999999</v>
      </c>
    </row>
    <row r="23" spans="1:26">
      <c r="A23" t="s">
        <v>43</v>
      </c>
      <c r="B23">
        <v>16217.77</v>
      </c>
      <c r="C23">
        <v>11484.627</v>
      </c>
      <c r="D23">
        <v>12220.284</v>
      </c>
      <c r="E23">
        <v>12033.486000000001</v>
      </c>
      <c r="F23">
        <v>18032.021000000001</v>
      </c>
      <c r="G23">
        <v>30106.262999999999</v>
      </c>
      <c r="H23">
        <v>42412.423000000003</v>
      </c>
      <c r="I23">
        <v>51148.108</v>
      </c>
      <c r="J23">
        <v>61725.779000000002</v>
      </c>
      <c r="K23">
        <v>56511.000999999997</v>
      </c>
      <c r="L23">
        <v>67470.918000000005</v>
      </c>
    </row>
    <row r="24" spans="1:26">
      <c r="A24" t="s">
        <v>44</v>
      </c>
      <c r="B24">
        <v>12.179</v>
      </c>
      <c r="C24">
        <v>6.2350000000000003</v>
      </c>
      <c r="D24">
        <v>4024.22</v>
      </c>
      <c r="E24" t="s">
        <v>18</v>
      </c>
      <c r="F24">
        <v>1716.0889999999999</v>
      </c>
      <c r="G24">
        <v>1009.862</v>
      </c>
      <c r="H24">
        <v>1504.258</v>
      </c>
      <c r="I24">
        <v>436.98899999999998</v>
      </c>
      <c r="J24">
        <v>634.40800000000002</v>
      </c>
      <c r="K24">
        <v>82.650999999999996</v>
      </c>
      <c r="L24">
        <v>138.696</v>
      </c>
    </row>
    <row r="25" spans="1:26">
      <c r="A25" t="s">
        <v>45</v>
      </c>
      <c r="B25">
        <v>2159.9</v>
      </c>
      <c r="C25">
        <v>2935.3809999999999</v>
      </c>
      <c r="D25">
        <v>7524.8249999999998</v>
      </c>
      <c r="E25">
        <v>7960.13</v>
      </c>
      <c r="F25">
        <v>12082.623</v>
      </c>
      <c r="G25">
        <v>69459.001000000004</v>
      </c>
      <c r="H25">
        <v>6664.799</v>
      </c>
      <c r="I25">
        <v>15958.677</v>
      </c>
      <c r="J25">
        <v>15424.388000000001</v>
      </c>
      <c r="K25">
        <v>24196.613000000001</v>
      </c>
      <c r="L25">
        <v>6805.5320000000002</v>
      </c>
    </row>
    <row r="26" spans="1:26">
      <c r="A26" t="s">
        <v>46</v>
      </c>
      <c r="B26">
        <v>4.28</v>
      </c>
      <c r="C26">
        <v>3.15</v>
      </c>
      <c r="D26">
        <v>2772.9850000000001</v>
      </c>
      <c r="E26">
        <v>39.311</v>
      </c>
      <c r="F26">
        <v>9.1349999999999998</v>
      </c>
      <c r="G26">
        <v>48.387999999999998</v>
      </c>
      <c r="H26">
        <v>51.853999999999999</v>
      </c>
      <c r="I26">
        <v>86.582999999999998</v>
      </c>
      <c r="J26">
        <v>482.75799999999998</v>
      </c>
      <c r="K26">
        <v>553.46799999999996</v>
      </c>
      <c r="L26">
        <v>236.57300000000001</v>
      </c>
    </row>
    <row r="27" spans="1:26">
      <c r="A27" t="s">
        <v>47</v>
      </c>
      <c r="B27">
        <v>13968.794</v>
      </c>
      <c r="C27">
        <v>14163.653</v>
      </c>
      <c r="D27">
        <v>11557.844999999999</v>
      </c>
      <c r="E27">
        <v>7804.3019999999997</v>
      </c>
      <c r="F27">
        <v>8165.82</v>
      </c>
      <c r="G27">
        <v>7692.9979999999996</v>
      </c>
      <c r="H27">
        <v>6579.7659999999996</v>
      </c>
      <c r="I27">
        <v>12260.862999999999</v>
      </c>
      <c r="J27">
        <v>17247.101999999999</v>
      </c>
      <c r="K27">
        <v>19020.544999999998</v>
      </c>
      <c r="L27">
        <v>13046.723</v>
      </c>
    </row>
    <row r="28" spans="1:26">
      <c r="A28" t="s">
        <v>48</v>
      </c>
      <c r="B28">
        <v>422.33300000000003</v>
      </c>
      <c r="C28">
        <v>407.01</v>
      </c>
      <c r="D28">
        <v>344.077</v>
      </c>
      <c r="E28">
        <v>445.64400000000001</v>
      </c>
      <c r="F28">
        <v>750.66499999999996</v>
      </c>
      <c r="G28">
        <v>1186.33</v>
      </c>
      <c r="H28">
        <v>1209.2460000000001</v>
      </c>
      <c r="I28">
        <v>744.01400000000001</v>
      </c>
      <c r="J28">
        <v>1294.4269999999999</v>
      </c>
      <c r="K28">
        <v>2620.5520000000001</v>
      </c>
      <c r="L28">
        <v>1920.287</v>
      </c>
    </row>
    <row r="29" spans="1:26">
      <c r="A29" t="s">
        <v>49</v>
      </c>
      <c r="B29">
        <v>63878.544000000002</v>
      </c>
      <c r="C29">
        <v>64320.553999999996</v>
      </c>
      <c r="D29">
        <v>82860.328999999998</v>
      </c>
      <c r="E29">
        <v>135955.89600000001</v>
      </c>
      <c r="F29">
        <v>124358.164</v>
      </c>
      <c r="G29">
        <v>135505.18299999999</v>
      </c>
      <c r="H29">
        <v>148147.10399999999</v>
      </c>
      <c r="I29">
        <v>189110.527</v>
      </c>
      <c r="J29">
        <v>212120.288</v>
      </c>
      <c r="K29">
        <v>179201.057</v>
      </c>
      <c r="L29">
        <v>168983.92499999999</v>
      </c>
    </row>
    <row r="30" spans="1:26">
      <c r="A30" t="s">
        <v>50</v>
      </c>
      <c r="B30">
        <v>82759.960999999996</v>
      </c>
      <c r="C30">
        <v>107424.068</v>
      </c>
      <c r="D30">
        <v>121400.024</v>
      </c>
      <c r="E30">
        <v>109858.95699999999</v>
      </c>
      <c r="F30">
        <v>120144.329</v>
      </c>
      <c r="G30">
        <v>125524.617</v>
      </c>
      <c r="H30">
        <v>169103.64799999999</v>
      </c>
      <c r="I30">
        <v>172808.03899999999</v>
      </c>
      <c r="J30">
        <v>182831.58600000001</v>
      </c>
      <c r="K30">
        <v>163158.514</v>
      </c>
      <c r="L30">
        <v>177242.636</v>
      </c>
    </row>
    <row r="31" spans="1:26">
      <c r="A31" t="s">
        <v>51</v>
      </c>
      <c r="B31">
        <v>203245.141</v>
      </c>
      <c r="C31">
        <v>206233.78200000001</v>
      </c>
      <c r="D31">
        <v>244464.64199999999</v>
      </c>
      <c r="E31">
        <v>262964.02</v>
      </c>
      <c r="F31">
        <v>291244.83399999997</v>
      </c>
      <c r="G31">
        <v>337775.82699999999</v>
      </c>
      <c r="H31">
        <v>394346.663</v>
      </c>
      <c r="I31">
        <v>468615.01199999999</v>
      </c>
      <c r="J31">
        <v>504632.31400000001</v>
      </c>
      <c r="K31">
        <v>460114.85600000003</v>
      </c>
      <c r="L31">
        <v>529805.16299999994</v>
      </c>
    </row>
    <row r="32" spans="1:26">
      <c r="A32" t="s">
        <v>52</v>
      </c>
      <c r="B32">
        <v>412998.446</v>
      </c>
      <c r="C32">
        <v>481016.07199999999</v>
      </c>
      <c r="D32">
        <v>383405.36800000002</v>
      </c>
      <c r="E32">
        <v>408875.03</v>
      </c>
      <c r="F32">
        <v>435699.93900000001</v>
      </c>
      <c r="G32">
        <v>543943.44099999999</v>
      </c>
      <c r="H32">
        <v>551316.71799999999</v>
      </c>
      <c r="I32">
        <v>626817.55500000005</v>
      </c>
      <c r="J32">
        <v>761642.78200000001</v>
      </c>
      <c r="K32">
        <v>721123.79200000002</v>
      </c>
      <c r="L32">
        <v>856502.26199999999</v>
      </c>
    </row>
    <row r="33" spans="1:12">
      <c r="A33" t="s">
        <v>53</v>
      </c>
      <c r="B33">
        <v>268040.42099999997</v>
      </c>
      <c r="C33">
        <v>267920.22200000001</v>
      </c>
      <c r="D33">
        <v>294736.43699999998</v>
      </c>
      <c r="E33">
        <v>263682.2</v>
      </c>
      <c r="F33">
        <v>268386.24900000001</v>
      </c>
      <c r="G33">
        <v>323943.04499999998</v>
      </c>
      <c r="H33">
        <v>370555.84</v>
      </c>
      <c r="I33">
        <v>492258.44900000002</v>
      </c>
      <c r="J33">
        <v>506820.11300000001</v>
      </c>
      <c r="K33">
        <v>407509.92800000001</v>
      </c>
      <c r="L33">
        <v>442683.54100000003</v>
      </c>
    </row>
    <row r="34" spans="1:12">
      <c r="A34" t="s">
        <v>54</v>
      </c>
      <c r="B34">
        <v>17648.045999999998</v>
      </c>
      <c r="C34">
        <v>14578.556</v>
      </c>
      <c r="D34">
        <v>8227.0380000000005</v>
      </c>
      <c r="E34">
        <v>9204.1910000000007</v>
      </c>
      <c r="F34">
        <v>10988.424000000001</v>
      </c>
      <c r="G34">
        <v>12577.12</v>
      </c>
      <c r="H34">
        <v>21658.793000000001</v>
      </c>
      <c r="I34">
        <v>26221.050999999999</v>
      </c>
      <c r="J34">
        <v>16609.494999999999</v>
      </c>
      <c r="K34">
        <v>19383.114000000001</v>
      </c>
      <c r="L34">
        <v>21335.134999999998</v>
      </c>
    </row>
    <row r="35" spans="1:12">
      <c r="A35" t="s">
        <v>55</v>
      </c>
      <c r="B35">
        <v>4427.9080000000004</v>
      </c>
      <c r="C35">
        <v>12549.906000000001</v>
      </c>
      <c r="D35">
        <v>10392.484</v>
      </c>
      <c r="E35">
        <v>16080.201999999999</v>
      </c>
      <c r="F35">
        <v>9215.3960000000006</v>
      </c>
      <c r="G35">
        <v>31876.99</v>
      </c>
      <c r="H35">
        <v>86262.607000000004</v>
      </c>
      <c r="I35">
        <v>14372.805</v>
      </c>
      <c r="J35">
        <v>35274.853000000003</v>
      </c>
      <c r="K35">
        <v>69168.221000000005</v>
      </c>
      <c r="L35">
        <v>119353.395</v>
      </c>
    </row>
    <row r="36" spans="1:12">
      <c r="A36" t="s">
        <v>56</v>
      </c>
      <c r="B36">
        <v>14745.619000000001</v>
      </c>
      <c r="C36">
        <v>16968.732</v>
      </c>
      <c r="D36">
        <v>14697.317999999999</v>
      </c>
      <c r="E36">
        <v>21398.473000000002</v>
      </c>
      <c r="F36">
        <v>22900.489000000001</v>
      </c>
      <c r="G36">
        <v>28938.024000000001</v>
      </c>
      <c r="H36">
        <v>29494.503000000001</v>
      </c>
      <c r="I36">
        <v>35273.271999999997</v>
      </c>
      <c r="J36">
        <v>41957.341</v>
      </c>
      <c r="K36">
        <v>50805.976000000002</v>
      </c>
      <c r="L36">
        <v>51279.574999999997</v>
      </c>
    </row>
    <row r="37" spans="1:12">
      <c r="A37" t="s">
        <v>57</v>
      </c>
      <c r="B37">
        <v>12001.305</v>
      </c>
      <c r="C37">
        <v>19885.107</v>
      </c>
      <c r="D37">
        <v>9779.3610000000008</v>
      </c>
      <c r="E37">
        <v>13402.753000000001</v>
      </c>
      <c r="F37">
        <v>14184.982</v>
      </c>
      <c r="G37">
        <v>12702.602000000001</v>
      </c>
      <c r="H37">
        <v>11607.457</v>
      </c>
      <c r="I37">
        <v>17113.384999999998</v>
      </c>
      <c r="J37">
        <v>23602.093000000001</v>
      </c>
      <c r="K37">
        <v>20995.800999999999</v>
      </c>
      <c r="L37">
        <v>21210.992999999999</v>
      </c>
    </row>
    <row r="38" spans="1:12">
      <c r="A38" t="s">
        <v>58</v>
      </c>
      <c r="B38">
        <v>823.87199999999996</v>
      </c>
      <c r="C38">
        <v>1156.556</v>
      </c>
      <c r="D38">
        <v>1022.938</v>
      </c>
      <c r="E38">
        <v>1364.079</v>
      </c>
      <c r="F38">
        <v>1339.97</v>
      </c>
      <c r="G38">
        <v>704.88199999999995</v>
      </c>
      <c r="H38">
        <v>1030.4559999999999</v>
      </c>
      <c r="I38">
        <v>709.56399999999996</v>
      </c>
      <c r="J38">
        <v>1047.1659999999999</v>
      </c>
      <c r="K38">
        <v>916.90099999999995</v>
      </c>
      <c r="L38">
        <v>1055.626</v>
      </c>
    </row>
    <row r="39" spans="1:12">
      <c r="A39" t="s">
        <v>59</v>
      </c>
      <c r="B39">
        <v>10204.862999999999</v>
      </c>
      <c r="C39">
        <v>12593.091</v>
      </c>
      <c r="D39">
        <v>9701.7289999999994</v>
      </c>
      <c r="E39">
        <v>16590.397000000001</v>
      </c>
      <c r="F39">
        <v>15209.754000000001</v>
      </c>
      <c r="G39">
        <v>14470.844999999999</v>
      </c>
      <c r="H39">
        <v>11948.313</v>
      </c>
      <c r="I39">
        <v>14635.130999999999</v>
      </c>
      <c r="J39">
        <v>16285.351000000001</v>
      </c>
      <c r="K39">
        <v>15957.842000000001</v>
      </c>
      <c r="L39">
        <v>19439.527999999998</v>
      </c>
    </row>
    <row r="40" spans="1:12">
      <c r="A40" t="s">
        <v>60</v>
      </c>
      <c r="B40">
        <v>172.3</v>
      </c>
      <c r="C40">
        <v>285.62700000000001</v>
      </c>
      <c r="D40">
        <v>196.44300000000001</v>
      </c>
      <c r="E40">
        <v>269.42099999999999</v>
      </c>
      <c r="F40">
        <v>463.83699999999999</v>
      </c>
      <c r="G40">
        <v>320.42</v>
      </c>
      <c r="H40">
        <v>453.03500000000003</v>
      </c>
      <c r="I40">
        <v>443.13099999999997</v>
      </c>
      <c r="J40">
        <v>1407.1120000000001</v>
      </c>
      <c r="K40">
        <v>1723.0550000000001</v>
      </c>
      <c r="L40">
        <v>1820.771</v>
      </c>
    </row>
    <row r="41" spans="1:12">
      <c r="A41" t="s">
        <v>61</v>
      </c>
      <c r="B41">
        <v>4551.7709999999997</v>
      </c>
      <c r="C41">
        <v>3747.6329999999998</v>
      </c>
      <c r="D41">
        <v>3276.9340000000002</v>
      </c>
      <c r="E41">
        <v>3327.4569999999999</v>
      </c>
      <c r="F41">
        <v>3106.5039999999999</v>
      </c>
      <c r="G41">
        <v>2480.8420000000001</v>
      </c>
      <c r="H41">
        <v>1435.6220000000001</v>
      </c>
      <c r="I41">
        <v>1489.181</v>
      </c>
      <c r="J41">
        <v>1940.8889999999999</v>
      </c>
      <c r="K41">
        <v>3741.7730000000001</v>
      </c>
      <c r="L41">
        <v>1680.14</v>
      </c>
    </row>
    <row r="42" spans="1:12">
      <c r="A42" t="s">
        <v>62</v>
      </c>
      <c r="B42">
        <v>25484.444</v>
      </c>
      <c r="C42">
        <v>28218.281999999999</v>
      </c>
      <c r="D42">
        <v>29324.673999999999</v>
      </c>
      <c r="E42">
        <v>27829.050999999999</v>
      </c>
      <c r="F42">
        <v>35447.822</v>
      </c>
      <c r="G42">
        <v>37378.839999999997</v>
      </c>
      <c r="H42">
        <v>39872.112999999998</v>
      </c>
      <c r="I42">
        <v>48398.97</v>
      </c>
      <c r="J42">
        <v>75462.475000000006</v>
      </c>
      <c r="K42">
        <v>60681.705999999998</v>
      </c>
      <c r="L42">
        <v>53952.212</v>
      </c>
    </row>
    <row r="43" spans="1:12">
      <c r="A43" t="s">
        <v>63</v>
      </c>
      <c r="B43">
        <v>4157.37</v>
      </c>
      <c r="C43">
        <v>5479.902</v>
      </c>
      <c r="D43">
        <v>5844.0190000000002</v>
      </c>
      <c r="E43">
        <v>7311.7560000000003</v>
      </c>
      <c r="F43">
        <v>7069.3310000000001</v>
      </c>
      <c r="G43">
        <v>7702.0519999999997</v>
      </c>
      <c r="H43">
        <v>8071.1790000000001</v>
      </c>
      <c r="I43">
        <v>9755.2829999999994</v>
      </c>
      <c r="J43">
        <v>11345.205</v>
      </c>
      <c r="K43">
        <v>11805.816000000001</v>
      </c>
      <c r="L43">
        <v>13994.651</v>
      </c>
    </row>
    <row r="44" spans="1:12">
      <c r="A44" t="s">
        <v>64</v>
      </c>
      <c r="B44">
        <v>35403.485000000001</v>
      </c>
      <c r="C44">
        <v>39637.315999999999</v>
      </c>
      <c r="D44">
        <v>48579.898000000001</v>
      </c>
      <c r="E44">
        <v>63085.987000000001</v>
      </c>
      <c r="F44">
        <v>74071.773000000001</v>
      </c>
      <c r="G44">
        <v>91838.764999999999</v>
      </c>
      <c r="H44">
        <v>102493.356</v>
      </c>
      <c r="I44">
        <v>139387.092</v>
      </c>
      <c r="J44">
        <v>171733.52600000001</v>
      </c>
      <c r="K44">
        <v>166625.61799999999</v>
      </c>
      <c r="L44">
        <v>198599.416</v>
      </c>
    </row>
    <row r="45" spans="1:12">
      <c r="A45" t="s">
        <v>65</v>
      </c>
      <c r="B45">
        <v>16707.087</v>
      </c>
      <c r="C45">
        <v>18085.771000000001</v>
      </c>
      <c r="D45">
        <v>23392.445</v>
      </c>
      <c r="E45">
        <v>23679.955999999998</v>
      </c>
      <c r="F45">
        <v>17415.096000000001</v>
      </c>
      <c r="G45">
        <v>17480.405999999999</v>
      </c>
      <c r="H45">
        <v>16745.969000000001</v>
      </c>
      <c r="I45">
        <v>25921.248</v>
      </c>
      <c r="J45">
        <v>44762.091</v>
      </c>
      <c r="K45">
        <v>48008.053999999996</v>
      </c>
      <c r="L45">
        <v>36491.188000000002</v>
      </c>
    </row>
    <row r="46" spans="1:12">
      <c r="A46" t="s">
        <v>66</v>
      </c>
      <c r="B46">
        <v>101876.65399999999</v>
      </c>
      <c r="C46">
        <v>97701.092000000004</v>
      </c>
      <c r="D46">
        <v>89460.505000000005</v>
      </c>
      <c r="E46">
        <v>129662.97</v>
      </c>
      <c r="F46">
        <v>151548.916</v>
      </c>
      <c r="G46">
        <v>146565.81</v>
      </c>
      <c r="H46">
        <v>153055.807</v>
      </c>
      <c r="I46">
        <v>175043.69399999999</v>
      </c>
      <c r="J46">
        <v>195246.31899999999</v>
      </c>
      <c r="K46">
        <v>186910.745</v>
      </c>
      <c r="L46">
        <v>184588.61300000001</v>
      </c>
    </row>
    <row r="47" spans="1:12">
      <c r="A47" t="s">
        <v>67</v>
      </c>
      <c r="B47">
        <v>261183.58600000001</v>
      </c>
      <c r="C47">
        <v>226856.07199999999</v>
      </c>
      <c r="D47">
        <v>231729.84400000001</v>
      </c>
      <c r="E47">
        <v>319390.03600000002</v>
      </c>
      <c r="F47">
        <v>282575.19900000002</v>
      </c>
      <c r="G47">
        <v>365331.951</v>
      </c>
      <c r="H47">
        <v>302734.98499999999</v>
      </c>
      <c r="I47">
        <v>300174.58899999998</v>
      </c>
      <c r="J47">
        <v>383089.85399999999</v>
      </c>
      <c r="K47">
        <v>380312.69300000003</v>
      </c>
      <c r="L47">
        <v>276897.636</v>
      </c>
    </row>
    <row r="48" spans="1:12">
      <c r="A48" t="s">
        <v>68</v>
      </c>
      <c r="B48">
        <v>128200.61199999999</v>
      </c>
      <c r="C48">
        <v>123997.117</v>
      </c>
      <c r="D48">
        <v>127415.878</v>
      </c>
      <c r="E48">
        <v>161741.79999999999</v>
      </c>
      <c r="F48">
        <v>163439.98300000001</v>
      </c>
      <c r="G48">
        <v>164792.14300000001</v>
      </c>
      <c r="H48">
        <v>166512.87700000001</v>
      </c>
      <c r="I48">
        <v>185376.45300000001</v>
      </c>
      <c r="J48">
        <v>228052.63800000001</v>
      </c>
      <c r="K48">
        <v>205800.84899999999</v>
      </c>
      <c r="L48">
        <v>218394.77600000001</v>
      </c>
    </row>
    <row r="49" spans="1:12">
      <c r="A49" t="s">
        <v>69</v>
      </c>
      <c r="B49">
        <v>19211.97</v>
      </c>
      <c r="C49">
        <v>28364.063999999998</v>
      </c>
      <c r="D49">
        <v>24116.633000000002</v>
      </c>
      <c r="E49">
        <v>24334.465</v>
      </c>
      <c r="F49">
        <v>18808.280999999999</v>
      </c>
      <c r="G49">
        <v>22407.697</v>
      </c>
      <c r="H49">
        <v>29572.866000000002</v>
      </c>
      <c r="I49">
        <v>38627.800999999999</v>
      </c>
      <c r="J49">
        <v>36407.548999999999</v>
      </c>
      <c r="K49">
        <v>19472.831999999999</v>
      </c>
      <c r="L49">
        <v>35994.557999999997</v>
      </c>
    </row>
    <row r="50" spans="1:12">
      <c r="A50" t="s">
        <v>70</v>
      </c>
      <c r="B50">
        <v>292.73200000000003</v>
      </c>
      <c r="C50">
        <v>602.79999999999995</v>
      </c>
      <c r="D50">
        <v>345.33100000000002</v>
      </c>
      <c r="E50">
        <v>901.46600000000001</v>
      </c>
      <c r="F50">
        <v>2006.6010000000001</v>
      </c>
      <c r="G50">
        <v>1400.548</v>
      </c>
      <c r="H50">
        <v>5781.7629999999999</v>
      </c>
      <c r="I50">
        <v>9059.1039999999994</v>
      </c>
      <c r="J50">
        <v>19522.812999999998</v>
      </c>
      <c r="K50">
        <v>5198.817</v>
      </c>
      <c r="L50">
        <v>17248.716</v>
      </c>
    </row>
    <row r="51" spans="1:12">
      <c r="A51" t="s">
        <v>71</v>
      </c>
      <c r="B51">
        <v>26451.938999999998</v>
      </c>
      <c r="C51">
        <v>30227.830999999998</v>
      </c>
      <c r="D51">
        <v>51608.523999999998</v>
      </c>
      <c r="E51">
        <v>41669.303999999996</v>
      </c>
      <c r="F51">
        <v>54109.760000000002</v>
      </c>
      <c r="G51">
        <v>59851.557000000001</v>
      </c>
      <c r="H51">
        <v>61410.072</v>
      </c>
      <c r="I51">
        <v>59721.821000000004</v>
      </c>
      <c r="J51">
        <v>97714.793000000005</v>
      </c>
      <c r="K51">
        <v>69781.224000000002</v>
      </c>
      <c r="L51">
        <v>75425.884000000005</v>
      </c>
    </row>
    <row r="52" spans="1:12">
      <c r="A52" t="s">
        <v>72</v>
      </c>
      <c r="B52">
        <v>2715.3939999999998</v>
      </c>
      <c r="C52">
        <v>3538.7939999999999</v>
      </c>
      <c r="D52">
        <v>3337.8310000000001</v>
      </c>
      <c r="E52">
        <v>4526.7629999999999</v>
      </c>
      <c r="F52">
        <v>5121.3609999999999</v>
      </c>
      <c r="G52">
        <v>5738.2690000000002</v>
      </c>
      <c r="H52">
        <v>8233.6139999999996</v>
      </c>
      <c r="I52">
        <v>9459.741</v>
      </c>
      <c r="J52">
        <v>13470.035</v>
      </c>
      <c r="K52">
        <v>12361.071</v>
      </c>
      <c r="L52">
        <v>9990.0959999999995</v>
      </c>
    </row>
    <row r="53" spans="1:12">
      <c r="A53" t="s">
        <v>73</v>
      </c>
      <c r="B53">
        <v>16.076000000000001</v>
      </c>
      <c r="C53">
        <v>57.188000000000002</v>
      </c>
      <c r="D53">
        <v>19.87</v>
      </c>
      <c r="E53">
        <v>40.115000000000002</v>
      </c>
      <c r="F53">
        <v>100.762</v>
      </c>
      <c r="G53">
        <v>21.952000000000002</v>
      </c>
      <c r="H53">
        <v>24.731999999999999</v>
      </c>
      <c r="I53">
        <v>97.713999999999999</v>
      </c>
      <c r="J53">
        <v>133.20699999999999</v>
      </c>
      <c r="K53">
        <v>625.36199999999997</v>
      </c>
      <c r="L53">
        <v>3062.3760000000002</v>
      </c>
    </row>
    <row r="54" spans="1:12">
      <c r="A54" t="s">
        <v>74</v>
      </c>
      <c r="B54">
        <v>90.031999999999996</v>
      </c>
      <c r="C54">
        <v>89.733000000000004</v>
      </c>
      <c r="D54">
        <v>655.85599999999999</v>
      </c>
      <c r="E54">
        <v>218.75899999999999</v>
      </c>
      <c r="F54">
        <v>290.14600000000002</v>
      </c>
      <c r="G54">
        <v>292.28500000000003</v>
      </c>
      <c r="H54">
        <v>542.64400000000001</v>
      </c>
      <c r="I54">
        <v>1131.54</v>
      </c>
      <c r="J54">
        <v>1074.77</v>
      </c>
      <c r="K54">
        <v>1437.855</v>
      </c>
      <c r="L54">
        <v>1448.8420000000001</v>
      </c>
    </row>
    <row r="55" spans="1:12">
      <c r="A55" t="s">
        <v>75</v>
      </c>
      <c r="B55">
        <v>465.51100000000002</v>
      </c>
      <c r="C55">
        <v>223.386</v>
      </c>
      <c r="D55">
        <v>984.06399999999996</v>
      </c>
      <c r="E55">
        <v>1031.6500000000001</v>
      </c>
      <c r="F55">
        <v>1225.577</v>
      </c>
      <c r="G55">
        <v>1307.739</v>
      </c>
      <c r="H55">
        <v>705.39700000000005</v>
      </c>
      <c r="I55">
        <v>734.74300000000005</v>
      </c>
      <c r="J55">
        <v>634.78099999999995</v>
      </c>
      <c r="K55">
        <v>405.10700000000003</v>
      </c>
      <c r="L55">
        <v>222.31899999999999</v>
      </c>
    </row>
    <row r="56" spans="1:12">
      <c r="A56" t="s">
        <v>76</v>
      </c>
      <c r="B56">
        <v>11.295999999999999</v>
      </c>
      <c r="C56">
        <v>112.483</v>
      </c>
      <c r="D56">
        <v>8.859</v>
      </c>
      <c r="E56">
        <v>94.164000000000001</v>
      </c>
      <c r="F56">
        <v>0.72599999999999998</v>
      </c>
      <c r="G56">
        <v>8.8149999999999995</v>
      </c>
      <c r="H56">
        <v>732.92499999999995</v>
      </c>
      <c r="I56">
        <v>156.78200000000001</v>
      </c>
      <c r="J56">
        <v>598.17600000000004</v>
      </c>
      <c r="K56">
        <v>2314.7069999999999</v>
      </c>
      <c r="L56">
        <v>2082.1089999999999</v>
      </c>
    </row>
    <row r="57" spans="1:12">
      <c r="A57" t="s">
        <v>77</v>
      </c>
      <c r="B57">
        <v>407.839</v>
      </c>
      <c r="C57">
        <v>365.16800000000001</v>
      </c>
      <c r="D57">
        <v>49.658000000000001</v>
      </c>
      <c r="E57">
        <v>460.18299999999999</v>
      </c>
      <c r="F57">
        <v>169.49100000000001</v>
      </c>
      <c r="G57">
        <v>80.054000000000002</v>
      </c>
      <c r="H57">
        <v>1839.4190000000001</v>
      </c>
      <c r="I57">
        <v>3178.7220000000002</v>
      </c>
      <c r="J57">
        <v>2688.6930000000002</v>
      </c>
      <c r="K57">
        <v>805.61400000000003</v>
      </c>
      <c r="L57">
        <v>1086.682</v>
      </c>
    </row>
    <row r="58" spans="1:12">
      <c r="A58" t="s">
        <v>78</v>
      </c>
      <c r="B58">
        <v>5885.5290000000014</v>
      </c>
      <c r="C58">
        <v>6329.6369999999997</v>
      </c>
      <c r="D58">
        <v>5164.7700000000004</v>
      </c>
      <c r="E58">
        <v>5913.87</v>
      </c>
      <c r="F58">
        <v>11232.142</v>
      </c>
      <c r="G58">
        <v>8504.7459999999992</v>
      </c>
      <c r="H58">
        <v>8437.7990000000009</v>
      </c>
      <c r="I58">
        <v>9713.3089999999993</v>
      </c>
      <c r="J58">
        <v>8760.0650000000005</v>
      </c>
      <c r="K58">
        <v>6525.9030000000002</v>
      </c>
      <c r="L58">
        <v>5962.77</v>
      </c>
    </row>
    <row r="59" spans="1:12">
      <c r="A59" t="s">
        <v>79</v>
      </c>
      <c r="B59">
        <v>6000.6329999999998</v>
      </c>
      <c r="C59">
        <v>3975.1419999999998</v>
      </c>
      <c r="D59">
        <v>6678.7</v>
      </c>
      <c r="E59">
        <v>10841.796</v>
      </c>
      <c r="F59">
        <v>13990.638000000001</v>
      </c>
      <c r="G59">
        <v>16258.22</v>
      </c>
      <c r="H59">
        <v>16071.448</v>
      </c>
      <c r="I59">
        <v>26728.437999999998</v>
      </c>
      <c r="J59">
        <v>34456.116999999998</v>
      </c>
      <c r="K59">
        <v>32726.879000000001</v>
      </c>
      <c r="L59">
        <v>44590.137000000002</v>
      </c>
    </row>
    <row r="60" spans="1:12">
      <c r="A60" t="s">
        <v>80</v>
      </c>
      <c r="B60">
        <v>43.688000000000002</v>
      </c>
      <c r="C60">
        <v>0.60399999999999998</v>
      </c>
      <c r="D60" t="s">
        <v>18</v>
      </c>
      <c r="E60" t="s">
        <v>18</v>
      </c>
      <c r="F60" t="s">
        <v>18</v>
      </c>
      <c r="G60" t="s">
        <v>18</v>
      </c>
      <c r="H60" t="s">
        <v>18</v>
      </c>
      <c r="I60">
        <v>3.806</v>
      </c>
      <c r="J60" t="s">
        <v>18</v>
      </c>
      <c r="K60">
        <v>0.15</v>
      </c>
      <c r="L60" t="s">
        <v>18</v>
      </c>
    </row>
    <row r="61" spans="1:12">
      <c r="A61" t="s">
        <v>81</v>
      </c>
      <c r="B61">
        <v>301787.59999999998</v>
      </c>
      <c r="C61">
        <v>273589.52899999998</v>
      </c>
      <c r="D61">
        <v>216116.163</v>
      </c>
      <c r="E61">
        <v>392021.49900000001</v>
      </c>
      <c r="F61">
        <v>388697.598</v>
      </c>
      <c r="G61">
        <v>345225.516</v>
      </c>
      <c r="H61">
        <v>414314.136</v>
      </c>
      <c r="I61">
        <v>245236.329</v>
      </c>
      <c r="J61">
        <v>346738.11700000003</v>
      </c>
      <c r="K61">
        <v>425434.22899999999</v>
      </c>
      <c r="L61">
        <v>518962.13099999999</v>
      </c>
    </row>
    <row r="62" spans="1:12">
      <c r="A62" t="s">
        <v>82</v>
      </c>
      <c r="B62">
        <v>0.61599999999999999</v>
      </c>
      <c r="C62">
        <v>4.4690000000000003</v>
      </c>
      <c r="D62">
        <v>25.57</v>
      </c>
      <c r="E62">
        <v>5.82</v>
      </c>
      <c r="F62">
        <v>59.247</v>
      </c>
      <c r="G62">
        <v>6.61</v>
      </c>
      <c r="H62">
        <v>158.77199999999999</v>
      </c>
      <c r="I62">
        <v>949.68100000000004</v>
      </c>
      <c r="J62">
        <v>68.941999999999993</v>
      </c>
      <c r="K62">
        <v>464.31700000000001</v>
      </c>
      <c r="L62">
        <v>190.87700000000001</v>
      </c>
    </row>
    <row r="63" spans="1:12">
      <c r="A63" t="s">
        <v>83</v>
      </c>
      <c r="B63">
        <v>386.03800000000001</v>
      </c>
      <c r="C63">
        <v>1550.6020000000001</v>
      </c>
      <c r="D63">
        <v>194.12200000000001</v>
      </c>
      <c r="E63">
        <v>71.488</v>
      </c>
      <c r="F63">
        <v>148.82300000000001</v>
      </c>
      <c r="G63">
        <v>164.54900000000001</v>
      </c>
      <c r="H63">
        <v>265.62700000000001</v>
      </c>
      <c r="I63">
        <v>2078.761</v>
      </c>
      <c r="J63">
        <v>6173.9449999999997</v>
      </c>
      <c r="K63">
        <v>1202.3399999999999</v>
      </c>
      <c r="L63">
        <v>6966.7629999999999</v>
      </c>
    </row>
    <row r="64" spans="1:12">
      <c r="A64" t="s">
        <v>84</v>
      </c>
      <c r="B64">
        <v>1845.626</v>
      </c>
      <c r="C64">
        <v>2982.4609999999998</v>
      </c>
      <c r="D64">
        <v>332.87599999999998</v>
      </c>
      <c r="E64">
        <v>916.20500000000004</v>
      </c>
      <c r="F64">
        <v>172.566</v>
      </c>
      <c r="G64">
        <v>36.630000000000003</v>
      </c>
      <c r="H64">
        <v>219.96100000000001</v>
      </c>
      <c r="I64">
        <v>892.024</v>
      </c>
      <c r="J64">
        <v>554.98299999999995</v>
      </c>
      <c r="K64">
        <v>585.04700000000003</v>
      </c>
      <c r="L64">
        <v>525.95799999999997</v>
      </c>
    </row>
    <row r="65" spans="1:12">
      <c r="A65" t="s">
        <v>85</v>
      </c>
      <c r="B65">
        <v>3243.1930000000002</v>
      </c>
      <c r="C65">
        <v>3054.5520000000001</v>
      </c>
      <c r="D65">
        <v>3064.1329999999998</v>
      </c>
      <c r="E65">
        <v>3712.3739999999998</v>
      </c>
      <c r="F65">
        <v>4954.7340000000004</v>
      </c>
      <c r="G65">
        <v>4327.665</v>
      </c>
      <c r="H65">
        <v>3754.9520000000002</v>
      </c>
      <c r="I65">
        <v>5307.0990000000002</v>
      </c>
      <c r="J65">
        <v>2851.3809999999999</v>
      </c>
      <c r="K65">
        <v>1933.01</v>
      </c>
      <c r="L65">
        <v>2903.701</v>
      </c>
    </row>
    <row r="66" spans="1:12">
      <c r="A66" t="s">
        <v>86</v>
      </c>
      <c r="B66">
        <v>2559.7109999999998</v>
      </c>
      <c r="C66">
        <v>1992.432</v>
      </c>
      <c r="D66">
        <v>3786.1280000000002</v>
      </c>
      <c r="E66">
        <v>1787.8420000000001</v>
      </c>
      <c r="F66">
        <v>2412.3200000000002</v>
      </c>
      <c r="G66">
        <v>1843.961</v>
      </c>
      <c r="H66">
        <v>1751.0340000000001</v>
      </c>
      <c r="I66">
        <v>1799.106</v>
      </c>
      <c r="J66">
        <v>1475.2550000000001</v>
      </c>
      <c r="K66">
        <v>1517.7929999999999</v>
      </c>
      <c r="L66">
        <v>1243.261</v>
      </c>
    </row>
    <row r="67" spans="1:12">
      <c r="A67" t="s">
        <v>87</v>
      </c>
      <c r="B67">
        <v>110.26600000000001</v>
      </c>
      <c r="C67">
        <v>140.70500000000001</v>
      </c>
      <c r="D67">
        <v>82.8</v>
      </c>
      <c r="E67">
        <v>159.17599999999999</v>
      </c>
      <c r="F67">
        <v>153.34100000000001</v>
      </c>
      <c r="G67">
        <v>332.99599999999998</v>
      </c>
      <c r="H67">
        <v>488.065</v>
      </c>
      <c r="I67">
        <v>619.303</v>
      </c>
      <c r="J67">
        <v>1304.2349999999999</v>
      </c>
      <c r="K67">
        <v>1043.3240000000001</v>
      </c>
      <c r="L67">
        <v>591.95100000000002</v>
      </c>
    </row>
    <row r="68" spans="1:12">
      <c r="A68" t="s">
        <v>88</v>
      </c>
      <c r="B68">
        <v>36374.502</v>
      </c>
      <c r="C68">
        <v>32004.112000000001</v>
      </c>
      <c r="D68">
        <v>34313.281000000003</v>
      </c>
      <c r="E68">
        <v>48920.122000000003</v>
      </c>
      <c r="F68">
        <v>52583.686999999998</v>
      </c>
      <c r="G68">
        <v>45901.328000000001</v>
      </c>
      <c r="H68">
        <v>74363.362999999998</v>
      </c>
      <c r="I68">
        <v>65512.646999999997</v>
      </c>
      <c r="J68">
        <v>67701.487999999998</v>
      </c>
      <c r="K68">
        <v>59632.345999999998</v>
      </c>
      <c r="L68">
        <v>92346.347999999998</v>
      </c>
    </row>
    <row r="69" spans="1:12">
      <c r="A69" t="s">
        <v>89</v>
      </c>
      <c r="B69">
        <v>40.198999999999998</v>
      </c>
      <c r="C69">
        <v>12.635</v>
      </c>
      <c r="D69">
        <v>6.2649999999999997</v>
      </c>
      <c r="E69">
        <v>29.507000000000001</v>
      </c>
      <c r="F69">
        <v>684.39599999999996</v>
      </c>
      <c r="G69">
        <v>228.28899999999999</v>
      </c>
      <c r="H69">
        <v>3662.0990000000002</v>
      </c>
      <c r="I69">
        <v>9716.4969999999994</v>
      </c>
      <c r="J69">
        <v>16900.100999999999</v>
      </c>
      <c r="K69">
        <v>3684.009</v>
      </c>
      <c r="L69">
        <v>4068.942</v>
      </c>
    </row>
    <row r="70" spans="1:12">
      <c r="A70" t="s">
        <v>90</v>
      </c>
      <c r="B70">
        <v>6416.3180000000002</v>
      </c>
      <c r="C70">
        <v>5629.2879999999996</v>
      </c>
      <c r="D70">
        <v>6229.7920000000004</v>
      </c>
      <c r="E70">
        <v>6920.9409999999998</v>
      </c>
      <c r="F70">
        <v>5832.3789999999999</v>
      </c>
      <c r="G70">
        <v>6571.2380000000003</v>
      </c>
      <c r="H70">
        <v>5805.23</v>
      </c>
      <c r="I70">
        <v>6756.5110000000004</v>
      </c>
      <c r="J70">
        <v>7588.6139999999996</v>
      </c>
      <c r="K70">
        <v>4626.3209999999999</v>
      </c>
      <c r="L70">
        <v>4772.9859999999999</v>
      </c>
    </row>
    <row r="71" spans="1:12">
      <c r="A71" t="s">
        <v>91</v>
      </c>
      <c r="B71">
        <v>53519.639000000003</v>
      </c>
      <c r="C71">
        <v>53705.180999999997</v>
      </c>
      <c r="D71">
        <v>55737.387000000002</v>
      </c>
      <c r="E71">
        <v>66630</v>
      </c>
      <c r="F71">
        <v>71890.635999999999</v>
      </c>
      <c r="G71">
        <v>89892.722999999998</v>
      </c>
      <c r="H71">
        <v>332664.02899999998</v>
      </c>
      <c r="I71">
        <v>92109.531000000003</v>
      </c>
      <c r="J71">
        <v>99736.091</v>
      </c>
      <c r="K71">
        <v>80073.724000000002</v>
      </c>
      <c r="L71">
        <v>92479.354999999996</v>
      </c>
    </row>
    <row r="72" spans="1:12">
      <c r="A72" t="s">
        <v>92</v>
      </c>
      <c r="B72">
        <v>41.542999999999999</v>
      </c>
      <c r="C72">
        <v>3.15</v>
      </c>
      <c r="D72">
        <v>50.320999999999998</v>
      </c>
      <c r="E72" t="s">
        <v>18</v>
      </c>
      <c r="F72" t="s">
        <v>18</v>
      </c>
      <c r="G72">
        <v>0.123</v>
      </c>
      <c r="H72">
        <v>0.87</v>
      </c>
      <c r="I72">
        <v>0.67200000000000004</v>
      </c>
      <c r="J72">
        <v>0.32700000000000001</v>
      </c>
      <c r="K72">
        <v>0.41199999999999998</v>
      </c>
      <c r="L72">
        <v>0.48799999999999999</v>
      </c>
    </row>
    <row r="73" spans="1:12">
      <c r="A73" t="s">
        <v>93</v>
      </c>
      <c r="B73">
        <v>3635.5169999999998</v>
      </c>
      <c r="C73">
        <v>4687.9679999999998</v>
      </c>
      <c r="D73">
        <v>6338.9340000000002</v>
      </c>
      <c r="E73">
        <v>10904.92</v>
      </c>
      <c r="F73">
        <v>20645.34</v>
      </c>
      <c r="G73">
        <v>17870.179</v>
      </c>
      <c r="H73">
        <v>32047.788</v>
      </c>
      <c r="I73">
        <v>40056.817000000003</v>
      </c>
      <c r="J73">
        <v>34542.392999999996</v>
      </c>
      <c r="K73">
        <v>23403.98</v>
      </c>
      <c r="L73">
        <v>41978.565000000002</v>
      </c>
    </row>
    <row r="74" spans="1:12">
      <c r="A74" t="s">
        <v>94</v>
      </c>
      <c r="B74">
        <v>195.69800000000001</v>
      </c>
      <c r="C74">
        <v>0.191</v>
      </c>
      <c r="D74">
        <v>2.5139999999999998</v>
      </c>
      <c r="E74" t="s">
        <v>18</v>
      </c>
      <c r="F74">
        <v>12.513999999999999</v>
      </c>
      <c r="G74" t="s">
        <v>18</v>
      </c>
      <c r="H74" t="s">
        <v>18</v>
      </c>
      <c r="I74" t="s">
        <v>18</v>
      </c>
      <c r="J74">
        <v>352.69400000000002</v>
      </c>
      <c r="K74" t="s">
        <v>18</v>
      </c>
      <c r="L74" t="s">
        <v>18</v>
      </c>
    </row>
    <row r="75" spans="1:12">
      <c r="A75" t="s">
        <v>95</v>
      </c>
      <c r="B75" t="s">
        <v>18</v>
      </c>
      <c r="C75" t="s">
        <v>18</v>
      </c>
      <c r="D75" t="s">
        <v>18</v>
      </c>
      <c r="E75">
        <v>43.375999999999998</v>
      </c>
      <c r="F75">
        <v>21.61</v>
      </c>
      <c r="G75" t="s">
        <v>18</v>
      </c>
      <c r="H75">
        <v>989.57500000000005</v>
      </c>
      <c r="I75">
        <v>21.614999999999998</v>
      </c>
      <c r="J75">
        <v>30.846</v>
      </c>
      <c r="K75">
        <v>4436.4520000000002</v>
      </c>
      <c r="L75">
        <v>460.69600000000003</v>
      </c>
    </row>
    <row r="76" spans="1:12">
      <c r="A76" t="s">
        <v>96</v>
      </c>
      <c r="B76">
        <v>70701.460000000006</v>
      </c>
      <c r="C76">
        <v>61789.711000000003</v>
      </c>
      <c r="D76">
        <v>73959.877999999997</v>
      </c>
      <c r="E76">
        <v>95605.02</v>
      </c>
      <c r="F76">
        <v>140574.77299999999</v>
      </c>
      <c r="G76">
        <v>152134.22200000001</v>
      </c>
      <c r="H76">
        <v>204789.715</v>
      </c>
      <c r="I76">
        <v>263940.62599999999</v>
      </c>
      <c r="J76">
        <v>196985.17499999999</v>
      </c>
      <c r="K76">
        <v>122455.383</v>
      </c>
      <c r="L76">
        <v>88478.233999999997</v>
      </c>
    </row>
    <row r="77" spans="1:12">
      <c r="A77" t="s">
        <v>97</v>
      </c>
      <c r="B77" t="s">
        <v>18</v>
      </c>
      <c r="C77" t="s">
        <v>18</v>
      </c>
      <c r="D77" t="s">
        <v>18</v>
      </c>
      <c r="E77">
        <v>50.134</v>
      </c>
      <c r="F77">
        <v>83.674000000000007</v>
      </c>
      <c r="G77" t="s">
        <v>18</v>
      </c>
      <c r="H77" t="s">
        <v>18</v>
      </c>
      <c r="I77" t="s">
        <v>18</v>
      </c>
      <c r="J77" t="s">
        <v>18</v>
      </c>
      <c r="K77" t="s">
        <v>18</v>
      </c>
      <c r="L77" t="s">
        <v>18</v>
      </c>
    </row>
    <row r="78" spans="1:12">
      <c r="A78" t="s">
        <v>98</v>
      </c>
      <c r="B78">
        <v>10551.272999999999</v>
      </c>
      <c r="C78">
        <v>11853.599</v>
      </c>
      <c r="D78">
        <v>12618.607</v>
      </c>
      <c r="E78">
        <v>0.14099999999999999</v>
      </c>
      <c r="F78">
        <v>10.891</v>
      </c>
      <c r="G78">
        <v>1608.8</v>
      </c>
      <c r="H78">
        <v>10834.446</v>
      </c>
      <c r="I78">
        <v>12897.826999999999</v>
      </c>
      <c r="J78">
        <v>15311.130999999999</v>
      </c>
      <c r="K78">
        <v>5452.4040000000014</v>
      </c>
      <c r="L78">
        <v>14587.508</v>
      </c>
    </row>
    <row r="79" spans="1:12">
      <c r="A79" t="s">
        <v>99</v>
      </c>
      <c r="B79">
        <v>18885.48</v>
      </c>
      <c r="C79">
        <v>19948.355</v>
      </c>
      <c r="D79">
        <v>21832.348999999998</v>
      </c>
      <c r="E79">
        <v>23039.876</v>
      </c>
      <c r="F79">
        <v>36611.25</v>
      </c>
      <c r="G79">
        <v>57354.788999999997</v>
      </c>
      <c r="H79">
        <v>96744.122000000003</v>
      </c>
      <c r="I79">
        <v>120291.095</v>
      </c>
      <c r="J79">
        <v>100317.61599999999</v>
      </c>
      <c r="K79">
        <v>79008.794999999998</v>
      </c>
      <c r="L79">
        <v>167858.976</v>
      </c>
    </row>
    <row r="80" spans="1:12">
      <c r="A80" t="s">
        <v>100</v>
      </c>
      <c r="B80">
        <v>34.046999999999997</v>
      </c>
      <c r="C80">
        <v>14.577999999999999</v>
      </c>
      <c r="D80" t="s">
        <v>18</v>
      </c>
      <c r="E80">
        <v>8.31</v>
      </c>
      <c r="F80">
        <v>40.69</v>
      </c>
      <c r="G80">
        <v>17.399999999999999</v>
      </c>
      <c r="H80" t="s">
        <v>18</v>
      </c>
      <c r="I80">
        <v>380.22899999999998</v>
      </c>
      <c r="J80">
        <v>385.99700000000001</v>
      </c>
      <c r="K80">
        <v>80.727000000000004</v>
      </c>
      <c r="L80">
        <v>4.9950000000000001</v>
      </c>
    </row>
    <row r="81" spans="1:12">
      <c r="A81" t="s">
        <v>101</v>
      </c>
      <c r="B81">
        <v>3214.0619999999999</v>
      </c>
      <c r="C81">
        <v>2725.18</v>
      </c>
      <c r="D81">
        <v>2283.4009999999998</v>
      </c>
      <c r="E81">
        <v>2190.0749999999998</v>
      </c>
      <c r="F81">
        <v>3176.43</v>
      </c>
      <c r="G81">
        <v>3311.4259999999999</v>
      </c>
      <c r="H81">
        <v>2826.7620000000002</v>
      </c>
      <c r="I81">
        <v>3993.1149999999998</v>
      </c>
      <c r="J81">
        <v>3533.2809999999999</v>
      </c>
      <c r="K81">
        <v>2934.0749999999998</v>
      </c>
      <c r="L81">
        <v>4299.62</v>
      </c>
    </row>
    <row r="82" spans="1:12">
      <c r="A82" t="s">
        <v>102</v>
      </c>
      <c r="B82">
        <v>13383.855</v>
      </c>
      <c r="C82">
        <v>11327.074000000001</v>
      </c>
      <c r="D82">
        <v>11800.213</v>
      </c>
      <c r="E82">
        <v>13167.682000000001</v>
      </c>
      <c r="F82">
        <v>16327.071</v>
      </c>
      <c r="G82">
        <v>16143.931</v>
      </c>
      <c r="H82">
        <v>16294.556</v>
      </c>
      <c r="I82">
        <v>24640.728999999999</v>
      </c>
      <c r="J82">
        <v>23096.321</v>
      </c>
      <c r="K82">
        <v>22025.843000000001</v>
      </c>
      <c r="L82">
        <v>22734.733</v>
      </c>
    </row>
    <row r="83" spans="1:12">
      <c r="A83" t="s">
        <v>103</v>
      </c>
      <c r="B83">
        <v>253.22200000000001</v>
      </c>
      <c r="C83">
        <v>227.20099999999999</v>
      </c>
      <c r="D83">
        <v>375.14600000000002</v>
      </c>
      <c r="E83">
        <v>3690.0430000000001</v>
      </c>
      <c r="F83">
        <v>1607.2360000000001</v>
      </c>
      <c r="G83">
        <v>1469.6659999999999</v>
      </c>
      <c r="H83">
        <v>1850.8910000000001</v>
      </c>
      <c r="I83">
        <v>3597.4580000000001</v>
      </c>
      <c r="J83">
        <v>1789.1320000000001</v>
      </c>
      <c r="K83">
        <v>1001.515</v>
      </c>
      <c r="L83">
        <v>806.995</v>
      </c>
    </row>
    <row r="84" spans="1:12">
      <c r="A84" t="s">
        <v>104</v>
      </c>
      <c r="B84">
        <v>225.15899999999999</v>
      </c>
      <c r="C84">
        <v>146.47999999999999</v>
      </c>
      <c r="D84">
        <v>1574.107</v>
      </c>
      <c r="E84">
        <v>3963.0459999999998</v>
      </c>
      <c r="F84">
        <v>3724.4749999999999</v>
      </c>
      <c r="G84">
        <v>4221.7479999999996</v>
      </c>
      <c r="H84">
        <v>2008.547</v>
      </c>
      <c r="I84">
        <v>52.593000000000004</v>
      </c>
      <c r="J84">
        <v>81.887</v>
      </c>
      <c r="K84">
        <v>111.65</v>
      </c>
      <c r="L84">
        <v>91.396000000000001</v>
      </c>
    </row>
    <row r="85" spans="1:12">
      <c r="A85" t="s">
        <v>105</v>
      </c>
      <c r="B85">
        <v>3.0230000000000001</v>
      </c>
      <c r="C85">
        <v>0.41799999999999998</v>
      </c>
      <c r="D85">
        <v>6.4969999999999999</v>
      </c>
      <c r="E85">
        <v>16.117000000000001</v>
      </c>
      <c r="F85">
        <v>4.0270000000000001</v>
      </c>
      <c r="G85">
        <v>7.984</v>
      </c>
      <c r="H85">
        <v>6.375</v>
      </c>
      <c r="I85">
        <v>4503.28</v>
      </c>
      <c r="J85">
        <v>14.555999999999999</v>
      </c>
      <c r="K85">
        <v>43.686999999999998</v>
      </c>
      <c r="L85">
        <v>56.604999999999997</v>
      </c>
    </row>
    <row r="86" spans="1:12">
      <c r="A86" t="s">
        <v>106</v>
      </c>
      <c r="B86">
        <v>139133.95499999999</v>
      </c>
      <c r="C86">
        <v>94315.304000000004</v>
      </c>
      <c r="D86">
        <v>0.214</v>
      </c>
      <c r="E86" t="s">
        <v>18</v>
      </c>
      <c r="F86" t="s">
        <v>18</v>
      </c>
      <c r="G86" t="s">
        <v>18</v>
      </c>
      <c r="H86" t="s">
        <v>18</v>
      </c>
      <c r="I86">
        <v>14.775</v>
      </c>
      <c r="J86" t="s">
        <v>18</v>
      </c>
      <c r="K86" t="s">
        <v>18</v>
      </c>
      <c r="L86" t="s">
        <v>18</v>
      </c>
    </row>
    <row r="87" spans="1:12">
      <c r="A87" t="s">
        <v>107</v>
      </c>
      <c r="B87">
        <v>1357790.1429999999</v>
      </c>
      <c r="C87">
        <v>992078.63899999997</v>
      </c>
      <c r="D87">
        <v>822938.65800000005</v>
      </c>
      <c r="E87">
        <v>873388.13399999996</v>
      </c>
      <c r="F87">
        <v>987639.08</v>
      </c>
      <c r="G87">
        <v>1548040.206</v>
      </c>
      <c r="H87">
        <v>2588501.61</v>
      </c>
      <c r="I87">
        <v>2666626.8220000002</v>
      </c>
      <c r="J87">
        <v>2577342.8160000001</v>
      </c>
      <c r="K87">
        <v>1690579.689</v>
      </c>
      <c r="L87">
        <v>2187717.8569999998</v>
      </c>
    </row>
    <row r="88" spans="1:12">
      <c r="A88" t="s">
        <v>108</v>
      </c>
      <c r="B88">
        <v>13285.4</v>
      </c>
      <c r="C88">
        <v>13429.14</v>
      </c>
      <c r="D88">
        <v>5921.3530000000001</v>
      </c>
      <c r="E88">
        <v>10773.107</v>
      </c>
      <c r="F88">
        <v>16547.446</v>
      </c>
      <c r="G88">
        <v>29925.276000000002</v>
      </c>
      <c r="H88">
        <v>41040.131000000001</v>
      </c>
      <c r="I88">
        <v>61876.375999999997</v>
      </c>
      <c r="J88">
        <v>107630.094</v>
      </c>
      <c r="K88">
        <v>64725.107000000004</v>
      </c>
      <c r="L88">
        <v>61821.057999999997</v>
      </c>
    </row>
    <row r="89" spans="1:12">
      <c r="A89" t="s">
        <v>109</v>
      </c>
      <c r="B89">
        <v>82683.918999999994</v>
      </c>
      <c r="C89">
        <v>58144.385000000002</v>
      </c>
      <c r="D89">
        <v>41501.256999999998</v>
      </c>
      <c r="E89">
        <v>46128.758999999998</v>
      </c>
      <c r="F89">
        <v>39923.870000000003</v>
      </c>
      <c r="G89">
        <v>42892.423999999999</v>
      </c>
      <c r="H89">
        <v>72660.808000000005</v>
      </c>
      <c r="I89">
        <v>95786.857999999993</v>
      </c>
      <c r="J89">
        <v>68742.629000000001</v>
      </c>
      <c r="K89">
        <v>34966.69</v>
      </c>
      <c r="L89">
        <v>74598.444000000003</v>
      </c>
    </row>
    <row r="90" spans="1:12">
      <c r="A90" t="s">
        <v>110</v>
      </c>
      <c r="B90" t="s">
        <v>18</v>
      </c>
      <c r="C90" t="s">
        <v>18</v>
      </c>
      <c r="D90">
        <v>14.74</v>
      </c>
      <c r="E90" t="s">
        <v>18</v>
      </c>
      <c r="F90" t="s">
        <v>18</v>
      </c>
      <c r="G90" t="s">
        <v>18</v>
      </c>
      <c r="H90" t="s">
        <v>18</v>
      </c>
      <c r="I90" t="s">
        <v>18</v>
      </c>
      <c r="J90" t="s">
        <v>18</v>
      </c>
      <c r="K90" t="s">
        <v>18</v>
      </c>
      <c r="L90" t="s">
        <v>18</v>
      </c>
    </row>
    <row r="91" spans="1:12">
      <c r="A91" t="s">
        <v>111</v>
      </c>
      <c r="B91">
        <v>19.306999999999999</v>
      </c>
      <c r="C91" t="s">
        <v>18</v>
      </c>
      <c r="D91">
        <v>3.976</v>
      </c>
      <c r="E91">
        <v>6.6139999999999999</v>
      </c>
      <c r="F91">
        <v>43.98</v>
      </c>
      <c r="G91">
        <v>4738.7</v>
      </c>
      <c r="H91">
        <v>51.32</v>
      </c>
      <c r="I91">
        <v>40.359000000000002</v>
      </c>
      <c r="J91">
        <v>466.65499999999997</v>
      </c>
      <c r="K91">
        <v>304.82900000000001</v>
      </c>
      <c r="L91">
        <v>1965.9559999999999</v>
      </c>
    </row>
    <row r="92" spans="1:12">
      <c r="A92" t="s">
        <v>112</v>
      </c>
      <c r="B92" t="s">
        <v>18</v>
      </c>
      <c r="C92" t="s">
        <v>18</v>
      </c>
      <c r="D92" t="s">
        <v>18</v>
      </c>
      <c r="E92">
        <v>1294.921</v>
      </c>
      <c r="F92" t="s">
        <v>18</v>
      </c>
      <c r="G92">
        <v>10432.136</v>
      </c>
      <c r="H92">
        <v>23728.964</v>
      </c>
      <c r="I92">
        <v>23933.991000000002</v>
      </c>
      <c r="J92">
        <v>44403.565999999999</v>
      </c>
      <c r="K92">
        <v>105903.569</v>
      </c>
      <c r="L92">
        <v>101880.36</v>
      </c>
    </row>
    <row r="93" spans="1:12">
      <c r="A93" t="s">
        <v>113</v>
      </c>
      <c r="B93">
        <v>206.23699999999999</v>
      </c>
      <c r="C93">
        <v>866.255</v>
      </c>
      <c r="D93">
        <v>851.32799999999997</v>
      </c>
      <c r="E93">
        <v>818.55700000000002</v>
      </c>
      <c r="F93">
        <v>1532.4849999999999</v>
      </c>
      <c r="G93">
        <v>2167.8620000000001</v>
      </c>
      <c r="H93">
        <v>1856.49</v>
      </c>
      <c r="I93">
        <v>1589.825</v>
      </c>
      <c r="J93">
        <v>3475.5940000000001</v>
      </c>
      <c r="K93">
        <v>629.13900000000001</v>
      </c>
      <c r="L93">
        <v>694.02099999999996</v>
      </c>
    </row>
    <row r="94" spans="1:12">
      <c r="A94" t="s">
        <v>114</v>
      </c>
      <c r="B94">
        <v>239449.56200000001</v>
      </c>
      <c r="C94">
        <v>240208.905</v>
      </c>
      <c r="D94">
        <v>202663.26300000001</v>
      </c>
      <c r="E94">
        <v>346018.462</v>
      </c>
      <c r="F94">
        <v>187842.41500000001</v>
      </c>
      <c r="G94">
        <v>480674.65</v>
      </c>
      <c r="H94">
        <v>585391.03799999994</v>
      </c>
      <c r="I94">
        <v>440032.46399999998</v>
      </c>
      <c r="J94">
        <v>422077.52500000002</v>
      </c>
      <c r="K94">
        <v>357401.179</v>
      </c>
      <c r="L94">
        <v>323775.20699999999</v>
      </c>
    </row>
    <row r="95" spans="1:12">
      <c r="A95" t="s">
        <v>115</v>
      </c>
      <c r="B95">
        <v>1387.53</v>
      </c>
      <c r="C95">
        <v>1088.3009999999999</v>
      </c>
      <c r="D95">
        <v>1214.9949999999999</v>
      </c>
      <c r="E95">
        <v>1433.2370000000001</v>
      </c>
      <c r="F95">
        <v>2323.69</v>
      </c>
      <c r="G95">
        <v>1667.539</v>
      </c>
      <c r="H95">
        <v>4060.5419999999999</v>
      </c>
      <c r="I95">
        <v>12991.573</v>
      </c>
      <c r="J95">
        <v>18501.940999999999</v>
      </c>
      <c r="K95">
        <v>16134.88</v>
      </c>
      <c r="L95">
        <v>31857.004000000001</v>
      </c>
    </row>
    <row r="96" spans="1:12">
      <c r="A96" t="s">
        <v>116</v>
      </c>
      <c r="B96">
        <v>3293.8919999999998</v>
      </c>
      <c r="C96">
        <v>2313.8939999999998</v>
      </c>
      <c r="D96">
        <v>4058.7159999999999</v>
      </c>
      <c r="E96">
        <v>6739.0140000000001</v>
      </c>
      <c r="F96">
        <v>8447.2039999999997</v>
      </c>
      <c r="G96">
        <v>10100.728999999999</v>
      </c>
      <c r="H96">
        <v>12939.834999999999</v>
      </c>
      <c r="I96">
        <v>27419.09</v>
      </c>
      <c r="J96">
        <v>43611.436999999998</v>
      </c>
      <c r="K96">
        <v>23770.645</v>
      </c>
      <c r="L96">
        <v>32458.396000000001</v>
      </c>
    </row>
    <row r="97" spans="1:12">
      <c r="A97" t="s">
        <v>117</v>
      </c>
      <c r="B97">
        <v>22797.548999999999</v>
      </c>
      <c r="C97">
        <v>10895.793</v>
      </c>
      <c r="D97">
        <v>17474.309000000001</v>
      </c>
      <c r="E97">
        <v>24820.841</v>
      </c>
      <c r="F97">
        <v>12884.736000000001</v>
      </c>
      <c r="G97">
        <v>12680.516</v>
      </c>
      <c r="H97">
        <v>1407.2460000000001</v>
      </c>
      <c r="I97">
        <v>2285.442</v>
      </c>
      <c r="J97">
        <v>1017.331</v>
      </c>
      <c r="K97">
        <v>1269.547</v>
      </c>
      <c r="L97">
        <v>1964.587</v>
      </c>
    </row>
    <row r="98" spans="1:12">
      <c r="A98" t="s">
        <v>118</v>
      </c>
      <c r="B98">
        <v>2130.5680000000002</v>
      </c>
      <c r="C98">
        <v>2146.04</v>
      </c>
      <c r="D98">
        <v>1235.43</v>
      </c>
      <c r="E98">
        <v>1434.8820000000001</v>
      </c>
      <c r="F98">
        <v>1159.7670000000001</v>
      </c>
      <c r="G98">
        <v>1816.0519999999999</v>
      </c>
      <c r="H98">
        <v>3196.047</v>
      </c>
      <c r="I98">
        <v>4493.9750000000004</v>
      </c>
      <c r="J98">
        <v>7855.9759999999997</v>
      </c>
      <c r="K98">
        <v>2767.2020000000002</v>
      </c>
      <c r="L98">
        <v>3524.3620000000001</v>
      </c>
    </row>
    <row r="99" spans="1:12">
      <c r="A99" t="s">
        <v>119</v>
      </c>
      <c r="B99">
        <v>2285.9650000000001</v>
      </c>
      <c r="C99">
        <v>2278.6170000000002</v>
      </c>
      <c r="D99">
        <v>2892.4679999999998</v>
      </c>
      <c r="E99">
        <v>5047.6930000000002</v>
      </c>
      <c r="F99">
        <v>1941.0940000000001</v>
      </c>
      <c r="G99">
        <v>2028.308</v>
      </c>
      <c r="H99">
        <v>2181.386</v>
      </c>
      <c r="I99">
        <v>3743.0529999999999</v>
      </c>
      <c r="J99">
        <v>3286.22</v>
      </c>
      <c r="K99">
        <v>2335.4499999999998</v>
      </c>
      <c r="L99">
        <v>2903.4110000000001</v>
      </c>
    </row>
    <row r="100" spans="1:12">
      <c r="A100" t="s">
        <v>120</v>
      </c>
      <c r="B100">
        <v>1416.884</v>
      </c>
      <c r="C100">
        <v>1568.9949999999999</v>
      </c>
      <c r="D100">
        <v>2436.509</v>
      </c>
      <c r="E100">
        <v>2413.7959999999998</v>
      </c>
      <c r="F100">
        <v>3298.6170000000002</v>
      </c>
      <c r="G100">
        <v>2606.9140000000002</v>
      </c>
      <c r="H100">
        <v>4924.8130000000001</v>
      </c>
      <c r="I100">
        <v>6445.2820000000002</v>
      </c>
      <c r="J100">
        <v>8777.9159999999993</v>
      </c>
      <c r="K100">
        <v>6405.6850000000004</v>
      </c>
      <c r="L100">
        <v>7251.3</v>
      </c>
    </row>
    <row r="101" spans="1:12">
      <c r="A101" t="s">
        <v>121</v>
      </c>
      <c r="B101">
        <v>2502.9</v>
      </c>
      <c r="C101">
        <v>3223.54</v>
      </c>
      <c r="D101">
        <v>4706.7340000000004</v>
      </c>
      <c r="E101">
        <v>6209.3440000000001</v>
      </c>
      <c r="F101">
        <v>4503.92</v>
      </c>
      <c r="G101">
        <v>10300.438</v>
      </c>
      <c r="H101">
        <v>15589.334999999999</v>
      </c>
      <c r="I101">
        <v>6546.6909999999998</v>
      </c>
      <c r="J101">
        <v>13819.097</v>
      </c>
      <c r="K101">
        <v>12674.77</v>
      </c>
      <c r="L101">
        <v>15366.629000000001</v>
      </c>
    </row>
    <row r="102" spans="1:12">
      <c r="A102" t="s">
        <v>122</v>
      </c>
      <c r="B102">
        <v>13307.09</v>
      </c>
      <c r="C102">
        <v>8226.4809999999998</v>
      </c>
      <c r="D102">
        <v>11583.057000000001</v>
      </c>
      <c r="E102">
        <v>12549.014999999999</v>
      </c>
      <c r="F102">
        <v>15667.665000000001</v>
      </c>
      <c r="G102">
        <v>16425.036</v>
      </c>
      <c r="H102">
        <v>22195.184000000001</v>
      </c>
      <c r="I102">
        <v>33127.243999999999</v>
      </c>
      <c r="J102">
        <v>20802.846000000001</v>
      </c>
      <c r="K102">
        <v>20046.258000000002</v>
      </c>
      <c r="L102">
        <v>10087.674999999999</v>
      </c>
    </row>
    <row r="103" spans="1:12">
      <c r="A103" t="s">
        <v>123</v>
      </c>
      <c r="B103">
        <v>6491.8869999999997</v>
      </c>
      <c r="C103">
        <v>2582.288</v>
      </c>
      <c r="D103">
        <v>5731.8069999999998</v>
      </c>
      <c r="E103">
        <v>5493.8720000000003</v>
      </c>
      <c r="F103">
        <v>5343.6109999999999</v>
      </c>
      <c r="G103">
        <v>6648.9189999999999</v>
      </c>
      <c r="H103">
        <v>10899.423000000001</v>
      </c>
      <c r="I103">
        <v>14095.072</v>
      </c>
      <c r="J103">
        <v>16602.205000000002</v>
      </c>
      <c r="K103">
        <v>24358.169000000002</v>
      </c>
      <c r="L103">
        <v>41319.137999999999</v>
      </c>
    </row>
    <row r="104" spans="1:12">
      <c r="A104" t="s">
        <v>124</v>
      </c>
      <c r="B104">
        <v>6220.7489999999998</v>
      </c>
      <c r="C104">
        <v>4901.8720000000003</v>
      </c>
      <c r="D104">
        <v>6413.6989999999996</v>
      </c>
      <c r="E104">
        <v>9088.6180000000004</v>
      </c>
      <c r="F104">
        <v>11534.053</v>
      </c>
      <c r="G104">
        <v>14568.898999999999</v>
      </c>
      <c r="H104">
        <v>7599.3779999999997</v>
      </c>
      <c r="I104">
        <v>8410.6820000000007</v>
      </c>
      <c r="J104">
        <v>8622.0660000000007</v>
      </c>
      <c r="K104">
        <v>6825.4</v>
      </c>
      <c r="L104">
        <v>6428.7209999999995</v>
      </c>
    </row>
    <row r="105" spans="1:12">
      <c r="A105" t="s">
        <v>125</v>
      </c>
      <c r="B105">
        <v>202.96100000000001</v>
      </c>
      <c r="C105">
        <v>119.366</v>
      </c>
      <c r="D105">
        <v>180.43</v>
      </c>
      <c r="E105">
        <v>199.67400000000001</v>
      </c>
      <c r="F105">
        <v>238.756</v>
      </c>
      <c r="G105">
        <v>334.09800000000001</v>
      </c>
      <c r="H105">
        <v>323.80599999999998</v>
      </c>
      <c r="I105">
        <v>2738.0990000000002</v>
      </c>
      <c r="J105">
        <v>317.46300000000002</v>
      </c>
      <c r="K105">
        <v>255.76</v>
      </c>
      <c r="L105">
        <v>247.62299999999999</v>
      </c>
    </row>
    <row r="106" spans="1:12">
      <c r="A106" t="s">
        <v>126</v>
      </c>
      <c r="B106">
        <v>48.56</v>
      </c>
      <c r="C106">
        <v>0.46400000000000002</v>
      </c>
      <c r="D106" t="s">
        <v>18</v>
      </c>
      <c r="E106">
        <v>86.013999999999996</v>
      </c>
      <c r="F106">
        <v>75.272000000000006</v>
      </c>
      <c r="G106">
        <v>9.3079999999999998</v>
      </c>
      <c r="H106">
        <v>6.8479999999999999</v>
      </c>
      <c r="I106">
        <v>22.763999999999999</v>
      </c>
      <c r="J106">
        <v>2.2429999999999999</v>
      </c>
      <c r="K106">
        <v>198.828</v>
      </c>
      <c r="L106">
        <v>20.523</v>
      </c>
    </row>
    <row r="107" spans="1:12">
      <c r="A107" t="s">
        <v>127</v>
      </c>
      <c r="B107">
        <v>25796.901000000002</v>
      </c>
      <c r="C107">
        <v>22950.864000000001</v>
      </c>
      <c r="D107">
        <v>22822.04</v>
      </c>
      <c r="E107">
        <v>30380.628000000001</v>
      </c>
      <c r="F107">
        <v>36465.177000000003</v>
      </c>
      <c r="G107">
        <v>39257.957999999999</v>
      </c>
      <c r="H107">
        <v>43110.989000000001</v>
      </c>
      <c r="I107">
        <v>48056.938000000002</v>
      </c>
      <c r="J107">
        <v>46045.415999999997</v>
      </c>
      <c r="K107">
        <v>48965.286999999997</v>
      </c>
      <c r="L107">
        <v>55124.661999999997</v>
      </c>
    </row>
    <row r="108" spans="1:12">
      <c r="A108" t="s">
        <v>128</v>
      </c>
      <c r="B108">
        <v>134.39500000000001</v>
      </c>
      <c r="C108">
        <v>96.403000000000006</v>
      </c>
      <c r="D108">
        <v>106.979</v>
      </c>
      <c r="E108">
        <v>63.848999999999997</v>
      </c>
      <c r="F108">
        <v>167.34899999999999</v>
      </c>
      <c r="G108">
        <v>295.89699999999999</v>
      </c>
      <c r="H108">
        <v>440.846</v>
      </c>
      <c r="I108">
        <v>362.69600000000003</v>
      </c>
      <c r="J108">
        <v>394.70499999999998</v>
      </c>
      <c r="K108">
        <v>175.679</v>
      </c>
      <c r="L108">
        <v>165.101</v>
      </c>
    </row>
    <row r="109" spans="1:12">
      <c r="A109" t="s">
        <v>129</v>
      </c>
      <c r="B109">
        <v>25230.451000000001</v>
      </c>
      <c r="C109">
        <v>28571.635999999999</v>
      </c>
      <c r="D109">
        <v>34132.927000000003</v>
      </c>
      <c r="E109">
        <v>91903.383000000002</v>
      </c>
      <c r="F109">
        <v>104165.198</v>
      </c>
      <c r="G109">
        <v>122825.143</v>
      </c>
      <c r="H109">
        <v>130308.47900000001</v>
      </c>
      <c r="I109">
        <v>131509.549</v>
      </c>
      <c r="J109">
        <v>115162.94100000001</v>
      </c>
      <c r="K109">
        <v>93313.736000000004</v>
      </c>
      <c r="L109">
        <v>98642.4</v>
      </c>
    </row>
    <row r="110" spans="1:12">
      <c r="A110" t="s">
        <v>130</v>
      </c>
      <c r="B110">
        <v>5748.0469999999996</v>
      </c>
      <c r="C110">
        <v>9458.07</v>
      </c>
      <c r="D110">
        <v>7933.2550000000001</v>
      </c>
      <c r="E110">
        <v>11591.232</v>
      </c>
      <c r="F110">
        <v>14548.138000000001</v>
      </c>
      <c r="G110">
        <v>17713.403999999999</v>
      </c>
      <c r="H110">
        <v>23773.219000000001</v>
      </c>
      <c r="I110">
        <v>24695.562000000002</v>
      </c>
      <c r="J110">
        <v>29871.416000000001</v>
      </c>
      <c r="K110">
        <v>33187.792999999998</v>
      </c>
      <c r="L110">
        <v>34382.497000000003</v>
      </c>
    </row>
    <row r="111" spans="1:12">
      <c r="A111" t="s">
        <v>131</v>
      </c>
      <c r="B111">
        <v>233542.23199999999</v>
      </c>
      <c r="C111">
        <v>305802.77600000001</v>
      </c>
      <c r="D111">
        <v>250285.89300000001</v>
      </c>
      <c r="E111">
        <v>616833.67700000003</v>
      </c>
      <c r="F111">
        <v>835129.76199999999</v>
      </c>
      <c r="G111">
        <v>1153965.2960000001</v>
      </c>
      <c r="H111">
        <v>1112454.3570000001</v>
      </c>
      <c r="I111">
        <v>1260072.5079999999</v>
      </c>
      <c r="J111">
        <v>1242061.845</v>
      </c>
      <c r="K111">
        <v>1258964.4750000001</v>
      </c>
      <c r="L111">
        <v>1311536.321</v>
      </c>
    </row>
    <row r="112" spans="1:12">
      <c r="A112" t="s">
        <v>132</v>
      </c>
      <c r="B112">
        <v>4814.0219999999999</v>
      </c>
      <c r="C112">
        <v>4652.1710000000003</v>
      </c>
      <c r="D112">
        <v>4416.6369999999997</v>
      </c>
      <c r="E112">
        <v>6352.9740000000002</v>
      </c>
      <c r="F112">
        <v>7607.1</v>
      </c>
      <c r="G112">
        <v>9088.15</v>
      </c>
      <c r="H112">
        <v>10146.630999999999</v>
      </c>
      <c r="I112">
        <v>11109.047</v>
      </c>
      <c r="J112">
        <v>13662.886</v>
      </c>
      <c r="K112">
        <v>13379.883</v>
      </c>
      <c r="L112">
        <v>15695.462</v>
      </c>
    </row>
    <row r="113" spans="1:12">
      <c r="A113" t="s">
        <v>133</v>
      </c>
      <c r="B113">
        <v>96011.176000000007</v>
      </c>
      <c r="C113">
        <v>99499.565000000002</v>
      </c>
      <c r="D113">
        <v>105112.605</v>
      </c>
      <c r="E113">
        <v>173539.897</v>
      </c>
      <c r="F113">
        <v>180265.967</v>
      </c>
      <c r="G113">
        <v>208111.24900000001</v>
      </c>
      <c r="H113">
        <v>238138.20300000001</v>
      </c>
      <c r="I113">
        <v>248086.37599999999</v>
      </c>
      <c r="J113">
        <v>338992.07</v>
      </c>
      <c r="K113">
        <v>268636.516</v>
      </c>
      <c r="L113">
        <v>228006.84299999999</v>
      </c>
    </row>
    <row r="114" spans="1:12">
      <c r="A114" t="s">
        <v>134</v>
      </c>
      <c r="B114">
        <v>55063.137999999999</v>
      </c>
      <c r="C114">
        <v>52631.313000000002</v>
      </c>
      <c r="D114">
        <v>79230.75</v>
      </c>
      <c r="E114">
        <v>70388.319000000003</v>
      </c>
      <c r="F114">
        <v>80330.262000000002</v>
      </c>
      <c r="G114">
        <v>88166.625</v>
      </c>
      <c r="H114">
        <v>176095.913</v>
      </c>
      <c r="I114">
        <v>261573.23499999999</v>
      </c>
      <c r="J114">
        <v>191919.747</v>
      </c>
      <c r="K114">
        <v>168736.71599999999</v>
      </c>
      <c r="L114">
        <v>166265.87100000001</v>
      </c>
    </row>
    <row r="115" spans="1:12">
      <c r="A115" t="s">
        <v>135</v>
      </c>
      <c r="B115">
        <v>45345.658000000003</v>
      </c>
      <c r="C115">
        <v>31980.463</v>
      </c>
      <c r="D115">
        <v>44558.913</v>
      </c>
      <c r="E115">
        <v>54416.345999999998</v>
      </c>
      <c r="F115">
        <v>59164.061999999998</v>
      </c>
      <c r="G115">
        <v>66537.642000000007</v>
      </c>
      <c r="H115">
        <v>53515.529000000002</v>
      </c>
      <c r="I115">
        <v>67480.476999999999</v>
      </c>
      <c r="J115">
        <v>130806.80499999999</v>
      </c>
      <c r="K115">
        <v>49612.343999999997</v>
      </c>
      <c r="L115">
        <v>72513.311000000002</v>
      </c>
    </row>
    <row r="116" spans="1:12">
      <c r="A116" t="s">
        <v>136</v>
      </c>
      <c r="B116">
        <v>3204.0309999999999</v>
      </c>
      <c r="C116">
        <v>2340.9789999999998</v>
      </c>
      <c r="D116">
        <v>3882.91</v>
      </c>
      <c r="E116">
        <v>7299.48</v>
      </c>
      <c r="F116">
        <v>13009.561</v>
      </c>
      <c r="G116">
        <v>16466.945</v>
      </c>
      <c r="H116">
        <v>21984.915000000001</v>
      </c>
      <c r="I116">
        <v>38962.150999999998</v>
      </c>
      <c r="J116">
        <v>34042.955999999998</v>
      </c>
      <c r="K116">
        <v>32179.393</v>
      </c>
      <c r="L116">
        <v>56550.648000000001</v>
      </c>
    </row>
    <row r="117" spans="1:12">
      <c r="A117" t="s">
        <v>137</v>
      </c>
      <c r="B117">
        <v>18644.629000000001</v>
      </c>
      <c r="C117">
        <v>19771.682000000001</v>
      </c>
      <c r="D117">
        <v>30062.23</v>
      </c>
      <c r="E117">
        <v>34568.474000000002</v>
      </c>
      <c r="F117">
        <v>53477.296000000002</v>
      </c>
      <c r="G117">
        <v>66822.717999999993</v>
      </c>
      <c r="H117">
        <v>102594.473</v>
      </c>
      <c r="I117">
        <v>111654.07399999999</v>
      </c>
      <c r="J117">
        <v>128511.158</v>
      </c>
      <c r="K117">
        <v>79152.441000000006</v>
      </c>
      <c r="L117">
        <v>97685.119000000006</v>
      </c>
    </row>
    <row r="118" spans="1:12">
      <c r="A118" t="s">
        <v>138</v>
      </c>
      <c r="B118">
        <v>18382.309000000001</v>
      </c>
      <c r="C118">
        <v>17277.197</v>
      </c>
      <c r="D118">
        <v>17530.337</v>
      </c>
      <c r="E118">
        <v>22802.030999999999</v>
      </c>
      <c r="F118">
        <v>29530.346000000001</v>
      </c>
      <c r="G118">
        <v>23504.565999999999</v>
      </c>
      <c r="H118">
        <v>12122.451999999999</v>
      </c>
      <c r="I118">
        <v>12420.32</v>
      </c>
      <c r="J118">
        <v>11816.686</v>
      </c>
      <c r="K118">
        <v>8366.9689999999991</v>
      </c>
      <c r="L118">
        <v>11112.579</v>
      </c>
    </row>
    <row r="119" spans="1:12">
      <c r="A119" t="s">
        <v>139</v>
      </c>
      <c r="B119">
        <v>27953.776000000002</v>
      </c>
      <c r="C119">
        <v>35812.718999999997</v>
      </c>
      <c r="D119">
        <v>41691.328999999998</v>
      </c>
      <c r="E119">
        <v>59017.31</v>
      </c>
      <c r="F119">
        <v>66577.835999999996</v>
      </c>
      <c r="G119">
        <v>66261.831999999995</v>
      </c>
      <c r="H119">
        <v>68855.577000000005</v>
      </c>
      <c r="I119">
        <v>88859.495999999999</v>
      </c>
      <c r="J119">
        <v>88027.048999999999</v>
      </c>
      <c r="K119">
        <v>77127.573000000004</v>
      </c>
      <c r="L119">
        <v>91185.468999999997</v>
      </c>
    </row>
    <row r="120" spans="1:12">
      <c r="A120" t="s">
        <v>140</v>
      </c>
      <c r="B120">
        <v>16384.203000000001</v>
      </c>
      <c r="C120">
        <v>16088.686</v>
      </c>
      <c r="D120">
        <v>60773.057000000001</v>
      </c>
      <c r="E120">
        <v>105715.55</v>
      </c>
      <c r="F120">
        <v>124085.98</v>
      </c>
      <c r="G120">
        <v>156129.29399999999</v>
      </c>
      <c r="H120">
        <v>198286.462</v>
      </c>
      <c r="I120">
        <v>252058.94399999999</v>
      </c>
      <c r="J120">
        <v>291995.016</v>
      </c>
      <c r="K120">
        <v>212301.79500000001</v>
      </c>
      <c r="L120">
        <v>270409.73100000003</v>
      </c>
    </row>
    <row r="121" spans="1:12">
      <c r="A121" t="s">
        <v>141</v>
      </c>
      <c r="B121">
        <v>257.65899999999999</v>
      </c>
      <c r="C121">
        <v>223.614</v>
      </c>
      <c r="D121">
        <v>246.357</v>
      </c>
      <c r="E121">
        <v>991.32100000000003</v>
      </c>
      <c r="F121">
        <v>3088.7040000000002</v>
      </c>
      <c r="G121">
        <v>2570.2260000000001</v>
      </c>
      <c r="H121">
        <v>3162.9180000000001</v>
      </c>
      <c r="I121">
        <v>4795.9639999999999</v>
      </c>
      <c r="J121">
        <v>6449.3</v>
      </c>
      <c r="K121">
        <v>7085.1229999999996</v>
      </c>
      <c r="L121">
        <v>10384.663</v>
      </c>
    </row>
    <row r="122" spans="1:12">
      <c r="A122" t="s">
        <v>142</v>
      </c>
      <c r="B122">
        <v>28241.532999999999</v>
      </c>
      <c r="C122">
        <v>27078.665000000001</v>
      </c>
      <c r="D122">
        <v>26664.358</v>
      </c>
      <c r="E122">
        <v>29218.22</v>
      </c>
      <c r="F122">
        <v>42534.781999999999</v>
      </c>
      <c r="G122">
        <v>44285.474999999999</v>
      </c>
      <c r="H122">
        <v>45577.343000000001</v>
      </c>
      <c r="I122">
        <v>53122.445</v>
      </c>
      <c r="J122">
        <v>59709.534</v>
      </c>
      <c r="K122">
        <v>45701.707000000002</v>
      </c>
      <c r="L122">
        <v>47967.499000000003</v>
      </c>
    </row>
    <row r="123" spans="1:12">
      <c r="A123" t="s">
        <v>143</v>
      </c>
      <c r="B123">
        <v>102053.15700000001</v>
      </c>
      <c r="C123">
        <v>133543.17499999999</v>
      </c>
      <c r="D123">
        <v>146982.81099999999</v>
      </c>
      <c r="E123">
        <v>172028.859</v>
      </c>
      <c r="F123">
        <v>191680.94699999999</v>
      </c>
      <c r="G123">
        <v>239903.511</v>
      </c>
      <c r="H123">
        <v>269789.61</v>
      </c>
      <c r="I123">
        <v>346928.82799999998</v>
      </c>
      <c r="J123">
        <v>340401.46299999999</v>
      </c>
      <c r="K123">
        <v>275262.14600000001</v>
      </c>
      <c r="L123">
        <v>295365.8</v>
      </c>
    </row>
    <row r="124" spans="1:12">
      <c r="A124" t="s">
        <v>144</v>
      </c>
      <c r="B124">
        <v>1155.9939999999999</v>
      </c>
      <c r="C124">
        <v>785.245</v>
      </c>
      <c r="D124">
        <v>910.76499999999999</v>
      </c>
      <c r="E124">
        <v>1706.2429999999999</v>
      </c>
      <c r="F124">
        <v>2232.9549999999999</v>
      </c>
      <c r="G124">
        <v>3006.433</v>
      </c>
      <c r="H124">
        <v>4084.1619999999998</v>
      </c>
      <c r="I124">
        <v>6029.0010000000002</v>
      </c>
      <c r="J124">
        <v>5155.6549999999997</v>
      </c>
      <c r="K124">
        <v>3502.127</v>
      </c>
      <c r="L124">
        <v>3584.1660000000002</v>
      </c>
    </row>
    <row r="125" spans="1:12">
      <c r="A125" t="s">
        <v>145</v>
      </c>
      <c r="B125">
        <v>14885.704</v>
      </c>
      <c r="C125">
        <v>11946.978999999999</v>
      </c>
      <c r="D125">
        <v>16981.268</v>
      </c>
      <c r="E125">
        <v>26129.596000000001</v>
      </c>
      <c r="F125">
        <v>33512.942000000003</v>
      </c>
      <c r="G125">
        <v>28098.772000000001</v>
      </c>
      <c r="H125">
        <v>31336.893</v>
      </c>
      <c r="I125">
        <v>30851.084999999999</v>
      </c>
      <c r="J125">
        <v>28067.218000000001</v>
      </c>
      <c r="K125">
        <v>24448.044999999998</v>
      </c>
      <c r="L125">
        <v>24383.3</v>
      </c>
    </row>
    <row r="126" spans="1:12">
      <c r="A126" t="s">
        <v>146</v>
      </c>
      <c r="B126">
        <v>5420.08</v>
      </c>
      <c r="C126">
        <v>6735.8119999999999</v>
      </c>
      <c r="D126">
        <v>8806.9320000000007</v>
      </c>
      <c r="E126">
        <v>12108.558999999999</v>
      </c>
      <c r="F126">
        <v>13042.653</v>
      </c>
      <c r="G126">
        <v>15211.891</v>
      </c>
      <c r="H126">
        <v>16673.031999999999</v>
      </c>
      <c r="I126">
        <v>25809.842000000001</v>
      </c>
      <c r="J126">
        <v>23874.413</v>
      </c>
      <c r="K126">
        <v>20928.075000000001</v>
      </c>
      <c r="L126">
        <v>15788.672</v>
      </c>
    </row>
    <row r="127" spans="1:12">
      <c r="A127" t="s">
        <v>147</v>
      </c>
      <c r="B127">
        <v>515.697</v>
      </c>
      <c r="C127">
        <v>244.88200000000001</v>
      </c>
      <c r="D127">
        <v>312.733</v>
      </c>
      <c r="E127">
        <v>190.404</v>
      </c>
      <c r="F127">
        <v>913.53</v>
      </c>
      <c r="G127">
        <v>452.62400000000002</v>
      </c>
      <c r="H127">
        <v>949.29100000000005</v>
      </c>
      <c r="I127">
        <v>1227.867</v>
      </c>
      <c r="J127">
        <v>1052.5070000000001</v>
      </c>
      <c r="K127">
        <v>1700.2049999999999</v>
      </c>
      <c r="L127">
        <v>4542.0529999999999</v>
      </c>
    </row>
    <row r="128" spans="1:12">
      <c r="A128" t="s">
        <v>148</v>
      </c>
      <c r="B128">
        <v>4372.7160000000003</v>
      </c>
      <c r="C128">
        <v>4468.0119999999997</v>
      </c>
      <c r="D128">
        <v>2697.7159999999999</v>
      </c>
      <c r="E128">
        <v>3072.3710000000001</v>
      </c>
      <c r="F128">
        <v>4351.5389999999998</v>
      </c>
      <c r="G128">
        <v>3875.817</v>
      </c>
      <c r="H128">
        <v>4137.3720000000003</v>
      </c>
      <c r="I128">
        <v>4275.268</v>
      </c>
      <c r="J128">
        <v>5896.6769999999997</v>
      </c>
      <c r="K128">
        <v>4424.0910000000003</v>
      </c>
      <c r="L128">
        <v>3550.232</v>
      </c>
    </row>
    <row r="129" spans="1:12">
      <c r="A129" t="s">
        <v>149</v>
      </c>
      <c r="B129">
        <v>78165.922000000006</v>
      </c>
      <c r="C129">
        <v>65774.197</v>
      </c>
      <c r="D129">
        <v>50888.576999999997</v>
      </c>
      <c r="E129">
        <v>74476.745999999999</v>
      </c>
      <c r="F129">
        <v>86555.066000000006</v>
      </c>
      <c r="G129">
        <v>97879.466</v>
      </c>
      <c r="H129">
        <v>102740.545</v>
      </c>
      <c r="I129">
        <v>125574.757</v>
      </c>
      <c r="J129">
        <v>176718.19500000001</v>
      </c>
      <c r="K129">
        <v>110099.39599999999</v>
      </c>
      <c r="L129">
        <v>130940.42200000001</v>
      </c>
    </row>
    <row r="130" spans="1:12">
      <c r="A130" t="s">
        <v>150</v>
      </c>
      <c r="B130">
        <v>15459.789000000001</v>
      </c>
      <c r="C130">
        <v>23486.174999999999</v>
      </c>
      <c r="D130">
        <v>10708.726000000001</v>
      </c>
      <c r="E130">
        <v>22548.904999999999</v>
      </c>
      <c r="F130">
        <v>21132</v>
      </c>
      <c r="G130">
        <v>22157.436000000002</v>
      </c>
      <c r="H130">
        <v>23385.27</v>
      </c>
      <c r="I130">
        <v>10710.813</v>
      </c>
      <c r="J130">
        <v>13162.888000000001</v>
      </c>
      <c r="K130">
        <v>9411.0849999999991</v>
      </c>
      <c r="L130">
        <v>14797.817999999999</v>
      </c>
    </row>
    <row r="131" spans="1:12">
      <c r="A131" t="s">
        <v>151</v>
      </c>
      <c r="B131">
        <v>380.892</v>
      </c>
      <c r="C131">
        <v>317.49099999999999</v>
      </c>
      <c r="D131">
        <v>526.81100000000004</v>
      </c>
      <c r="E131">
        <v>1112.8910000000001</v>
      </c>
      <c r="F131">
        <v>1584.0909999999999</v>
      </c>
      <c r="G131">
        <v>1802.7809999999999</v>
      </c>
      <c r="H131">
        <v>2555.8780000000002</v>
      </c>
      <c r="I131">
        <v>4632.9480000000003</v>
      </c>
      <c r="J131">
        <v>5195.4369999999999</v>
      </c>
      <c r="K131">
        <v>10164.472</v>
      </c>
      <c r="L131">
        <v>10794.431</v>
      </c>
    </row>
    <row r="132" spans="1:12">
      <c r="A132" t="s">
        <v>152</v>
      </c>
      <c r="B132">
        <v>23650.498</v>
      </c>
      <c r="C132">
        <v>23522.917000000001</v>
      </c>
      <c r="D132">
        <v>21174.17</v>
      </c>
      <c r="E132">
        <v>44414.161</v>
      </c>
      <c r="F132">
        <v>38994.392999999996</v>
      </c>
      <c r="G132">
        <v>43240.14</v>
      </c>
      <c r="H132">
        <v>49902.707999999999</v>
      </c>
      <c r="I132">
        <v>40935.434000000001</v>
      </c>
      <c r="J132">
        <v>35680.036999999997</v>
      </c>
      <c r="K132">
        <v>25399.819</v>
      </c>
      <c r="L132">
        <v>48501.286</v>
      </c>
    </row>
    <row r="133" spans="1:12">
      <c r="A133" t="s">
        <v>153</v>
      </c>
      <c r="B133">
        <v>6481.152</v>
      </c>
      <c r="C133">
        <v>5010.1109999999999</v>
      </c>
      <c r="D133">
        <v>4349.8379999999997</v>
      </c>
      <c r="E133">
        <v>5217.6760000000004</v>
      </c>
      <c r="F133">
        <v>7218.3339999999998</v>
      </c>
      <c r="G133">
        <v>5714.57</v>
      </c>
      <c r="H133">
        <v>6189.36</v>
      </c>
      <c r="I133">
        <v>10604.916999999999</v>
      </c>
      <c r="J133">
        <v>8129.2640000000001</v>
      </c>
      <c r="K133">
        <v>5624.7879999999996</v>
      </c>
      <c r="L133">
        <v>6285.9870000000001</v>
      </c>
    </row>
    <row r="134" spans="1:12">
      <c r="A134" t="s">
        <v>154</v>
      </c>
      <c r="B134">
        <v>5201.6549999999997</v>
      </c>
      <c r="C134">
        <v>6779.6440000000002</v>
      </c>
      <c r="D134">
        <v>2317.422</v>
      </c>
      <c r="E134">
        <v>4571.1869999999999</v>
      </c>
      <c r="F134">
        <v>9181.2469999999994</v>
      </c>
      <c r="G134">
        <v>4687.509</v>
      </c>
      <c r="H134">
        <v>6704.4660000000003</v>
      </c>
      <c r="I134">
        <v>11885.116</v>
      </c>
      <c r="J134">
        <v>15396.651</v>
      </c>
      <c r="K134">
        <v>13721.137000000001</v>
      </c>
      <c r="L134">
        <v>32421.607</v>
      </c>
    </row>
    <row r="135" spans="1:12">
      <c r="A135" t="s">
        <v>155</v>
      </c>
      <c r="B135">
        <v>25561.040000000001</v>
      </c>
      <c r="C135">
        <v>30486.401000000002</v>
      </c>
      <c r="D135">
        <v>25433.308000000001</v>
      </c>
      <c r="E135">
        <v>27648.353999999999</v>
      </c>
      <c r="F135">
        <v>32239.157999999999</v>
      </c>
      <c r="G135">
        <v>61040.385000000002</v>
      </c>
      <c r="H135">
        <v>69635.184999999998</v>
      </c>
      <c r="I135">
        <v>73560.247000000003</v>
      </c>
      <c r="J135">
        <v>103622.902</v>
      </c>
      <c r="K135">
        <v>57274.531000000003</v>
      </c>
      <c r="L135">
        <v>63231.415999999997</v>
      </c>
    </row>
    <row r="136" spans="1:12">
      <c r="A136" t="s">
        <v>156</v>
      </c>
      <c r="B136">
        <v>167.81399999999999</v>
      </c>
      <c r="C136">
        <v>105.20399999999999</v>
      </c>
      <c r="D136">
        <v>334.47699999999998</v>
      </c>
      <c r="E136">
        <v>245.43799999999999</v>
      </c>
      <c r="F136">
        <v>207.221</v>
      </c>
      <c r="G136">
        <v>361.40100000000001</v>
      </c>
      <c r="H136">
        <v>422.26100000000002</v>
      </c>
      <c r="I136">
        <v>326.072</v>
      </c>
      <c r="J136">
        <v>375.23200000000003</v>
      </c>
      <c r="K136">
        <v>303.291</v>
      </c>
      <c r="L136">
        <v>458.548</v>
      </c>
    </row>
    <row r="137" spans="1:12">
      <c r="A137" t="s">
        <v>157</v>
      </c>
      <c r="B137">
        <v>20795.300999999999</v>
      </c>
      <c r="C137">
        <v>19042.103999999999</v>
      </c>
      <c r="D137">
        <v>23540.967000000001</v>
      </c>
      <c r="E137">
        <v>38614.656999999999</v>
      </c>
      <c r="F137">
        <v>57287.807000000001</v>
      </c>
      <c r="G137">
        <v>60297.593999999997</v>
      </c>
      <c r="H137">
        <v>56938.245000000003</v>
      </c>
      <c r="I137">
        <v>67237.191999999995</v>
      </c>
      <c r="J137">
        <v>71140.826000000001</v>
      </c>
      <c r="K137">
        <v>49818.12</v>
      </c>
      <c r="L137">
        <v>54123.142999999996</v>
      </c>
    </row>
    <row r="138" spans="1:12">
      <c r="A138" t="s">
        <v>158</v>
      </c>
      <c r="B138">
        <v>4863.7910000000002</v>
      </c>
      <c r="C138">
        <v>3942.8310000000001</v>
      </c>
      <c r="D138">
        <v>4518.91</v>
      </c>
      <c r="E138">
        <v>6763.9210000000003</v>
      </c>
      <c r="F138">
        <v>7687.3609999999999</v>
      </c>
      <c r="G138">
        <v>9240.66</v>
      </c>
      <c r="H138">
        <v>10781.418</v>
      </c>
      <c r="I138">
        <v>16823.809000000001</v>
      </c>
      <c r="J138">
        <v>16475.501</v>
      </c>
      <c r="K138">
        <v>16160.391</v>
      </c>
      <c r="L138">
        <v>19555.054</v>
      </c>
    </row>
    <row r="139" spans="1:12">
      <c r="A139" t="s">
        <v>159</v>
      </c>
      <c r="B139">
        <v>45847.648000000001</v>
      </c>
      <c r="C139">
        <v>39215.123</v>
      </c>
      <c r="D139">
        <v>50483.561999999998</v>
      </c>
      <c r="E139">
        <v>73152.106</v>
      </c>
      <c r="F139">
        <v>63891.858999999997</v>
      </c>
      <c r="G139">
        <v>64658.930999999997</v>
      </c>
      <c r="H139">
        <v>65704.570999999996</v>
      </c>
      <c r="I139">
        <v>69368.778000000006</v>
      </c>
      <c r="J139">
        <v>81769.569000000003</v>
      </c>
      <c r="K139">
        <v>78277.930999999997</v>
      </c>
      <c r="L139">
        <v>87459.835000000006</v>
      </c>
    </row>
    <row r="140" spans="1:12">
      <c r="A140" t="s">
        <v>160</v>
      </c>
      <c r="B140">
        <v>44065.921000000002</v>
      </c>
      <c r="C140">
        <v>48365.692000000003</v>
      </c>
      <c r="D140">
        <v>49584.438000000002</v>
      </c>
      <c r="E140">
        <v>63232.084000000003</v>
      </c>
      <c r="F140">
        <v>68976.418000000005</v>
      </c>
      <c r="G140">
        <v>66799.876999999993</v>
      </c>
      <c r="H140">
        <v>73469.601999999999</v>
      </c>
      <c r="I140">
        <v>90370.725999999995</v>
      </c>
      <c r="J140">
        <v>92966.698999999993</v>
      </c>
      <c r="K140">
        <v>80752.797999999995</v>
      </c>
      <c r="L140">
        <v>94062.433000000005</v>
      </c>
    </row>
    <row r="141" spans="1:12">
      <c r="A141" t="s">
        <v>161</v>
      </c>
      <c r="B141">
        <v>160287.16899999999</v>
      </c>
      <c r="C141">
        <v>128700.25900000001</v>
      </c>
      <c r="D141">
        <v>160616.552</v>
      </c>
      <c r="E141">
        <v>204256.86</v>
      </c>
      <c r="F141">
        <v>175816.28099999999</v>
      </c>
      <c r="G141">
        <v>151010.326</v>
      </c>
      <c r="H141">
        <v>137745.40900000001</v>
      </c>
      <c r="I141">
        <v>141087.416</v>
      </c>
      <c r="J141">
        <v>117576.683</v>
      </c>
      <c r="K141">
        <v>85263.267999999996</v>
      </c>
      <c r="L141">
        <v>98079.221000000005</v>
      </c>
    </row>
    <row r="142" spans="1:12">
      <c r="A142" t="s">
        <v>162</v>
      </c>
      <c r="B142">
        <v>43731.267</v>
      </c>
      <c r="C142">
        <v>36734.631999999998</v>
      </c>
      <c r="D142">
        <v>64387.400999999998</v>
      </c>
      <c r="E142">
        <v>92512.332999999999</v>
      </c>
      <c r="F142">
        <v>128601.448</v>
      </c>
      <c r="G142">
        <v>113748.262</v>
      </c>
      <c r="H142">
        <v>101135.823</v>
      </c>
      <c r="I142">
        <v>124661.211</v>
      </c>
      <c r="J142">
        <v>114490.745</v>
      </c>
      <c r="K142">
        <v>79341.774000000005</v>
      </c>
      <c r="L142">
        <v>69236.157000000007</v>
      </c>
    </row>
    <row r="143" spans="1:12">
      <c r="A143" t="s">
        <v>163</v>
      </c>
      <c r="B143">
        <v>23847.985000000001</v>
      </c>
      <c r="C143">
        <v>18533.008000000002</v>
      </c>
      <c r="D143">
        <v>32973.273000000001</v>
      </c>
      <c r="E143">
        <v>39672.644</v>
      </c>
      <c r="F143">
        <v>49403.567999999999</v>
      </c>
      <c r="G143">
        <v>50628.45</v>
      </c>
      <c r="H143">
        <v>54767.493999999999</v>
      </c>
      <c r="I143">
        <v>67579.87</v>
      </c>
      <c r="J143">
        <v>69539.964000000007</v>
      </c>
      <c r="K143">
        <v>44640.468000000001</v>
      </c>
      <c r="L143">
        <v>49789.781999999999</v>
      </c>
    </row>
    <row r="144" spans="1:12">
      <c r="A144" t="s">
        <v>164</v>
      </c>
      <c r="B144">
        <v>9496.0059999999994</v>
      </c>
      <c r="C144">
        <v>8746.8539999999994</v>
      </c>
      <c r="D144">
        <v>10334.127</v>
      </c>
      <c r="E144">
        <v>11943.53</v>
      </c>
      <c r="F144">
        <v>14910.615</v>
      </c>
      <c r="G144">
        <v>17252.396000000001</v>
      </c>
      <c r="H144">
        <v>17470.455999999998</v>
      </c>
      <c r="I144">
        <v>18884.087</v>
      </c>
      <c r="J144">
        <v>19449.080999999998</v>
      </c>
      <c r="K144">
        <v>12723.706</v>
      </c>
      <c r="L144">
        <v>6703.857</v>
      </c>
    </row>
    <row r="145" spans="1:12">
      <c r="A145" t="s">
        <v>165</v>
      </c>
      <c r="B145">
        <v>41190.394</v>
      </c>
      <c r="C145">
        <v>54188.523999999998</v>
      </c>
      <c r="D145">
        <v>48094.798999999999</v>
      </c>
      <c r="E145">
        <v>86384.023000000001</v>
      </c>
      <c r="F145">
        <v>106061.63400000001</v>
      </c>
      <c r="G145">
        <v>85890.27</v>
      </c>
      <c r="H145">
        <v>108863.489</v>
      </c>
      <c r="I145">
        <v>120741.07799999999</v>
      </c>
      <c r="J145">
        <v>147375.15299999999</v>
      </c>
      <c r="K145">
        <v>136686.04800000001</v>
      </c>
      <c r="L145">
        <v>128514.19899999999</v>
      </c>
    </row>
    <row r="146" spans="1:12">
      <c r="A146" t="s">
        <v>166</v>
      </c>
      <c r="B146">
        <v>9227.2129999999997</v>
      </c>
      <c r="C146">
        <v>11711.585999999999</v>
      </c>
      <c r="D146">
        <v>12427.067999999999</v>
      </c>
      <c r="E146">
        <v>18385.688999999998</v>
      </c>
      <c r="F146">
        <v>25167.585999999999</v>
      </c>
      <c r="G146">
        <v>23768.738000000001</v>
      </c>
      <c r="H146">
        <v>24787.552</v>
      </c>
      <c r="I146">
        <v>26992.440999999999</v>
      </c>
      <c r="J146">
        <v>27391.440999999999</v>
      </c>
      <c r="K146">
        <v>21983.901000000002</v>
      </c>
      <c r="L146">
        <v>20515.488000000001</v>
      </c>
    </row>
    <row r="147" spans="1:12">
      <c r="A147" t="s">
        <v>167</v>
      </c>
      <c r="B147">
        <v>24292.966</v>
      </c>
      <c r="C147">
        <v>29041.264999999999</v>
      </c>
      <c r="D147">
        <v>37903.224000000002</v>
      </c>
      <c r="E147">
        <v>53276.555999999997</v>
      </c>
      <c r="F147">
        <v>68982.837</v>
      </c>
      <c r="G147">
        <v>81632.091</v>
      </c>
      <c r="H147">
        <v>91465.79</v>
      </c>
      <c r="I147">
        <v>121831.083</v>
      </c>
      <c r="J147">
        <v>146040.68</v>
      </c>
      <c r="K147">
        <v>126578.651</v>
      </c>
      <c r="L147">
        <v>117598.845</v>
      </c>
    </row>
    <row r="148" spans="1:12">
      <c r="A148" t="s">
        <v>168</v>
      </c>
      <c r="B148">
        <v>63763.4</v>
      </c>
      <c r="C148">
        <v>72218.112999999998</v>
      </c>
      <c r="D148">
        <v>70906.03</v>
      </c>
      <c r="E148">
        <v>91045.596999999994</v>
      </c>
      <c r="F148">
        <v>88927.926000000007</v>
      </c>
      <c r="G148">
        <v>83197.271999999997</v>
      </c>
      <c r="H148">
        <v>72384.493000000002</v>
      </c>
      <c r="I148">
        <v>82167.881999999998</v>
      </c>
      <c r="J148">
        <v>80322.292000000001</v>
      </c>
      <c r="K148">
        <v>68520.868000000002</v>
      </c>
      <c r="L148">
        <v>46967.87</v>
      </c>
    </row>
    <row r="149" spans="1:12">
      <c r="A149" t="s">
        <v>169</v>
      </c>
      <c r="B149">
        <v>26469.759999999998</v>
      </c>
      <c r="C149">
        <v>28885.675999999999</v>
      </c>
      <c r="D149">
        <v>27107.053</v>
      </c>
      <c r="E149">
        <v>33853.917999999998</v>
      </c>
      <c r="F149">
        <v>37719.663999999997</v>
      </c>
      <c r="G149">
        <v>41893.273999999998</v>
      </c>
      <c r="H149">
        <v>37878.04</v>
      </c>
      <c r="I149">
        <v>41782.447</v>
      </c>
      <c r="J149">
        <v>40839.932000000001</v>
      </c>
      <c r="K149">
        <v>35606.470999999998</v>
      </c>
      <c r="L149">
        <v>31425.101999999999</v>
      </c>
    </row>
    <row r="150" spans="1:12">
      <c r="A150" t="s">
        <v>170</v>
      </c>
      <c r="B150">
        <v>243701.304</v>
      </c>
      <c r="C150">
        <v>256266.829</v>
      </c>
      <c r="D150">
        <v>182061.242</v>
      </c>
      <c r="E150">
        <v>238660.73</v>
      </c>
      <c r="F150">
        <v>215591.367</v>
      </c>
      <c r="G150">
        <v>290858.53000000003</v>
      </c>
      <c r="H150">
        <v>297484.245</v>
      </c>
      <c r="I150">
        <v>331751.42200000002</v>
      </c>
      <c r="J150">
        <v>411820.96399999998</v>
      </c>
      <c r="K150">
        <v>404683.64</v>
      </c>
      <c r="L150">
        <v>326983.51199999999</v>
      </c>
    </row>
    <row r="151" spans="1:12">
      <c r="A151" t="s">
        <v>171</v>
      </c>
      <c r="B151">
        <v>38564.627999999997</v>
      </c>
      <c r="C151">
        <v>31951.615000000002</v>
      </c>
      <c r="D151">
        <v>31741.579000000002</v>
      </c>
      <c r="E151">
        <v>36625.633000000002</v>
      </c>
      <c r="F151">
        <v>39388.692999999999</v>
      </c>
      <c r="G151">
        <v>50505.449000000001</v>
      </c>
      <c r="H151">
        <v>54732.766000000003</v>
      </c>
      <c r="I151">
        <v>62146.216</v>
      </c>
      <c r="J151">
        <v>79245.36</v>
      </c>
      <c r="K151">
        <v>56329.527000000002</v>
      </c>
      <c r="L151">
        <v>47866.281999999999</v>
      </c>
    </row>
    <row r="152" spans="1:12">
      <c r="A152" t="s">
        <v>172</v>
      </c>
      <c r="B152">
        <v>24768.942999999999</v>
      </c>
      <c r="C152">
        <v>13402.868</v>
      </c>
      <c r="D152">
        <v>27618.538</v>
      </c>
      <c r="E152">
        <v>28110.322</v>
      </c>
      <c r="F152">
        <v>37490.237000000001</v>
      </c>
      <c r="G152">
        <v>43786.491000000002</v>
      </c>
      <c r="H152">
        <v>50724.62</v>
      </c>
      <c r="I152">
        <v>57774.252</v>
      </c>
      <c r="J152">
        <v>72575.596000000005</v>
      </c>
      <c r="K152">
        <v>59129.256000000001</v>
      </c>
      <c r="L152">
        <v>61387.398000000001</v>
      </c>
    </row>
    <row r="153" spans="1:12">
      <c r="A153" t="s">
        <v>173</v>
      </c>
      <c r="B153">
        <v>3838.348</v>
      </c>
      <c r="C153">
        <v>3478.806</v>
      </c>
      <c r="D153">
        <v>3715.8110000000001</v>
      </c>
      <c r="E153">
        <v>4398.3450000000003</v>
      </c>
      <c r="F153">
        <v>6008.8109999999997</v>
      </c>
      <c r="G153">
        <v>10768.942999999999</v>
      </c>
      <c r="H153">
        <v>10232.766</v>
      </c>
      <c r="I153">
        <v>7626.63</v>
      </c>
      <c r="J153">
        <v>10930.679</v>
      </c>
      <c r="K153">
        <v>7384.6719999999996</v>
      </c>
      <c r="L153">
        <v>5271.4639999999999</v>
      </c>
    </row>
    <row r="154" spans="1:12">
      <c r="A154" t="s">
        <v>174</v>
      </c>
      <c r="B154">
        <v>6825.4660000000003</v>
      </c>
      <c r="C154">
        <v>10225.573</v>
      </c>
      <c r="D154">
        <v>14197.102000000001</v>
      </c>
      <c r="E154">
        <v>16540.951000000001</v>
      </c>
      <c r="F154">
        <v>15083.635</v>
      </c>
      <c r="G154">
        <v>22322.514999999999</v>
      </c>
      <c r="H154">
        <v>16874.366999999998</v>
      </c>
      <c r="I154">
        <v>22698.062000000002</v>
      </c>
      <c r="J154">
        <v>25220.613000000001</v>
      </c>
      <c r="K154">
        <v>18857.170999999998</v>
      </c>
      <c r="L154">
        <v>21651.85</v>
      </c>
    </row>
    <row r="155" spans="1:12">
      <c r="A155" t="s">
        <v>175</v>
      </c>
      <c r="B155">
        <v>4902.9160000000002</v>
      </c>
      <c r="C155">
        <v>5152.6850000000004</v>
      </c>
      <c r="D155">
        <v>4579.3590000000004</v>
      </c>
      <c r="E155">
        <v>4144.3289999999997</v>
      </c>
      <c r="F155">
        <v>4677.0360000000001</v>
      </c>
      <c r="G155">
        <v>4411.4880000000003</v>
      </c>
      <c r="H155">
        <v>5279.9880000000003</v>
      </c>
      <c r="I155">
        <v>6901.1819999999998</v>
      </c>
      <c r="J155">
        <v>7683.6260000000002</v>
      </c>
      <c r="K155">
        <v>5633.8109999999997</v>
      </c>
      <c r="L155">
        <v>6209.2190000000001</v>
      </c>
    </row>
    <row r="156" spans="1:12">
      <c r="A156" t="s">
        <v>176</v>
      </c>
      <c r="B156">
        <v>223.12100000000001</v>
      </c>
      <c r="C156">
        <v>311.36900000000003</v>
      </c>
      <c r="D156">
        <v>422.57799999999997</v>
      </c>
      <c r="E156">
        <v>662.66099999999994</v>
      </c>
      <c r="F156">
        <v>1487.18</v>
      </c>
      <c r="G156">
        <v>1096.9349999999999</v>
      </c>
      <c r="H156">
        <v>911.54300000000001</v>
      </c>
      <c r="I156">
        <v>1173.6579999999999</v>
      </c>
      <c r="J156">
        <v>1446.739</v>
      </c>
      <c r="K156">
        <v>2809.5079999999998</v>
      </c>
      <c r="L156">
        <v>4835.4799999999996</v>
      </c>
    </row>
    <row r="157" spans="1:12">
      <c r="A157" t="s">
        <v>177</v>
      </c>
      <c r="B157">
        <v>6966.317</v>
      </c>
      <c r="C157">
        <v>3854.8620000000001</v>
      </c>
      <c r="D157">
        <v>4304.3270000000002</v>
      </c>
      <c r="E157">
        <v>1372.258</v>
      </c>
      <c r="F157">
        <v>5198.67</v>
      </c>
      <c r="G157">
        <v>1260.4349999999999</v>
      </c>
      <c r="H157">
        <v>647.01400000000001</v>
      </c>
      <c r="I157">
        <v>1218.8699999999999</v>
      </c>
      <c r="J157">
        <v>9237.0010000000002</v>
      </c>
      <c r="K157">
        <v>1086.5709999999999</v>
      </c>
      <c r="L157">
        <v>3126.5360000000001</v>
      </c>
    </row>
    <row r="158" spans="1:12">
      <c r="A158" t="s">
        <v>178</v>
      </c>
      <c r="B158">
        <v>702.14499999999998</v>
      </c>
      <c r="C158">
        <v>1302.21</v>
      </c>
      <c r="D158">
        <v>341.24400000000003</v>
      </c>
      <c r="E158">
        <v>753.971</v>
      </c>
      <c r="F158">
        <v>26088.472000000002</v>
      </c>
      <c r="G158">
        <v>110.392</v>
      </c>
      <c r="H158">
        <v>6105.3</v>
      </c>
      <c r="I158">
        <v>66120.373000000007</v>
      </c>
      <c r="J158">
        <v>127978.94100000001</v>
      </c>
      <c r="K158">
        <v>41118.152999999998</v>
      </c>
      <c r="L158">
        <v>73291.611000000004</v>
      </c>
    </row>
    <row r="159" spans="1:12">
      <c r="A159" t="s">
        <v>179</v>
      </c>
      <c r="B159">
        <v>45443.284</v>
      </c>
      <c r="C159">
        <v>33910.171999999999</v>
      </c>
      <c r="D159">
        <v>30477.044999999998</v>
      </c>
      <c r="E159">
        <v>30076.937000000002</v>
      </c>
      <c r="F159">
        <v>91773.346000000005</v>
      </c>
      <c r="G159">
        <v>84300.379000000001</v>
      </c>
      <c r="H159">
        <v>77161.979000000007</v>
      </c>
      <c r="I159">
        <v>80006.198000000004</v>
      </c>
      <c r="J159">
        <v>68254.831000000006</v>
      </c>
      <c r="K159">
        <v>41143.493000000002</v>
      </c>
      <c r="L159">
        <v>52869.927000000003</v>
      </c>
    </row>
    <row r="160" spans="1:12">
      <c r="A160" t="s">
        <v>180</v>
      </c>
      <c r="B160">
        <v>86254.793999999994</v>
      </c>
      <c r="C160">
        <v>78068.021999999997</v>
      </c>
      <c r="D160">
        <v>75833.418999999994</v>
      </c>
      <c r="E160">
        <v>98622.835000000006</v>
      </c>
      <c r="F160">
        <v>130853.644</v>
      </c>
      <c r="G160">
        <v>122093.08</v>
      </c>
      <c r="H160">
        <v>120840.317</v>
      </c>
      <c r="I160">
        <v>163351.78899999999</v>
      </c>
      <c r="J160">
        <v>164577.62899999999</v>
      </c>
      <c r="K160">
        <v>69073.106</v>
      </c>
      <c r="L160">
        <v>93088.752999999997</v>
      </c>
    </row>
    <row r="161" spans="1:12">
      <c r="A161" t="s">
        <v>181</v>
      </c>
      <c r="B161">
        <v>4618.58</v>
      </c>
      <c r="C161">
        <v>5005.9210000000003</v>
      </c>
      <c r="D161">
        <v>6769.9009999999998</v>
      </c>
      <c r="E161">
        <v>11230.136</v>
      </c>
      <c r="F161">
        <v>14715.609</v>
      </c>
      <c r="G161">
        <v>13295.894</v>
      </c>
      <c r="H161">
        <v>16303.268</v>
      </c>
      <c r="I161">
        <v>12549.754000000001</v>
      </c>
      <c r="J161">
        <v>15441.813</v>
      </c>
      <c r="K161">
        <v>22268.453000000001</v>
      </c>
      <c r="L161">
        <v>7252.9920000000002</v>
      </c>
    </row>
    <row r="162" spans="1:12">
      <c r="A162" t="s">
        <v>182</v>
      </c>
      <c r="B162">
        <v>20873.04</v>
      </c>
      <c r="C162">
        <v>21700.559000000001</v>
      </c>
      <c r="D162">
        <v>31940.045999999998</v>
      </c>
      <c r="E162">
        <v>56515.161</v>
      </c>
      <c r="F162">
        <v>145031.913</v>
      </c>
      <c r="G162">
        <v>158056.83300000001</v>
      </c>
      <c r="H162">
        <v>228857.734</v>
      </c>
      <c r="I162">
        <v>305350.40999999997</v>
      </c>
      <c r="J162">
        <v>480561.87</v>
      </c>
      <c r="K162">
        <v>266163.77100000001</v>
      </c>
      <c r="L162">
        <v>372154.95299999998</v>
      </c>
    </row>
    <row r="163" spans="1:12">
      <c r="A163" t="s">
        <v>183</v>
      </c>
      <c r="B163">
        <v>14.449</v>
      </c>
      <c r="C163">
        <v>98.3</v>
      </c>
      <c r="D163">
        <v>17.611000000000001</v>
      </c>
      <c r="E163">
        <v>29.17</v>
      </c>
      <c r="F163">
        <v>240.39500000000001</v>
      </c>
      <c r="G163">
        <v>61.993000000000002</v>
      </c>
      <c r="H163">
        <v>245.89</v>
      </c>
      <c r="I163">
        <v>124.649</v>
      </c>
      <c r="J163">
        <v>1738.1120000000001</v>
      </c>
      <c r="K163">
        <v>207.27600000000001</v>
      </c>
      <c r="L163">
        <v>220.17400000000001</v>
      </c>
    </row>
    <row r="164" spans="1:12">
      <c r="A164" t="s">
        <v>184</v>
      </c>
      <c r="B164">
        <v>3980.3310000000001</v>
      </c>
      <c r="C164">
        <v>4161.665</v>
      </c>
      <c r="D164">
        <v>3597.5479999999998</v>
      </c>
      <c r="E164">
        <v>3785.0039999999999</v>
      </c>
      <c r="F164">
        <v>5701.1440000000002</v>
      </c>
      <c r="G164">
        <v>3964.8020000000001</v>
      </c>
      <c r="H164">
        <v>3152.47</v>
      </c>
      <c r="I164">
        <v>6331.0460000000003</v>
      </c>
      <c r="J164">
        <v>13458.08</v>
      </c>
      <c r="K164">
        <v>10305.731</v>
      </c>
      <c r="L164">
        <v>8830.0360000000001</v>
      </c>
    </row>
    <row r="165" spans="1:12">
      <c r="A165" t="s">
        <v>185</v>
      </c>
      <c r="B165">
        <v>43786.847999999998</v>
      </c>
      <c r="C165">
        <v>119621.61599999999</v>
      </c>
      <c r="D165">
        <v>139336.302</v>
      </c>
      <c r="E165">
        <v>173090.26</v>
      </c>
      <c r="F165">
        <v>206593.43400000001</v>
      </c>
      <c r="G165">
        <v>272034.01799999998</v>
      </c>
      <c r="H165">
        <v>369185.76199999999</v>
      </c>
      <c r="I165">
        <v>312715.40000000002</v>
      </c>
      <c r="J165">
        <v>558287.85100000002</v>
      </c>
      <c r="K165">
        <v>415622.13500000001</v>
      </c>
      <c r="L165">
        <v>243733.67199999999</v>
      </c>
    </row>
    <row r="166" spans="1:12">
      <c r="A166" t="s">
        <v>186</v>
      </c>
      <c r="B166">
        <v>449.07400000000001</v>
      </c>
      <c r="C166">
        <v>52.219000000000001</v>
      </c>
      <c r="D166">
        <v>78.444999999999993</v>
      </c>
      <c r="E166">
        <v>549.12400000000002</v>
      </c>
      <c r="F166">
        <v>1001.117</v>
      </c>
      <c r="G166">
        <v>51.23</v>
      </c>
      <c r="H166">
        <v>1370.5530000000001</v>
      </c>
      <c r="I166">
        <v>2381.665</v>
      </c>
      <c r="J166">
        <v>810.14300000000003</v>
      </c>
      <c r="K166">
        <v>726.77599999999995</v>
      </c>
      <c r="L166">
        <v>1300.0219999999999</v>
      </c>
    </row>
    <row r="167" spans="1:12">
      <c r="A167" t="s">
        <v>187</v>
      </c>
      <c r="B167">
        <v>178436.891</v>
      </c>
      <c r="C167">
        <v>181041.65400000001</v>
      </c>
      <c r="D167">
        <v>181185.128</v>
      </c>
      <c r="E167">
        <v>198003.166</v>
      </c>
      <c r="F167">
        <v>287200.80699999997</v>
      </c>
      <c r="G167">
        <v>299938.95199999999</v>
      </c>
      <c r="H167">
        <v>552540.64500000002</v>
      </c>
      <c r="I167">
        <v>670117.29</v>
      </c>
      <c r="J167">
        <v>734479.25600000005</v>
      </c>
      <c r="K167">
        <v>294933.489</v>
      </c>
      <c r="L167">
        <v>493097.13199999998</v>
      </c>
    </row>
    <row r="168" spans="1:12">
      <c r="A168" t="s">
        <v>188</v>
      </c>
      <c r="B168">
        <v>5.9550000000000001</v>
      </c>
      <c r="C168">
        <v>11.481999999999999</v>
      </c>
      <c r="D168">
        <v>42.709000000000003</v>
      </c>
      <c r="E168">
        <v>0.44600000000000001</v>
      </c>
      <c r="F168">
        <v>7.9690000000000003</v>
      </c>
      <c r="G168">
        <v>20.468</v>
      </c>
      <c r="H168">
        <v>12.317</v>
      </c>
      <c r="I168">
        <v>49.834000000000003</v>
      </c>
      <c r="J168">
        <v>61.024999999999999</v>
      </c>
      <c r="K168">
        <v>36.337000000000003</v>
      </c>
      <c r="L168">
        <v>170.26499999999999</v>
      </c>
    </row>
    <row r="169" spans="1:12">
      <c r="A169" t="s">
        <v>189</v>
      </c>
      <c r="B169">
        <v>450409.22100000002</v>
      </c>
      <c r="C169">
        <v>542815.495</v>
      </c>
      <c r="D169">
        <v>488210.74099999998</v>
      </c>
      <c r="E169">
        <v>709062.92500000005</v>
      </c>
      <c r="F169">
        <v>766731.06900000002</v>
      </c>
      <c r="G169">
        <v>763510.326</v>
      </c>
      <c r="H169">
        <v>913439.32</v>
      </c>
      <c r="I169">
        <v>1018281.098</v>
      </c>
      <c r="J169">
        <v>1062127.2420000001</v>
      </c>
      <c r="K169">
        <v>757078.68900000001</v>
      </c>
      <c r="L169">
        <v>999247.83900000004</v>
      </c>
    </row>
    <row r="170" spans="1:12">
      <c r="A170" t="s">
        <v>190</v>
      </c>
      <c r="B170">
        <v>2014.934</v>
      </c>
      <c r="C170">
        <v>2240.366</v>
      </c>
      <c r="D170">
        <v>1230.5070000000001</v>
      </c>
      <c r="E170">
        <v>261.13099999999997</v>
      </c>
      <c r="F170">
        <v>4020.0839999999998</v>
      </c>
      <c r="G170">
        <v>4914.4459999999999</v>
      </c>
      <c r="H170">
        <v>5397.2719999999999</v>
      </c>
      <c r="I170">
        <v>28889.958999999999</v>
      </c>
      <c r="J170">
        <v>15300.263999999999</v>
      </c>
      <c r="K170">
        <v>5819.0330000000004</v>
      </c>
      <c r="L170">
        <v>13882.757</v>
      </c>
    </row>
    <row r="171" spans="1:12">
      <c r="A171" t="s">
        <v>191</v>
      </c>
      <c r="B171">
        <v>1161.7139999999999</v>
      </c>
      <c r="C171">
        <v>4413.433</v>
      </c>
      <c r="D171">
        <v>544.54200000000003</v>
      </c>
      <c r="E171">
        <v>997.11</v>
      </c>
      <c r="F171">
        <v>1150.76</v>
      </c>
      <c r="G171">
        <v>6554.2370000000001</v>
      </c>
      <c r="H171">
        <v>16698.653999999999</v>
      </c>
      <c r="I171">
        <v>160800.18799999999</v>
      </c>
      <c r="J171">
        <v>34792.71</v>
      </c>
      <c r="K171">
        <v>30452.579000000002</v>
      </c>
      <c r="L171">
        <v>34397.012000000002</v>
      </c>
    </row>
    <row r="172" spans="1:12">
      <c r="A172" t="s">
        <v>192</v>
      </c>
      <c r="B172">
        <v>19.027999999999999</v>
      </c>
      <c r="C172">
        <v>37.954999999999998</v>
      </c>
      <c r="D172">
        <v>3.3140000000000001</v>
      </c>
      <c r="E172">
        <v>102.283</v>
      </c>
      <c r="F172">
        <v>127.452</v>
      </c>
      <c r="G172">
        <v>91.394999999999996</v>
      </c>
      <c r="H172">
        <v>12.555999999999999</v>
      </c>
      <c r="I172">
        <v>316.23599999999999</v>
      </c>
      <c r="J172">
        <v>244.95599999999999</v>
      </c>
      <c r="K172">
        <v>11.385</v>
      </c>
      <c r="L172">
        <v>58.981000000000002</v>
      </c>
    </row>
    <row r="173" spans="1:12">
      <c r="A173" t="s">
        <v>193</v>
      </c>
      <c r="B173">
        <v>712.00400000000002</v>
      </c>
      <c r="C173">
        <v>686.3</v>
      </c>
      <c r="D173">
        <v>675.40700000000004</v>
      </c>
      <c r="E173">
        <v>614.37</v>
      </c>
      <c r="F173">
        <v>684.94</v>
      </c>
      <c r="G173">
        <v>559.06600000000003</v>
      </c>
      <c r="H173">
        <v>620.92700000000002</v>
      </c>
      <c r="I173">
        <v>605.49099999999999</v>
      </c>
      <c r="J173">
        <v>373.85599999999999</v>
      </c>
      <c r="K173">
        <v>262.90499999999997</v>
      </c>
      <c r="L173">
        <v>197.018</v>
      </c>
    </row>
    <row r="174" spans="1:12">
      <c r="A174" t="s">
        <v>194</v>
      </c>
      <c r="B174">
        <v>49145.877999999997</v>
      </c>
      <c r="C174">
        <v>60119.610999999997</v>
      </c>
      <c r="D174">
        <v>75862.396999999997</v>
      </c>
      <c r="E174">
        <v>86151.039000000004</v>
      </c>
      <c r="F174">
        <v>103967.912</v>
      </c>
      <c r="G174">
        <v>120894.999</v>
      </c>
      <c r="H174">
        <v>209190.81299999999</v>
      </c>
      <c r="I174">
        <v>276985.84999999998</v>
      </c>
      <c r="J174">
        <v>291236.50599999999</v>
      </c>
      <c r="K174">
        <v>177818.87599999999</v>
      </c>
      <c r="L174">
        <v>165727.533</v>
      </c>
    </row>
    <row r="175" spans="1:12">
      <c r="A175" t="s">
        <v>195</v>
      </c>
      <c r="B175">
        <v>28052.225999999999</v>
      </c>
      <c r="C175">
        <v>27925.014999999999</v>
      </c>
      <c r="D175">
        <v>27461.279999999999</v>
      </c>
      <c r="E175">
        <v>49953.891000000003</v>
      </c>
      <c r="F175">
        <v>60711.968999999997</v>
      </c>
      <c r="G175">
        <v>64596.402000000002</v>
      </c>
      <c r="H175">
        <v>60404.398999999998</v>
      </c>
      <c r="I175">
        <v>77519.714999999997</v>
      </c>
      <c r="J175">
        <v>75490.926000000007</v>
      </c>
      <c r="K175">
        <v>65360.892</v>
      </c>
      <c r="L175">
        <v>64474.11</v>
      </c>
    </row>
    <row r="176" spans="1:12">
      <c r="A176" t="s">
        <v>196</v>
      </c>
      <c r="B176">
        <v>5791.9560000000001</v>
      </c>
      <c r="C176">
        <v>7998.5450000000001</v>
      </c>
      <c r="D176">
        <v>5916.42</v>
      </c>
      <c r="E176">
        <v>9381.6560000000009</v>
      </c>
      <c r="F176">
        <v>9526.4840000000004</v>
      </c>
      <c r="G176">
        <v>12070.874</v>
      </c>
      <c r="H176">
        <v>11890.338</v>
      </c>
      <c r="I176">
        <v>11228.86</v>
      </c>
      <c r="J176">
        <v>20430.543000000001</v>
      </c>
      <c r="K176">
        <v>13728.484</v>
      </c>
      <c r="L176">
        <v>16339.821</v>
      </c>
    </row>
    <row r="177" spans="1:12">
      <c r="A177" t="s">
        <v>197</v>
      </c>
      <c r="B177">
        <v>2049.355</v>
      </c>
      <c r="C177">
        <v>3339.7710000000002</v>
      </c>
      <c r="D177">
        <v>1822.9490000000001</v>
      </c>
      <c r="E177">
        <v>2276.9079999999999</v>
      </c>
      <c r="F177">
        <v>2827.5250000000001</v>
      </c>
      <c r="G177">
        <v>4641.442</v>
      </c>
      <c r="H177">
        <v>6600.4470000000001</v>
      </c>
      <c r="I177">
        <v>5288.4229999999998</v>
      </c>
      <c r="J177">
        <v>8038.2960000000003</v>
      </c>
      <c r="K177">
        <v>4707.1819999999998</v>
      </c>
      <c r="L177">
        <v>4027.9859999999999</v>
      </c>
    </row>
    <row r="178" spans="1:12">
      <c r="A178" t="s">
        <v>198</v>
      </c>
      <c r="B178">
        <v>14573.404</v>
      </c>
      <c r="C178">
        <v>5973.6409999999996</v>
      </c>
      <c r="D178">
        <v>18616.772000000001</v>
      </c>
      <c r="E178">
        <v>20296.852999999999</v>
      </c>
      <c r="F178">
        <v>27727.282999999999</v>
      </c>
      <c r="G178">
        <v>27164.21</v>
      </c>
      <c r="H178">
        <v>28969.399000000001</v>
      </c>
      <c r="I178">
        <v>29821.55</v>
      </c>
      <c r="J178">
        <v>24620.687000000002</v>
      </c>
      <c r="K178">
        <v>14505.807000000001</v>
      </c>
      <c r="L178">
        <v>9577.6049999999996</v>
      </c>
    </row>
    <row r="179" spans="1:12">
      <c r="A179" t="s">
        <v>199</v>
      </c>
      <c r="B179">
        <v>7848.7560000000003</v>
      </c>
      <c r="C179">
        <v>8503.19</v>
      </c>
      <c r="D179">
        <v>8216.7690000000002</v>
      </c>
      <c r="E179">
        <v>7233.1719999999996</v>
      </c>
      <c r="F179">
        <v>5753.12</v>
      </c>
      <c r="G179">
        <v>9670.8629999999994</v>
      </c>
      <c r="H179">
        <v>6861.5439999999999</v>
      </c>
      <c r="I179">
        <v>13043.581</v>
      </c>
      <c r="J179">
        <v>12423.197</v>
      </c>
      <c r="K179">
        <v>11836.511</v>
      </c>
      <c r="L179">
        <v>13470.545</v>
      </c>
    </row>
    <row r="180" spans="1:12">
      <c r="A180" t="s">
        <v>200</v>
      </c>
      <c r="B180">
        <v>19194.060000000001</v>
      </c>
      <c r="C180">
        <v>15829.767</v>
      </c>
      <c r="D180">
        <v>32463.963</v>
      </c>
      <c r="E180">
        <v>40505.561999999998</v>
      </c>
      <c r="F180">
        <v>48477.860999999997</v>
      </c>
      <c r="G180">
        <v>47892.733999999997</v>
      </c>
      <c r="H180">
        <v>54461.737000000001</v>
      </c>
      <c r="I180">
        <v>71987.016000000003</v>
      </c>
      <c r="J180">
        <v>69041.873000000007</v>
      </c>
      <c r="K180">
        <v>56637.521999999997</v>
      </c>
      <c r="L180">
        <v>63920.491000000002</v>
      </c>
    </row>
    <row r="181" spans="1:12">
      <c r="A181" t="s">
        <v>201</v>
      </c>
      <c r="B181">
        <v>45393.534</v>
      </c>
      <c r="C181">
        <v>56366.413</v>
      </c>
      <c r="D181">
        <v>55457.434000000001</v>
      </c>
      <c r="E181">
        <v>81771.165999999997</v>
      </c>
      <c r="F181">
        <v>108972.14599999999</v>
      </c>
      <c r="G181">
        <v>136890.796</v>
      </c>
      <c r="H181">
        <v>152349.149</v>
      </c>
      <c r="I181">
        <v>166388.69200000001</v>
      </c>
      <c r="J181">
        <v>173968.19899999999</v>
      </c>
      <c r="K181">
        <v>125134.083</v>
      </c>
      <c r="L181">
        <v>115521.31600000001</v>
      </c>
    </row>
    <row r="182" spans="1:12">
      <c r="A182" t="s">
        <v>202</v>
      </c>
      <c r="B182">
        <v>704.12</v>
      </c>
      <c r="C182">
        <v>687.77</v>
      </c>
      <c r="D182">
        <v>638.03300000000002</v>
      </c>
      <c r="E182">
        <v>904.59199999999998</v>
      </c>
      <c r="F182">
        <v>1134.7429999999999</v>
      </c>
      <c r="G182">
        <v>960.43700000000001</v>
      </c>
      <c r="H182">
        <v>676.51099999999997</v>
      </c>
      <c r="I182">
        <v>908.49400000000003</v>
      </c>
      <c r="J182">
        <v>12422.771000000001</v>
      </c>
      <c r="K182">
        <v>840.21400000000006</v>
      </c>
      <c r="L182">
        <v>996.53599999999994</v>
      </c>
    </row>
    <row r="183" spans="1:12">
      <c r="A183" t="s">
        <v>203</v>
      </c>
      <c r="B183">
        <v>41.457999999999998</v>
      </c>
      <c r="C183">
        <v>0.14299999999999999</v>
      </c>
      <c r="D183">
        <v>463.85700000000003</v>
      </c>
      <c r="E183">
        <v>1.242</v>
      </c>
      <c r="F183">
        <v>166.31800000000001</v>
      </c>
      <c r="G183">
        <v>20.832999999999998</v>
      </c>
      <c r="H183" t="s">
        <v>18</v>
      </c>
      <c r="I183">
        <v>28.236000000000001</v>
      </c>
      <c r="J183">
        <v>2.9140000000000001</v>
      </c>
      <c r="K183">
        <v>479.226</v>
      </c>
      <c r="L183">
        <v>77.906000000000006</v>
      </c>
    </row>
    <row r="184" spans="1:12">
      <c r="A184" t="s">
        <v>204</v>
      </c>
      <c r="B184">
        <v>61224.991999999998</v>
      </c>
      <c r="C184">
        <v>64249.364999999998</v>
      </c>
      <c r="D184">
        <v>48171.16</v>
      </c>
      <c r="E184">
        <v>85617.284</v>
      </c>
      <c r="F184">
        <v>91037.308999999994</v>
      </c>
      <c r="G184">
        <v>96525.264999999999</v>
      </c>
      <c r="H184">
        <v>82703.644</v>
      </c>
      <c r="I184">
        <v>97130.205000000002</v>
      </c>
      <c r="J184">
        <v>90753.544999999998</v>
      </c>
      <c r="K184">
        <v>76290.566000000006</v>
      </c>
      <c r="L184">
        <v>66268.626999999993</v>
      </c>
    </row>
    <row r="185" spans="1:12">
      <c r="A185" t="s">
        <v>205</v>
      </c>
      <c r="B185">
        <v>17225.589</v>
      </c>
      <c r="C185">
        <v>11520.540999999999</v>
      </c>
      <c r="D185">
        <v>108135.66899999999</v>
      </c>
      <c r="E185">
        <v>139192.15</v>
      </c>
      <c r="F185">
        <v>107308.33100000001</v>
      </c>
      <c r="G185">
        <v>82630.748999999996</v>
      </c>
      <c r="H185">
        <v>75929.979000000007</v>
      </c>
      <c r="I185">
        <v>54751.612999999998</v>
      </c>
      <c r="J185">
        <v>106797.035</v>
      </c>
      <c r="K185">
        <v>45856.466</v>
      </c>
      <c r="L185">
        <v>48548.144999999997</v>
      </c>
    </row>
    <row r="186" spans="1:12">
      <c r="A186" t="s">
        <v>206</v>
      </c>
      <c r="B186">
        <v>11057.742</v>
      </c>
      <c r="C186">
        <v>13771.761</v>
      </c>
      <c r="D186">
        <v>12294.826999999999</v>
      </c>
      <c r="E186">
        <v>15400.861000000001</v>
      </c>
      <c r="F186">
        <v>10766.778</v>
      </c>
      <c r="G186">
        <v>17191.891</v>
      </c>
      <c r="H186">
        <v>18633.873</v>
      </c>
      <c r="I186">
        <v>28785.985000000001</v>
      </c>
      <c r="J186">
        <v>36836.35</v>
      </c>
      <c r="K186">
        <v>45780.055999999997</v>
      </c>
      <c r="L186">
        <v>32013.867999999999</v>
      </c>
    </row>
    <row r="187" spans="1:12">
      <c r="A187" t="s">
        <v>207</v>
      </c>
      <c r="B187">
        <v>722.56500000000005</v>
      </c>
      <c r="C187">
        <v>57.79</v>
      </c>
      <c r="D187">
        <v>419.32299999999998</v>
      </c>
      <c r="E187">
        <v>355.62</v>
      </c>
      <c r="F187">
        <v>258.43799999999999</v>
      </c>
      <c r="G187">
        <v>404.98399999999998</v>
      </c>
      <c r="H187">
        <v>1614.598</v>
      </c>
      <c r="I187">
        <v>867.36400000000003</v>
      </c>
      <c r="J187">
        <v>2111.377</v>
      </c>
      <c r="K187">
        <v>263.60300000000001</v>
      </c>
      <c r="L187">
        <v>976.96400000000006</v>
      </c>
    </row>
    <row r="188" spans="1:12">
      <c r="A188" t="s">
        <v>208</v>
      </c>
      <c r="B188">
        <v>6679.2359999999999</v>
      </c>
      <c r="C188">
        <v>5845.3850000000002</v>
      </c>
      <c r="D188">
        <v>7304.3990000000003</v>
      </c>
      <c r="E188">
        <v>6684.9889999999996</v>
      </c>
      <c r="F188">
        <v>13437.424000000001</v>
      </c>
      <c r="G188">
        <v>12613.133</v>
      </c>
      <c r="H188">
        <v>13167.25</v>
      </c>
      <c r="I188">
        <v>14354.37</v>
      </c>
      <c r="J188">
        <v>22568.940999999999</v>
      </c>
      <c r="K188">
        <v>17710.319</v>
      </c>
      <c r="L188">
        <v>22512.45</v>
      </c>
    </row>
    <row r="189" spans="1:12">
      <c r="A189" t="s">
        <v>209</v>
      </c>
      <c r="B189">
        <v>642.245</v>
      </c>
      <c r="C189">
        <v>1574.6959999999999</v>
      </c>
      <c r="D189">
        <v>977.95899999999995</v>
      </c>
      <c r="E189">
        <v>1060.19</v>
      </c>
      <c r="F189">
        <v>3286.5010000000002</v>
      </c>
      <c r="G189">
        <v>2273.723</v>
      </c>
      <c r="H189">
        <v>2135.6129999999998</v>
      </c>
      <c r="I189">
        <v>3787.777</v>
      </c>
      <c r="J189">
        <v>10028.697</v>
      </c>
      <c r="K189">
        <v>2836.7649999999999</v>
      </c>
      <c r="L189">
        <v>5178.1019999999999</v>
      </c>
    </row>
    <row r="190" spans="1:12">
      <c r="A190" t="s">
        <v>210</v>
      </c>
      <c r="B190">
        <v>17628.742999999999</v>
      </c>
      <c r="C190">
        <v>17015.881000000001</v>
      </c>
      <c r="D190">
        <v>11859.183999999999</v>
      </c>
      <c r="E190">
        <v>15517.084999999999</v>
      </c>
      <c r="F190">
        <v>23100.079000000002</v>
      </c>
      <c r="G190">
        <v>24716.037</v>
      </c>
      <c r="H190">
        <v>18264.814999999999</v>
      </c>
      <c r="I190">
        <v>27770.32</v>
      </c>
      <c r="J190">
        <v>31170.5</v>
      </c>
      <c r="K190">
        <v>24267.089</v>
      </c>
      <c r="L190">
        <v>37200.690999999999</v>
      </c>
    </row>
    <row r="191" spans="1:12">
      <c r="A191" t="s">
        <v>211</v>
      </c>
      <c r="B191">
        <v>21877.501</v>
      </c>
      <c r="C191">
        <v>36039.883000000002</v>
      </c>
      <c r="D191">
        <v>45213.567999999999</v>
      </c>
      <c r="E191">
        <v>23156.522000000001</v>
      </c>
      <c r="F191">
        <v>48102.364999999998</v>
      </c>
      <c r="G191">
        <v>31173.839</v>
      </c>
      <c r="H191">
        <v>35183.347000000002</v>
      </c>
      <c r="I191">
        <v>40457.137999999999</v>
      </c>
      <c r="J191">
        <v>34601.114000000001</v>
      </c>
      <c r="K191">
        <v>27241.43</v>
      </c>
      <c r="L191">
        <v>32366.397000000001</v>
      </c>
    </row>
    <row r="192" spans="1:12">
      <c r="A192" t="s">
        <v>212</v>
      </c>
      <c r="B192">
        <v>4848.3389999999999</v>
      </c>
      <c r="C192">
        <v>1499.8040000000001</v>
      </c>
      <c r="D192">
        <v>2741.107</v>
      </c>
      <c r="E192">
        <v>2788.8009999999999</v>
      </c>
      <c r="F192">
        <v>2344.63</v>
      </c>
      <c r="G192">
        <v>11659.742</v>
      </c>
      <c r="H192">
        <v>1815.2449999999999</v>
      </c>
      <c r="I192">
        <v>10335.581</v>
      </c>
      <c r="J192">
        <v>7267.6589999999997</v>
      </c>
      <c r="K192">
        <v>3910.9789999999998</v>
      </c>
      <c r="L192">
        <v>2402.0520000000001</v>
      </c>
    </row>
    <row r="193" spans="1:12">
      <c r="A193" t="s">
        <v>213</v>
      </c>
      <c r="B193">
        <v>9841.67</v>
      </c>
      <c r="C193">
        <v>7795.6040000000003</v>
      </c>
      <c r="D193">
        <v>10629.546</v>
      </c>
      <c r="E193">
        <v>16800.668000000001</v>
      </c>
      <c r="F193">
        <v>8007.3850000000002</v>
      </c>
      <c r="G193">
        <v>7848.2</v>
      </c>
      <c r="H193">
        <v>11366.062</v>
      </c>
      <c r="I193">
        <v>9777.3019999999997</v>
      </c>
      <c r="J193">
        <v>14698.025</v>
      </c>
      <c r="K193">
        <v>16530.492999999999</v>
      </c>
      <c r="L193">
        <v>20574.295999999998</v>
      </c>
    </row>
    <row r="194" spans="1:12">
      <c r="A194" t="s">
        <v>214</v>
      </c>
      <c r="B194">
        <v>10311.328</v>
      </c>
      <c r="C194">
        <v>13098.337</v>
      </c>
      <c r="D194">
        <v>8434.5319999999992</v>
      </c>
      <c r="E194">
        <v>12454.188</v>
      </c>
      <c r="F194">
        <v>25299.907999999999</v>
      </c>
      <c r="G194">
        <v>16849.487000000001</v>
      </c>
      <c r="H194">
        <v>22713.606</v>
      </c>
      <c r="I194">
        <v>26143.328000000001</v>
      </c>
      <c r="J194">
        <v>32364.400000000001</v>
      </c>
      <c r="K194">
        <v>22257.868999999999</v>
      </c>
      <c r="L194">
        <v>20540.058000000001</v>
      </c>
    </row>
    <row r="195" spans="1:12">
      <c r="A195" t="s">
        <v>215</v>
      </c>
      <c r="B195">
        <v>21933.68</v>
      </c>
      <c r="C195">
        <v>30395.623</v>
      </c>
      <c r="D195">
        <v>22206.998</v>
      </c>
      <c r="E195">
        <v>50782.857000000004</v>
      </c>
      <c r="F195">
        <v>40719.981</v>
      </c>
      <c r="G195">
        <v>48760.483999999997</v>
      </c>
      <c r="H195">
        <v>65751.286999999997</v>
      </c>
      <c r="I195">
        <v>72141.398000000001</v>
      </c>
      <c r="J195">
        <v>83581.387000000002</v>
      </c>
      <c r="K195">
        <v>63972.686000000002</v>
      </c>
      <c r="L195">
        <v>76252.168999999994</v>
      </c>
    </row>
    <row r="196" spans="1:12">
      <c r="A196" t="s">
        <v>216</v>
      </c>
      <c r="B196">
        <v>1640.115</v>
      </c>
      <c r="C196">
        <v>717.40099999999995</v>
      </c>
      <c r="D196">
        <v>840.06100000000004</v>
      </c>
      <c r="E196">
        <v>2035.636</v>
      </c>
      <c r="F196">
        <v>1819.5329999999999</v>
      </c>
      <c r="G196">
        <v>2015.0540000000001</v>
      </c>
      <c r="H196">
        <v>3359.7359999999999</v>
      </c>
      <c r="I196">
        <v>6408.5889999999999</v>
      </c>
      <c r="J196">
        <v>7045.0069999999996</v>
      </c>
      <c r="K196">
        <v>4987.3810000000003</v>
      </c>
      <c r="L196">
        <v>4779.2269999999999</v>
      </c>
    </row>
    <row r="197" spans="1:12">
      <c r="A197" t="s">
        <v>217</v>
      </c>
      <c r="B197">
        <v>4343.7430000000004</v>
      </c>
      <c r="C197">
        <v>4886.9170000000004</v>
      </c>
      <c r="D197">
        <v>5163.5770000000002</v>
      </c>
      <c r="E197">
        <v>2790.4549999999999</v>
      </c>
      <c r="F197">
        <v>5328.3879999999999</v>
      </c>
      <c r="G197">
        <v>7490.7979999999998</v>
      </c>
      <c r="H197">
        <v>10653.013999999999</v>
      </c>
      <c r="I197">
        <v>22192.342000000001</v>
      </c>
      <c r="J197">
        <v>14823.212</v>
      </c>
      <c r="K197">
        <v>12897.394</v>
      </c>
      <c r="L197">
        <v>10029.794</v>
      </c>
    </row>
    <row r="198" spans="1:12">
      <c r="A198" t="s">
        <v>218</v>
      </c>
      <c r="B198">
        <v>391.59199999999998</v>
      </c>
      <c r="C198">
        <v>1671.617</v>
      </c>
      <c r="D198">
        <v>935.67200000000003</v>
      </c>
      <c r="E198">
        <v>1212.6849999999999</v>
      </c>
      <c r="F198">
        <v>3595.9250000000002</v>
      </c>
      <c r="G198">
        <v>2620.5239999999999</v>
      </c>
      <c r="H198">
        <v>2092.2829999999999</v>
      </c>
      <c r="I198">
        <v>8798.9580000000005</v>
      </c>
      <c r="J198">
        <v>3235.3119999999999</v>
      </c>
      <c r="K198">
        <v>1930.134</v>
      </c>
      <c r="L198">
        <v>746.86500000000001</v>
      </c>
    </row>
    <row r="199" spans="1:12">
      <c r="A199" t="s">
        <v>219</v>
      </c>
      <c r="B199">
        <v>4705.3909999999996</v>
      </c>
      <c r="C199">
        <v>1480.8420000000001</v>
      </c>
      <c r="D199">
        <v>1663.7850000000001</v>
      </c>
      <c r="E199">
        <v>5566.7240000000002</v>
      </c>
      <c r="F199">
        <v>2553.0250000000001</v>
      </c>
      <c r="G199">
        <v>4614.7470000000003</v>
      </c>
      <c r="H199">
        <v>6566.5540000000001</v>
      </c>
      <c r="I199">
        <v>13151.477999999999</v>
      </c>
      <c r="J199">
        <v>18557.462</v>
      </c>
      <c r="K199">
        <v>8522.1110000000008</v>
      </c>
      <c r="L199">
        <v>9787.5969999999998</v>
      </c>
    </row>
    <row r="200" spans="1:12">
      <c r="A200" t="s">
        <v>220</v>
      </c>
      <c r="B200">
        <v>71846.317999999999</v>
      </c>
      <c r="C200">
        <v>72610.373999999996</v>
      </c>
      <c r="D200">
        <v>81169.188999999998</v>
      </c>
      <c r="E200">
        <v>101707.15399999999</v>
      </c>
      <c r="F200">
        <v>134882.717</v>
      </c>
      <c r="G200">
        <v>131245.23499999999</v>
      </c>
      <c r="H200">
        <v>200623.13800000001</v>
      </c>
      <c r="I200">
        <v>279994.28399999999</v>
      </c>
      <c r="J200">
        <v>296820.78100000002</v>
      </c>
      <c r="K200">
        <v>174834.698</v>
      </c>
      <c r="L200">
        <v>183691.69399999999</v>
      </c>
    </row>
    <row r="201" spans="1:12">
      <c r="A201" t="s">
        <v>221</v>
      </c>
      <c r="B201">
        <v>11870.325999999999</v>
      </c>
      <c r="C201">
        <v>13302.508</v>
      </c>
      <c r="D201">
        <v>29273.617999999999</v>
      </c>
      <c r="E201">
        <v>19086.829000000002</v>
      </c>
      <c r="F201">
        <v>23785.527999999998</v>
      </c>
      <c r="G201">
        <v>22257.284</v>
      </c>
      <c r="H201">
        <v>27286.538</v>
      </c>
      <c r="I201">
        <v>28026.639999999999</v>
      </c>
      <c r="J201">
        <v>20516.297999999999</v>
      </c>
      <c r="K201">
        <v>21409.848999999998</v>
      </c>
      <c r="L201">
        <v>17031.599999999999</v>
      </c>
    </row>
    <row r="202" spans="1:12">
      <c r="A202" t="s">
        <v>222</v>
      </c>
      <c r="B202">
        <v>9220.1470000000008</v>
      </c>
      <c r="C202">
        <v>11074.062</v>
      </c>
      <c r="D202">
        <v>13531.398999999999</v>
      </c>
      <c r="E202">
        <v>17516.118999999999</v>
      </c>
      <c r="F202">
        <v>22048.362000000001</v>
      </c>
      <c r="G202">
        <v>22171.463</v>
      </c>
      <c r="H202">
        <v>27360.606</v>
      </c>
      <c r="I202">
        <v>31940.425999999999</v>
      </c>
      <c r="J202">
        <v>37081.819000000003</v>
      </c>
      <c r="K202">
        <v>26891.643</v>
      </c>
      <c r="L202">
        <v>32255.125</v>
      </c>
    </row>
    <row r="203" spans="1:12">
      <c r="A203" t="s">
        <v>223</v>
      </c>
      <c r="B203">
        <v>14709.306</v>
      </c>
      <c r="C203">
        <v>17343.038</v>
      </c>
      <c r="D203">
        <v>21914.531999999999</v>
      </c>
      <c r="E203">
        <v>39146.951000000001</v>
      </c>
      <c r="F203">
        <v>47991.98</v>
      </c>
      <c r="G203">
        <v>60925.396999999997</v>
      </c>
      <c r="H203">
        <v>69832.498999999996</v>
      </c>
      <c r="I203">
        <v>97311.978000000003</v>
      </c>
      <c r="J203">
        <v>134621.96599999999</v>
      </c>
      <c r="K203">
        <v>116054.63099999999</v>
      </c>
      <c r="L203">
        <v>108854.586</v>
      </c>
    </row>
    <row r="204" spans="1:12">
      <c r="A204" t="s">
        <v>224</v>
      </c>
      <c r="B204">
        <v>13745.996999999999</v>
      </c>
      <c r="C204">
        <v>16294.33</v>
      </c>
      <c r="D204">
        <v>23308.609</v>
      </c>
      <c r="E204">
        <v>27344.525000000001</v>
      </c>
      <c r="F204">
        <v>31831.648000000001</v>
      </c>
      <c r="G204">
        <v>35234.699000000001</v>
      </c>
      <c r="H204">
        <v>43233.464999999997</v>
      </c>
      <c r="I204">
        <v>63857.947999999997</v>
      </c>
      <c r="J204">
        <v>74086.089000000007</v>
      </c>
      <c r="K204">
        <v>58082.703999999998</v>
      </c>
      <c r="L204">
        <v>53539.762000000002</v>
      </c>
    </row>
    <row r="205" spans="1:12">
      <c r="A205" t="s">
        <v>225</v>
      </c>
      <c r="B205">
        <v>563.67200000000003</v>
      </c>
      <c r="C205">
        <v>441.053</v>
      </c>
      <c r="D205">
        <v>442.84500000000003</v>
      </c>
      <c r="E205">
        <v>664.88599999999997</v>
      </c>
      <c r="F205">
        <v>917.48500000000001</v>
      </c>
      <c r="G205">
        <v>1073.673</v>
      </c>
      <c r="H205">
        <v>2129.4659999999999</v>
      </c>
      <c r="I205">
        <v>3869.2550000000001</v>
      </c>
      <c r="J205">
        <v>2386.518</v>
      </c>
      <c r="K205">
        <v>1809.771</v>
      </c>
      <c r="L205">
        <v>2532.2460000000001</v>
      </c>
    </row>
    <row r="206" spans="1:12">
      <c r="A206" t="s">
        <v>226</v>
      </c>
      <c r="B206">
        <v>9455.4240000000009</v>
      </c>
      <c r="C206">
        <v>9824.9639999999999</v>
      </c>
      <c r="D206">
        <v>13405.752</v>
      </c>
      <c r="E206">
        <v>22425.620999999999</v>
      </c>
      <c r="F206">
        <v>25004.842000000001</v>
      </c>
      <c r="G206">
        <v>29399.807000000001</v>
      </c>
      <c r="H206">
        <v>36305.269</v>
      </c>
      <c r="I206">
        <v>35930.135000000002</v>
      </c>
      <c r="J206">
        <v>41166.71</v>
      </c>
      <c r="K206">
        <v>32374.534</v>
      </c>
      <c r="L206">
        <v>22206.616999999998</v>
      </c>
    </row>
    <row r="207" spans="1:12">
      <c r="A207" t="s">
        <v>227</v>
      </c>
      <c r="B207">
        <v>1357.9110000000001</v>
      </c>
      <c r="C207">
        <v>991.31899999999996</v>
      </c>
      <c r="D207">
        <v>1123.9079999999999</v>
      </c>
      <c r="E207">
        <v>2741.3449999999998</v>
      </c>
      <c r="F207">
        <v>2296.5540000000001</v>
      </c>
      <c r="G207">
        <v>2748.08</v>
      </c>
      <c r="H207">
        <v>2410.422</v>
      </c>
      <c r="I207">
        <v>4198.1980000000003</v>
      </c>
      <c r="J207">
        <v>4995.8680000000004</v>
      </c>
      <c r="K207">
        <v>14053.679</v>
      </c>
      <c r="L207">
        <v>11632.950999999999</v>
      </c>
    </row>
    <row r="208" spans="1:12">
      <c r="A208" t="s">
        <v>228</v>
      </c>
      <c r="B208">
        <v>3214.0239999999999</v>
      </c>
      <c r="C208">
        <v>3823.1840000000002</v>
      </c>
      <c r="D208">
        <v>11145.633</v>
      </c>
      <c r="E208">
        <v>19142.784</v>
      </c>
      <c r="F208">
        <v>9357.1360000000004</v>
      </c>
      <c r="G208">
        <v>7391.7370000000001</v>
      </c>
      <c r="H208">
        <v>12220.087</v>
      </c>
      <c r="I208">
        <v>11091.759</v>
      </c>
      <c r="J208">
        <v>18087.844000000001</v>
      </c>
      <c r="K208">
        <v>18395.555</v>
      </c>
      <c r="L208">
        <v>14984.49</v>
      </c>
    </row>
    <row r="209" spans="1:12">
      <c r="A209" t="s">
        <v>229</v>
      </c>
      <c r="B209">
        <v>680.16300000000001</v>
      </c>
      <c r="C209">
        <v>1538.2149999999999</v>
      </c>
      <c r="D209">
        <v>1767.51</v>
      </c>
      <c r="E209">
        <v>1018.324</v>
      </c>
      <c r="F209">
        <v>1936.2249999999999</v>
      </c>
      <c r="G209">
        <v>5895.7370000000001</v>
      </c>
      <c r="H209">
        <v>4519.1419999999998</v>
      </c>
      <c r="I209">
        <v>24726.267</v>
      </c>
      <c r="J209">
        <v>10394.837</v>
      </c>
      <c r="K209">
        <v>7861.1959999999999</v>
      </c>
      <c r="L209">
        <v>10978.087</v>
      </c>
    </row>
    <row r="210" spans="1:12">
      <c r="A210" t="s">
        <v>230</v>
      </c>
      <c r="B210">
        <v>27160.352999999999</v>
      </c>
      <c r="C210">
        <v>28184.686000000002</v>
      </c>
      <c r="D210">
        <v>28733.814999999999</v>
      </c>
      <c r="E210">
        <v>31775.554</v>
      </c>
      <c r="F210">
        <v>40657.256999999998</v>
      </c>
      <c r="G210">
        <v>32257.494999999999</v>
      </c>
      <c r="H210">
        <v>42695.800999999999</v>
      </c>
      <c r="I210">
        <v>65192.108</v>
      </c>
      <c r="J210">
        <v>89236.444000000003</v>
      </c>
      <c r="K210">
        <v>54984.7</v>
      </c>
      <c r="L210">
        <v>50462.828999999998</v>
      </c>
    </row>
    <row r="211" spans="1:12">
      <c r="A211" t="s">
        <v>231</v>
      </c>
      <c r="B211">
        <v>63358.595999999998</v>
      </c>
      <c r="C211">
        <v>46846.436000000002</v>
      </c>
      <c r="D211">
        <v>38315.78</v>
      </c>
      <c r="E211">
        <v>38653.612000000001</v>
      </c>
      <c r="F211">
        <v>48910.321000000004</v>
      </c>
      <c r="G211">
        <v>33646.69</v>
      </c>
      <c r="H211">
        <v>63695.807000000001</v>
      </c>
      <c r="I211">
        <v>44223.260999999999</v>
      </c>
      <c r="J211">
        <v>61190.076999999997</v>
      </c>
      <c r="K211">
        <v>49653.313999999998</v>
      </c>
      <c r="L211">
        <v>27035.566999999999</v>
      </c>
    </row>
    <row r="212" spans="1:12">
      <c r="A212" t="s">
        <v>232</v>
      </c>
      <c r="B212">
        <v>5919.2529999999997</v>
      </c>
      <c r="C212">
        <v>5961.52</v>
      </c>
      <c r="D212">
        <v>13875.73</v>
      </c>
      <c r="E212">
        <v>10641.481</v>
      </c>
      <c r="F212">
        <v>13552.589</v>
      </c>
      <c r="G212">
        <v>13491.767</v>
      </c>
      <c r="H212">
        <v>39951.19</v>
      </c>
      <c r="I212">
        <v>40866.669000000002</v>
      </c>
      <c r="J212">
        <v>54541.508000000002</v>
      </c>
      <c r="K212">
        <v>51145.167999999998</v>
      </c>
      <c r="L212">
        <v>37628.432000000001</v>
      </c>
    </row>
    <row r="213" spans="1:12">
      <c r="A213" t="s">
        <v>233</v>
      </c>
      <c r="B213">
        <v>1715.8710000000001</v>
      </c>
      <c r="C213">
        <v>15229.016</v>
      </c>
      <c r="D213">
        <v>3660.143</v>
      </c>
      <c r="E213">
        <v>8322.7070000000003</v>
      </c>
      <c r="F213">
        <v>4701.4579999999996</v>
      </c>
      <c r="G213">
        <v>1994.117</v>
      </c>
      <c r="H213">
        <v>2630.9029999999998</v>
      </c>
      <c r="I213">
        <v>3058.7629999999999</v>
      </c>
      <c r="J213">
        <v>5937.4179999999997</v>
      </c>
      <c r="K213">
        <v>2184.703</v>
      </c>
      <c r="L213">
        <v>2079.377</v>
      </c>
    </row>
    <row r="214" spans="1:12">
      <c r="A214" t="s">
        <v>234</v>
      </c>
      <c r="B214">
        <v>3073.2979999999998</v>
      </c>
      <c r="C214">
        <v>1444.761</v>
      </c>
      <c r="D214">
        <v>2985.7220000000002</v>
      </c>
      <c r="E214">
        <v>5825.5389999999998</v>
      </c>
      <c r="F214">
        <v>8762.3989999999994</v>
      </c>
      <c r="G214">
        <v>9871.0769999999993</v>
      </c>
      <c r="H214">
        <v>14867.502</v>
      </c>
      <c r="I214">
        <v>39993.595000000001</v>
      </c>
      <c r="J214">
        <v>48612.504000000001</v>
      </c>
      <c r="K214">
        <v>26141.417000000001</v>
      </c>
      <c r="L214">
        <v>22750.449000000001</v>
      </c>
    </row>
    <row r="215" spans="1:12">
      <c r="A215" t="s">
        <v>235</v>
      </c>
      <c r="B215">
        <v>307950.04700000002</v>
      </c>
      <c r="C215">
        <v>227607.967</v>
      </c>
      <c r="D215">
        <v>201466.905</v>
      </c>
      <c r="E215">
        <v>235672.69</v>
      </c>
      <c r="F215">
        <v>294651.17300000001</v>
      </c>
      <c r="G215">
        <v>309491.39299999998</v>
      </c>
      <c r="H215">
        <v>377209.185</v>
      </c>
      <c r="I215">
        <v>288863.57199999999</v>
      </c>
      <c r="J215">
        <v>322561.62699999998</v>
      </c>
      <c r="K215">
        <v>215832.86600000001</v>
      </c>
      <c r="L215">
        <v>266437.473</v>
      </c>
    </row>
    <row r="216" spans="1:12">
      <c r="A216" t="s">
        <v>236</v>
      </c>
      <c r="B216">
        <v>10492.584000000001</v>
      </c>
      <c r="C216">
        <v>13427.584000000001</v>
      </c>
      <c r="D216">
        <v>10824.57</v>
      </c>
      <c r="E216">
        <v>9651.49</v>
      </c>
      <c r="F216">
        <v>13038.537</v>
      </c>
      <c r="G216">
        <v>22992.758999999998</v>
      </c>
      <c r="H216">
        <v>39114.764000000003</v>
      </c>
      <c r="I216">
        <v>42038.023999999998</v>
      </c>
      <c r="J216">
        <v>53276.985000000001</v>
      </c>
      <c r="K216">
        <v>34981.389000000003</v>
      </c>
      <c r="L216">
        <v>27557.563999999998</v>
      </c>
    </row>
    <row r="217" spans="1:12">
      <c r="A217" t="s">
        <v>237</v>
      </c>
      <c r="B217">
        <v>41320.819000000003</v>
      </c>
      <c r="C217">
        <v>36142.154000000002</v>
      </c>
      <c r="D217">
        <v>34113.947</v>
      </c>
      <c r="E217">
        <v>45966.622000000003</v>
      </c>
      <c r="F217">
        <v>59542.400000000001</v>
      </c>
      <c r="G217">
        <v>67627.611000000004</v>
      </c>
      <c r="H217">
        <v>81059.732999999993</v>
      </c>
      <c r="I217">
        <v>109568.372</v>
      </c>
      <c r="J217">
        <v>107014.323</v>
      </c>
      <c r="K217">
        <v>79784.288</v>
      </c>
      <c r="L217">
        <v>97155.615999999995</v>
      </c>
    </row>
    <row r="218" spans="1:12">
      <c r="A218" t="s">
        <v>238</v>
      </c>
      <c r="B218">
        <v>120795.432</v>
      </c>
      <c r="C218">
        <v>143245.74</v>
      </c>
      <c r="D218">
        <v>136660.26699999999</v>
      </c>
      <c r="E218">
        <v>140038.174</v>
      </c>
      <c r="F218">
        <v>205639.22399999999</v>
      </c>
      <c r="G218">
        <v>260842.83799999999</v>
      </c>
      <c r="H218">
        <v>420961.71500000003</v>
      </c>
      <c r="I218">
        <v>444992.49599999998</v>
      </c>
      <c r="J218">
        <v>395698.45</v>
      </c>
      <c r="K218">
        <v>243173.78200000001</v>
      </c>
      <c r="L218">
        <v>280563.41200000001</v>
      </c>
    </row>
    <row r="219" spans="1:12">
      <c r="A219" t="s">
        <v>239</v>
      </c>
      <c r="B219">
        <v>3806.8710000000001</v>
      </c>
      <c r="C219">
        <v>3548.4769999999999</v>
      </c>
      <c r="D219">
        <v>5291.7550000000001</v>
      </c>
      <c r="E219">
        <v>3308.3220000000001</v>
      </c>
      <c r="F219">
        <v>4541.9489999999996</v>
      </c>
      <c r="G219">
        <v>4313.33</v>
      </c>
      <c r="H219">
        <v>6784.7849999999999</v>
      </c>
      <c r="I219">
        <v>8699.527</v>
      </c>
      <c r="J219">
        <v>9009.5580000000009</v>
      </c>
      <c r="K219">
        <v>5866.3090000000002</v>
      </c>
      <c r="L219">
        <v>6430.7389999999996</v>
      </c>
    </row>
    <row r="220" spans="1:12">
      <c r="A220" t="s">
        <v>240</v>
      </c>
      <c r="B220">
        <v>108069.49800000001</v>
      </c>
      <c r="C220">
        <v>92477.487999999998</v>
      </c>
      <c r="D220">
        <v>119490.944</v>
      </c>
      <c r="E220">
        <v>161851.80799999999</v>
      </c>
      <c r="F220">
        <v>172281.61799999999</v>
      </c>
      <c r="G220">
        <v>182674.86799999999</v>
      </c>
      <c r="H220">
        <v>187730.266</v>
      </c>
      <c r="I220">
        <v>173570.459</v>
      </c>
      <c r="J220">
        <v>162164.05799999999</v>
      </c>
      <c r="K220">
        <v>136644.04800000001</v>
      </c>
      <c r="L220">
        <v>123779.36599999999</v>
      </c>
    </row>
    <row r="221" spans="1:12">
      <c r="A221" t="s">
        <v>241</v>
      </c>
      <c r="B221">
        <v>13784.123</v>
      </c>
      <c r="C221">
        <v>13432.169</v>
      </c>
      <c r="D221">
        <v>14138.013000000001</v>
      </c>
      <c r="E221">
        <v>21246.633999999998</v>
      </c>
      <c r="F221">
        <v>32282.322</v>
      </c>
      <c r="G221">
        <v>20447.713</v>
      </c>
      <c r="H221">
        <v>30510.736000000001</v>
      </c>
      <c r="I221">
        <v>43701.387999999999</v>
      </c>
      <c r="J221">
        <v>51631.218000000001</v>
      </c>
      <c r="K221">
        <v>51306.362999999998</v>
      </c>
      <c r="L221">
        <v>80076.327000000005</v>
      </c>
    </row>
    <row r="222" spans="1:12">
      <c r="A222" t="s">
        <v>242</v>
      </c>
      <c r="B222">
        <v>26584.895</v>
      </c>
      <c r="C222">
        <v>34410.256999999998</v>
      </c>
      <c r="D222">
        <v>38565.317000000003</v>
      </c>
      <c r="E222">
        <v>53265.59</v>
      </c>
      <c r="F222">
        <v>99158.744999999995</v>
      </c>
      <c r="G222">
        <v>88370.221000000005</v>
      </c>
      <c r="H222">
        <v>108718.88</v>
      </c>
      <c r="I222">
        <v>133316.78599999999</v>
      </c>
      <c r="J222">
        <v>167041.91500000001</v>
      </c>
      <c r="K222">
        <v>125529.553</v>
      </c>
      <c r="L222">
        <v>131939.18100000001</v>
      </c>
    </row>
    <row r="223" spans="1:12">
      <c r="A223" t="s">
        <v>243</v>
      </c>
      <c r="B223">
        <v>25509.291000000001</v>
      </c>
      <c r="C223">
        <v>37862.089</v>
      </c>
      <c r="D223">
        <v>9554.3799999999992</v>
      </c>
      <c r="E223">
        <v>37252.055999999997</v>
      </c>
      <c r="F223">
        <v>84703.315000000002</v>
      </c>
      <c r="G223">
        <v>63614.985999999997</v>
      </c>
      <c r="H223">
        <v>112021.683</v>
      </c>
      <c r="I223">
        <v>319592.26899999997</v>
      </c>
      <c r="J223">
        <v>42872.805999999997</v>
      </c>
      <c r="K223">
        <v>40036.773000000001</v>
      </c>
      <c r="L223">
        <v>42249.135000000002</v>
      </c>
    </row>
    <row r="224" spans="1:12">
      <c r="A224" t="s">
        <v>244</v>
      </c>
      <c r="B224">
        <v>10071.031999999999</v>
      </c>
      <c r="C224">
        <v>11689.99</v>
      </c>
      <c r="D224">
        <v>6684.4780000000001</v>
      </c>
      <c r="E224">
        <v>14029.317999999999</v>
      </c>
      <c r="F224">
        <v>25046.753000000001</v>
      </c>
      <c r="G224">
        <v>13646.116</v>
      </c>
      <c r="H224">
        <v>19866.306</v>
      </c>
      <c r="I224">
        <v>71897.724000000002</v>
      </c>
      <c r="J224">
        <v>47686.006999999998</v>
      </c>
      <c r="K224">
        <v>14458.218999999999</v>
      </c>
      <c r="L224">
        <v>43077.16</v>
      </c>
    </row>
    <row r="225" spans="1:12">
      <c r="A225" t="s">
        <v>245</v>
      </c>
      <c r="B225">
        <v>5378.5050000000001</v>
      </c>
      <c r="C225">
        <v>2793.4009999999998</v>
      </c>
      <c r="D225">
        <v>6220.7479999999996</v>
      </c>
      <c r="E225">
        <v>7588.1580000000004</v>
      </c>
      <c r="F225">
        <v>13956.876</v>
      </c>
      <c r="G225">
        <v>23811.145</v>
      </c>
      <c r="H225">
        <v>19622.528999999999</v>
      </c>
      <c r="I225">
        <v>27711.473000000002</v>
      </c>
      <c r="J225">
        <v>30105.681</v>
      </c>
      <c r="K225">
        <v>13608.824000000001</v>
      </c>
      <c r="L225">
        <v>17368.623</v>
      </c>
    </row>
    <row r="226" spans="1:12">
      <c r="A226" t="s">
        <v>246</v>
      </c>
      <c r="B226">
        <v>17132.611000000001</v>
      </c>
      <c r="C226">
        <v>15467.924999999999</v>
      </c>
      <c r="D226">
        <v>18228.325000000001</v>
      </c>
      <c r="E226">
        <v>23762.222000000002</v>
      </c>
      <c r="F226">
        <v>45193.163999999997</v>
      </c>
      <c r="G226">
        <v>35960.150999999998</v>
      </c>
      <c r="H226">
        <v>55690.591999999997</v>
      </c>
      <c r="I226">
        <v>60108.981</v>
      </c>
      <c r="J226">
        <v>66126.180999999997</v>
      </c>
      <c r="K226">
        <v>47495.239000000001</v>
      </c>
      <c r="L226">
        <v>50666.31</v>
      </c>
    </row>
    <row r="227" spans="1:12">
      <c r="A227" t="s">
        <v>247</v>
      </c>
      <c r="B227">
        <v>9387.2810000000009</v>
      </c>
      <c r="C227">
        <v>13853.607</v>
      </c>
      <c r="D227">
        <v>13011.132</v>
      </c>
      <c r="E227">
        <v>16722.685000000001</v>
      </c>
      <c r="F227">
        <v>14702.877</v>
      </c>
      <c r="G227">
        <v>15380.365</v>
      </c>
      <c r="H227">
        <v>11982.044</v>
      </c>
      <c r="I227">
        <v>18056.405999999999</v>
      </c>
      <c r="J227">
        <v>17666.028999999999</v>
      </c>
      <c r="K227">
        <v>17414.039000000001</v>
      </c>
      <c r="L227">
        <v>16562.923999999999</v>
      </c>
    </row>
    <row r="228" spans="1:12">
      <c r="A228" t="s">
        <v>248</v>
      </c>
      <c r="B228">
        <v>2642.3380000000002</v>
      </c>
      <c r="C228">
        <v>3330.558</v>
      </c>
      <c r="D228">
        <v>3437.1390000000001</v>
      </c>
      <c r="E228">
        <v>8539.6759999999995</v>
      </c>
      <c r="F228">
        <v>9726.4719999999998</v>
      </c>
      <c r="G228">
        <v>10683.553</v>
      </c>
      <c r="H228">
        <v>14484.143</v>
      </c>
      <c r="I228">
        <v>28011.666000000001</v>
      </c>
      <c r="J228">
        <v>28123.519</v>
      </c>
      <c r="K228">
        <v>43644.531999999999</v>
      </c>
      <c r="L228">
        <v>9158.2000000000007</v>
      </c>
    </row>
    <row r="229" spans="1:12">
      <c r="A229" t="s">
        <v>249</v>
      </c>
      <c r="B229">
        <v>219.89400000000001</v>
      </c>
      <c r="C229">
        <v>66.474999999999994</v>
      </c>
      <c r="D229">
        <v>244.08699999999999</v>
      </c>
      <c r="E229">
        <v>1072.307</v>
      </c>
      <c r="F229">
        <v>346.19600000000003</v>
      </c>
      <c r="G229">
        <v>413.04</v>
      </c>
      <c r="H229">
        <v>232.565</v>
      </c>
      <c r="I229">
        <v>453.12900000000002</v>
      </c>
      <c r="J229">
        <v>1147.5</v>
      </c>
      <c r="K229">
        <v>14649.763000000001</v>
      </c>
      <c r="L229">
        <v>598.41600000000005</v>
      </c>
    </row>
    <row r="230" spans="1:12">
      <c r="A230" t="s">
        <v>250</v>
      </c>
      <c r="B230">
        <v>116865.701</v>
      </c>
      <c r="C230">
        <v>34531.642</v>
      </c>
      <c r="D230">
        <v>127062.257</v>
      </c>
      <c r="E230">
        <v>186414.96299999999</v>
      </c>
      <c r="F230">
        <v>85877.331999999995</v>
      </c>
      <c r="G230">
        <v>97521.11</v>
      </c>
      <c r="H230">
        <v>122406.639</v>
      </c>
      <c r="I230">
        <v>91480.072</v>
      </c>
      <c r="J230">
        <v>370464.68400000001</v>
      </c>
      <c r="K230">
        <v>500379.69099999999</v>
      </c>
      <c r="L230">
        <v>282699.16100000002</v>
      </c>
    </row>
    <row r="231" spans="1:12">
      <c r="A231" t="s">
        <v>251</v>
      </c>
      <c r="B231">
        <v>49497.1</v>
      </c>
      <c r="C231">
        <v>50992.582000000002</v>
      </c>
      <c r="D231">
        <v>50475.713000000003</v>
      </c>
      <c r="E231">
        <v>50119.106</v>
      </c>
      <c r="F231">
        <v>90378.634999999995</v>
      </c>
      <c r="G231">
        <v>219887.96</v>
      </c>
      <c r="H231">
        <v>60973.205000000002</v>
      </c>
      <c r="I231">
        <v>115415.19899999999</v>
      </c>
      <c r="J231">
        <v>294126.15500000003</v>
      </c>
      <c r="K231">
        <v>102589.198</v>
      </c>
      <c r="L231">
        <v>145540.111</v>
      </c>
    </row>
    <row r="232" spans="1:12">
      <c r="A232" t="s">
        <v>252</v>
      </c>
      <c r="B232">
        <v>3032.366</v>
      </c>
      <c r="C232">
        <v>5604.8729999999996</v>
      </c>
      <c r="D232">
        <v>8966.1669999999995</v>
      </c>
      <c r="E232">
        <v>26631.957999999999</v>
      </c>
      <c r="F232">
        <v>16613.921999999999</v>
      </c>
      <c r="G232">
        <v>17439.87</v>
      </c>
      <c r="H232">
        <v>22984.254000000001</v>
      </c>
      <c r="I232">
        <v>27230.01</v>
      </c>
      <c r="J232">
        <v>19583.649000000001</v>
      </c>
      <c r="K232">
        <v>15528.707</v>
      </c>
      <c r="L232">
        <v>12270.079</v>
      </c>
    </row>
    <row r="233" spans="1:12">
      <c r="A233" t="s">
        <v>253</v>
      </c>
      <c r="B233">
        <v>10790.388999999999</v>
      </c>
      <c r="C233">
        <v>8328.3860000000004</v>
      </c>
      <c r="D233">
        <v>10681.858</v>
      </c>
      <c r="E233">
        <v>13051.608</v>
      </c>
      <c r="F233">
        <v>15656.308000000001</v>
      </c>
      <c r="G233">
        <v>17029.846000000001</v>
      </c>
      <c r="H233">
        <v>17904.637999999999</v>
      </c>
      <c r="I233">
        <v>18437.418000000001</v>
      </c>
      <c r="J233">
        <v>18453.353999999999</v>
      </c>
      <c r="K233">
        <v>9489.0490000000009</v>
      </c>
      <c r="L233">
        <v>7744.3909999999996</v>
      </c>
    </row>
    <row r="234" spans="1:12">
      <c r="A234" t="s">
        <v>254</v>
      </c>
      <c r="B234">
        <v>15710.012000000001</v>
      </c>
      <c r="C234">
        <v>17551.767</v>
      </c>
      <c r="D234">
        <v>17831.714</v>
      </c>
      <c r="E234">
        <v>20450.756000000001</v>
      </c>
      <c r="F234">
        <v>19822.352999999999</v>
      </c>
      <c r="G234">
        <v>22887.427</v>
      </c>
      <c r="H234">
        <v>29672.131000000001</v>
      </c>
      <c r="I234">
        <v>38656.832999999999</v>
      </c>
      <c r="J234">
        <v>45727.12</v>
      </c>
      <c r="K234">
        <v>31945.142</v>
      </c>
      <c r="L234">
        <v>32777.576000000001</v>
      </c>
    </row>
    <row r="235" spans="1:12">
      <c r="A235" t="s">
        <v>255</v>
      </c>
      <c r="B235">
        <v>24699.543000000001</v>
      </c>
      <c r="C235">
        <v>23729.077000000001</v>
      </c>
      <c r="D235">
        <v>28140.125</v>
      </c>
      <c r="E235">
        <v>34952.86</v>
      </c>
      <c r="F235">
        <v>38115.841999999997</v>
      </c>
      <c r="G235">
        <v>37849.389000000003</v>
      </c>
      <c r="H235">
        <v>49830.284</v>
      </c>
      <c r="I235">
        <v>65641.275999999998</v>
      </c>
      <c r="J235">
        <v>85143.239000000001</v>
      </c>
      <c r="K235">
        <v>59164.466999999997</v>
      </c>
      <c r="L235">
        <v>64074.370999999999</v>
      </c>
    </row>
    <row r="236" spans="1:12">
      <c r="A236" t="s">
        <v>256</v>
      </c>
      <c r="B236">
        <v>5810.3789999999999</v>
      </c>
      <c r="C236">
        <v>6770.3310000000001</v>
      </c>
      <c r="D236">
        <v>5720.45</v>
      </c>
      <c r="E236">
        <v>7924.9679999999998</v>
      </c>
      <c r="F236">
        <v>7979.65</v>
      </c>
      <c r="G236">
        <v>10121.898999999999</v>
      </c>
      <c r="H236">
        <v>13100.623</v>
      </c>
      <c r="I236">
        <v>16084.02</v>
      </c>
      <c r="J236">
        <v>18948.016</v>
      </c>
      <c r="K236">
        <v>20012.121999999999</v>
      </c>
      <c r="L236">
        <v>19817.337</v>
      </c>
    </row>
    <row r="237" spans="1:12">
      <c r="A237" t="s">
        <v>257</v>
      </c>
      <c r="B237">
        <v>73979.596999999994</v>
      </c>
      <c r="C237">
        <v>63891.650999999998</v>
      </c>
      <c r="D237">
        <v>60225.080999999998</v>
      </c>
      <c r="E237">
        <v>81018.403000000006</v>
      </c>
      <c r="F237">
        <v>81902.587</v>
      </c>
      <c r="G237">
        <v>98834.267999999996</v>
      </c>
      <c r="H237">
        <v>107378.507</v>
      </c>
      <c r="I237">
        <v>75821.414000000004</v>
      </c>
      <c r="J237">
        <v>88451.214999999997</v>
      </c>
      <c r="K237">
        <v>78304.907000000007</v>
      </c>
      <c r="L237">
        <v>68590.702000000005</v>
      </c>
    </row>
    <row r="238" spans="1:12">
      <c r="A238" t="s">
        <v>258</v>
      </c>
      <c r="B238">
        <v>128185.24</v>
      </c>
      <c r="C238">
        <v>94659.067999999999</v>
      </c>
      <c r="D238">
        <v>89334.25</v>
      </c>
      <c r="E238">
        <v>114795.484</v>
      </c>
      <c r="F238">
        <v>101125.94100000001</v>
      </c>
      <c r="G238">
        <v>124413.398</v>
      </c>
      <c r="H238">
        <v>133892.07199999999</v>
      </c>
      <c r="I238">
        <v>149614.42600000001</v>
      </c>
      <c r="J238">
        <v>170213.359</v>
      </c>
      <c r="K238">
        <v>127513.79300000001</v>
      </c>
      <c r="L238">
        <v>117127.66800000001</v>
      </c>
    </row>
    <row r="239" spans="1:12">
      <c r="A239" t="s">
        <v>259</v>
      </c>
      <c r="B239">
        <v>32980.682000000001</v>
      </c>
      <c r="C239">
        <v>22603.29</v>
      </c>
      <c r="D239">
        <v>45163.061999999998</v>
      </c>
      <c r="E239">
        <v>49677.248</v>
      </c>
      <c r="F239">
        <v>39818.858999999997</v>
      </c>
      <c r="G239">
        <v>33905.406000000003</v>
      </c>
      <c r="H239">
        <v>35397.694000000003</v>
      </c>
      <c r="I239">
        <v>45217.506999999998</v>
      </c>
      <c r="J239">
        <v>48611.127</v>
      </c>
      <c r="K239">
        <v>32519.717000000001</v>
      </c>
      <c r="L239">
        <v>29181.292000000001</v>
      </c>
    </row>
    <row r="240" spans="1:12">
      <c r="A240" t="s">
        <v>260</v>
      </c>
      <c r="B240">
        <v>479402.20500000002</v>
      </c>
      <c r="C240">
        <v>483639.67599999998</v>
      </c>
      <c r="D240">
        <v>489288.36099999998</v>
      </c>
      <c r="E240">
        <v>738527.81700000004</v>
      </c>
      <c r="F240">
        <v>760115.08600000001</v>
      </c>
      <c r="G240">
        <v>624269.22699999996</v>
      </c>
      <c r="H240">
        <v>585488.25399999996</v>
      </c>
      <c r="I240">
        <v>577367.32900000003</v>
      </c>
      <c r="J240">
        <v>462817.022</v>
      </c>
      <c r="K240">
        <v>362080.51799999998</v>
      </c>
      <c r="L240">
        <v>306195.16800000001</v>
      </c>
    </row>
    <row r="241" spans="1:12">
      <c r="A241" t="s">
        <v>261</v>
      </c>
      <c r="B241">
        <v>477772.01400000002</v>
      </c>
      <c r="C241">
        <v>444307.734</v>
      </c>
      <c r="D241">
        <v>468656.80099999998</v>
      </c>
      <c r="E241">
        <v>518069.85499999998</v>
      </c>
      <c r="F241">
        <v>500471.29700000002</v>
      </c>
      <c r="G241">
        <v>382777.10700000002</v>
      </c>
      <c r="H241">
        <v>304917.68199999997</v>
      </c>
      <c r="I241">
        <v>328503.326</v>
      </c>
      <c r="J241">
        <v>328326.64899999998</v>
      </c>
      <c r="K241">
        <v>248596.54500000001</v>
      </c>
      <c r="L241">
        <v>224439.155</v>
      </c>
    </row>
    <row r="242" spans="1:12">
      <c r="A242" t="s">
        <v>262</v>
      </c>
      <c r="B242">
        <v>21675.724999999999</v>
      </c>
      <c r="C242">
        <v>19694.302</v>
      </c>
      <c r="D242">
        <v>30785.473999999998</v>
      </c>
      <c r="E242">
        <v>46871.459000000003</v>
      </c>
      <c r="F242">
        <v>65078.474000000002</v>
      </c>
      <c r="G242">
        <v>76562.517999999996</v>
      </c>
      <c r="H242">
        <v>53585.409</v>
      </c>
      <c r="I242">
        <v>67122.937999999995</v>
      </c>
      <c r="J242">
        <v>55436.076000000001</v>
      </c>
      <c r="K242">
        <v>41817.781999999999</v>
      </c>
      <c r="L242">
        <v>55848.294000000002</v>
      </c>
    </row>
    <row r="243" spans="1:12">
      <c r="A243" t="s">
        <v>263</v>
      </c>
      <c r="B243">
        <v>176314.14600000001</v>
      </c>
      <c r="C243">
        <v>207779.394</v>
      </c>
      <c r="D243">
        <v>179617.72500000001</v>
      </c>
      <c r="E243">
        <v>268465.65299999999</v>
      </c>
      <c r="F243">
        <v>258705.777</v>
      </c>
      <c r="G243">
        <v>274216.386</v>
      </c>
      <c r="H243">
        <v>324687.77100000001</v>
      </c>
      <c r="I243">
        <v>331933.60200000001</v>
      </c>
      <c r="J243">
        <v>365931.71799999999</v>
      </c>
      <c r="K243">
        <v>210245.579</v>
      </c>
      <c r="L243">
        <v>260296.967</v>
      </c>
    </row>
    <row r="244" spans="1:12">
      <c r="A244" t="s">
        <v>264</v>
      </c>
      <c r="B244">
        <v>29061.200000000001</v>
      </c>
      <c r="C244">
        <v>31228.691999999999</v>
      </c>
      <c r="D244">
        <v>33746.582999999999</v>
      </c>
      <c r="E244">
        <v>43369.252999999997</v>
      </c>
      <c r="F244">
        <v>38706.120999999999</v>
      </c>
      <c r="G244">
        <v>37996.99</v>
      </c>
      <c r="H244">
        <v>55833.307000000001</v>
      </c>
      <c r="I244">
        <v>66628.362999999998</v>
      </c>
      <c r="J244">
        <v>94869.804000000004</v>
      </c>
      <c r="K244">
        <v>94337.254000000001</v>
      </c>
      <c r="L244">
        <v>89613.171000000002</v>
      </c>
    </row>
    <row r="245" spans="1:12">
      <c r="A245" t="s">
        <v>265</v>
      </c>
      <c r="B245">
        <v>314.03399999999999</v>
      </c>
      <c r="C245">
        <v>315.27100000000002</v>
      </c>
      <c r="D245">
        <v>1096.432</v>
      </c>
      <c r="E245">
        <v>1023.547</v>
      </c>
      <c r="F245">
        <v>4184.5460000000003</v>
      </c>
      <c r="G245">
        <v>1627.6410000000001</v>
      </c>
      <c r="H245">
        <v>7754.4650000000001</v>
      </c>
      <c r="I245">
        <v>3750.3090000000002</v>
      </c>
      <c r="J245">
        <v>5270.183</v>
      </c>
      <c r="K245">
        <v>24974.636999999999</v>
      </c>
      <c r="L245">
        <v>14146.813</v>
      </c>
    </row>
    <row r="246" spans="1:12">
      <c r="A246" t="s">
        <v>266</v>
      </c>
      <c r="B246">
        <v>7262.4570000000003</v>
      </c>
      <c r="C246">
        <v>7744.366</v>
      </c>
      <c r="D246">
        <v>7681.5959999999995</v>
      </c>
      <c r="E246">
        <v>13919.393</v>
      </c>
      <c r="F246">
        <v>13259.588</v>
      </c>
      <c r="G246">
        <v>18232.955000000002</v>
      </c>
      <c r="H246">
        <v>21526.993999999999</v>
      </c>
      <c r="I246">
        <v>30081.439999999999</v>
      </c>
      <c r="J246">
        <v>28789.171999999999</v>
      </c>
      <c r="K246">
        <v>30521.936000000002</v>
      </c>
      <c r="L246">
        <v>32142.617999999999</v>
      </c>
    </row>
    <row r="247" spans="1:12">
      <c r="A247" t="s">
        <v>267</v>
      </c>
      <c r="B247">
        <v>27994.898000000001</v>
      </c>
      <c r="C247">
        <v>21854.841</v>
      </c>
      <c r="D247">
        <v>50676.184999999998</v>
      </c>
      <c r="E247">
        <v>66947.937000000005</v>
      </c>
      <c r="F247">
        <v>56593.894</v>
      </c>
      <c r="G247">
        <v>56952.302000000003</v>
      </c>
      <c r="H247">
        <v>64290.898999999998</v>
      </c>
      <c r="I247">
        <v>90291.22</v>
      </c>
      <c r="J247">
        <v>95107.481</v>
      </c>
      <c r="K247">
        <v>63152.303999999996</v>
      </c>
      <c r="L247">
        <v>51101.514999999999</v>
      </c>
    </row>
    <row r="248" spans="1:12">
      <c r="A248" t="s">
        <v>268</v>
      </c>
      <c r="B248">
        <v>15540.523999999999</v>
      </c>
      <c r="C248">
        <v>19645.155999999999</v>
      </c>
      <c r="D248">
        <v>19911.355</v>
      </c>
      <c r="E248">
        <v>26553.441999999999</v>
      </c>
      <c r="F248">
        <v>38477.218999999997</v>
      </c>
      <c r="G248">
        <v>42847.368000000002</v>
      </c>
      <c r="H248">
        <v>46803.881999999998</v>
      </c>
      <c r="I248">
        <v>40412.946000000004</v>
      </c>
      <c r="J248">
        <v>58915.63</v>
      </c>
      <c r="K248">
        <v>31974.628000000001</v>
      </c>
      <c r="L248">
        <v>39001.025999999998</v>
      </c>
    </row>
    <row r="249" spans="1:12">
      <c r="A249" t="s">
        <v>269</v>
      </c>
      <c r="B249">
        <v>2887.529</v>
      </c>
      <c r="C249">
        <v>2442.9810000000002</v>
      </c>
      <c r="D249">
        <v>12574.835999999999</v>
      </c>
      <c r="E249">
        <v>7362.6930000000002</v>
      </c>
      <c r="F249">
        <v>7895.6149999999998</v>
      </c>
      <c r="G249">
        <v>8348.4889999999996</v>
      </c>
      <c r="H249">
        <v>5658.0559999999996</v>
      </c>
      <c r="I249">
        <v>3089.94</v>
      </c>
      <c r="J249">
        <v>4231.3090000000002</v>
      </c>
      <c r="K249">
        <v>1666.575</v>
      </c>
      <c r="L249">
        <v>1488.877</v>
      </c>
    </row>
    <row r="250" spans="1:12">
      <c r="A250" t="s">
        <v>270</v>
      </c>
      <c r="B250">
        <v>42278.381999999998</v>
      </c>
      <c r="C250">
        <v>40449.705999999998</v>
      </c>
      <c r="D250">
        <v>9222.0239999999994</v>
      </c>
      <c r="E250">
        <v>9241.1260000000002</v>
      </c>
      <c r="F250">
        <v>9349.0239999999994</v>
      </c>
      <c r="G250">
        <v>8091.05</v>
      </c>
      <c r="H250">
        <v>5667.4639999999999</v>
      </c>
      <c r="I250">
        <v>5585.44</v>
      </c>
      <c r="J250">
        <v>8755.5939999999991</v>
      </c>
      <c r="K250">
        <v>7499.4750000000004</v>
      </c>
      <c r="L250">
        <v>8374.09</v>
      </c>
    </row>
    <row r="251" spans="1:12">
      <c r="A251" t="s">
        <v>271</v>
      </c>
      <c r="B251">
        <v>322.38600000000002</v>
      </c>
      <c r="C251">
        <v>460.55099999999999</v>
      </c>
      <c r="D251">
        <v>500.07100000000003</v>
      </c>
      <c r="E251">
        <v>154.84100000000001</v>
      </c>
      <c r="F251">
        <v>73.091999999999999</v>
      </c>
      <c r="G251">
        <v>82.167000000000002</v>
      </c>
      <c r="H251">
        <v>260.154</v>
      </c>
      <c r="I251">
        <v>485.17599999999999</v>
      </c>
      <c r="J251">
        <v>4190.2719999999999</v>
      </c>
      <c r="K251">
        <v>1321.047</v>
      </c>
      <c r="L251">
        <v>642.22</v>
      </c>
    </row>
    <row r="252" spans="1:12">
      <c r="A252" t="s">
        <v>272</v>
      </c>
      <c r="B252">
        <v>3686.2179999999998</v>
      </c>
      <c r="C252">
        <v>4090.6030000000001</v>
      </c>
      <c r="D252">
        <v>4372.1279999999997</v>
      </c>
      <c r="E252">
        <v>4473.6360000000004</v>
      </c>
      <c r="F252">
        <v>3870.991</v>
      </c>
      <c r="G252">
        <v>4401.9589999999998</v>
      </c>
      <c r="H252">
        <v>5432.02</v>
      </c>
      <c r="I252">
        <v>6925.1369999999997</v>
      </c>
      <c r="J252">
        <v>7531.6880000000001</v>
      </c>
      <c r="K252">
        <v>7133.3459999999995</v>
      </c>
      <c r="L252">
        <v>7593.7759999999998</v>
      </c>
    </row>
    <row r="253" spans="1:12">
      <c r="A253" t="s">
        <v>273</v>
      </c>
      <c r="B253">
        <v>3102.0630000000001</v>
      </c>
      <c r="C253">
        <v>4112.6030000000001</v>
      </c>
      <c r="D253">
        <v>3954.8879999999999</v>
      </c>
      <c r="E253">
        <v>13378.918</v>
      </c>
      <c r="F253">
        <v>6616.1890000000003</v>
      </c>
      <c r="G253">
        <v>9263.7890000000007</v>
      </c>
      <c r="H253">
        <v>12899.352000000001</v>
      </c>
      <c r="I253">
        <v>13517.441000000001</v>
      </c>
      <c r="J253">
        <v>22949.044000000002</v>
      </c>
      <c r="K253">
        <v>19582.260999999999</v>
      </c>
      <c r="L253">
        <v>28667.491999999998</v>
      </c>
    </row>
    <row r="254" spans="1:12">
      <c r="A254" t="s">
        <v>274</v>
      </c>
      <c r="B254">
        <v>6555.2020000000002</v>
      </c>
      <c r="C254">
        <v>3461.7840000000001</v>
      </c>
      <c r="D254">
        <v>1374.3240000000001</v>
      </c>
      <c r="E254">
        <v>2247.7350000000001</v>
      </c>
      <c r="F254">
        <v>2823.875</v>
      </c>
      <c r="G254">
        <v>5128.6809999999996</v>
      </c>
      <c r="H254">
        <v>1964.7850000000001</v>
      </c>
      <c r="I254">
        <v>5977.4179999999997</v>
      </c>
      <c r="J254">
        <v>3599.0230000000001</v>
      </c>
      <c r="K254">
        <v>8632.2530000000006</v>
      </c>
      <c r="L254">
        <v>6065.8590000000004</v>
      </c>
    </row>
    <row r="255" spans="1:12">
      <c r="A255" t="s">
        <v>275</v>
      </c>
      <c r="B255">
        <v>45167.175000000003</v>
      </c>
      <c r="C255">
        <v>41988.296000000002</v>
      </c>
      <c r="D255">
        <v>45024.243999999999</v>
      </c>
      <c r="E255">
        <v>65172.514000000003</v>
      </c>
      <c r="F255">
        <v>72108.870999999999</v>
      </c>
      <c r="G255">
        <v>86594.039000000004</v>
      </c>
      <c r="H255">
        <v>90090.448000000004</v>
      </c>
      <c r="I255">
        <v>111731.249</v>
      </c>
      <c r="J255">
        <v>152191.09</v>
      </c>
      <c r="K255">
        <v>147961.57399999999</v>
      </c>
      <c r="L255">
        <v>122105.371</v>
      </c>
    </row>
    <row r="256" spans="1:12">
      <c r="A256" t="s">
        <v>276</v>
      </c>
      <c r="B256">
        <v>81788.361000000004</v>
      </c>
      <c r="C256">
        <v>77261.868000000002</v>
      </c>
      <c r="D256">
        <v>102156.708</v>
      </c>
      <c r="E256">
        <v>134128.01699999999</v>
      </c>
      <c r="F256">
        <v>155812.71100000001</v>
      </c>
      <c r="G256">
        <v>176734.54300000001</v>
      </c>
      <c r="H256">
        <v>200063.71799999999</v>
      </c>
      <c r="I256">
        <v>252686.003</v>
      </c>
      <c r="J256">
        <v>286299.56699999998</v>
      </c>
      <c r="K256">
        <v>231495.61499999999</v>
      </c>
      <c r="L256">
        <v>226459.212</v>
      </c>
    </row>
    <row r="257" spans="1:12">
      <c r="A257" t="s">
        <v>277</v>
      </c>
      <c r="B257">
        <v>23927.887999999999</v>
      </c>
      <c r="C257">
        <v>34293.31</v>
      </c>
      <c r="D257">
        <v>32255.012999999999</v>
      </c>
      <c r="E257">
        <v>41372.675000000003</v>
      </c>
      <c r="F257">
        <v>43926.68</v>
      </c>
      <c r="G257">
        <v>63319.328000000001</v>
      </c>
      <c r="H257">
        <v>65985.38</v>
      </c>
      <c r="I257">
        <v>93538.203999999998</v>
      </c>
      <c r="J257">
        <v>105994.474</v>
      </c>
      <c r="K257">
        <v>96172.244999999995</v>
      </c>
      <c r="L257">
        <v>129415.93399999999</v>
      </c>
    </row>
    <row r="258" spans="1:12">
      <c r="A258" t="s">
        <v>278</v>
      </c>
      <c r="B258">
        <v>4162.4489999999996</v>
      </c>
      <c r="C258">
        <v>7001.9290000000001</v>
      </c>
      <c r="D258">
        <v>6845.3549999999996</v>
      </c>
      <c r="E258">
        <v>11982.838</v>
      </c>
      <c r="F258">
        <v>4527.0609999999997</v>
      </c>
      <c r="G258">
        <v>7021.3519999999999</v>
      </c>
      <c r="H258">
        <v>4808.7309999999998</v>
      </c>
      <c r="I258">
        <v>8169.4960000000001</v>
      </c>
      <c r="J258">
        <v>9921.7389999999996</v>
      </c>
      <c r="K258">
        <v>11814.852000000001</v>
      </c>
      <c r="L258">
        <v>15442.084000000001</v>
      </c>
    </row>
    <row r="259" spans="1:12">
      <c r="A259" t="s">
        <v>279</v>
      </c>
      <c r="B259">
        <v>36463.733</v>
      </c>
      <c r="C259">
        <v>66918.28</v>
      </c>
      <c r="D259">
        <v>1921.2850000000001</v>
      </c>
      <c r="E259">
        <v>2291.3530000000001</v>
      </c>
      <c r="F259">
        <v>5851.5249999999996</v>
      </c>
      <c r="G259">
        <v>3709.6410000000001</v>
      </c>
      <c r="H259">
        <v>45820.226000000002</v>
      </c>
      <c r="I259">
        <v>4976.3760000000002</v>
      </c>
      <c r="J259">
        <v>20865.977999999999</v>
      </c>
      <c r="K259">
        <v>3939.723</v>
      </c>
      <c r="L259">
        <v>4430.6580000000004</v>
      </c>
    </row>
    <row r="260" spans="1:12">
      <c r="A260" t="s">
        <v>280</v>
      </c>
      <c r="B260">
        <v>39921.612000000001</v>
      </c>
      <c r="C260">
        <v>26530.406999999999</v>
      </c>
      <c r="D260">
        <v>31450.248</v>
      </c>
      <c r="E260">
        <v>42511.358999999997</v>
      </c>
      <c r="F260">
        <v>59785.597000000002</v>
      </c>
      <c r="G260">
        <v>45069.112999999998</v>
      </c>
      <c r="H260">
        <v>57076.584000000003</v>
      </c>
      <c r="I260">
        <v>68604.410999999993</v>
      </c>
      <c r="J260">
        <v>72438.475999999995</v>
      </c>
      <c r="K260">
        <v>60060.004000000001</v>
      </c>
      <c r="L260">
        <v>63576.167000000001</v>
      </c>
    </row>
    <row r="261" spans="1:12">
      <c r="A261" t="s">
        <v>281</v>
      </c>
      <c r="B261">
        <v>52345.400999999998</v>
      </c>
      <c r="C261">
        <v>24523.33</v>
      </c>
      <c r="D261">
        <v>29042.817999999999</v>
      </c>
      <c r="E261">
        <v>58965.584000000003</v>
      </c>
      <c r="F261">
        <v>63880.807999999997</v>
      </c>
      <c r="G261">
        <v>71731.601999999999</v>
      </c>
      <c r="H261">
        <v>67383.233999999997</v>
      </c>
      <c r="I261">
        <v>64770.38</v>
      </c>
      <c r="J261">
        <v>76514.456999999995</v>
      </c>
      <c r="K261">
        <v>75640.774000000005</v>
      </c>
      <c r="L261">
        <v>74502.504000000001</v>
      </c>
    </row>
    <row r="262" spans="1:12">
      <c r="A262" t="s">
        <v>282</v>
      </c>
      <c r="B262">
        <v>16043.048000000001</v>
      </c>
      <c r="C262">
        <v>13884.807000000001</v>
      </c>
      <c r="D262">
        <v>16367.118</v>
      </c>
      <c r="E262">
        <v>17541.788</v>
      </c>
      <c r="F262">
        <v>20960.594000000001</v>
      </c>
      <c r="G262">
        <v>28858.057000000001</v>
      </c>
      <c r="H262">
        <v>30060.17</v>
      </c>
      <c r="I262">
        <v>32172.763999999999</v>
      </c>
      <c r="J262">
        <v>36381.546999999999</v>
      </c>
      <c r="K262">
        <v>38963.307000000001</v>
      </c>
      <c r="L262">
        <v>37104.906000000003</v>
      </c>
    </row>
    <row r="263" spans="1:12">
      <c r="A263" t="s">
        <v>283</v>
      </c>
      <c r="B263">
        <v>503.98899999999998</v>
      </c>
      <c r="C263">
        <v>292.714</v>
      </c>
      <c r="D263">
        <v>99.486999999999995</v>
      </c>
      <c r="E263">
        <v>319.291</v>
      </c>
      <c r="F263">
        <v>310.34399999999999</v>
      </c>
      <c r="G263">
        <v>9.6910000000000007</v>
      </c>
      <c r="H263">
        <v>2923.38</v>
      </c>
      <c r="I263">
        <v>17622.984</v>
      </c>
      <c r="J263">
        <v>178.495</v>
      </c>
      <c r="K263">
        <v>3236.502</v>
      </c>
      <c r="L263">
        <v>1613.4290000000001</v>
      </c>
    </row>
  </sheetData>
  <pageMargins left="0.7" right="0.7" top="0.75" bottom="0.75" header="0.3" footer="0.3"/>
  <legacyDrawing r:id="rId1"/>
</worksheet>
</file>

<file path=xl/worksheets/sheet37.xml><?xml version="1.0" encoding="utf-8"?>
<worksheet xmlns="http://schemas.openxmlformats.org/spreadsheetml/2006/main" xmlns:r="http://schemas.openxmlformats.org/officeDocument/2006/relationships">
  <sheetPr>
    <tabColor theme="1"/>
  </sheetPr>
  <dimension ref="A1"/>
  <sheetViews>
    <sheetView workbookViewId="0">
      <selection activeCell="C22" sqref="C22"/>
    </sheetView>
  </sheetViews>
  <sheetFormatPr defaultRowHeight="12.7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528"/>
  <sheetViews>
    <sheetView tabSelected="1" topLeftCell="V1" zoomScale="70" zoomScaleNormal="70" workbookViewId="0">
      <selection activeCell="X10" sqref="X10"/>
    </sheetView>
  </sheetViews>
  <sheetFormatPr defaultRowHeight="12.75"/>
  <cols>
    <col min="1" max="1" width="9.28515625" customWidth="1"/>
    <col min="28" max="28" width="9.85546875" bestFit="1" customWidth="1"/>
    <col min="37" max="37" width="13.42578125" bestFit="1" customWidth="1"/>
    <col min="40" max="40" width="13.42578125" bestFit="1" customWidth="1"/>
    <col min="44" max="44" width="10.85546875" bestFit="1" customWidth="1"/>
    <col min="49" max="49" width="13.7109375" bestFit="1" customWidth="1"/>
    <col min="50" max="50" width="14.42578125" bestFit="1" customWidth="1"/>
    <col min="51" max="57" width="13.7109375" bestFit="1" customWidth="1"/>
    <col min="58" max="59" width="10.28515625" bestFit="1" customWidth="1"/>
    <col min="60" max="60" width="11.140625" bestFit="1" customWidth="1"/>
    <col min="61" max="61" width="11.42578125" customWidth="1"/>
    <col min="62" max="69" width="10.28515625" bestFit="1" customWidth="1"/>
  </cols>
  <sheetData>
    <row r="1" spans="1:69">
      <c r="A1" t="s">
        <v>26</v>
      </c>
    </row>
    <row r="2" spans="1:69">
      <c r="A2" t="s">
        <v>0</v>
      </c>
      <c r="N2" s="1"/>
      <c r="Z2" s="67" t="s">
        <v>497</v>
      </c>
    </row>
    <row r="3" spans="1:69" ht="18">
      <c r="Z3" s="137"/>
      <c r="AA3" s="152" t="s">
        <v>438</v>
      </c>
      <c r="AB3" s="9"/>
      <c r="AC3" s="9"/>
      <c r="AD3" s="9"/>
      <c r="AE3" s="9"/>
      <c r="AF3" s="9"/>
      <c r="AG3" s="9"/>
      <c r="AH3" s="9">
        <f>2*MIN(AG7,AG25)/(AG7+AG25)</f>
        <v>0.7332443490524696</v>
      </c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18"/>
      <c r="AV3" s="165" t="s">
        <v>441</v>
      </c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18"/>
    </row>
    <row r="4" spans="1:69">
      <c r="A4" t="s">
        <v>1</v>
      </c>
      <c r="B4" t="s">
        <v>291</v>
      </c>
      <c r="C4" t="s">
        <v>3</v>
      </c>
      <c r="D4" t="s">
        <v>4</v>
      </c>
      <c r="F4" s="2" t="s">
        <v>452</v>
      </c>
      <c r="Z4" s="33"/>
      <c r="AA4" s="153" t="s">
        <v>289</v>
      </c>
      <c r="AB4" s="50" t="s">
        <v>439</v>
      </c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8"/>
      <c r="AV4" s="57" t="s">
        <v>443</v>
      </c>
      <c r="AW4" s="47" t="s">
        <v>442</v>
      </c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8"/>
    </row>
    <row r="5" spans="1:69">
      <c r="Z5" s="117" t="s">
        <v>437</v>
      </c>
      <c r="AA5" s="6"/>
      <c r="AB5" s="5">
        <v>1995</v>
      </c>
      <c r="AC5" s="5">
        <v>1996</v>
      </c>
      <c r="AD5" s="5">
        <v>1997</v>
      </c>
      <c r="AE5" s="5">
        <v>1998</v>
      </c>
      <c r="AF5" s="5">
        <v>1999</v>
      </c>
      <c r="AG5" s="5">
        <v>2000</v>
      </c>
      <c r="AH5" s="5">
        <v>2001</v>
      </c>
      <c r="AI5" s="5">
        <v>2002</v>
      </c>
      <c r="AJ5" s="5">
        <v>2003</v>
      </c>
      <c r="AK5" s="5">
        <v>2004</v>
      </c>
      <c r="AL5" s="5">
        <v>2005</v>
      </c>
      <c r="AM5" s="5">
        <v>2006</v>
      </c>
      <c r="AN5" s="5">
        <v>2007</v>
      </c>
      <c r="AO5" s="5">
        <v>2008</v>
      </c>
      <c r="AP5" s="5">
        <v>2009</v>
      </c>
      <c r="AQ5" s="5">
        <v>2010</v>
      </c>
      <c r="AR5" s="5">
        <v>2011</v>
      </c>
      <c r="AS5" s="5">
        <v>2012</v>
      </c>
      <c r="AT5" s="5">
        <v>2013</v>
      </c>
      <c r="AU5" s="6">
        <v>2014</v>
      </c>
      <c r="AV5" s="33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8"/>
    </row>
    <row r="6" spans="1:69">
      <c r="A6" t="s">
        <v>5</v>
      </c>
      <c r="B6" t="s">
        <v>432</v>
      </c>
      <c r="C6" t="s">
        <v>433</v>
      </c>
      <c r="D6" t="s">
        <v>434</v>
      </c>
      <c r="E6" t="s">
        <v>435</v>
      </c>
      <c r="F6" t="s">
        <v>436</v>
      </c>
      <c r="G6" t="s">
        <v>6</v>
      </c>
      <c r="H6" t="s">
        <v>7</v>
      </c>
      <c r="I6" t="s">
        <v>8</v>
      </c>
      <c r="J6" t="s">
        <v>9</v>
      </c>
      <c r="K6" t="s">
        <v>10</v>
      </c>
      <c r="L6" t="s">
        <v>11</v>
      </c>
      <c r="M6" t="s">
        <v>12</v>
      </c>
      <c r="N6" t="s">
        <v>13</v>
      </c>
      <c r="O6" t="s">
        <v>14</v>
      </c>
      <c r="P6" t="s">
        <v>15</v>
      </c>
      <c r="Q6" t="s">
        <v>16</v>
      </c>
      <c r="R6" s="1" t="s">
        <v>426</v>
      </c>
      <c r="S6" t="s">
        <v>427</v>
      </c>
      <c r="T6" t="s">
        <v>428</v>
      </c>
      <c r="U6" t="s">
        <v>429</v>
      </c>
      <c r="Z6" s="33"/>
      <c r="AA6" s="7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8"/>
      <c r="AV6" s="117" t="s">
        <v>437</v>
      </c>
      <c r="AW6" s="6"/>
      <c r="AX6" s="159">
        <v>1995</v>
      </c>
      <c r="AY6" s="159">
        <v>1996</v>
      </c>
      <c r="AZ6" s="159">
        <v>1997</v>
      </c>
      <c r="BA6" s="159">
        <v>1998</v>
      </c>
      <c r="BB6" s="159">
        <v>1999</v>
      </c>
      <c r="BC6" s="159">
        <v>2000</v>
      </c>
      <c r="BD6" s="159">
        <v>2001</v>
      </c>
      <c r="BE6" s="159">
        <v>2002</v>
      </c>
      <c r="BF6" s="159">
        <v>2003</v>
      </c>
      <c r="BG6" s="159">
        <v>2004</v>
      </c>
      <c r="BH6" s="159">
        <v>2005</v>
      </c>
      <c r="BI6" s="159">
        <v>2006</v>
      </c>
      <c r="BJ6" s="159">
        <v>2007</v>
      </c>
      <c r="BK6" s="159">
        <v>2008</v>
      </c>
      <c r="BL6" s="159">
        <v>2009</v>
      </c>
      <c r="BM6" s="159">
        <v>2010</v>
      </c>
      <c r="BN6" s="159">
        <v>2011</v>
      </c>
      <c r="BO6" s="159">
        <v>2012</v>
      </c>
      <c r="BP6" s="159">
        <v>2013</v>
      </c>
      <c r="BQ6" s="162">
        <v>2014</v>
      </c>
    </row>
    <row r="7" spans="1:69">
      <c r="A7" t="s">
        <v>17</v>
      </c>
      <c r="Z7" s="33"/>
      <c r="AA7" s="7" t="s">
        <v>21</v>
      </c>
      <c r="AB7" s="31">
        <f>SUM(B9:B96)</f>
        <v>3297403.5429999996</v>
      </c>
      <c r="AC7" s="31">
        <f>SUM(C9:C96)</f>
        <v>3200158.9489999991</v>
      </c>
      <c r="AD7" s="31">
        <f>SUM(D9:D96)</f>
        <v>2928662.0409999983</v>
      </c>
      <c r="AE7" s="31">
        <f>SUM(E9:E96)</f>
        <v>3006977.9770000004</v>
      </c>
      <c r="AF7" s="31">
        <f>SUM(F9:F96)</f>
        <v>2770015.324</v>
      </c>
      <c r="AG7" s="31">
        <f t="shared" ref="AG7:AU7" si="0">SUM(G9:G96)</f>
        <v>2967595.7459999998</v>
      </c>
      <c r="AH7" s="31">
        <f t="shared" si="0"/>
        <v>3133610.3159999996</v>
      </c>
      <c r="AI7" s="31">
        <f t="shared" si="0"/>
        <v>3692235.0939999996</v>
      </c>
      <c r="AJ7" s="31">
        <f t="shared" si="0"/>
        <v>4313778.2130000005</v>
      </c>
      <c r="AK7" s="31">
        <f t="shared" si="0"/>
        <v>5806820.1150000012</v>
      </c>
      <c r="AL7" s="31">
        <f t="shared" si="0"/>
        <v>7606827.4089999953</v>
      </c>
      <c r="AM7" s="31">
        <f t="shared" si="0"/>
        <v>8768911.4730000012</v>
      </c>
      <c r="AN7" s="31">
        <f t="shared" si="0"/>
        <v>11069279.347999999</v>
      </c>
      <c r="AO7" s="31">
        <f t="shared" si="0"/>
        <v>14462614.175999995</v>
      </c>
      <c r="AP7" s="31">
        <f t="shared" si="0"/>
        <v>12154798.867999997</v>
      </c>
      <c r="AQ7" s="31">
        <f t="shared" si="0"/>
        <v>14550883.166000001</v>
      </c>
      <c r="AR7" s="31">
        <f t="shared" si="0"/>
        <v>17149040.836999994</v>
      </c>
      <c r="AS7" s="31">
        <f t="shared" si="0"/>
        <v>17362345.673</v>
      </c>
      <c r="AT7" s="31">
        <f t="shared" si="0"/>
        <v>16686975.811999999</v>
      </c>
      <c r="AU7" s="8">
        <f t="shared" si="0"/>
        <v>16979116.691000003</v>
      </c>
      <c r="AV7" s="33"/>
      <c r="AW7" s="8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212"/>
    </row>
    <row r="8" spans="1:69">
      <c r="A8" t="s">
        <v>28</v>
      </c>
      <c r="B8">
        <v>21685565.440000001</v>
      </c>
      <c r="C8">
        <v>21907320.831999999</v>
      </c>
      <c r="D8">
        <v>22746343.423999999</v>
      </c>
      <c r="E8">
        <v>28305768.447999999</v>
      </c>
      <c r="F8">
        <v>26842601.535</v>
      </c>
      <c r="G8">
        <v>29052866.787</v>
      </c>
      <c r="H8">
        <v>33384210.374000002</v>
      </c>
      <c r="I8">
        <v>38491920</v>
      </c>
      <c r="J8">
        <v>48720350.333999999</v>
      </c>
      <c r="K8">
        <v>65771586.903999999</v>
      </c>
      <c r="L8">
        <v>78208547.528999999</v>
      </c>
      <c r="M8">
        <v>95140986.341999993</v>
      </c>
      <c r="N8">
        <v>120900492.192</v>
      </c>
      <c r="O8">
        <v>146087028.73500001</v>
      </c>
      <c r="P8">
        <v>112884321.338</v>
      </c>
      <c r="Q8">
        <v>132140913.815</v>
      </c>
      <c r="R8">
        <v>162391721.227</v>
      </c>
      <c r="S8">
        <v>156422742.61300001</v>
      </c>
      <c r="T8">
        <v>161524152.111</v>
      </c>
      <c r="U8">
        <v>173726654.16299999</v>
      </c>
      <c r="Z8" s="33"/>
      <c r="AA8" s="7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8"/>
      <c r="AV8" s="33"/>
      <c r="AW8" s="7" t="s">
        <v>21</v>
      </c>
      <c r="AX8" s="213">
        <f>2*MIN(AB7,AB25)/(AB7+AB25)</f>
        <v>0.81562057144418798</v>
      </c>
      <c r="AY8" s="213">
        <f>2*MIN(AC7,AC25)/(AC7+AC25)</f>
        <v>0.74910544269922619</v>
      </c>
      <c r="AZ8" s="213">
        <f t="shared" ref="AZ8:BQ8" si="1">2*MIN(AD7,AD25)/(AD7+AD25)</f>
        <v>0.72757176906959176</v>
      </c>
      <c r="BA8" s="213">
        <f t="shared" si="1"/>
        <v>0.76974986646037935</v>
      </c>
      <c r="BB8" s="213">
        <f t="shared" si="1"/>
        <v>0.77164179002986855</v>
      </c>
      <c r="BC8" s="213">
        <f t="shared" si="1"/>
        <v>0.7332443490524696</v>
      </c>
      <c r="BD8" s="213">
        <f t="shared" si="1"/>
        <v>0.72210117257805273</v>
      </c>
      <c r="BE8" s="213">
        <f t="shared" si="1"/>
        <v>0.70566216146670391</v>
      </c>
      <c r="BF8" s="213">
        <f t="shared" si="1"/>
        <v>0.75180250473345911</v>
      </c>
      <c r="BG8" s="213">
        <f t="shared" si="1"/>
        <v>0.7841380849085674</v>
      </c>
      <c r="BH8" s="213">
        <f t="shared" si="1"/>
        <v>0.81441881486161549</v>
      </c>
      <c r="BI8" s="213">
        <f t="shared" si="1"/>
        <v>0.75279422304746979</v>
      </c>
      <c r="BJ8" s="213">
        <f t="shared" si="1"/>
        <v>0.78315981456454709</v>
      </c>
      <c r="BK8" s="213">
        <f t="shared" si="1"/>
        <v>0.76189857425722796</v>
      </c>
      <c r="BL8" s="213">
        <f t="shared" si="1"/>
        <v>0.83366980806418201</v>
      </c>
      <c r="BM8" s="213">
        <f t="shared" si="1"/>
        <v>0.83428766237144325</v>
      </c>
      <c r="BN8" s="213">
        <f t="shared" si="1"/>
        <v>0.76094703146865172</v>
      </c>
      <c r="BO8" s="213">
        <f t="shared" si="1"/>
        <v>0.79112304794401123</v>
      </c>
      <c r="BP8" s="213">
        <f t="shared" si="1"/>
        <v>0.77641958280930901</v>
      </c>
      <c r="BQ8" s="214">
        <f t="shared" si="1"/>
        <v>0.80850598353279635</v>
      </c>
    </row>
    <row r="9" spans="1:69">
      <c r="A9" t="s">
        <v>29</v>
      </c>
      <c r="B9">
        <v>57994.127999999997</v>
      </c>
      <c r="C9">
        <v>41633.56</v>
      </c>
      <c r="D9">
        <v>56307.616000000002</v>
      </c>
      <c r="E9">
        <v>62728.008000000002</v>
      </c>
      <c r="F9">
        <v>36883.5</v>
      </c>
      <c r="G9">
        <v>31429.482</v>
      </c>
      <c r="H9">
        <v>38826.192000000003</v>
      </c>
      <c r="I9">
        <v>44218.36</v>
      </c>
      <c r="J9">
        <v>52442.203999999998</v>
      </c>
      <c r="K9">
        <v>115276.49800000001</v>
      </c>
      <c r="L9">
        <v>150351.22700000001</v>
      </c>
      <c r="M9">
        <v>163373.50599999999</v>
      </c>
      <c r="N9">
        <v>201367.96400000001</v>
      </c>
      <c r="O9">
        <v>268141.91499999998</v>
      </c>
      <c r="P9">
        <v>247425.39499999999</v>
      </c>
      <c r="Q9">
        <v>249778.908</v>
      </c>
      <c r="R9">
        <v>326313.02799999999</v>
      </c>
      <c r="S9">
        <v>356624.11099999998</v>
      </c>
      <c r="T9">
        <v>374762.45</v>
      </c>
      <c r="U9">
        <v>389164.37800000003</v>
      </c>
      <c r="Z9" s="33"/>
      <c r="AA9" s="7" t="s">
        <v>22</v>
      </c>
      <c r="AB9" s="31">
        <f t="shared" ref="AB9:AU9" si="2">B105+B130+B131+B132+B136+B137+B138+B106+B150+B151+B152+B156+B157+B166+B167+B168+B169+B170+B171+B172+B173</f>
        <v>1218727.5649999999</v>
      </c>
      <c r="AC9" s="31">
        <f t="shared" si="2"/>
        <v>1121598.0699999998</v>
      </c>
      <c r="AD9" s="31">
        <f t="shared" si="2"/>
        <v>1118961.5400000003</v>
      </c>
      <c r="AE9" s="31">
        <f t="shared" si="2"/>
        <v>1184968.9680000001</v>
      </c>
      <c r="AF9" s="31">
        <f t="shared" si="2"/>
        <v>1169585.7689999999</v>
      </c>
      <c r="AG9" s="31">
        <f t="shared" si="2"/>
        <v>1140077.5159999998</v>
      </c>
      <c r="AH9" s="31">
        <f t="shared" si="2"/>
        <v>1160948.8370000001</v>
      </c>
      <c r="AI9" s="31">
        <f t="shared" si="2"/>
        <v>1185180.7619999999</v>
      </c>
      <c r="AJ9" s="31">
        <f t="shared" si="2"/>
        <v>1550961.6219999997</v>
      </c>
      <c r="AK9" s="31">
        <f t="shared" si="2"/>
        <v>1950819.977</v>
      </c>
      <c r="AL9" s="31">
        <f t="shared" si="2"/>
        <v>2152117.9659999995</v>
      </c>
      <c r="AM9" s="31">
        <f t="shared" si="2"/>
        <v>2637291.0419999999</v>
      </c>
      <c r="AN9" s="31">
        <f t="shared" si="2"/>
        <v>3198442.6769999997</v>
      </c>
      <c r="AO9" s="31">
        <f t="shared" si="2"/>
        <v>3636313.7009999994</v>
      </c>
      <c r="AP9" s="31">
        <f t="shared" si="2"/>
        <v>2612942.3169999993</v>
      </c>
      <c r="AQ9" s="31">
        <f t="shared" si="2"/>
        <v>3125608.7839999995</v>
      </c>
      <c r="AR9" s="31">
        <f t="shared" si="2"/>
        <v>4166502.5060000001</v>
      </c>
      <c r="AS9" s="31">
        <f t="shared" si="2"/>
        <v>4482846.648000001</v>
      </c>
      <c r="AT9" s="31">
        <f t="shared" si="2"/>
        <v>4735794.1500000004</v>
      </c>
      <c r="AU9" s="8">
        <f t="shared" si="2"/>
        <v>4798526.9810000015</v>
      </c>
      <c r="AV9" s="33"/>
      <c r="AW9" s="8"/>
      <c r="AX9" s="213"/>
      <c r="AY9" s="215"/>
      <c r="AZ9" s="215"/>
      <c r="BA9" s="215"/>
      <c r="BB9" s="215"/>
      <c r="BC9" s="213"/>
      <c r="BD9" s="215"/>
      <c r="BE9" s="215"/>
      <c r="BF9" s="215"/>
      <c r="BG9" s="215"/>
      <c r="BH9" s="213"/>
      <c r="BI9" s="215"/>
      <c r="BJ9" s="215"/>
      <c r="BK9" s="215"/>
      <c r="BL9" s="215"/>
      <c r="BM9" s="213"/>
      <c r="BN9" s="215"/>
      <c r="BO9" s="215"/>
      <c r="BP9" s="215"/>
      <c r="BQ9" s="214"/>
    </row>
    <row r="10" spans="1:69">
      <c r="A10" t="s">
        <v>30</v>
      </c>
      <c r="B10">
        <v>5676.3620000000001</v>
      </c>
      <c r="C10">
        <v>5176.1549999999997</v>
      </c>
      <c r="D10">
        <v>5397.7510000000002</v>
      </c>
      <c r="E10">
        <v>3775.1280000000002</v>
      </c>
      <c r="F10">
        <v>4058.1550000000002</v>
      </c>
      <c r="G10">
        <v>2747.7779999999998</v>
      </c>
      <c r="H10">
        <v>15424.933000000001</v>
      </c>
      <c r="I10">
        <v>8615.1769999999997</v>
      </c>
      <c r="J10">
        <v>3407.6410000000001</v>
      </c>
      <c r="K10">
        <v>4822.3879999999999</v>
      </c>
      <c r="L10">
        <v>5798.1760000000004</v>
      </c>
      <c r="M10">
        <v>8468.0210000000006</v>
      </c>
      <c r="N10">
        <v>15100.084999999999</v>
      </c>
      <c r="O10">
        <v>27897.403999999999</v>
      </c>
      <c r="P10">
        <v>25746.687000000002</v>
      </c>
      <c r="Q10">
        <v>35239.300000000003</v>
      </c>
      <c r="R10">
        <v>42511.557000000001</v>
      </c>
      <c r="S10">
        <v>42595.538</v>
      </c>
      <c r="T10">
        <v>43194.470999999998</v>
      </c>
      <c r="U10">
        <v>43333.417999999998</v>
      </c>
      <c r="X10" s="211"/>
      <c r="Z10" s="33"/>
      <c r="AA10" s="7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8"/>
      <c r="AV10" s="33"/>
      <c r="AW10" s="7" t="s">
        <v>22</v>
      </c>
      <c r="AX10" s="213">
        <f>2*MIN(AB9,AB27)/(AB9+AB27)</f>
        <v>0.95815910792453196</v>
      </c>
      <c r="AY10" s="213">
        <f>2*MIN(AC9,AC27)/(AC9+AC27)</f>
        <v>0.92417770385119791</v>
      </c>
      <c r="AZ10" s="213">
        <f t="shared" ref="AZ10:BQ10" si="3">2*MIN(AD9,AD27)/(AD9+AD27)</f>
        <v>0.91577910823840514</v>
      </c>
      <c r="BA10" s="213">
        <f t="shared" si="3"/>
        <v>0.90095281003293459</v>
      </c>
      <c r="BB10" s="213">
        <f t="shared" si="3"/>
        <v>0.91764991061021162</v>
      </c>
      <c r="BC10" s="213">
        <f t="shared" si="3"/>
        <v>0.87174291011754046</v>
      </c>
      <c r="BD10" s="213">
        <f t="shared" si="3"/>
        <v>0.83447679746387005</v>
      </c>
      <c r="BE10" s="213">
        <f t="shared" si="3"/>
        <v>0.82532863383776045</v>
      </c>
      <c r="BF10" s="213">
        <f t="shared" si="3"/>
        <v>0.82793020633703795</v>
      </c>
      <c r="BG10" s="213">
        <f t="shared" si="3"/>
        <v>0.80225966985810493</v>
      </c>
      <c r="BH10" s="213">
        <f t="shared" si="3"/>
        <v>0.78497948212583102</v>
      </c>
      <c r="BI10" s="213">
        <f t="shared" si="3"/>
        <v>0.73855298880043385</v>
      </c>
      <c r="BJ10" s="213">
        <f t="shared" si="3"/>
        <v>0.7186079847669451</v>
      </c>
      <c r="BK10" s="213">
        <f t="shared" si="3"/>
        <v>0.73803943961835894</v>
      </c>
      <c r="BL10" s="213">
        <f t="shared" si="3"/>
        <v>0.79413257206961485</v>
      </c>
      <c r="BM10" s="213">
        <f t="shared" si="3"/>
        <v>0.76300037005328503</v>
      </c>
      <c r="BN10" s="213">
        <f t="shared" si="3"/>
        <v>0.80846148495246417</v>
      </c>
      <c r="BO10" s="213">
        <f t="shared" si="3"/>
        <v>0.87065588073488143</v>
      </c>
      <c r="BP10" s="213">
        <f t="shared" si="3"/>
        <v>0.87694310321687041</v>
      </c>
      <c r="BQ10" s="214">
        <f t="shared" si="3"/>
        <v>0.8606877040834382</v>
      </c>
    </row>
    <row r="11" spans="1:69">
      <c r="A11" t="s">
        <v>31</v>
      </c>
      <c r="B11">
        <v>25824.135999999999</v>
      </c>
      <c r="C11">
        <v>25654.284</v>
      </c>
      <c r="D11">
        <v>34442.504000000001</v>
      </c>
      <c r="E11">
        <v>49617.411999999997</v>
      </c>
      <c r="F11">
        <v>26181.55</v>
      </c>
      <c r="G11">
        <v>29890.749</v>
      </c>
      <c r="H11">
        <v>46998.247000000003</v>
      </c>
      <c r="I11">
        <v>49446.256999999998</v>
      </c>
      <c r="J11">
        <v>50213.406000000003</v>
      </c>
      <c r="K11">
        <v>88775.808000000005</v>
      </c>
      <c r="L11">
        <v>113187.52499999999</v>
      </c>
      <c r="M11">
        <v>103889.18700000001</v>
      </c>
      <c r="N11">
        <v>128244.633</v>
      </c>
      <c r="O11">
        <v>184546.32399999999</v>
      </c>
      <c r="P11">
        <v>167173.98499999999</v>
      </c>
      <c r="Q11">
        <v>163573.63099999999</v>
      </c>
      <c r="R11">
        <v>213227.93900000001</v>
      </c>
      <c r="S11">
        <v>239745.96400000001</v>
      </c>
      <c r="T11">
        <v>253202.27799999999</v>
      </c>
      <c r="U11">
        <v>246272.33799999999</v>
      </c>
      <c r="Z11" s="33"/>
      <c r="AA11" s="7" t="s">
        <v>23</v>
      </c>
      <c r="AB11" s="31">
        <f t="shared" ref="AB11:AU11" si="4">B141+B142+B143+B144+B145+B146+B147+B148+B149+B153+B154+B155+B231+B232+B233+B234+B235+B236+B237+B238+B239+B240+B241+B242+B243+B244+B257+B258</f>
        <v>3740210.0039999997</v>
      </c>
      <c r="AC11" s="31">
        <f t="shared" si="4"/>
        <v>3758079.5509999995</v>
      </c>
      <c r="AD11" s="31">
        <f t="shared" si="4"/>
        <v>3615198.4360000007</v>
      </c>
      <c r="AE11" s="31">
        <f t="shared" si="4"/>
        <v>4417070.2420000006</v>
      </c>
      <c r="AF11" s="31">
        <f t="shared" si="4"/>
        <v>4166812.0740000005</v>
      </c>
      <c r="AG11" s="31">
        <f t="shared" si="4"/>
        <v>4254050.6579999989</v>
      </c>
      <c r="AH11" s="31">
        <f t="shared" si="4"/>
        <v>4739457.7709999997</v>
      </c>
      <c r="AI11" s="31">
        <f t="shared" si="4"/>
        <v>4867044.8399999989</v>
      </c>
      <c r="AJ11" s="31">
        <f t="shared" si="4"/>
        <v>6166106.9239999996</v>
      </c>
      <c r="AK11" s="31">
        <f t="shared" si="4"/>
        <v>7368888.5290000001</v>
      </c>
      <c r="AL11" s="31">
        <f t="shared" si="4"/>
        <v>8081251.1160000013</v>
      </c>
      <c r="AM11" s="31">
        <f t="shared" si="4"/>
        <v>9103775.375</v>
      </c>
      <c r="AN11" s="31">
        <f t="shared" si="4"/>
        <v>10729078.764999999</v>
      </c>
      <c r="AO11" s="31">
        <f t="shared" si="4"/>
        <v>11968414.250999998</v>
      </c>
      <c r="AP11" s="31">
        <f t="shared" si="4"/>
        <v>9420155.0380000006</v>
      </c>
      <c r="AQ11" s="31">
        <f t="shared" si="4"/>
        <v>10536005.181</v>
      </c>
      <c r="AR11" s="31">
        <f t="shared" si="4"/>
        <v>14094421.419999996</v>
      </c>
      <c r="AS11" s="31">
        <f t="shared" si="4"/>
        <v>13749231.694</v>
      </c>
      <c r="AT11" s="31">
        <f t="shared" si="4"/>
        <v>15155044.297</v>
      </c>
      <c r="AU11" s="8">
        <f t="shared" si="4"/>
        <v>16356578.524</v>
      </c>
      <c r="AV11" s="33"/>
      <c r="AW11" s="8"/>
      <c r="AX11" s="213"/>
      <c r="AY11" s="215"/>
      <c r="AZ11" s="215"/>
      <c r="BA11" s="215"/>
      <c r="BB11" s="215"/>
      <c r="BC11" s="213"/>
      <c r="BD11" s="215"/>
      <c r="BE11" s="215"/>
      <c r="BF11" s="215"/>
      <c r="BG11" s="215"/>
      <c r="BH11" s="213"/>
      <c r="BI11" s="215"/>
      <c r="BJ11" s="215"/>
      <c r="BK11" s="215"/>
      <c r="BL11" s="215"/>
      <c r="BM11" s="213"/>
      <c r="BN11" s="215"/>
      <c r="BO11" s="215"/>
      <c r="BP11" s="215"/>
      <c r="BQ11" s="214"/>
    </row>
    <row r="12" spans="1:69">
      <c r="A12" t="s">
        <v>32</v>
      </c>
      <c r="B12">
        <v>193.68899999999999</v>
      </c>
      <c r="C12">
        <v>358.62200000000001</v>
      </c>
      <c r="D12">
        <v>125.48699999999999</v>
      </c>
      <c r="E12">
        <v>191.94200000000001</v>
      </c>
      <c r="F12">
        <v>62.548000000000002</v>
      </c>
      <c r="G12">
        <v>15.488</v>
      </c>
      <c r="H12">
        <v>29.806999999999999</v>
      </c>
      <c r="I12">
        <v>5.157</v>
      </c>
      <c r="J12">
        <v>34.886000000000003</v>
      </c>
      <c r="K12">
        <v>347.30099999999999</v>
      </c>
      <c r="L12">
        <v>3765.596</v>
      </c>
      <c r="M12">
        <v>4663.3270000000002</v>
      </c>
      <c r="N12">
        <v>9033.1329999999998</v>
      </c>
      <c r="O12">
        <v>13971.727999999999</v>
      </c>
      <c r="P12">
        <v>9723.4560000000001</v>
      </c>
      <c r="Q12">
        <v>12629.804</v>
      </c>
      <c r="R12">
        <v>32791.235999999997</v>
      </c>
      <c r="S12">
        <v>38962.294999999998</v>
      </c>
      <c r="T12">
        <v>32168.062999999998</v>
      </c>
      <c r="U12">
        <v>39793.224000000002</v>
      </c>
      <c r="Z12" s="33"/>
      <c r="AA12" s="8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8"/>
      <c r="AV12" s="33"/>
      <c r="AW12" s="7" t="s">
        <v>23</v>
      </c>
      <c r="AX12" s="213">
        <f>2*MIN(AB11,AB29)/(AB11+AB29)</f>
        <v>0.78918781021820983</v>
      </c>
      <c r="AY12" s="213">
        <f>2*MIN(AC11,AC29)/(AC11+AC29)</f>
        <v>0.83805838283467005</v>
      </c>
      <c r="AZ12" s="213">
        <f t="shared" ref="AZ12:BQ12" si="5">2*MIN(AD11,AD29)/(AD11+AD29)</f>
        <v>0.83042006845363547</v>
      </c>
      <c r="BA12" s="213">
        <f t="shared" si="5"/>
        <v>0.79750794614877929</v>
      </c>
      <c r="BB12" s="213">
        <f t="shared" si="5"/>
        <v>0.79487049786769304</v>
      </c>
      <c r="BC12" s="213">
        <f t="shared" si="5"/>
        <v>0.80705845449096048</v>
      </c>
      <c r="BD12" s="213">
        <f t="shared" si="5"/>
        <v>0.80529131614325955</v>
      </c>
      <c r="BE12" s="213">
        <f t="shared" si="5"/>
        <v>0.84038904444744034</v>
      </c>
      <c r="BF12" s="213">
        <f t="shared" si="5"/>
        <v>0.85214710213559841</v>
      </c>
      <c r="BG12" s="213">
        <f t="shared" si="5"/>
        <v>0.87265139329523644</v>
      </c>
      <c r="BH12" s="213">
        <f t="shared" si="5"/>
        <v>0.85357096326797988</v>
      </c>
      <c r="BI12" s="213">
        <f t="shared" si="5"/>
        <v>0.86233152509541011</v>
      </c>
      <c r="BJ12" s="213">
        <f t="shared" si="5"/>
        <v>0.86885358169951954</v>
      </c>
      <c r="BK12" s="213">
        <f t="shared" si="5"/>
        <v>0.89218889461118145</v>
      </c>
      <c r="BL12" s="213">
        <f t="shared" si="5"/>
        <v>0.90290922318251987</v>
      </c>
      <c r="BM12" s="213">
        <f t="shared" si="5"/>
        <v>0.88533843601194306</v>
      </c>
      <c r="BN12" s="213">
        <f t="shared" si="5"/>
        <v>0.85529749273567746</v>
      </c>
      <c r="BO12" s="213">
        <f t="shared" si="5"/>
        <v>0.8229609783771521</v>
      </c>
      <c r="BP12" s="213">
        <f t="shared" si="5"/>
        <v>0.80916278967745869</v>
      </c>
      <c r="BQ12" s="214">
        <f t="shared" si="5"/>
        <v>0.81971819189104689</v>
      </c>
    </row>
    <row r="13" spans="1:69">
      <c r="A13" t="s">
        <v>33</v>
      </c>
      <c r="B13">
        <v>17240.164000000001</v>
      </c>
      <c r="C13">
        <v>15925.343000000001</v>
      </c>
      <c r="D13">
        <v>15123.132</v>
      </c>
      <c r="E13">
        <v>21607.216</v>
      </c>
      <c r="F13">
        <v>10001.035</v>
      </c>
      <c r="G13">
        <v>7837.5389999999998</v>
      </c>
      <c r="H13">
        <v>9333.3970000000008</v>
      </c>
      <c r="I13">
        <v>7829.0540000000001</v>
      </c>
      <c r="J13">
        <v>10183.253000000001</v>
      </c>
      <c r="K13">
        <v>19554.956999999999</v>
      </c>
      <c r="L13">
        <v>51138.37</v>
      </c>
      <c r="M13">
        <v>61134.315000000002</v>
      </c>
      <c r="N13">
        <v>85538.316999999995</v>
      </c>
      <c r="O13">
        <v>126168.943</v>
      </c>
      <c r="P13">
        <v>125157.999</v>
      </c>
      <c r="Q13">
        <v>123687.632</v>
      </c>
      <c r="R13">
        <v>164231.976</v>
      </c>
      <c r="S13">
        <v>182276.89300000001</v>
      </c>
      <c r="T13">
        <v>206209.37100000001</v>
      </c>
      <c r="U13">
        <v>216816.11499999999</v>
      </c>
      <c r="Z13" s="33"/>
      <c r="AA13" s="7" t="s">
        <v>24</v>
      </c>
      <c r="AB13" s="31">
        <f t="shared" ref="AB13:AU13" si="6">B97+B98+B99+B100+B101+B102+B103+B104+B110+B111+B115+B116+B117+B118+B119+B120+B121+B122+B123+B124+B125+B126+B127+B128+B129+B182+B183+B184+B185+B186+B187+B188+B189+B190+B191+B192+B193+B194+B195+B196+B197+B198+B199+B200+B201+B202+B203+B204+B205+B206+B207+B208+B209+B210+B211+B215+B216+B217+B218+B219+B220+B221+B222+B230+B245+B246+B247+B248+B249+B250+B251+B252+B254+B256</f>
        <v>6616853.373999998</v>
      </c>
      <c r="AC13" s="31">
        <f t="shared" si="6"/>
        <v>7150694.4870000007</v>
      </c>
      <c r="AD13" s="31">
        <f t="shared" si="6"/>
        <v>7690119.6870000027</v>
      </c>
      <c r="AE13" s="31">
        <f t="shared" si="6"/>
        <v>10057920.825000001</v>
      </c>
      <c r="AF13" s="31">
        <f t="shared" si="6"/>
        <v>9359156.0139999986</v>
      </c>
      <c r="AG13" s="31">
        <f t="shared" si="6"/>
        <v>10302506.872000003</v>
      </c>
      <c r="AH13" s="31">
        <f t="shared" si="6"/>
        <v>12424376.162000006</v>
      </c>
      <c r="AI13" s="31">
        <f t="shared" si="6"/>
        <v>15166406.02</v>
      </c>
      <c r="AJ13" s="31">
        <f t="shared" si="6"/>
        <v>19816718.119000003</v>
      </c>
      <c r="AK13" s="31">
        <f t="shared" si="6"/>
        <v>26253975.324999999</v>
      </c>
      <c r="AL13" s="31">
        <f t="shared" si="6"/>
        <v>30701975.725000009</v>
      </c>
      <c r="AM13" s="31">
        <f t="shared" si="6"/>
        <v>37302714.415000007</v>
      </c>
      <c r="AN13" s="31">
        <f t="shared" si="6"/>
        <v>47873687.397000007</v>
      </c>
      <c r="AO13" s="31">
        <f t="shared" si="6"/>
        <v>57444707.607999995</v>
      </c>
      <c r="AP13" s="31">
        <f t="shared" si="6"/>
        <v>43691727.768999994</v>
      </c>
      <c r="AQ13" s="31">
        <f t="shared" si="6"/>
        <v>52445938.110000014</v>
      </c>
      <c r="AR13" s="31">
        <f t="shared" si="6"/>
        <v>68625889.024000019</v>
      </c>
      <c r="AS13" s="31">
        <f t="shared" si="6"/>
        <v>65877789.21800001</v>
      </c>
      <c r="AT13" s="31">
        <f t="shared" si="6"/>
        <v>68264942.720000014</v>
      </c>
      <c r="AU13" s="8">
        <f t="shared" si="6"/>
        <v>74006446.370000005</v>
      </c>
      <c r="AV13" s="33"/>
      <c r="AW13" s="8"/>
      <c r="AX13" s="213"/>
      <c r="AY13" s="215"/>
      <c r="AZ13" s="215"/>
      <c r="BA13" s="215"/>
      <c r="BB13" s="215"/>
      <c r="BC13" s="213"/>
      <c r="BD13" s="215"/>
      <c r="BE13" s="215"/>
      <c r="BF13" s="215"/>
      <c r="BG13" s="215"/>
      <c r="BH13" s="213"/>
      <c r="BI13" s="215"/>
      <c r="BJ13" s="215"/>
      <c r="BK13" s="215"/>
      <c r="BL13" s="215"/>
      <c r="BM13" s="213"/>
      <c r="BN13" s="215"/>
      <c r="BO13" s="215"/>
      <c r="BP13" s="215"/>
      <c r="BQ13" s="214"/>
    </row>
    <row r="14" spans="1:69">
      <c r="A14" t="s">
        <v>34</v>
      </c>
      <c r="B14">
        <v>145249.82399999999</v>
      </c>
      <c r="C14">
        <v>129197.136</v>
      </c>
      <c r="D14">
        <v>92849.64</v>
      </c>
      <c r="E14">
        <v>90203.456000000006</v>
      </c>
      <c r="F14">
        <v>83475.941999999995</v>
      </c>
      <c r="G14">
        <v>102749.77099999999</v>
      </c>
      <c r="H14">
        <v>126911.446</v>
      </c>
      <c r="I14">
        <v>95785.697</v>
      </c>
      <c r="J14">
        <v>126467.147</v>
      </c>
      <c r="K14">
        <v>211035.66699999999</v>
      </c>
      <c r="L14">
        <v>339557.09299999999</v>
      </c>
      <c r="M14">
        <v>427664.82900000003</v>
      </c>
      <c r="N14">
        <v>598491.57900000003</v>
      </c>
      <c r="O14">
        <v>667133.53</v>
      </c>
      <c r="P14">
        <v>504559.46299999999</v>
      </c>
      <c r="Q14">
        <v>530928.16899999999</v>
      </c>
      <c r="R14">
        <v>664874.06400000001</v>
      </c>
      <c r="S14">
        <v>620612.69499999995</v>
      </c>
      <c r="T14">
        <v>694350.48499999999</v>
      </c>
      <c r="U14">
        <v>739240.78500000003</v>
      </c>
      <c r="Z14" s="33"/>
      <c r="AA14" s="8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8"/>
      <c r="AV14" s="33"/>
      <c r="AW14" s="7" t="s">
        <v>24</v>
      </c>
      <c r="AX14" s="213">
        <f>2*MIN(AB13,AB31)/(AB13+AB31)</f>
        <v>0.76401248709842662</v>
      </c>
      <c r="AY14" s="213">
        <f>2*MIN(AC13,AC31)/(AC13+AC31)</f>
        <v>0.74640532178475882</v>
      </c>
      <c r="AZ14" s="213">
        <f t="shared" ref="AZ14:BQ14" si="7">2*MIN(AD13,AD31)/(AD13+AD31)</f>
        <v>0.79892238830336548</v>
      </c>
      <c r="BA14" s="213">
        <f t="shared" si="7"/>
        <v>0.84277465104703608</v>
      </c>
      <c r="BB14" s="213">
        <f t="shared" si="7"/>
        <v>0.83483685271220687</v>
      </c>
      <c r="BC14" s="213">
        <f t="shared" si="7"/>
        <v>0.84455913574723829</v>
      </c>
      <c r="BD14" s="213">
        <f t="shared" si="7"/>
        <v>0.86410073460045411</v>
      </c>
      <c r="BE14" s="213">
        <f t="shared" si="7"/>
        <v>0.91564516608548707</v>
      </c>
      <c r="BF14" s="213">
        <f t="shared" si="7"/>
        <v>0.9271644846716004</v>
      </c>
      <c r="BG14" s="213">
        <f t="shared" si="7"/>
        <v>0.93759977703832054</v>
      </c>
      <c r="BH14" s="213">
        <f t="shared" si="7"/>
        <v>0.96547748568015301</v>
      </c>
      <c r="BI14" s="213">
        <f t="shared" si="7"/>
        <v>0.95760467770160562</v>
      </c>
      <c r="BJ14" s="213">
        <f t="shared" si="7"/>
        <v>0.96641652293537317</v>
      </c>
      <c r="BK14" s="213">
        <f t="shared" si="7"/>
        <v>0.98722165399702622</v>
      </c>
      <c r="BL14" s="213">
        <f t="shared" si="7"/>
        <v>0.98570886233865651</v>
      </c>
      <c r="BM14" s="213">
        <f t="shared" si="7"/>
        <v>0.96123632270556625</v>
      </c>
      <c r="BN14" s="213">
        <f t="shared" si="7"/>
        <v>0.99281638573970354</v>
      </c>
      <c r="BO14" s="213">
        <f t="shared" si="7"/>
        <v>0.98428151934330432</v>
      </c>
      <c r="BP14" s="213">
        <f t="shared" si="7"/>
        <v>0.97486178928705092</v>
      </c>
      <c r="BQ14" s="214">
        <f t="shared" si="7"/>
        <v>0.98337030320680374</v>
      </c>
    </row>
    <row r="15" spans="1:69">
      <c r="A15" t="s">
        <v>35</v>
      </c>
      <c r="B15">
        <v>50372.688000000002</v>
      </c>
      <c r="C15">
        <v>44402</v>
      </c>
      <c r="D15">
        <v>36110.928</v>
      </c>
      <c r="E15">
        <v>40913.235999999997</v>
      </c>
      <c r="F15">
        <v>31857.102999999999</v>
      </c>
      <c r="G15">
        <v>26633.65</v>
      </c>
      <c r="H15">
        <v>32384.014999999999</v>
      </c>
      <c r="I15">
        <v>26786.9</v>
      </c>
      <c r="J15">
        <v>33746.309000000001</v>
      </c>
      <c r="K15">
        <v>40218.798999999999</v>
      </c>
      <c r="L15">
        <v>33201.247000000003</v>
      </c>
      <c r="M15">
        <v>49434.673999999999</v>
      </c>
      <c r="N15">
        <v>64290.139000000003</v>
      </c>
      <c r="O15">
        <v>63632.459000000003</v>
      </c>
      <c r="P15">
        <v>54882.233999999997</v>
      </c>
      <c r="Q15">
        <v>29539.636999999999</v>
      </c>
      <c r="R15">
        <v>26113.896000000001</v>
      </c>
      <c r="S15">
        <v>16247.696</v>
      </c>
      <c r="T15">
        <v>19010.418000000001</v>
      </c>
      <c r="U15">
        <v>20073.496999999999</v>
      </c>
      <c r="Z15" s="33"/>
      <c r="AA15" s="7" t="s">
        <v>25</v>
      </c>
      <c r="AB15" s="31">
        <f t="shared" ref="AB15:AU15" si="8">B107+B108+B109+B112+B113+B114+B133+B134+B135+B139+B140+B158+B159+B160+B161+B162+B163+B164+B165+B174+B175+B176+B177+B178+B179+B180+B181+B212+B213+B214+B223+B224+B225+B226+B227+B228+B229+B253+B255+B259+B260+B261+B262</f>
        <v>6456861.084999999</v>
      </c>
      <c r="AC15" s="31">
        <f t="shared" si="8"/>
        <v>6651068.2129999986</v>
      </c>
      <c r="AD15" s="31">
        <f t="shared" si="8"/>
        <v>7369937.2169999983</v>
      </c>
      <c r="AE15" s="31">
        <f t="shared" si="8"/>
        <v>9610473.1909999978</v>
      </c>
      <c r="AF15" s="31">
        <f t="shared" si="8"/>
        <v>9353501.5480000023</v>
      </c>
      <c r="AG15" s="31">
        <f t="shared" si="8"/>
        <v>10168927.376999998</v>
      </c>
      <c r="AH15" s="31">
        <f t="shared" si="8"/>
        <v>11785465.711000001</v>
      </c>
      <c r="AI15" s="31">
        <f t="shared" si="8"/>
        <v>13428166.743999993</v>
      </c>
      <c r="AJ15" s="31">
        <f t="shared" si="8"/>
        <v>16603284.401999999</v>
      </c>
      <c r="AK15" s="31">
        <f t="shared" si="8"/>
        <v>22756726.339000005</v>
      </c>
      <c r="AL15" s="31">
        <f t="shared" si="8"/>
        <v>27684325.78600001</v>
      </c>
      <c r="AM15" s="31">
        <f t="shared" si="8"/>
        <v>34533882.856999986</v>
      </c>
      <c r="AN15" s="31">
        <f t="shared" si="8"/>
        <v>44347448.512999997</v>
      </c>
      <c r="AO15" s="31">
        <f t="shared" si="8"/>
        <v>52205201.847999997</v>
      </c>
      <c r="AP15" s="31">
        <f t="shared" si="8"/>
        <v>40566550.627999991</v>
      </c>
      <c r="AQ15" s="31">
        <f t="shared" si="8"/>
        <v>46527255.071999997</v>
      </c>
      <c r="AR15" s="31">
        <f t="shared" si="8"/>
        <v>58100853.833999984</v>
      </c>
      <c r="AS15" s="31">
        <f t="shared" si="8"/>
        <v>54665797.462999992</v>
      </c>
      <c r="AT15" s="31">
        <f t="shared" si="8"/>
        <v>56262438.994999997</v>
      </c>
      <c r="AU15" s="8">
        <f t="shared" si="8"/>
        <v>61165435.211000003</v>
      </c>
      <c r="AV15" s="33"/>
      <c r="AW15" s="8"/>
      <c r="AX15" s="213"/>
      <c r="AY15" s="215"/>
      <c r="AZ15" s="215"/>
      <c r="BA15" s="215"/>
      <c r="BB15" s="215"/>
      <c r="BC15" s="213"/>
      <c r="BD15" s="215"/>
      <c r="BE15" s="215"/>
      <c r="BF15" s="215"/>
      <c r="BG15" s="215"/>
      <c r="BH15" s="213"/>
      <c r="BI15" s="215"/>
      <c r="BJ15" s="215"/>
      <c r="BK15" s="215"/>
      <c r="BL15" s="215"/>
      <c r="BM15" s="213"/>
      <c r="BN15" s="215"/>
      <c r="BO15" s="215"/>
      <c r="BP15" s="215"/>
      <c r="BQ15" s="214"/>
    </row>
    <row r="16" spans="1:69">
      <c r="A16" t="s">
        <v>36</v>
      </c>
      <c r="B16">
        <v>26185.504000000001</v>
      </c>
      <c r="C16">
        <v>32787.334000000003</v>
      </c>
      <c r="D16">
        <v>37745.883999999998</v>
      </c>
      <c r="E16">
        <v>46618.512000000002</v>
      </c>
      <c r="F16">
        <v>41123.010999999999</v>
      </c>
      <c r="G16">
        <v>37062.421000000002</v>
      </c>
      <c r="H16">
        <v>41153.392999999996</v>
      </c>
      <c r="I16">
        <v>36859.038999999997</v>
      </c>
      <c r="J16">
        <v>48281.086000000003</v>
      </c>
      <c r="K16">
        <v>55975.328999999998</v>
      </c>
      <c r="L16">
        <v>70908.725000000006</v>
      </c>
      <c r="M16">
        <v>81589.680999999997</v>
      </c>
      <c r="N16">
        <v>88047.553</v>
      </c>
      <c r="O16">
        <v>113933.785</v>
      </c>
      <c r="P16">
        <v>101057.41</v>
      </c>
      <c r="Q16">
        <v>126513.42200000001</v>
      </c>
      <c r="R16">
        <v>182959.071</v>
      </c>
      <c r="S16">
        <v>189262.541</v>
      </c>
      <c r="T16">
        <v>227063.05</v>
      </c>
      <c r="U16">
        <v>239985.14799999999</v>
      </c>
      <c r="Z16" s="149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23"/>
      <c r="AV16" s="33"/>
      <c r="AW16" s="7" t="s">
        <v>25</v>
      </c>
      <c r="AX16" s="213">
        <f>2*MIN(AB15,AB33)/(AB15+AB33)</f>
        <v>0.94185438331016791</v>
      </c>
      <c r="AY16" s="213">
        <f>2*MIN(AC15,AC33)/(AC15+AC33)</f>
        <v>0.97593027405762467</v>
      </c>
      <c r="AZ16" s="213">
        <f t="shared" ref="AZ16:BQ16" si="9">2*MIN(AD15,AD33)/(AD15+AD33)</f>
        <v>0.94487912849438116</v>
      </c>
      <c r="BA16" s="213">
        <f t="shared" si="9"/>
        <v>0.87784676465762701</v>
      </c>
      <c r="BB16" s="213">
        <f t="shared" si="9"/>
        <v>0.87182417442722748</v>
      </c>
      <c r="BC16" s="213">
        <f t="shared" si="9"/>
        <v>0.87280114473400283</v>
      </c>
      <c r="BD16" s="213">
        <f t="shared" si="9"/>
        <v>0.87211110504987166</v>
      </c>
      <c r="BE16" s="213">
        <f t="shared" si="9"/>
        <v>0.86098108476690072</v>
      </c>
      <c r="BF16" s="213">
        <f t="shared" si="9"/>
        <v>0.88935395400004968</v>
      </c>
      <c r="BG16" s="213">
        <f t="shared" si="9"/>
        <v>0.87198116603994891</v>
      </c>
      <c r="BH16" s="213">
        <f t="shared" si="9"/>
        <v>0.82607907968566363</v>
      </c>
      <c r="BI16" s="213">
        <f t="shared" si="9"/>
        <v>0.81853502835940617</v>
      </c>
      <c r="BJ16" s="213">
        <f t="shared" si="9"/>
        <v>0.82805281751404125</v>
      </c>
      <c r="BK16" s="213">
        <f t="shared" si="9"/>
        <v>0.84018088293856308</v>
      </c>
      <c r="BL16" s="213">
        <f t="shared" si="9"/>
        <v>0.78920508209545359</v>
      </c>
      <c r="BM16" s="213">
        <f t="shared" si="9"/>
        <v>0.78492177010043562</v>
      </c>
      <c r="BN16" s="213">
        <f t="shared" si="9"/>
        <v>0.76906123891222844</v>
      </c>
      <c r="BO16" s="213">
        <f t="shared" si="9"/>
        <v>0.76085670295307239</v>
      </c>
      <c r="BP16" s="213">
        <f t="shared" si="9"/>
        <v>0.75997310815026986</v>
      </c>
      <c r="BQ16" s="214">
        <f t="shared" si="9"/>
        <v>0.75765501260893597</v>
      </c>
    </row>
    <row r="17" spans="1:69">
      <c r="A17" t="s">
        <v>37</v>
      </c>
      <c r="B17">
        <v>9658.8420000000006</v>
      </c>
      <c r="C17">
        <v>11390.397999999999</v>
      </c>
      <c r="D17">
        <v>10234.526</v>
      </c>
      <c r="E17">
        <v>9311.5139999999992</v>
      </c>
      <c r="F17">
        <v>7309.4549999999999</v>
      </c>
      <c r="G17">
        <v>7215.018</v>
      </c>
      <c r="H17">
        <v>6993.92</v>
      </c>
      <c r="I17">
        <v>8693.09</v>
      </c>
      <c r="J17">
        <v>14281.739</v>
      </c>
      <c r="K17">
        <v>13652.939</v>
      </c>
      <c r="L17">
        <v>15270.796</v>
      </c>
      <c r="M17">
        <v>19147.524000000001</v>
      </c>
      <c r="N17">
        <v>19830.455000000002</v>
      </c>
      <c r="O17">
        <v>25050.935000000001</v>
      </c>
      <c r="P17">
        <v>29192.919000000002</v>
      </c>
      <c r="Q17">
        <v>29775.399000000001</v>
      </c>
      <c r="R17">
        <v>41890.980000000003</v>
      </c>
      <c r="S17">
        <v>47145.321000000004</v>
      </c>
      <c r="T17">
        <v>51739.964999999997</v>
      </c>
      <c r="U17">
        <v>56522.735999999997</v>
      </c>
      <c r="Z17" s="117" t="s">
        <v>290</v>
      </c>
      <c r="AA17" s="5"/>
      <c r="AB17" s="5">
        <f>SUM(AB7:AB15)</f>
        <v>21330055.570999995</v>
      </c>
      <c r="AC17" s="5">
        <f>SUM(AC7:AC15)</f>
        <v>21881599.27</v>
      </c>
      <c r="AD17" s="5">
        <f>SUM(AD7:AD15)</f>
        <v>22722878.921</v>
      </c>
      <c r="AE17" s="5">
        <f>SUM(AE7:AE15)</f>
        <v>28277411.203000002</v>
      </c>
      <c r="AF17" s="5">
        <f>SUM(AF7:AF15)</f>
        <v>26819070.729000002</v>
      </c>
      <c r="AG17" s="5">
        <f t="shared" ref="AG17:AQ17" si="10">SUM(AG7:AG15)+G263</f>
        <v>28855268.818999998</v>
      </c>
      <c r="AH17" s="5">
        <f t="shared" si="10"/>
        <v>33273416.911000006</v>
      </c>
      <c r="AI17" s="5">
        <f t="shared" si="10"/>
        <v>38385376.268999994</v>
      </c>
      <c r="AJ17" s="5">
        <f t="shared" si="10"/>
        <v>48511142.954000004</v>
      </c>
      <c r="AK17" s="5">
        <f t="shared" si="10"/>
        <v>64170067.151000008</v>
      </c>
      <c r="AL17" s="5">
        <f t="shared" si="10"/>
        <v>76247828.453000024</v>
      </c>
      <c r="AM17" s="5">
        <f t="shared" si="10"/>
        <v>92361406.054000005</v>
      </c>
      <c r="AN17" s="5">
        <f t="shared" si="10"/>
        <v>117240638.656</v>
      </c>
      <c r="AO17" s="5">
        <f t="shared" si="10"/>
        <v>139758285.66099998</v>
      </c>
      <c r="AP17" s="5">
        <f t="shared" si="10"/>
        <v>108490514.39199997</v>
      </c>
      <c r="AQ17" s="5">
        <f t="shared" si="10"/>
        <v>127281356.31300001</v>
      </c>
      <c r="AR17" s="159">
        <f>SUM(AR7:AR15)</f>
        <v>162136707.62099999</v>
      </c>
      <c r="AS17" s="159">
        <f>SUM(AS7:AS15)</f>
        <v>156138010.69600001</v>
      </c>
      <c r="AT17" s="159">
        <f>SUM(AT7:AT15)</f>
        <v>161105195.97400001</v>
      </c>
      <c r="AU17" s="162">
        <f>SUM(AU7:AU15)</f>
        <v>173306103.77700001</v>
      </c>
      <c r="AV17" s="33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8"/>
    </row>
    <row r="18" spans="1:69">
      <c r="A18" t="s">
        <v>38</v>
      </c>
      <c r="B18">
        <v>27172.784</v>
      </c>
      <c r="C18">
        <v>28483.263999999999</v>
      </c>
      <c r="D18">
        <v>27008.644</v>
      </c>
      <c r="E18">
        <v>28837.966</v>
      </c>
      <c r="F18">
        <v>24739.948</v>
      </c>
      <c r="G18">
        <v>21784.902999999998</v>
      </c>
      <c r="H18">
        <v>26120.208999999999</v>
      </c>
      <c r="I18">
        <v>28926.293000000001</v>
      </c>
      <c r="J18">
        <v>43061.580999999998</v>
      </c>
      <c r="K18">
        <v>36209.163999999997</v>
      </c>
      <c r="L18">
        <v>36931.856</v>
      </c>
      <c r="M18">
        <v>43008.2</v>
      </c>
      <c r="N18">
        <v>47161.444000000003</v>
      </c>
      <c r="O18">
        <v>50863.334999999999</v>
      </c>
      <c r="P18">
        <v>48131.964</v>
      </c>
      <c r="Q18">
        <v>54040.487999999998</v>
      </c>
      <c r="R18">
        <v>95033.735000000001</v>
      </c>
      <c r="S18">
        <v>95209.841</v>
      </c>
      <c r="T18">
        <v>112630.82799999999</v>
      </c>
      <c r="U18">
        <v>130953.84699999999</v>
      </c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18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8"/>
    </row>
    <row r="19" spans="1:69">
      <c r="A19" t="s">
        <v>39</v>
      </c>
      <c r="B19">
        <v>249.107</v>
      </c>
      <c r="C19">
        <v>467.745</v>
      </c>
      <c r="D19">
        <v>369.76499999999999</v>
      </c>
      <c r="E19">
        <v>205.62</v>
      </c>
      <c r="F19">
        <v>18.672000000000001</v>
      </c>
      <c r="G19">
        <v>16.201000000000001</v>
      </c>
      <c r="H19">
        <v>55.45</v>
      </c>
      <c r="I19">
        <v>75.438999999999993</v>
      </c>
      <c r="J19">
        <v>198.642</v>
      </c>
      <c r="K19">
        <v>864.27499999999998</v>
      </c>
      <c r="L19">
        <v>1253.6869999999999</v>
      </c>
      <c r="M19">
        <v>1476.999</v>
      </c>
      <c r="N19">
        <v>1572.0150000000001</v>
      </c>
      <c r="O19">
        <v>2348.8530000000001</v>
      </c>
      <c r="P19">
        <v>1868.1289999999999</v>
      </c>
      <c r="Q19">
        <v>1322.76</v>
      </c>
      <c r="R19">
        <v>2099.42</v>
      </c>
      <c r="S19">
        <v>2256.4679999999998</v>
      </c>
      <c r="T19">
        <v>2725.8560000000002</v>
      </c>
      <c r="U19">
        <v>2165.8470000000002</v>
      </c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8"/>
      <c r="AV19" s="65" t="s">
        <v>454</v>
      </c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18"/>
    </row>
    <row r="20" spans="1:69">
      <c r="A20" t="s">
        <v>40</v>
      </c>
      <c r="B20">
        <v>139.57900000000001</v>
      </c>
      <c r="C20">
        <v>428.60500000000002</v>
      </c>
      <c r="D20">
        <v>83.81</v>
      </c>
      <c r="E20">
        <v>153.483</v>
      </c>
      <c r="F20">
        <v>156.31299999999999</v>
      </c>
      <c r="G20">
        <v>183.91300000000001</v>
      </c>
      <c r="H20">
        <v>205.67</v>
      </c>
      <c r="I20">
        <v>169.87299999999999</v>
      </c>
      <c r="J20">
        <v>152.45699999999999</v>
      </c>
      <c r="K20">
        <v>193.202</v>
      </c>
      <c r="L20">
        <v>460.63099999999997</v>
      </c>
      <c r="M20">
        <v>726.78599999999994</v>
      </c>
      <c r="N20">
        <v>1496.9380000000001</v>
      </c>
      <c r="O20">
        <v>2798.5709999999999</v>
      </c>
      <c r="P20">
        <v>1291.2819999999999</v>
      </c>
      <c r="Q20">
        <v>1308.6759999999999</v>
      </c>
      <c r="R20">
        <v>1449.1</v>
      </c>
      <c r="S20">
        <v>1543.1959999999999</v>
      </c>
      <c r="T20">
        <v>2473.8359999999998</v>
      </c>
      <c r="U20">
        <v>2571.4859999999999</v>
      </c>
      <c r="Z20" s="65" t="s">
        <v>497</v>
      </c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18"/>
      <c r="AV20" s="13"/>
      <c r="AW20" s="6"/>
      <c r="AX20" s="5">
        <v>1995</v>
      </c>
      <c r="AY20" s="5">
        <v>1996</v>
      </c>
      <c r="AZ20" s="5">
        <v>1997</v>
      </c>
      <c r="BA20" s="5">
        <v>1998</v>
      </c>
      <c r="BB20" s="5">
        <v>1999</v>
      </c>
      <c r="BC20" s="5">
        <v>2000</v>
      </c>
      <c r="BD20" s="5">
        <v>2001</v>
      </c>
      <c r="BE20" s="5">
        <v>2002</v>
      </c>
      <c r="BF20" s="5">
        <v>2003</v>
      </c>
      <c r="BG20" s="5">
        <v>2004</v>
      </c>
      <c r="BH20" s="5">
        <v>2005</v>
      </c>
      <c r="BI20" s="5">
        <v>2006</v>
      </c>
      <c r="BJ20" s="5">
        <v>2007</v>
      </c>
      <c r="BK20" s="5">
        <v>2008</v>
      </c>
      <c r="BL20" s="5">
        <v>2009</v>
      </c>
      <c r="BM20" s="5">
        <v>2010</v>
      </c>
      <c r="BN20" s="5">
        <v>2011</v>
      </c>
      <c r="BO20" s="5">
        <v>2012</v>
      </c>
      <c r="BP20" s="5">
        <v>2013</v>
      </c>
      <c r="BQ20" s="6">
        <v>2014</v>
      </c>
    </row>
    <row r="21" spans="1:69">
      <c r="A21" t="s">
        <v>41</v>
      </c>
      <c r="B21">
        <v>2778.3380000000002</v>
      </c>
      <c r="C21">
        <v>2745.232</v>
      </c>
      <c r="D21">
        <v>1102.7860000000001</v>
      </c>
      <c r="E21">
        <v>690.20600000000002</v>
      </c>
      <c r="F21">
        <v>1223.837</v>
      </c>
      <c r="G21">
        <v>1316.846</v>
      </c>
      <c r="H21">
        <v>1557.2159999999999</v>
      </c>
      <c r="I21">
        <v>1412.231</v>
      </c>
      <c r="J21">
        <v>3101.3209999999999</v>
      </c>
      <c r="K21">
        <v>6200.3620000000001</v>
      </c>
      <c r="L21">
        <v>8721.9089999999997</v>
      </c>
      <c r="M21">
        <v>8952.7009999999991</v>
      </c>
      <c r="N21">
        <v>14019.903</v>
      </c>
      <c r="O21">
        <v>15370.557000000001</v>
      </c>
      <c r="P21">
        <v>16451.226999999999</v>
      </c>
      <c r="Q21">
        <v>16316.816000000001</v>
      </c>
      <c r="R21">
        <v>23438.741000000002</v>
      </c>
      <c r="S21">
        <v>26406.938999999998</v>
      </c>
      <c r="T21">
        <v>29221.851999999999</v>
      </c>
      <c r="U21">
        <v>31245.499</v>
      </c>
      <c r="Z21" s="13"/>
      <c r="AA21" s="10" t="s">
        <v>287</v>
      </c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6"/>
      <c r="AV21" s="33"/>
      <c r="AW21" s="18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163"/>
    </row>
    <row r="22" spans="1:69">
      <c r="A22" t="s">
        <v>42</v>
      </c>
      <c r="B22">
        <v>117404.776</v>
      </c>
      <c r="C22">
        <v>21451.883999999998</v>
      </c>
      <c r="D22">
        <v>637.73599999999999</v>
      </c>
      <c r="E22">
        <v>16210.727999999999</v>
      </c>
      <c r="F22">
        <v>50204.601999999999</v>
      </c>
      <c r="G22">
        <v>101280.97199999999</v>
      </c>
      <c r="H22">
        <v>18699.698</v>
      </c>
      <c r="I22">
        <v>26546.177</v>
      </c>
      <c r="J22">
        <v>85622.785000000003</v>
      </c>
      <c r="K22">
        <v>30776.135999999999</v>
      </c>
      <c r="L22">
        <v>199024.50899999999</v>
      </c>
      <c r="M22">
        <v>177246.37700000001</v>
      </c>
      <c r="N22">
        <v>296740.69099999999</v>
      </c>
      <c r="O22">
        <v>295611.50599999999</v>
      </c>
      <c r="P22">
        <v>363214.70400000003</v>
      </c>
      <c r="Q22">
        <v>299241.80900000001</v>
      </c>
      <c r="R22">
        <v>453323.24400000001</v>
      </c>
      <c r="S22">
        <v>427119.09299999999</v>
      </c>
      <c r="T22">
        <v>436495.93699999998</v>
      </c>
      <c r="U22">
        <v>580804.826</v>
      </c>
      <c r="Z22" s="33"/>
      <c r="AA22" s="31"/>
      <c r="AB22" s="50" t="s">
        <v>439</v>
      </c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8"/>
      <c r="AV22" s="33"/>
      <c r="AW22" s="7" t="s">
        <v>21</v>
      </c>
      <c r="AX22" s="37">
        <f>AB7/AB17/('World Trade'!Y7/'World Trade'!Y17)</f>
        <v>0.73796676875927381</v>
      </c>
      <c r="AY22" s="37">
        <f>AC7/AC17/('World Trade'!Z7/'World Trade'!Z17)</f>
        <v>0.67265767015008082</v>
      </c>
      <c r="AZ22" s="37">
        <f>AD7/AD17/('World Trade'!AA7/'World Trade'!AA17)</f>
        <v>0.61737620569341933</v>
      </c>
      <c r="BA22" s="37">
        <f>AE7/AE17/('World Trade'!AB7/'World Trade'!AB17)</f>
        <v>0.58170342489479643</v>
      </c>
      <c r="BB22" s="37">
        <f>AF7/AF17/('World Trade'!AC7/'World Trade'!AC17)</f>
        <v>0.55018980719983712</v>
      </c>
      <c r="BC22" s="37">
        <f>AG7/AG17/('World Trade'!AD7/'World Trade'!AD17)</f>
        <v>0.49513491824785605</v>
      </c>
      <c r="BD22" s="37">
        <f>AH7/AH17/('World Trade'!AE7/'World Trade'!AE17)</f>
        <v>0.45720785375766559</v>
      </c>
      <c r="BE22" s="37">
        <f>AI7/AI17/('World Trade'!AF7/'World Trade'!AF17)</f>
        <v>0.47353599617085484</v>
      </c>
      <c r="BF22" s="37">
        <f>AJ7/AJ17/('World Trade'!AG7/'World Trade'!AG17)</f>
        <v>0.42376003738513085</v>
      </c>
      <c r="BG22" s="37">
        <f>AK7/AK17/('World Trade'!AH7/'World Trade'!AH17)</f>
        <v>0.41549024296083448</v>
      </c>
      <c r="BH22" s="37">
        <f>AL7/AL17/('World Trade'!AI7/'World Trade'!AI17)</f>
        <v>0.41158578820528008</v>
      </c>
      <c r="BI22" s="37">
        <f>AM7/AM17/('World Trade'!AJ7/'World Trade'!AJ17)</f>
        <v>0.37975268151110514</v>
      </c>
      <c r="BJ22" s="37">
        <f>AN7/AN17/('World Trade'!AK7/'World Trade'!AK17)</f>
        <v>0.37301800844122696</v>
      </c>
      <c r="BK22" s="37">
        <f>AO7/AO17/('World Trade'!AL7/'World Trade'!AL17)</f>
        <v>0.35602852570644844</v>
      </c>
      <c r="BL22" s="37">
        <f>AP7/AP17/('World Trade'!AM7/'World Trade'!AM17)</f>
        <v>0.41917521279827713</v>
      </c>
      <c r="BM22" s="37">
        <f>AQ7/AQ17/('World Trade'!AN7/'World Trade'!AN17)</f>
        <v>0.4114601985126477</v>
      </c>
      <c r="BN22" s="37">
        <f>AR7/AR17/('World Trade'!AO7/'World Trade'!AO17)</f>
        <v>0.34827257843328174</v>
      </c>
      <c r="BO22" s="37">
        <f>AS7/AS17/('World Trade'!AP7/'World Trade'!AP17)</f>
        <v>0.36525576942610549</v>
      </c>
      <c r="BP22" s="37">
        <f>AT7/AT17/('World Trade'!AQ7/'World Trade'!AQ17)</f>
        <v>0.34839266046090284</v>
      </c>
      <c r="BQ22" s="38">
        <f>AU7/AU17/('World Trade'!AR7/'World Trade'!AR17)</f>
        <v>0.34337705012598968</v>
      </c>
    </row>
    <row r="23" spans="1:69">
      <c r="A23" t="s">
        <v>43</v>
      </c>
      <c r="B23">
        <v>7493.8639999999996</v>
      </c>
      <c r="C23">
        <v>8031.2870000000003</v>
      </c>
      <c r="D23">
        <v>5343.5810000000001</v>
      </c>
      <c r="E23">
        <v>6505.1170000000002</v>
      </c>
      <c r="F23">
        <v>5634.9560000000001</v>
      </c>
      <c r="G23">
        <v>2483.0509999999999</v>
      </c>
      <c r="H23">
        <v>889.79499999999996</v>
      </c>
      <c r="I23">
        <v>1982.296</v>
      </c>
      <c r="J23">
        <v>3711.11</v>
      </c>
      <c r="K23">
        <v>4450.482</v>
      </c>
      <c r="L23">
        <v>4447.058</v>
      </c>
      <c r="M23">
        <v>6321.3289999999997</v>
      </c>
      <c r="N23">
        <v>10229.967000000001</v>
      </c>
      <c r="O23">
        <v>12740.102000000001</v>
      </c>
      <c r="P23">
        <v>12285.938</v>
      </c>
      <c r="Q23">
        <v>11967.766</v>
      </c>
      <c r="R23">
        <v>15407.201999999999</v>
      </c>
      <c r="S23">
        <v>18548.620999999999</v>
      </c>
      <c r="T23">
        <v>23029.204000000002</v>
      </c>
      <c r="U23">
        <v>19250.933000000001</v>
      </c>
      <c r="Z23" s="117" t="s">
        <v>437</v>
      </c>
      <c r="AA23" s="6"/>
      <c r="AB23" s="5">
        <v>1995</v>
      </c>
      <c r="AC23" s="5">
        <v>1996</v>
      </c>
      <c r="AD23" s="5">
        <v>1997</v>
      </c>
      <c r="AE23" s="5">
        <v>1998</v>
      </c>
      <c r="AF23" s="5">
        <v>1999</v>
      </c>
      <c r="AG23" s="5">
        <v>2000</v>
      </c>
      <c r="AH23" s="5">
        <v>2001</v>
      </c>
      <c r="AI23" s="5">
        <v>2002</v>
      </c>
      <c r="AJ23" s="5">
        <v>2003</v>
      </c>
      <c r="AK23" s="5">
        <v>2004</v>
      </c>
      <c r="AL23" s="5">
        <v>2005</v>
      </c>
      <c r="AM23" s="5">
        <v>2006</v>
      </c>
      <c r="AN23" s="5">
        <v>2007</v>
      </c>
      <c r="AO23" s="5">
        <v>2008</v>
      </c>
      <c r="AP23" s="5">
        <v>2009</v>
      </c>
      <c r="AQ23" s="5">
        <v>2010</v>
      </c>
      <c r="AR23" s="5">
        <v>2011</v>
      </c>
      <c r="AS23" s="5">
        <v>2012</v>
      </c>
      <c r="AT23" s="5">
        <v>2013</v>
      </c>
      <c r="AU23" s="6">
        <v>2014</v>
      </c>
      <c r="AV23" s="33"/>
      <c r="AW23" s="8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8"/>
    </row>
    <row r="24" spans="1:69">
      <c r="A24" t="s">
        <v>44</v>
      </c>
      <c r="B24">
        <v>12900.35</v>
      </c>
      <c r="C24">
        <v>997.95899999999995</v>
      </c>
      <c r="D24">
        <v>1325.325</v>
      </c>
      <c r="E24">
        <v>2460.8719999999998</v>
      </c>
      <c r="F24">
        <v>13103.321</v>
      </c>
      <c r="G24">
        <v>11939.296</v>
      </c>
      <c r="H24">
        <v>4437.3760000000002</v>
      </c>
      <c r="I24">
        <v>3419.6869999999999</v>
      </c>
      <c r="J24">
        <v>24038.539000000001</v>
      </c>
      <c r="K24">
        <v>19130.202000000001</v>
      </c>
      <c r="L24">
        <v>59736.188999999998</v>
      </c>
      <c r="M24">
        <v>60141.184999999998</v>
      </c>
      <c r="N24">
        <v>78077.005999999994</v>
      </c>
      <c r="O24">
        <v>58310.362999999998</v>
      </c>
      <c r="P24">
        <v>50010.595999999998</v>
      </c>
      <c r="Q24">
        <v>64662.894</v>
      </c>
      <c r="R24">
        <v>100659.171</v>
      </c>
      <c r="S24">
        <v>111531.96799999999</v>
      </c>
      <c r="T24">
        <v>70399.317999999999</v>
      </c>
      <c r="U24">
        <v>49702.637000000002</v>
      </c>
      <c r="Z24" s="33"/>
      <c r="AA24" s="7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8"/>
      <c r="AV24" s="33"/>
      <c r="AW24" s="7" t="s">
        <v>22</v>
      </c>
      <c r="AX24" s="37">
        <f>(AB9/AB17)/('World Trade'!Y9/'World Trade'!Y17)</f>
        <v>1.128231304088523</v>
      </c>
      <c r="AY24" s="37">
        <f>(AC9/AC17)/('World Trade'!Z9/'World Trade'!Z17)</f>
        <v>1.0621211199734579</v>
      </c>
      <c r="AZ24" s="37">
        <f>(AD9/AD17)/('World Trade'!AA9/'World Trade'!AA17)</f>
        <v>1.0256887317207948</v>
      </c>
      <c r="BA24" s="37">
        <f>(AE9/AE17)/('World Trade'!AB9/'World Trade'!AB17)</f>
        <v>0.90749770824120068</v>
      </c>
      <c r="BB24" s="37">
        <f>(AF9/AF17)/('World Trade'!AC9/'World Trade'!AC17)</f>
        <v>0.95853414144053195</v>
      </c>
      <c r="BC24" s="37">
        <f>(AG9/AG17)/('World Trade'!AD9/'World Trade'!AD17)</f>
        <v>0.86631565596659343</v>
      </c>
      <c r="BD24" s="37">
        <f>(AH9/AH17)/('World Trade'!AE9/'World Trade'!AE17)</f>
        <v>0.78793936730311853</v>
      </c>
      <c r="BE24" s="37">
        <f>(AI9/AI17)/('World Trade'!AF9/'World Trade'!AF17)</f>
        <v>0.69024663150499166</v>
      </c>
      <c r="BF24" s="37">
        <f>(AJ9/AJ17)/('World Trade'!AG9/'World Trade'!AG17)</f>
        <v>0.73585249598716029</v>
      </c>
      <c r="BG24" s="37">
        <f>(AK9/AK17)/('World Trade'!AH9/'World Trade'!AH17)</f>
        <v>0.65955605406594309</v>
      </c>
      <c r="BH24" s="37">
        <f>(AL9/AL17)/('World Trade'!AI9/'World Trade'!AI17)</f>
        <v>0.60978717655108272</v>
      </c>
      <c r="BI24" s="37">
        <f>(AM9/AM17)/('World Trade'!AJ9/'World Trade'!AJ17)</f>
        <v>0.56091426243867581</v>
      </c>
      <c r="BJ24" s="37">
        <f>(AN9/AN17)/('World Trade'!AK9/'World Trade'!AK17)</f>
        <v>0.52464767749433372</v>
      </c>
      <c r="BK24" s="37">
        <f>(AO9/AO17)/('World Trade'!AL9/'World Trade'!AL17)</f>
        <v>0.56076751033679517</v>
      </c>
      <c r="BL24" s="37">
        <f>(AP9/AP17)/('World Trade'!AM9/'World Trade'!AM17)</f>
        <v>0.55960455456152303</v>
      </c>
      <c r="BM24" s="37">
        <f>(AQ9/AQ17)/('World Trade'!AN9/'World Trade'!AN17)</f>
        <v>0.51950291213254085</v>
      </c>
      <c r="BN24" s="37">
        <f>(AR9/AR17)/('World Trade'!AO9/'World Trade'!AO17)</f>
        <v>0.53807233537183707</v>
      </c>
      <c r="BO24" s="37">
        <f>(AS9/AS17)/('World Trade'!AP9/'World Trade'!AP17)</f>
        <v>0.66486262358560344</v>
      </c>
      <c r="BP24" s="37">
        <f>(AT9/AT17)/('World Trade'!AQ9/'World Trade'!AQ17)</f>
        <v>0.68530935430805984</v>
      </c>
      <c r="BQ24" s="38">
        <f>(AU9/AU17)/('World Trade'!AR9/'World Trade'!AR17)</f>
        <v>0.6409175768296218</v>
      </c>
    </row>
    <row r="25" spans="1:69">
      <c r="A25" t="s">
        <v>45</v>
      </c>
      <c r="B25">
        <v>188.49199999999999</v>
      </c>
      <c r="C25">
        <v>413.28199999999998</v>
      </c>
      <c r="D25">
        <v>391.81700000000001</v>
      </c>
      <c r="E25">
        <v>4146.5159999999996</v>
      </c>
      <c r="F25">
        <v>2728.4459999999999</v>
      </c>
      <c r="G25">
        <v>2838.2020000000002</v>
      </c>
      <c r="H25">
        <v>2208.1959999999999</v>
      </c>
      <c r="I25">
        <v>4827.2150000000001</v>
      </c>
      <c r="J25">
        <v>17626.666000000001</v>
      </c>
      <c r="K25">
        <v>9343.9269999999997</v>
      </c>
      <c r="L25">
        <v>14907.861000000001</v>
      </c>
      <c r="M25">
        <v>61553.021999999997</v>
      </c>
      <c r="N25">
        <v>53880.61</v>
      </c>
      <c r="O25">
        <v>70647.350000000006</v>
      </c>
      <c r="P25">
        <v>81023.793000000005</v>
      </c>
      <c r="Q25">
        <v>53507.536999999997</v>
      </c>
      <c r="R25">
        <v>107439.886</v>
      </c>
      <c r="S25">
        <v>141999.505</v>
      </c>
      <c r="T25">
        <v>99842.528000000006</v>
      </c>
      <c r="U25">
        <v>77451.870999999999</v>
      </c>
      <c r="Z25" s="33"/>
      <c r="AA25" s="7" t="s">
        <v>21</v>
      </c>
      <c r="AB25" s="31">
        <f t="shared" ref="AB25:AU25" si="11">SUM(B274:B361)</f>
        <v>4788227.5910000019</v>
      </c>
      <c r="AC25" s="31">
        <f t="shared" si="11"/>
        <v>5343788.983</v>
      </c>
      <c r="AD25" s="31">
        <f t="shared" si="11"/>
        <v>5121848.3429999994</v>
      </c>
      <c r="AE25" s="31">
        <f t="shared" si="11"/>
        <v>4805892.432000001</v>
      </c>
      <c r="AF25" s="31">
        <f t="shared" si="11"/>
        <v>4409521.5019999994</v>
      </c>
      <c r="AG25" s="31">
        <f t="shared" si="11"/>
        <v>5126829.3929999992</v>
      </c>
      <c r="AH25" s="31">
        <f t="shared" si="11"/>
        <v>5545534.4769999972</v>
      </c>
      <c r="AI25" s="31">
        <f t="shared" si="11"/>
        <v>6772361.9770000009</v>
      </c>
      <c r="AJ25" s="31">
        <f t="shared" si="11"/>
        <v>7162050.0419999985</v>
      </c>
      <c r="AK25" s="31">
        <f t="shared" si="11"/>
        <v>9003887.9139999989</v>
      </c>
      <c r="AL25" s="31">
        <f t="shared" si="11"/>
        <v>11073554.896</v>
      </c>
      <c r="AM25" s="31">
        <f t="shared" si="11"/>
        <v>14528056.554999998</v>
      </c>
      <c r="AN25" s="31">
        <f t="shared" si="11"/>
        <v>17198972.271000005</v>
      </c>
      <c r="AO25" s="31">
        <f t="shared" si="11"/>
        <v>23502056.358000003</v>
      </c>
      <c r="AP25" s="31">
        <f t="shared" si="11"/>
        <v>17004944.594999999</v>
      </c>
      <c r="AQ25" s="31">
        <f t="shared" si="11"/>
        <v>20331289.547999997</v>
      </c>
      <c r="AR25" s="31">
        <f t="shared" si="11"/>
        <v>27923848.937999997</v>
      </c>
      <c r="AS25" s="31">
        <f t="shared" si="11"/>
        <v>26530562.56200001</v>
      </c>
      <c r="AT25" s="31">
        <f t="shared" si="11"/>
        <v>26297452.148000002</v>
      </c>
      <c r="AU25" s="8">
        <f t="shared" si="11"/>
        <v>25022097.986000001</v>
      </c>
      <c r="AV25" s="33"/>
      <c r="AW25" s="8"/>
      <c r="AX25" s="37"/>
      <c r="AY25" s="37"/>
      <c r="AZ25" s="37"/>
      <c r="BA25" s="37"/>
      <c r="BB25" s="37"/>
      <c r="BC25" s="37"/>
      <c r="BD25" s="37"/>
      <c r="BE25" s="37"/>
      <c r="BF25" s="37"/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8"/>
    </row>
    <row r="26" spans="1:69">
      <c r="A26" t="s">
        <v>46</v>
      </c>
      <c r="B26">
        <v>2160.3919999999998</v>
      </c>
      <c r="C26">
        <v>770.279</v>
      </c>
      <c r="D26">
        <v>832.327</v>
      </c>
      <c r="E26">
        <v>847.62099999999998</v>
      </c>
      <c r="F26">
        <v>1082.123</v>
      </c>
      <c r="G26">
        <v>4078.6790000000001</v>
      </c>
      <c r="H26">
        <v>1162.6369999999999</v>
      </c>
      <c r="I26">
        <v>1111.873</v>
      </c>
      <c r="J26">
        <v>4558.2129999999997</v>
      </c>
      <c r="K26">
        <v>6494.7039999999997</v>
      </c>
      <c r="L26">
        <v>15671.201999999999</v>
      </c>
      <c r="M26">
        <v>16272.916999999999</v>
      </c>
      <c r="N26">
        <v>18430.559000000001</v>
      </c>
      <c r="O26">
        <v>14182.526</v>
      </c>
      <c r="P26">
        <v>16647.904999999999</v>
      </c>
      <c r="Q26">
        <v>17537.883000000002</v>
      </c>
      <c r="R26">
        <v>27949.599999999999</v>
      </c>
      <c r="S26">
        <v>34810.283000000003</v>
      </c>
      <c r="T26">
        <v>39176.743000000002</v>
      </c>
      <c r="U26">
        <v>28658.008000000002</v>
      </c>
      <c r="Z26" s="33"/>
      <c r="AA26" s="7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8"/>
      <c r="AV26" s="33"/>
      <c r="AW26" s="7" t="s">
        <v>23</v>
      </c>
      <c r="AX26" s="37">
        <f>(AB11/AB17)/('World Trade'!Y11/'World Trade'!Y17)</f>
        <v>1.5180212698625875</v>
      </c>
      <c r="AY26" s="37">
        <f>(AC11/AC17)/('World Trade'!Z11/'World Trade'!Z17)</f>
        <v>1.5023037980741969</v>
      </c>
      <c r="AZ26" s="37">
        <f>(AD11/AD17)/('World Trade'!AA11/'World Trade'!AA17)</f>
        <v>1.3785744698863904</v>
      </c>
      <c r="BA26" s="37">
        <f>(AE11/AE17)/('World Trade'!AB11/'World Trade'!AB17)</f>
        <v>1.3362886074595774</v>
      </c>
      <c r="BB26" s="37">
        <f>(AF11/AF17)/('World Trade'!AC11/'World Trade'!AC17)</f>
        <v>1.3702101482184545</v>
      </c>
      <c r="BC26" s="37">
        <f>(AG11/AG17)/('World Trade'!AD11/'World Trade'!AD17)</f>
        <v>1.389415198296539</v>
      </c>
      <c r="BD26" s="37">
        <f>(AH11/AH17)/('World Trade'!AE11/'World Trade'!AE17)</f>
        <v>1.3164069701894727</v>
      </c>
      <c r="BE26" s="37">
        <f>(AI11/AI17)/('World Trade'!AF11/'World Trade'!AF17)</f>
        <v>1.1726759756062628</v>
      </c>
      <c r="BF26" s="37">
        <f>(AJ11/AJ17)/('World Trade'!AG11/'World Trade'!AG17)</f>
        <v>1.2097042672925389</v>
      </c>
      <c r="BG26" s="37">
        <f>(AK11/AK17)/('World Trade'!AH11/'World Trade'!AH17)</f>
        <v>1.1793019919952255</v>
      </c>
      <c r="BH26" s="37">
        <f>(AL11/AL17)/('World Trade'!AI11/'World Trade'!AI17)</f>
        <v>1.1574909455066975</v>
      </c>
      <c r="BI26" s="37">
        <f>(AM11/AM17)/('World Trade'!AJ11/'World Trade'!AJ17)</f>
        <v>1.119877553513978</v>
      </c>
      <c r="BJ26" s="37">
        <f>(AN11/AN17)/('World Trade'!AK11/'World Trade'!AK17)</f>
        <v>1.0535465106381054</v>
      </c>
      <c r="BK26" s="37">
        <f>(AO11/AO17)/('World Trade'!AL11/'World Trade'!AL17)</f>
        <v>1.0333732939635996</v>
      </c>
      <c r="BL26" s="37">
        <f>(AP11/AP17)/('World Trade'!AM11/'World Trade'!AM17)</f>
        <v>0.9274241805429555</v>
      </c>
      <c r="BM26" s="37">
        <f>(AQ11/AQ17)/('World Trade'!AN11/'World Trade'!AN17)</f>
        <v>0.94429525062944519</v>
      </c>
      <c r="BN26" s="37">
        <f>(AR11/AR17)/('World Trade'!AO11/'World Trade'!AO17)</f>
        <v>1.0361722763912626</v>
      </c>
      <c r="BO26" s="37">
        <f>(AS11/AS17)/('World Trade'!AP11/'World Trade'!AP17)</f>
        <v>1.0810084529138788</v>
      </c>
      <c r="BP26" s="37">
        <f>(AT11/AT17)/('World Trade'!AQ11/'World Trade'!AQ17)</f>
        <v>1.1171568147390711</v>
      </c>
      <c r="BQ26" s="38">
        <f>(AU11/AU17)/('World Trade'!AR11/'World Trade'!AR17)</f>
        <v>1.07988546852187</v>
      </c>
    </row>
    <row r="27" spans="1:69">
      <c r="A27" t="s">
        <v>47</v>
      </c>
      <c r="B27">
        <v>17966.446</v>
      </c>
      <c r="C27">
        <v>7943.1120000000001</v>
      </c>
      <c r="D27">
        <v>4328.4889999999996</v>
      </c>
      <c r="E27">
        <v>3308.8609999999999</v>
      </c>
      <c r="F27">
        <v>4365.3710000000001</v>
      </c>
      <c r="G27">
        <v>10582.949000000001</v>
      </c>
      <c r="H27">
        <v>8584.7929999999997</v>
      </c>
      <c r="I27">
        <v>4128.5919999999996</v>
      </c>
      <c r="J27">
        <v>4489.1109999999999</v>
      </c>
      <c r="K27">
        <v>5490.4960000000001</v>
      </c>
      <c r="L27">
        <v>6392.3010000000004</v>
      </c>
      <c r="M27">
        <v>2473.7979999999998</v>
      </c>
      <c r="N27">
        <v>5040.826</v>
      </c>
      <c r="O27">
        <v>14080.581</v>
      </c>
      <c r="P27">
        <v>4587.5029999999997</v>
      </c>
      <c r="Q27">
        <v>5898.9110000000001</v>
      </c>
      <c r="R27">
        <v>11941.181</v>
      </c>
      <c r="S27">
        <v>19490.947</v>
      </c>
      <c r="T27">
        <v>18397.651999999998</v>
      </c>
      <c r="U27">
        <v>19247.811000000002</v>
      </c>
      <c r="Z27" s="33"/>
      <c r="AA27" s="7" t="s">
        <v>22</v>
      </c>
      <c r="AB27" s="31">
        <f t="shared" ref="AB27:AU27" si="12">B370+B371+B395+B396+B397+B401+B402+B403+B415+B416+B417+B421+B422+B431+B432+B433+B434+B435+B436+B437+B438</f>
        <v>1325166.3559999999</v>
      </c>
      <c r="AC27" s="31">
        <f t="shared" si="12"/>
        <v>1305636.574</v>
      </c>
      <c r="AD27" s="31">
        <f t="shared" si="12"/>
        <v>1324775.2299999997</v>
      </c>
      <c r="AE27" s="31">
        <f t="shared" si="12"/>
        <v>1445510.5750000002</v>
      </c>
      <c r="AF27" s="31">
        <f t="shared" si="12"/>
        <v>1379503.4979999999</v>
      </c>
      <c r="AG27" s="31">
        <f t="shared" si="12"/>
        <v>1475550.3319999999</v>
      </c>
      <c r="AH27" s="31">
        <f t="shared" si="12"/>
        <v>1621510.4010000001</v>
      </c>
      <c r="AI27" s="31">
        <f t="shared" si="12"/>
        <v>1686840.6690000002</v>
      </c>
      <c r="AJ27" s="31">
        <f t="shared" si="12"/>
        <v>2195638.2969999998</v>
      </c>
      <c r="AK27" s="31">
        <f t="shared" si="12"/>
        <v>2912493.1129999994</v>
      </c>
      <c r="AL27" s="31">
        <f t="shared" si="12"/>
        <v>3331128.4500000007</v>
      </c>
      <c r="AM27" s="31">
        <f t="shared" si="12"/>
        <v>4504487.7659999998</v>
      </c>
      <c r="AN27" s="31">
        <f t="shared" si="12"/>
        <v>5703330.5980000002</v>
      </c>
      <c r="AO27" s="31">
        <f t="shared" si="12"/>
        <v>6217668.3649999993</v>
      </c>
      <c r="AP27" s="31">
        <f t="shared" si="12"/>
        <v>3967677.6170000001</v>
      </c>
      <c r="AQ27" s="31">
        <f t="shared" si="12"/>
        <v>5067332.9410000006</v>
      </c>
      <c r="AR27" s="31">
        <f t="shared" si="12"/>
        <v>6140735.5839999998</v>
      </c>
      <c r="AS27" s="31">
        <f t="shared" si="12"/>
        <v>5814784.7060000002</v>
      </c>
      <c r="AT27" s="31">
        <f t="shared" si="12"/>
        <v>6064893.2209999999</v>
      </c>
      <c r="AU27" s="8">
        <f t="shared" si="12"/>
        <v>6351921.5690000001</v>
      </c>
      <c r="AV27" s="33"/>
      <c r="AW27" s="8"/>
      <c r="AX27" s="37"/>
      <c r="AY27" s="37"/>
      <c r="AZ27" s="37"/>
      <c r="BA27" s="37"/>
      <c r="BB27" s="37"/>
      <c r="BC27" s="37"/>
      <c r="BD27" s="37"/>
      <c r="BE27" s="37"/>
      <c r="BF27" s="37"/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8"/>
    </row>
    <row r="28" spans="1:69">
      <c r="A28" t="s">
        <v>48</v>
      </c>
      <c r="B28">
        <v>92.738</v>
      </c>
      <c r="C28">
        <v>463.39299999999997</v>
      </c>
      <c r="D28">
        <v>381.96100000000001</v>
      </c>
      <c r="E28">
        <v>377.27499999999998</v>
      </c>
      <c r="F28">
        <v>153.29</v>
      </c>
      <c r="G28">
        <v>402.63200000000001</v>
      </c>
      <c r="H28">
        <v>257.28500000000003</v>
      </c>
      <c r="I28">
        <v>85.221000000000004</v>
      </c>
      <c r="J28">
        <v>68.632000000000005</v>
      </c>
      <c r="K28">
        <v>387.15600000000001</v>
      </c>
      <c r="L28">
        <v>677.947</v>
      </c>
      <c r="M28">
        <v>737.61500000000001</v>
      </c>
      <c r="N28">
        <v>419.35</v>
      </c>
      <c r="O28">
        <v>439.08600000000001</v>
      </c>
      <c r="P28">
        <v>651.01099999999997</v>
      </c>
      <c r="Q28">
        <v>848.37300000000005</v>
      </c>
      <c r="R28">
        <v>424.43099999999998</v>
      </c>
      <c r="S28">
        <v>638.01599999999996</v>
      </c>
      <c r="T28">
        <v>730.048</v>
      </c>
      <c r="U28">
        <v>1200.6289999999999</v>
      </c>
      <c r="Z28" s="33"/>
      <c r="AA28" s="7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8"/>
      <c r="AV28" s="33"/>
      <c r="AW28" s="7" t="s">
        <v>24</v>
      </c>
      <c r="AX28" s="37">
        <f>(AB13/AB17)/('World Trade'!Y13/'World Trade'!Y17)</f>
        <v>0.77819090636357813</v>
      </c>
      <c r="AY28" s="37">
        <f>(AC13/AC17)/('World Trade'!Z13/'World Trade'!Z17)</f>
        <v>0.81849194913950685</v>
      </c>
      <c r="AZ28" s="37">
        <f>(AD13/AD17)/('World Trade'!AA13/'World Trade'!AA17)</f>
        <v>0.82805817107107582</v>
      </c>
      <c r="BA28" s="37">
        <f>(AE13/AE17)/('World Trade'!AB13/'World Trade'!AB17)</f>
        <v>0.83866418346568372</v>
      </c>
      <c r="BB28" s="37">
        <f>(AF13/AF17)/('World Trade'!AC13/'World Trade'!AC17)</f>
        <v>0.80873526010832308</v>
      </c>
      <c r="BC28" s="37">
        <f>(AG13/AG17)/('World Trade'!AD13/'World Trade'!AD17)</f>
        <v>0.82629641689224342</v>
      </c>
      <c r="BD28" s="37">
        <f>(AH13/AH17)/('World Trade'!AE13/'World Trade'!AE17)</f>
        <v>0.87299014137342978</v>
      </c>
      <c r="BE28" s="37">
        <f>(AI13/AI17)/('World Trade'!AF13/'World Trade'!AF17)</f>
        <v>0.93305714029765985</v>
      </c>
      <c r="BF28" s="37">
        <f>(AJ13/AJ17)/('World Trade'!AG13/'World Trade'!AG17)</f>
        <v>0.97560715236267659</v>
      </c>
      <c r="BG28" s="37">
        <f>(AK13/AK17)/('World Trade'!AH13/'World Trade'!AH17)</f>
        <v>0.98083132522007321</v>
      </c>
      <c r="BH28" s="37">
        <f>(AL13/AL17)/('World Trade'!AI13/'World Trade'!AI17)</f>
        <v>0.98908307366018189</v>
      </c>
      <c r="BI28" s="37">
        <f>(AM13/AM17)/('World Trade'!AJ13/'World Trade'!AJ17)</f>
        <v>1.004004106400888</v>
      </c>
      <c r="BJ28" s="37">
        <f>(AN13/AN17)/('World Trade'!AK13/'World Trade'!AK17)</f>
        <v>1.0364873306552549</v>
      </c>
      <c r="BK28" s="37">
        <f>(AO13/AO17)/('World Trade'!AL13/'World Trade'!AL17)</f>
        <v>1.0967341026208146</v>
      </c>
      <c r="BL28" s="37">
        <f>(AP13/AP17)/('World Trade'!AM13/'World Trade'!AM17)</f>
        <v>1.0128029669232821</v>
      </c>
      <c r="BM28" s="37">
        <f>(AQ13/AQ17)/('World Trade'!AN13/'World Trade'!AN17)</f>
        <v>1.0570787414157863</v>
      </c>
      <c r="BN28" s="37">
        <f>(AR13/AR17)/('World Trade'!AO13/'World Trade'!AO17)</f>
        <v>1.1500855288881773</v>
      </c>
      <c r="BO28" s="37">
        <f>(AS13/AS17)/('World Trade'!AP13/'World Trade'!AP17)</f>
        <v>1.1496659205257729</v>
      </c>
      <c r="BP28" s="37">
        <f>(AT13/AT17)/('World Trade'!AQ13/'World Trade'!AQ17)</f>
        <v>1.1433529294916811</v>
      </c>
      <c r="BQ28" s="38">
        <f>(AU13/AU17)/('World Trade'!AR13/'World Trade'!AR17)</f>
        <v>1.1201274220338957</v>
      </c>
    </row>
    <row r="29" spans="1:69">
      <c r="A29" t="s">
        <v>49</v>
      </c>
      <c r="B29">
        <v>98034.351999999999</v>
      </c>
      <c r="C29">
        <v>104756.67200000001</v>
      </c>
      <c r="D29">
        <v>100329.39200000001</v>
      </c>
      <c r="E29">
        <v>104686.984</v>
      </c>
      <c r="F29">
        <v>79807.107999999993</v>
      </c>
      <c r="G29">
        <v>91035.975000000006</v>
      </c>
      <c r="H29">
        <v>95784.68</v>
      </c>
      <c r="I29">
        <v>107667.571</v>
      </c>
      <c r="J29">
        <v>147379.902</v>
      </c>
      <c r="K29">
        <v>192860.58300000001</v>
      </c>
      <c r="L29">
        <v>191378.04300000001</v>
      </c>
      <c r="M29">
        <v>233884.26</v>
      </c>
      <c r="N29">
        <v>303244.79499999998</v>
      </c>
      <c r="O29">
        <v>440033.533</v>
      </c>
      <c r="P29">
        <v>392688.84399999998</v>
      </c>
      <c r="Q29">
        <v>390514.22399999999</v>
      </c>
      <c r="R29">
        <v>510555.14</v>
      </c>
      <c r="S29">
        <v>548535.03799999994</v>
      </c>
      <c r="T29">
        <v>626813.022</v>
      </c>
      <c r="U29">
        <v>634342.51399999997</v>
      </c>
      <c r="Z29" s="33"/>
      <c r="AA29" s="7" t="s">
        <v>23</v>
      </c>
      <c r="AB29" s="31">
        <f t="shared" ref="AB29:AU29" si="13">B406+B407+B408+B409+B410+B411+B412+B413+B414+B418+B419+B420+B496+B497+B498+B499+B500+B501+B502+B503+B504+B505+B506+B507+B508+B509+B522+B523</f>
        <v>2437808.4130000002</v>
      </c>
      <c r="AC29" s="31">
        <f t="shared" si="13"/>
        <v>2710540.7229999998</v>
      </c>
      <c r="AD29" s="31">
        <f t="shared" si="13"/>
        <v>2566847.5079999999</v>
      </c>
      <c r="AE29" s="31">
        <f t="shared" si="13"/>
        <v>2929456.8769999994</v>
      </c>
      <c r="AF29" s="31">
        <f t="shared" si="13"/>
        <v>2748315.415</v>
      </c>
      <c r="AG29" s="31">
        <f t="shared" si="13"/>
        <v>2877984.7280000001</v>
      </c>
      <c r="AH29" s="31">
        <f t="shared" si="13"/>
        <v>3194623.2899999991</v>
      </c>
      <c r="AI29" s="31">
        <f t="shared" si="13"/>
        <v>3527227.0780000011</v>
      </c>
      <c r="AJ29" s="31">
        <f t="shared" si="13"/>
        <v>4577616.3099999996</v>
      </c>
      <c r="AK29" s="31">
        <f t="shared" si="13"/>
        <v>5704065.9860000014</v>
      </c>
      <c r="AL29" s="31">
        <f t="shared" si="13"/>
        <v>6016875.9500000002</v>
      </c>
      <c r="AM29" s="31">
        <f t="shared" si="13"/>
        <v>6900492.2580000004</v>
      </c>
      <c r="AN29" s="31">
        <f t="shared" si="13"/>
        <v>8241195.2709999997</v>
      </c>
      <c r="AO29" s="31">
        <f t="shared" si="13"/>
        <v>9638905.2510000002</v>
      </c>
      <c r="AP29" s="31">
        <f t="shared" si="13"/>
        <v>7752817.7680000002</v>
      </c>
      <c r="AQ29" s="31">
        <f t="shared" si="13"/>
        <v>8368396.8749999991</v>
      </c>
      <c r="AR29" s="31">
        <f t="shared" si="13"/>
        <v>10531053.461999999</v>
      </c>
      <c r="AS29" s="31">
        <f t="shared" si="13"/>
        <v>9613174.2099999972</v>
      </c>
      <c r="AT29" s="31">
        <f t="shared" si="13"/>
        <v>10297711.404000001</v>
      </c>
      <c r="AU29" s="8">
        <f t="shared" si="13"/>
        <v>11359816.682</v>
      </c>
      <c r="AV29" s="33"/>
      <c r="AW29" s="8"/>
      <c r="AX29" s="37"/>
      <c r="AY29" s="37"/>
      <c r="AZ29" s="37"/>
      <c r="BA29" s="37"/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8"/>
    </row>
    <row r="30" spans="1:69">
      <c r="A30" t="s">
        <v>50</v>
      </c>
      <c r="B30">
        <v>75088.248000000007</v>
      </c>
      <c r="C30">
        <v>73859.44</v>
      </c>
      <c r="D30">
        <v>51471.78</v>
      </c>
      <c r="E30">
        <v>43980.955999999998</v>
      </c>
      <c r="F30">
        <v>45421.771000000001</v>
      </c>
      <c r="G30">
        <v>38502.504999999997</v>
      </c>
      <c r="H30">
        <v>38053.411</v>
      </c>
      <c r="I30">
        <v>35225.875</v>
      </c>
      <c r="J30">
        <v>38642.216</v>
      </c>
      <c r="K30">
        <v>56215.199999999997</v>
      </c>
      <c r="L30">
        <v>81841.986000000004</v>
      </c>
      <c r="M30">
        <v>104670.556</v>
      </c>
      <c r="N30">
        <v>122513.48</v>
      </c>
      <c r="O30">
        <v>161016.71</v>
      </c>
      <c r="P30">
        <v>136336.671</v>
      </c>
      <c r="Q30">
        <v>159317.04500000001</v>
      </c>
      <c r="R30">
        <v>184076.42600000001</v>
      </c>
      <c r="S30">
        <v>164336.70499999999</v>
      </c>
      <c r="T30">
        <v>168993.236</v>
      </c>
      <c r="U30">
        <v>168081.37899999999</v>
      </c>
      <c r="Z30" s="33"/>
      <c r="AA30" s="8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8"/>
      <c r="AV30" s="33"/>
      <c r="AW30" s="21" t="s">
        <v>25</v>
      </c>
      <c r="AX30" s="37">
        <f>AB15/AB17/('World Trade'!Y15/'World Trade'!Y17)</f>
        <v>1.3690243848226042</v>
      </c>
      <c r="AY30" s="37">
        <f>AC15/AC17/('World Trade'!Z15/'World Trade'!Z17)</f>
        <v>1.4120665342138643</v>
      </c>
      <c r="AZ30" s="37">
        <f>AD15/AD17/('World Trade'!AA15/'World Trade'!AA17)</f>
        <v>1.5173256028110138</v>
      </c>
      <c r="BA30" s="37">
        <f>AE15/AE17/('World Trade'!AB15/'World Trade'!AB17)</f>
        <v>1.5172595332040584</v>
      </c>
      <c r="BB30" s="37">
        <f>AF15/AF17/('World Trade'!AC15/'World Trade'!AC17)</f>
        <v>1.6025596638554334</v>
      </c>
      <c r="BC30" s="37">
        <f>AG15/AG17/('World Trade'!AD15/'World Trade'!AD17)</f>
        <v>1.7213439930973524</v>
      </c>
      <c r="BD30" s="37">
        <f>AH15/AH17/('World Trade'!AE15/'World Trade'!AE17)</f>
        <v>1.6861089411897443</v>
      </c>
      <c r="BE30" s="37">
        <f>AI15/AI17/('World Trade'!AF15/'World Trade'!AF17)</f>
        <v>1.61379751069827</v>
      </c>
      <c r="BF30" s="37">
        <f>AJ15/AJ17/('World Trade'!AG15/'World Trade'!AG17)</f>
        <v>1.5686196769779914</v>
      </c>
      <c r="BG30" s="37">
        <f>AK15/AK17/('World Trade'!AH15/'World Trade'!AH17)</f>
        <v>1.6339391713794966</v>
      </c>
      <c r="BH30" s="37">
        <f>AL15/AL17/('World Trade'!AI15/'World Trade'!AI17)</f>
        <v>1.7382048386459539</v>
      </c>
      <c r="BI30" s="37">
        <f>AM15/AM17/('World Trade'!AJ15/'World Trade'!AJ17)</f>
        <v>1.8360766699022943</v>
      </c>
      <c r="BJ30" s="37">
        <f>AN15/AN17/('World Trade'!AK15/'World Trade'!AK17)</f>
        <v>1.8132656750754883</v>
      </c>
      <c r="BK30" s="37">
        <f>AO15/AO17/('World Trade'!AL15/'World Trade'!AL17)</f>
        <v>1.8836630967455688</v>
      </c>
      <c r="BL30" s="37">
        <f>AP15/AP17/('World Trade'!AM15/'World Trade'!AM17)</f>
        <v>1.9877729131821016</v>
      </c>
      <c r="BM30" s="37">
        <f>AQ15/AQ17/('World Trade'!AN15/'World Trade'!AN17)</f>
        <v>1.9557836523291747</v>
      </c>
      <c r="BN30" s="37">
        <f>AR15/AR17/('World Trade'!AO15/'World Trade'!AO17)</f>
        <v>1.9589046612745751</v>
      </c>
      <c r="BO30" s="37">
        <f>AS15/AS17/('World Trade'!AP15/'World Trade'!AP17)</f>
        <v>1.9289361520020376</v>
      </c>
      <c r="BP30" s="37">
        <f>AT15/AT17/('World Trade'!AQ15/'World Trade'!AQ17)</f>
        <v>1.955016958561036</v>
      </c>
      <c r="BQ30" s="38">
        <f>AU15/AU17/('World Trade'!AR15/'World Trade'!AR17)</f>
        <v>1.9009618465127829</v>
      </c>
    </row>
    <row r="31" spans="1:69">
      <c r="A31" t="s">
        <v>51</v>
      </c>
      <c r="B31">
        <v>6175.5969999999998</v>
      </c>
      <c r="C31">
        <v>7813.8559999999998</v>
      </c>
      <c r="D31">
        <v>10309.179</v>
      </c>
      <c r="E31">
        <v>9943.8729999999996</v>
      </c>
      <c r="F31">
        <v>10998.811</v>
      </c>
      <c r="G31">
        <v>8934.0930000000008</v>
      </c>
      <c r="H31">
        <v>9795.9030000000002</v>
      </c>
      <c r="I31">
        <v>11308.986000000001</v>
      </c>
      <c r="J31">
        <v>14801.697</v>
      </c>
      <c r="K31">
        <v>18477.663</v>
      </c>
      <c r="L31">
        <v>29723.844000000001</v>
      </c>
      <c r="M31">
        <v>35374.589</v>
      </c>
      <c r="N31">
        <v>46552.603999999999</v>
      </c>
      <c r="O31">
        <v>62915.120999999999</v>
      </c>
      <c r="P31">
        <v>50334.644</v>
      </c>
      <c r="Q31">
        <v>47978.877999999997</v>
      </c>
      <c r="R31">
        <v>74742.782000000007</v>
      </c>
      <c r="S31">
        <v>65383.247000000003</v>
      </c>
      <c r="T31">
        <v>70505.058000000005</v>
      </c>
      <c r="U31">
        <v>80228.201000000001</v>
      </c>
      <c r="Z31" s="33"/>
      <c r="AA31" s="7" t="s">
        <v>24</v>
      </c>
      <c r="AB31" s="31">
        <f t="shared" ref="AB31:AU31" si="14">B362+B363+B364+B365+B366+B367+B368+B369+B375+B376+B380+B381+B382+B383+B384+B385+B386+B387+B388+B389++B390+B391+B392+B393+B394+B447+B448+B449+B450+B451+B452+B453+B454+B455+B456+B457+B458+B459+B460+B461+B462+B463+B464+B465+B466+B467+B468+B469+B470+B471+B472+B473+B474+B475+B476+B480+B481+B482+B483+B484+B485+B486+B487+B495+B510+B511+B512+B513+B514+B515+B516+B517+B519+B521</f>
        <v>10704469.210999999</v>
      </c>
      <c r="AC31" s="31">
        <f t="shared" si="14"/>
        <v>12009657.880000003</v>
      </c>
      <c r="AD31" s="31">
        <f t="shared" si="14"/>
        <v>11561111.219999999</v>
      </c>
      <c r="AE31" s="31">
        <f t="shared" si="14"/>
        <v>13810668.038000004</v>
      </c>
      <c r="AF31" s="31">
        <f t="shared" si="14"/>
        <v>13062364.989999998</v>
      </c>
      <c r="AG31" s="31">
        <f t="shared" si="14"/>
        <v>14094853.682</v>
      </c>
      <c r="AH31" s="31">
        <f t="shared" si="14"/>
        <v>16332401.061999999</v>
      </c>
      <c r="AI31" s="31">
        <f t="shared" si="14"/>
        <v>17960850.218000002</v>
      </c>
      <c r="AJ31" s="31">
        <f t="shared" si="14"/>
        <v>22930212.866000008</v>
      </c>
      <c r="AK31" s="31">
        <f t="shared" si="14"/>
        <v>29748545.085000005</v>
      </c>
      <c r="AL31" s="31">
        <f t="shared" si="14"/>
        <v>32897592.738000013</v>
      </c>
      <c r="AM31" s="31">
        <f t="shared" si="14"/>
        <v>40605665.282000005</v>
      </c>
      <c r="AN31" s="31">
        <f t="shared" si="14"/>
        <v>51200958.495000005</v>
      </c>
      <c r="AO31" s="31">
        <f t="shared" si="14"/>
        <v>58931806.978000022</v>
      </c>
      <c r="AP31" s="31">
        <f t="shared" si="14"/>
        <v>44958642.41300001</v>
      </c>
      <c r="AQ31" s="31">
        <f t="shared" si="14"/>
        <v>56675901.90200001</v>
      </c>
      <c r="AR31" s="31">
        <f t="shared" si="14"/>
        <v>69618986.886000022</v>
      </c>
      <c r="AS31" s="31">
        <f t="shared" si="14"/>
        <v>63838840.877000004</v>
      </c>
      <c r="AT31" s="31">
        <f t="shared" si="14"/>
        <v>64916987.300000012</v>
      </c>
      <c r="AU31" s="8">
        <f t="shared" si="14"/>
        <v>71585299.776000023</v>
      </c>
      <c r="AV31" s="33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8"/>
    </row>
    <row r="32" spans="1:69">
      <c r="A32" t="s">
        <v>52</v>
      </c>
      <c r="B32">
        <v>22482.112000000001</v>
      </c>
      <c r="C32">
        <v>17110.016</v>
      </c>
      <c r="D32">
        <v>20658.835999999999</v>
      </c>
      <c r="E32">
        <v>18156.151999999998</v>
      </c>
      <c r="F32">
        <v>20050.188999999998</v>
      </c>
      <c r="G32">
        <v>21199.288</v>
      </c>
      <c r="H32">
        <v>13596.128000000001</v>
      </c>
      <c r="I32">
        <v>15321.441999999999</v>
      </c>
      <c r="J32">
        <v>19539.973000000002</v>
      </c>
      <c r="K32">
        <v>48090.322</v>
      </c>
      <c r="L32">
        <v>92679.974000000002</v>
      </c>
      <c r="M32">
        <v>69204.762000000002</v>
      </c>
      <c r="N32">
        <v>89276.451000000001</v>
      </c>
      <c r="O32">
        <v>111508.28200000001</v>
      </c>
      <c r="P32">
        <v>93597.906000000003</v>
      </c>
      <c r="Q32">
        <v>116797.966</v>
      </c>
      <c r="R32">
        <v>140406.32199999999</v>
      </c>
      <c r="S32">
        <v>153874.51300000001</v>
      </c>
      <c r="T32">
        <v>192388.05900000001</v>
      </c>
      <c r="U32">
        <v>177345.25599999999</v>
      </c>
      <c r="Z32" s="33"/>
      <c r="AA32" s="8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8"/>
      <c r="AV32" s="33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8"/>
    </row>
    <row r="33" spans="1:69">
      <c r="A33" t="s">
        <v>53</v>
      </c>
      <c r="B33">
        <v>22655.612000000001</v>
      </c>
      <c r="C33">
        <v>29579.437999999998</v>
      </c>
      <c r="D33">
        <v>32817.538</v>
      </c>
      <c r="E33">
        <v>34985.351999999999</v>
      </c>
      <c r="F33">
        <v>17566.901000000002</v>
      </c>
      <c r="G33">
        <v>16386.873</v>
      </c>
      <c r="H33">
        <v>16458.808000000001</v>
      </c>
      <c r="I33">
        <v>17491.348000000002</v>
      </c>
      <c r="J33">
        <v>22807.499</v>
      </c>
      <c r="K33">
        <v>35366.938999999998</v>
      </c>
      <c r="L33">
        <v>37271.892999999996</v>
      </c>
      <c r="M33">
        <v>37495.266000000003</v>
      </c>
      <c r="N33">
        <v>42322.41</v>
      </c>
      <c r="O33">
        <v>45846.758999999998</v>
      </c>
      <c r="P33">
        <v>35703.158000000003</v>
      </c>
      <c r="Q33">
        <v>34153.887000000002</v>
      </c>
      <c r="R33">
        <v>48437.281999999999</v>
      </c>
      <c r="S33">
        <v>55122.601999999999</v>
      </c>
      <c r="T33">
        <v>66598.490000000005</v>
      </c>
      <c r="U33">
        <v>71359.989000000001</v>
      </c>
      <c r="Z33" s="33"/>
      <c r="AA33" s="7" t="s">
        <v>25</v>
      </c>
      <c r="AB33" s="31">
        <f t="shared" ref="AB33:AU33" si="15">B372+B373+B374+B377+B378+B379+B398+B399+B400+B404+B405+B423+B424+B425+B426+B427+B428+B429+B430+B439+B440+B441+B442+B443+B444+B445+B446+B477+B478+B479+B488+B489+B490+B491+B492+B493+B494+B518+B520+B524+B525+B526+B527</f>
        <v>5747245.7659999989</v>
      </c>
      <c r="AC33" s="31">
        <f t="shared" si="15"/>
        <v>6338414.9140000008</v>
      </c>
      <c r="AD33" s="31">
        <f t="shared" si="15"/>
        <v>6599907.2169999992</v>
      </c>
      <c r="AE33" s="31">
        <f t="shared" si="15"/>
        <v>7518155.7489999989</v>
      </c>
      <c r="AF33" s="31">
        <f t="shared" si="15"/>
        <v>7228136.4130000016</v>
      </c>
      <c r="AG33" s="31">
        <f t="shared" si="15"/>
        <v>7873900.3449999979</v>
      </c>
      <c r="AH33" s="31">
        <f t="shared" si="15"/>
        <v>9112808.5140000004</v>
      </c>
      <c r="AI33" s="31">
        <f t="shared" si="15"/>
        <v>10150312.181000002</v>
      </c>
      <c r="AJ33" s="31">
        <f t="shared" si="15"/>
        <v>13295141.764999999</v>
      </c>
      <c r="AK33" s="31">
        <f t="shared" si="15"/>
        <v>17591405.543000001</v>
      </c>
      <c r="AL33" s="31">
        <f t="shared" si="15"/>
        <v>19481246.114000008</v>
      </c>
      <c r="AM33" s="31">
        <f t="shared" si="15"/>
        <v>23925544.525000002</v>
      </c>
      <c r="AN33" s="31">
        <f t="shared" si="15"/>
        <v>31334201.949999996</v>
      </c>
      <c r="AO33" s="31">
        <f t="shared" si="15"/>
        <v>37817804.464000002</v>
      </c>
      <c r="AP33" s="31">
        <f t="shared" si="15"/>
        <v>26441577.714999996</v>
      </c>
      <c r="AQ33" s="31">
        <f t="shared" si="15"/>
        <v>30055888.180999994</v>
      </c>
      <c r="AR33" s="31">
        <f t="shared" si="15"/>
        <v>36300030.549000002</v>
      </c>
      <c r="AS33" s="31">
        <f t="shared" si="15"/>
        <v>33565801.890000001</v>
      </c>
      <c r="AT33" s="31">
        <f t="shared" si="15"/>
        <v>34481462.391000003</v>
      </c>
      <c r="AU33" s="8">
        <f t="shared" si="15"/>
        <v>37302278.397999994</v>
      </c>
      <c r="AV33" s="33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8"/>
    </row>
    <row r="34" spans="1:69">
      <c r="A34" t="s">
        <v>54</v>
      </c>
      <c r="B34">
        <v>12608.883</v>
      </c>
      <c r="C34">
        <v>12164.799000000001</v>
      </c>
      <c r="D34">
        <v>15322.915999999999</v>
      </c>
      <c r="E34">
        <v>11018.962</v>
      </c>
      <c r="F34">
        <v>13297.973</v>
      </c>
      <c r="G34">
        <v>14513.753000000001</v>
      </c>
      <c r="H34">
        <v>17898.527999999998</v>
      </c>
      <c r="I34">
        <v>18872.439999999999</v>
      </c>
      <c r="J34">
        <v>30840.438999999998</v>
      </c>
      <c r="K34">
        <v>24376.879000000001</v>
      </c>
      <c r="L34">
        <v>21197.124</v>
      </c>
      <c r="M34">
        <v>25836.941999999999</v>
      </c>
      <c r="N34">
        <v>37308.737999999998</v>
      </c>
      <c r="O34">
        <v>37935.108999999997</v>
      </c>
      <c r="P34">
        <v>22118.057000000001</v>
      </c>
      <c r="Q34">
        <v>19105.063999999998</v>
      </c>
      <c r="R34">
        <v>22516.131000000001</v>
      </c>
      <c r="S34">
        <v>25601.164000000001</v>
      </c>
      <c r="T34">
        <v>24542.197</v>
      </c>
      <c r="U34">
        <v>17455.574000000001</v>
      </c>
      <c r="Z34" s="33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8"/>
      <c r="AV34" s="33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1"/>
      <c r="BL34" s="31"/>
      <c r="BM34" s="31"/>
      <c r="BN34" s="31"/>
      <c r="BO34" s="31"/>
      <c r="BP34" s="31"/>
      <c r="BQ34" s="8"/>
    </row>
    <row r="35" spans="1:69" ht="15">
      <c r="A35" t="s">
        <v>55</v>
      </c>
      <c r="B35">
        <v>43481.815999999999</v>
      </c>
      <c r="C35">
        <v>21767.58</v>
      </c>
      <c r="D35">
        <v>44194.32</v>
      </c>
      <c r="E35">
        <v>26493.948</v>
      </c>
      <c r="F35">
        <v>9876.3940000000002</v>
      </c>
      <c r="G35">
        <v>20222.048999999999</v>
      </c>
      <c r="H35">
        <v>37434.959999999999</v>
      </c>
      <c r="I35">
        <v>30581.958999999999</v>
      </c>
      <c r="J35">
        <v>20268.545999999998</v>
      </c>
      <c r="K35">
        <v>129518.617</v>
      </c>
      <c r="L35">
        <v>203068.08199999999</v>
      </c>
      <c r="M35">
        <v>194994.774</v>
      </c>
      <c r="N35">
        <v>108903.488</v>
      </c>
      <c r="O35">
        <v>150982.28200000001</v>
      </c>
      <c r="P35">
        <v>146581.04300000001</v>
      </c>
      <c r="Q35">
        <v>139720.465</v>
      </c>
      <c r="R35">
        <v>185602.24</v>
      </c>
      <c r="S35">
        <v>328341.12900000002</v>
      </c>
      <c r="T35">
        <v>275278.21399999998</v>
      </c>
      <c r="U35">
        <v>211609.02600000001</v>
      </c>
      <c r="Z35" s="13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6"/>
      <c r="AV35" s="221"/>
      <c r="AW35" s="159"/>
      <c r="AX35" s="159"/>
      <c r="AY35" s="159"/>
      <c r="AZ35" s="159"/>
      <c r="BA35" s="222" t="s">
        <v>399</v>
      </c>
      <c r="BB35" s="159"/>
      <c r="BC35" s="159"/>
      <c r="BD35" s="159"/>
      <c r="BE35" s="159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6"/>
    </row>
    <row r="36" spans="1:69" ht="13.5" thickBot="1">
      <c r="A36" t="s">
        <v>56</v>
      </c>
      <c r="B36">
        <v>23208.752</v>
      </c>
      <c r="C36">
        <v>20771.135999999999</v>
      </c>
      <c r="D36">
        <v>25107.241999999998</v>
      </c>
      <c r="E36">
        <v>29024.232</v>
      </c>
      <c r="F36">
        <v>27823.587</v>
      </c>
      <c r="G36">
        <v>34936.485999999997</v>
      </c>
      <c r="H36">
        <v>55456.857000000004</v>
      </c>
      <c r="I36">
        <v>65026.330999999998</v>
      </c>
      <c r="J36">
        <v>108078.99</v>
      </c>
      <c r="K36">
        <v>134726.541</v>
      </c>
      <c r="L36">
        <v>132365.459</v>
      </c>
      <c r="M36">
        <v>129209.834</v>
      </c>
      <c r="N36">
        <v>151853.81</v>
      </c>
      <c r="O36">
        <v>187160.99</v>
      </c>
      <c r="P36">
        <v>155077.59299999999</v>
      </c>
      <c r="Q36">
        <v>161778.234</v>
      </c>
      <c r="R36">
        <v>178961.24</v>
      </c>
      <c r="S36">
        <v>178316.87700000001</v>
      </c>
      <c r="T36">
        <v>190295.70300000001</v>
      </c>
      <c r="U36">
        <v>200689.81099999999</v>
      </c>
      <c r="Z36" s="57" t="s">
        <v>290</v>
      </c>
      <c r="AA36" s="31"/>
      <c r="AB36" s="31">
        <f>SUM(AB25:AB33)</f>
        <v>25002917.337000001</v>
      </c>
      <c r="AC36" s="31">
        <f>SUM(AC25:AC33)</f>
        <v>27708039.074000005</v>
      </c>
      <c r="AD36" s="31">
        <f>SUM(AD25:AD33)</f>
        <v>27174489.517999999</v>
      </c>
      <c r="AE36" s="31">
        <f>SUM(AE25:AE33)</f>
        <v>30509683.671000004</v>
      </c>
      <c r="AF36" s="31">
        <f>SUM(AF25:AF33)</f>
        <v>28827841.818</v>
      </c>
      <c r="AG36" s="31">
        <f t="shared" ref="AG36:AQ36" si="16">SUM(AG25:AG33)+G528</f>
        <v>31459051.138999999</v>
      </c>
      <c r="AH36" s="31">
        <f t="shared" si="16"/>
        <v>35815272.315999992</v>
      </c>
      <c r="AI36" s="31">
        <f t="shared" si="16"/>
        <v>40105042.07100001</v>
      </c>
      <c r="AJ36" s="31">
        <f t="shared" si="16"/>
        <v>50172418.092</v>
      </c>
      <c r="AK36" s="31">
        <f t="shared" si="16"/>
        <v>64972273.881999999</v>
      </c>
      <c r="AL36" s="31">
        <f t="shared" si="16"/>
        <v>72816887.95100002</v>
      </c>
      <c r="AM36" s="31">
        <f t="shared" si="16"/>
        <v>90492882.042000011</v>
      </c>
      <c r="AN36" s="31">
        <f t="shared" si="16"/>
        <v>113720074.93100001</v>
      </c>
      <c r="AO36" s="31">
        <f t="shared" si="16"/>
        <v>136201824.14000002</v>
      </c>
      <c r="AP36" s="31">
        <f t="shared" si="16"/>
        <v>100219811.33100002</v>
      </c>
      <c r="AQ36" s="31">
        <f t="shared" si="16"/>
        <v>120657427.90099999</v>
      </c>
      <c r="AR36" s="72">
        <f>SUM(AR25:AR33)</f>
        <v>150514655.41900003</v>
      </c>
      <c r="AS36" s="72">
        <f>SUM(AS25:AS33)</f>
        <v>139363164.245</v>
      </c>
      <c r="AT36" s="72">
        <f>SUM(AT25:AT33)</f>
        <v>142058506.46400002</v>
      </c>
      <c r="AU36" s="72">
        <f>SUM(AU25:AU33)</f>
        <v>151621414.41100001</v>
      </c>
      <c r="AV36" s="223">
        <v>2014</v>
      </c>
      <c r="AW36" s="72"/>
      <c r="AX36" s="72"/>
      <c r="AY36" s="72"/>
      <c r="AZ36" s="72"/>
      <c r="BA36" s="72"/>
      <c r="BB36" s="72"/>
      <c r="BC36" s="72"/>
      <c r="BD36" s="72"/>
      <c r="BE36" s="224"/>
    </row>
    <row r="37" spans="1:69" ht="26.25" thickBot="1">
      <c r="A37" t="s">
        <v>57</v>
      </c>
      <c r="B37">
        <v>25065.054</v>
      </c>
      <c r="C37">
        <v>13221.111999999999</v>
      </c>
      <c r="D37">
        <v>15860.582</v>
      </c>
      <c r="E37">
        <v>58858.555999999997</v>
      </c>
      <c r="F37">
        <v>36678.574999999997</v>
      </c>
      <c r="G37">
        <v>29931.964</v>
      </c>
      <c r="H37">
        <v>33020.076000000001</v>
      </c>
      <c r="I37">
        <v>26857.323</v>
      </c>
      <c r="J37">
        <v>51397.919999999998</v>
      </c>
      <c r="K37">
        <v>58177.553</v>
      </c>
      <c r="L37">
        <v>92205.062999999995</v>
      </c>
      <c r="M37">
        <v>94999.876999999993</v>
      </c>
      <c r="N37">
        <v>137107.609</v>
      </c>
      <c r="O37">
        <v>145346.72099999999</v>
      </c>
      <c r="P37">
        <v>137012.08900000001</v>
      </c>
      <c r="Q37">
        <v>150318.15599999999</v>
      </c>
      <c r="R37">
        <v>160565.83100000001</v>
      </c>
      <c r="S37">
        <v>223229.598</v>
      </c>
      <c r="T37">
        <v>224456.527</v>
      </c>
      <c r="U37">
        <v>303122.75799999997</v>
      </c>
      <c r="Z37" s="13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6"/>
      <c r="AV37" s="225" t="s">
        <v>374</v>
      </c>
      <c r="AW37" s="226">
        <v>0</v>
      </c>
      <c r="AX37" s="226">
        <v>1</v>
      </c>
      <c r="AY37" s="226">
        <v>2</v>
      </c>
      <c r="AZ37" s="226">
        <v>3</v>
      </c>
      <c r="BA37" s="226">
        <v>4</v>
      </c>
      <c r="BB37" s="226">
        <v>5</v>
      </c>
      <c r="BC37" s="226">
        <v>6</v>
      </c>
      <c r="BD37" s="226">
        <v>7</v>
      </c>
      <c r="BE37" s="227">
        <v>8</v>
      </c>
      <c r="BH37" s="253"/>
    </row>
    <row r="38" spans="1:69">
      <c r="A38" t="s">
        <v>58</v>
      </c>
      <c r="B38">
        <v>87.448999999999998</v>
      </c>
      <c r="C38">
        <v>2744.8380000000002</v>
      </c>
      <c r="D38">
        <v>345.32</v>
      </c>
      <c r="E38">
        <v>402.67399999999998</v>
      </c>
      <c r="F38">
        <v>1675.8969999999999</v>
      </c>
      <c r="G38">
        <v>8577.5110000000004</v>
      </c>
      <c r="H38">
        <v>11708.47</v>
      </c>
      <c r="I38">
        <v>11480.013999999999</v>
      </c>
      <c r="J38">
        <v>27377.305</v>
      </c>
      <c r="K38">
        <v>22678.294999999998</v>
      </c>
      <c r="L38">
        <v>537.12900000000002</v>
      </c>
      <c r="M38">
        <v>1240.049</v>
      </c>
      <c r="N38">
        <v>758.49599999999998</v>
      </c>
      <c r="O38">
        <v>786.51800000000003</v>
      </c>
      <c r="P38">
        <v>1233.3679999999999</v>
      </c>
      <c r="Q38">
        <v>3200.0540000000001</v>
      </c>
      <c r="R38">
        <v>6381.0910000000003</v>
      </c>
      <c r="S38">
        <v>4630.2259999999997</v>
      </c>
      <c r="T38">
        <v>4017.7820000000002</v>
      </c>
      <c r="U38">
        <v>2638.4580000000001</v>
      </c>
      <c r="Z38" s="149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23"/>
      <c r="AV38" s="116" t="s">
        <v>438</v>
      </c>
      <c r="AW38" s="72">
        <f>SUM(U9:U44)</f>
        <v>6264062.3530000001</v>
      </c>
      <c r="AX38" s="72">
        <f>SUM(U45:U48)</f>
        <v>1304377.844</v>
      </c>
      <c r="AY38" s="72">
        <f>SUM(U49:U82)</f>
        <v>4260382.2539999997</v>
      </c>
      <c r="AZ38" s="72">
        <f>SUM(U83:U92)</f>
        <v>4626127.1740000006</v>
      </c>
      <c r="BA38" s="72">
        <f>SUM(U93:U96)</f>
        <v>524167.06599999999</v>
      </c>
      <c r="BB38" s="72">
        <f>SUM(U97:U129)</f>
        <v>11187765.630999997</v>
      </c>
      <c r="BC38" s="72">
        <f>SUM(U130:U181)</f>
        <v>28832045.014999997</v>
      </c>
      <c r="BD38" s="72">
        <f>SUM(U182:U231)</f>
        <v>95904370.370999992</v>
      </c>
      <c r="BE38" s="224">
        <f>SUM(U232:U262)</f>
        <v>20402806.069000002</v>
      </c>
    </row>
    <row r="39" spans="1:69" ht="15">
      <c r="A39" t="s">
        <v>59</v>
      </c>
      <c r="B39">
        <v>53703.951999999997</v>
      </c>
      <c r="C39">
        <v>54921.02</v>
      </c>
      <c r="D39">
        <v>43982.652000000002</v>
      </c>
      <c r="E39">
        <v>41938.019999999997</v>
      </c>
      <c r="F39">
        <v>29047.899000000001</v>
      </c>
      <c r="G39">
        <v>32600.12</v>
      </c>
      <c r="H39">
        <v>38035.086000000003</v>
      </c>
      <c r="I39">
        <v>45157.98</v>
      </c>
      <c r="J39">
        <v>67191.721999999994</v>
      </c>
      <c r="K39">
        <v>93836.304000000004</v>
      </c>
      <c r="L39">
        <v>115986.985</v>
      </c>
      <c r="M39">
        <v>129365.033</v>
      </c>
      <c r="N39">
        <v>163630.45499999999</v>
      </c>
      <c r="O39">
        <v>217321.79399999999</v>
      </c>
      <c r="P39">
        <v>171554.92600000001</v>
      </c>
      <c r="Q39">
        <v>169217.473</v>
      </c>
      <c r="R39">
        <v>230200.01800000001</v>
      </c>
      <c r="S39">
        <v>257703.99799999999</v>
      </c>
      <c r="T39">
        <v>289295.17800000001</v>
      </c>
      <c r="U39">
        <v>315326.74400000001</v>
      </c>
      <c r="AV39" s="116" t="s">
        <v>287</v>
      </c>
      <c r="AW39" s="72">
        <f>SUM(U274:U309)</f>
        <v>7570907.3449999988</v>
      </c>
      <c r="AX39" s="72">
        <f>SUM(U310:U313)</f>
        <v>942012.49400000006</v>
      </c>
      <c r="AY39" s="72">
        <f>SUM(U314:U347)</f>
        <v>3777868.8370000008</v>
      </c>
      <c r="AZ39" s="72">
        <f>SUM(U348:U357)</f>
        <v>12334960.877</v>
      </c>
      <c r="BA39" s="72">
        <f>SUM(U358:U361)</f>
        <v>396348.43300000002</v>
      </c>
      <c r="BB39" s="72">
        <f>SUM(U362:U394)</f>
        <v>17636260.695999999</v>
      </c>
      <c r="BC39" s="72">
        <f>SUM(U395:U446)</f>
        <v>26944689.385999996</v>
      </c>
      <c r="BD39" s="72">
        <f>SUM(U447:U496)</f>
        <v>66206029.219999991</v>
      </c>
      <c r="BE39" s="224">
        <f>SUM(U497:U527)</f>
        <v>15812337.122999998</v>
      </c>
      <c r="BH39" s="254"/>
    </row>
    <row r="40" spans="1:69">
      <c r="A40" t="s">
        <v>60</v>
      </c>
      <c r="B40">
        <v>1572.874</v>
      </c>
      <c r="C40">
        <v>1537.952</v>
      </c>
      <c r="D40">
        <v>1611.5519999999999</v>
      </c>
      <c r="E40">
        <v>2099.6379999999999</v>
      </c>
      <c r="F40">
        <v>1512.2280000000001</v>
      </c>
      <c r="G40">
        <v>1219.434</v>
      </c>
      <c r="H40">
        <v>1341.777</v>
      </c>
      <c r="I40">
        <v>1298.3630000000001</v>
      </c>
      <c r="J40">
        <v>2280.087</v>
      </c>
      <c r="K40">
        <v>1944.9839999999999</v>
      </c>
      <c r="L40">
        <v>2654.0839999999998</v>
      </c>
      <c r="M40">
        <v>3705.6219999999998</v>
      </c>
      <c r="N40">
        <v>13673.67</v>
      </c>
      <c r="O40">
        <v>17386.21</v>
      </c>
      <c r="P40">
        <v>7782.0240000000003</v>
      </c>
      <c r="Q40">
        <v>9224.8449999999993</v>
      </c>
      <c r="R40">
        <v>11479.937</v>
      </c>
      <c r="S40">
        <v>13503.745999999999</v>
      </c>
      <c r="T40">
        <v>12912.993</v>
      </c>
      <c r="U40">
        <v>17538.133000000002</v>
      </c>
      <c r="AV40" s="228"/>
      <c r="AW40" s="72"/>
      <c r="AX40" s="72"/>
      <c r="AY40" s="72"/>
      <c r="AZ40" s="72"/>
      <c r="BA40" s="72"/>
      <c r="BB40" s="72"/>
      <c r="BC40" s="72"/>
      <c r="BD40" s="72"/>
      <c r="BE40" s="224"/>
    </row>
    <row r="41" spans="1:69">
      <c r="A41" t="s">
        <v>61</v>
      </c>
      <c r="B41">
        <v>3775.0630000000001</v>
      </c>
      <c r="C41">
        <v>3943.7330000000002</v>
      </c>
      <c r="D41">
        <v>4904.3500000000004</v>
      </c>
      <c r="E41">
        <v>4554.3249999999998</v>
      </c>
      <c r="F41">
        <v>3178.52</v>
      </c>
      <c r="G41">
        <v>3110.5039999999999</v>
      </c>
      <c r="H41">
        <v>3616.2370000000001</v>
      </c>
      <c r="I41">
        <v>4026.1979999999999</v>
      </c>
      <c r="J41">
        <v>4933.6679999999997</v>
      </c>
      <c r="K41">
        <v>4024.1030000000001</v>
      </c>
      <c r="L41">
        <v>3658.627</v>
      </c>
      <c r="M41">
        <v>4637.1859999999997</v>
      </c>
      <c r="N41">
        <v>6505.6080000000002</v>
      </c>
      <c r="O41">
        <v>8680.8369999999995</v>
      </c>
      <c r="P41">
        <v>7587.3770000000004</v>
      </c>
      <c r="Q41">
        <v>8895.9490000000005</v>
      </c>
      <c r="R41">
        <v>8981.6959999999999</v>
      </c>
      <c r="S41">
        <v>10204.067999999999</v>
      </c>
      <c r="T41">
        <v>10921.589</v>
      </c>
      <c r="U41">
        <v>13805.674000000001</v>
      </c>
      <c r="AU41" t="s">
        <v>440</v>
      </c>
      <c r="AV41" s="223" t="s">
        <v>500</v>
      </c>
      <c r="AW41" s="229">
        <f>SUM(AT44:AT79)</f>
        <v>0.66613436828360162</v>
      </c>
      <c r="AX41" s="229">
        <f>SUM(AT80:AT83)</f>
        <v>0.74515217399408185</v>
      </c>
      <c r="AY41" s="229">
        <f>SUM(AT84:AT117)</f>
        <v>0.59882768596137137</v>
      </c>
      <c r="AZ41" s="229">
        <f>SUM(AT118:AT127)</f>
        <v>0.45512217558147039</v>
      </c>
      <c r="BA41" s="229">
        <f>SUM(AT128:AT131)</f>
        <v>0.68371204687342257</v>
      </c>
      <c r="BB41" s="229">
        <f>SUM(AT132:AT164)</f>
        <v>0.70116135160023241</v>
      </c>
      <c r="BC41" s="229">
        <f>SUM(AT165:AT216)</f>
        <v>0.70985483888942313</v>
      </c>
      <c r="BD41" s="229">
        <f>SUM(AT217:AT266)</f>
        <v>0.73355527107467577</v>
      </c>
      <c r="BE41" s="230">
        <f>SUM(AT267:AT297)</f>
        <v>0.77437897448918613</v>
      </c>
    </row>
    <row r="42" spans="1:69">
      <c r="A42" t="s">
        <v>62</v>
      </c>
      <c r="B42">
        <v>48369.648000000001</v>
      </c>
      <c r="C42">
        <v>51817.976000000002</v>
      </c>
      <c r="D42">
        <v>43656.22</v>
      </c>
      <c r="E42">
        <v>42129.252</v>
      </c>
      <c r="F42">
        <v>33553.625999999997</v>
      </c>
      <c r="G42">
        <v>46791.661999999997</v>
      </c>
      <c r="H42">
        <v>56756.328999999998</v>
      </c>
      <c r="I42">
        <v>51759.777999999998</v>
      </c>
      <c r="J42">
        <v>69975.561000000002</v>
      </c>
      <c r="K42">
        <v>85326.777000000002</v>
      </c>
      <c r="L42">
        <v>114408.666</v>
      </c>
      <c r="M42">
        <v>134015.36600000001</v>
      </c>
      <c r="N42">
        <v>186027.234</v>
      </c>
      <c r="O42">
        <v>262460.016</v>
      </c>
      <c r="P42">
        <v>207564.79699999999</v>
      </c>
      <c r="Q42">
        <v>316763.24599999998</v>
      </c>
      <c r="R42">
        <v>358858.40700000001</v>
      </c>
      <c r="S42">
        <v>388813.23200000002</v>
      </c>
      <c r="T42">
        <v>489624.93199999997</v>
      </c>
      <c r="U42">
        <v>549672.74600000004</v>
      </c>
      <c r="Z42" s="14" t="s">
        <v>498</v>
      </c>
      <c r="AE42" s="1" t="s">
        <v>286</v>
      </c>
      <c r="AF42" s="118">
        <v>1995</v>
      </c>
      <c r="AG42" s="62"/>
      <c r="AH42" s="23"/>
      <c r="AI42" s="118">
        <v>2000</v>
      </c>
      <c r="AJ42" s="62"/>
      <c r="AK42" s="23"/>
      <c r="AL42" s="118">
        <v>2005</v>
      </c>
      <c r="AM42" s="62"/>
      <c r="AN42" s="23"/>
      <c r="AO42" s="118">
        <v>2010</v>
      </c>
      <c r="AP42" s="62"/>
      <c r="AQ42" s="23"/>
      <c r="AR42" s="118">
        <v>2014</v>
      </c>
      <c r="AS42" s="62"/>
      <c r="AT42" s="23"/>
      <c r="AV42" s="69" t="s">
        <v>499</v>
      </c>
      <c r="AW42" s="229">
        <f>(2*MIN(AW38,AW39)/(AW38+AW39))</f>
        <v>0.90554045144103801</v>
      </c>
      <c r="AX42" s="229">
        <f t="shared" ref="AX42:BE42" si="17">(2*MIN(AX38,AX39)/(AX38+AX39))</f>
        <v>0.83868994454337797</v>
      </c>
      <c r="AY42" s="229">
        <f t="shared" si="17"/>
        <v>0.93997283593936953</v>
      </c>
      <c r="AZ42" s="229">
        <f t="shared" si="17"/>
        <v>0.54549886895106958</v>
      </c>
      <c r="BA42" s="229">
        <f t="shared" si="17"/>
        <v>0.86114450746472437</v>
      </c>
      <c r="BB42" s="229">
        <f t="shared" si="17"/>
        <v>0.77628055873097868</v>
      </c>
      <c r="BC42" s="229">
        <f t="shared" si="17"/>
        <v>0.96616231392409802</v>
      </c>
      <c r="BD42" s="229">
        <f t="shared" si="17"/>
        <v>0.81680175222608731</v>
      </c>
      <c r="BE42" s="230">
        <f t="shared" si="17"/>
        <v>0.87324448997307702</v>
      </c>
      <c r="BG42" s="1" t="s">
        <v>1076</v>
      </c>
    </row>
    <row r="43" spans="1:69" ht="13.5" thickBot="1">
      <c r="A43" t="s">
        <v>63</v>
      </c>
      <c r="B43">
        <v>27168.556</v>
      </c>
      <c r="C43">
        <v>25736.831999999999</v>
      </c>
      <c r="D43">
        <v>25691.09</v>
      </c>
      <c r="E43">
        <v>27422.639999999999</v>
      </c>
      <c r="F43">
        <v>26606.346000000001</v>
      </c>
      <c r="G43">
        <v>13845.456</v>
      </c>
      <c r="H43">
        <v>15748.564</v>
      </c>
      <c r="I43">
        <v>13846.555</v>
      </c>
      <c r="J43">
        <v>15119.425999999999</v>
      </c>
      <c r="K43">
        <v>24784.006000000001</v>
      </c>
      <c r="L43">
        <v>30506.192999999999</v>
      </c>
      <c r="M43">
        <v>47543.071000000004</v>
      </c>
      <c r="N43">
        <v>64969.781000000003</v>
      </c>
      <c r="O43">
        <v>80187.596000000005</v>
      </c>
      <c r="P43">
        <v>49295.762999999999</v>
      </c>
      <c r="Q43">
        <v>22032.061000000002</v>
      </c>
      <c r="R43">
        <v>9123.9740000000002</v>
      </c>
      <c r="S43">
        <v>9767.5319999999992</v>
      </c>
      <c r="T43">
        <v>6708.4070000000002</v>
      </c>
      <c r="U43">
        <v>6570.4260000000004</v>
      </c>
      <c r="AF43" s="150" t="s">
        <v>397</v>
      </c>
      <c r="AG43" s="151" t="s">
        <v>430</v>
      </c>
      <c r="AH43" s="28" t="s">
        <v>431</v>
      </c>
      <c r="AI43" s="117" t="s">
        <v>397</v>
      </c>
      <c r="AJ43" s="4" t="s">
        <v>430</v>
      </c>
      <c r="AK43" s="20" t="s">
        <v>431</v>
      </c>
      <c r="AL43" s="150" t="s">
        <v>397</v>
      </c>
      <c r="AM43" s="151" t="s">
        <v>430</v>
      </c>
      <c r="AN43" s="28" t="s">
        <v>431</v>
      </c>
      <c r="AO43" s="117" t="s">
        <v>397</v>
      </c>
      <c r="AP43" s="4" t="s">
        <v>430</v>
      </c>
      <c r="AQ43" s="20" t="s">
        <v>431</v>
      </c>
      <c r="AR43" s="150" t="s">
        <v>397</v>
      </c>
      <c r="AS43" s="151" t="s">
        <v>430</v>
      </c>
      <c r="AT43" s="28" t="s">
        <v>431</v>
      </c>
      <c r="AV43" s="231">
        <v>2010</v>
      </c>
      <c r="AW43" s="232"/>
      <c r="AX43" s="232"/>
      <c r="AY43" s="232"/>
      <c r="AZ43" s="232"/>
      <c r="BA43" s="232"/>
      <c r="BB43" s="232"/>
      <c r="BC43" s="232"/>
      <c r="BD43" s="232"/>
      <c r="BE43" s="212"/>
      <c r="BH43" s="4" t="s">
        <v>1077</v>
      </c>
      <c r="BI43" s="109" t="s">
        <v>1079</v>
      </c>
    </row>
    <row r="44" spans="1:69" ht="13.5" thickBot="1">
      <c r="A44" t="s">
        <v>64</v>
      </c>
      <c r="B44">
        <v>54336.38</v>
      </c>
      <c r="C44">
        <v>62418.584000000003</v>
      </c>
      <c r="D44">
        <v>65437.212</v>
      </c>
      <c r="E44">
        <v>72104.2</v>
      </c>
      <c r="F44">
        <v>58118.212</v>
      </c>
      <c r="G44">
        <v>60043.355000000003</v>
      </c>
      <c r="H44">
        <v>67954.706000000006</v>
      </c>
      <c r="I44">
        <v>101422.81200000001</v>
      </c>
      <c r="J44">
        <v>133287.557</v>
      </c>
      <c r="K44">
        <v>186690.508</v>
      </c>
      <c r="L44">
        <v>215968.16</v>
      </c>
      <c r="M44">
        <v>251670.40400000001</v>
      </c>
      <c r="N44">
        <v>339205.45299999998</v>
      </c>
      <c r="O44">
        <v>466417.951</v>
      </c>
      <c r="P44">
        <v>456737.95</v>
      </c>
      <c r="Q44">
        <v>406291.837</v>
      </c>
      <c r="R44">
        <v>490401.49400000001</v>
      </c>
      <c r="S44">
        <v>486676.55200000003</v>
      </c>
      <c r="T44">
        <v>544582.446</v>
      </c>
      <c r="U44">
        <v>559820.63100000005</v>
      </c>
      <c r="Z44" s="109" t="s">
        <v>29</v>
      </c>
      <c r="AF44" s="33">
        <f>(2*MIN(B9,B274)/(B9+B274))</f>
        <v>0.81115498803367847</v>
      </c>
      <c r="AG44" s="31">
        <f>(B9+B274)/($AW$66+$AW$67)</f>
        <v>3.9874703215539903E-2</v>
      </c>
      <c r="AH44" s="8">
        <f>(AF44*AG44)</f>
        <v>3.2344564409647752E-2</v>
      </c>
      <c r="AI44" s="33">
        <f>(2*MIN(G9,G274)/(G9+G274))</f>
        <v>0.56109979752284878</v>
      </c>
      <c r="AJ44" s="31">
        <f>(G9+G274)/($AW$59+$AW$60)</f>
        <v>2.1107621902768593E-2</v>
      </c>
      <c r="AK44" s="8">
        <f>(AI44*AJ44)</f>
        <v>1.1843482375832305E-2</v>
      </c>
      <c r="AL44" s="33">
        <f>(2*MIN(L9,L274)/(L9+L274))</f>
        <v>0.40852046525950259</v>
      </c>
      <c r="AM44" s="31">
        <f>(L9+L274)/($AW$52+$AW$53)</f>
        <v>3.2511581345714351E-2</v>
      </c>
      <c r="AN44" s="8">
        <f>(AL44*AM44)</f>
        <v>1.3281646337673392E-2</v>
      </c>
      <c r="AO44" s="33">
        <f>(2*MIN(Q9,Q274)/(Q9+Q274))</f>
        <v>0.57935133824460483</v>
      </c>
      <c r="AP44" s="31">
        <f>(Q9+Q274)/($AW$45+$AW$46)</f>
        <v>3.4970945749951181E-2</v>
      </c>
      <c r="AQ44" s="8">
        <f>(AO44*AP44)</f>
        <v>2.0260464219913694E-2</v>
      </c>
      <c r="AR44" s="33">
        <f>(2*MIN(U9,U274)/(U9+U274))</f>
        <v>0.40553702137930331</v>
      </c>
      <c r="AS44" s="31">
        <f>(U9+U274)/($AW$38+$AW$39)</f>
        <v>3.5283399649987439E-2</v>
      </c>
      <c r="AT44" s="8">
        <f t="shared" ref="AT44:AT83" si="18">(AR44*AS44)</f>
        <v>1.4308724798191459E-2</v>
      </c>
      <c r="AV44" s="225" t="s">
        <v>374</v>
      </c>
      <c r="AW44" s="226">
        <v>0</v>
      </c>
      <c r="AX44" s="226">
        <v>1</v>
      </c>
      <c r="AY44" s="226">
        <v>2</v>
      </c>
      <c r="AZ44" s="226">
        <v>3</v>
      </c>
      <c r="BA44" s="226">
        <v>4</v>
      </c>
      <c r="BB44" s="226">
        <v>5</v>
      </c>
      <c r="BC44" s="226">
        <v>6</v>
      </c>
      <c r="BD44" s="226">
        <v>7</v>
      </c>
      <c r="BE44" s="227">
        <v>8</v>
      </c>
      <c r="BH44" s="255" t="s">
        <v>1078</v>
      </c>
    </row>
    <row r="45" spans="1:69">
      <c r="A45" t="s">
        <v>65</v>
      </c>
      <c r="B45">
        <v>14393.816999999999</v>
      </c>
      <c r="C45">
        <v>22154.732</v>
      </c>
      <c r="D45">
        <v>23331.524000000001</v>
      </c>
      <c r="E45">
        <v>21494.716</v>
      </c>
      <c r="F45">
        <v>27524.256000000001</v>
      </c>
      <c r="G45">
        <v>52582.940999999999</v>
      </c>
      <c r="H45">
        <v>56310.14</v>
      </c>
      <c r="I45">
        <v>66988.676999999996</v>
      </c>
      <c r="J45">
        <v>66127.077000000005</v>
      </c>
      <c r="K45">
        <v>63782.728999999999</v>
      </c>
      <c r="L45">
        <v>96750.248999999996</v>
      </c>
      <c r="M45">
        <v>137039.193</v>
      </c>
      <c r="N45">
        <v>200451.628</v>
      </c>
      <c r="O45">
        <v>201165.861</v>
      </c>
      <c r="P45">
        <v>184859.41699999999</v>
      </c>
      <c r="Q45">
        <v>169662.924</v>
      </c>
      <c r="R45">
        <v>161042.89600000001</v>
      </c>
      <c r="S45">
        <v>161090.239</v>
      </c>
      <c r="T45">
        <v>194088.47099999999</v>
      </c>
      <c r="U45">
        <v>216815.193</v>
      </c>
      <c r="Z45" s="110" t="s">
        <v>30</v>
      </c>
      <c r="AF45" s="33">
        <f t="shared" ref="AF45:AF108" si="19">(2*MIN(B10,B275)/(B10+B275))</f>
        <v>0.74403057059437805</v>
      </c>
      <c r="AG45" s="31">
        <f t="shared" ref="AG45:AG79" si="20">(B10+B275)/($AW$66+$AW$67)</f>
        <v>3.694279042308134E-3</v>
      </c>
      <c r="AH45" s="8">
        <f t="shared" ref="AH45:AH108" si="21">(AF45*AG45)</f>
        <v>2.7486565437833733E-3</v>
      </c>
      <c r="AI45" s="33">
        <f>(2*MIN(G10,G275)/(G10+G275))</f>
        <v>0.71677665477463859</v>
      </c>
      <c r="AJ45" s="31">
        <f t="shared" ref="AJ45:AJ79" si="22">(G10+G275)/($AW$59+$AW$60)</f>
        <v>3.7045080813575908E-3</v>
      </c>
      <c r="AK45" s="8">
        <f t="shared" ref="AK45:AK108" si="23">(AI45*AJ45)</f>
        <v>2.6553049101411086E-3</v>
      </c>
      <c r="AL45" s="33">
        <f t="shared" ref="AL45:AL108" si="24">(2*MIN(L10,L275)/(L10+L275))</f>
        <v>0.20710884348456449</v>
      </c>
      <c r="AM45" s="31">
        <f t="shared" ref="AM45:AM79" si="25">(L10+L275)/($AW$52+$AW$53)</f>
        <v>9.6344056023804428E-3</v>
      </c>
      <c r="AN45" s="8">
        <f t="shared" ref="AN45:AN108" si="26">(AL45*AM45)</f>
        <v>1.9953706019702221E-3</v>
      </c>
      <c r="AO45" s="33">
        <f t="shared" ref="AO45:AO75" si="27">(2*MIN(Q10,Q275)/(Q10+Q275))</f>
        <v>0.49515518125976332</v>
      </c>
      <c r="AP45" s="31">
        <f t="shared" ref="AP45:AP79" si="28">(Q10+Q275)/($AW$45+$AW$46)</f>
        <v>1.4155468462769988E-2</v>
      </c>
      <c r="AQ45" s="8">
        <f t="shared" ref="AQ45:AQ80" si="29">(AO45*AP45)</f>
        <v>7.0091535524997367E-3</v>
      </c>
      <c r="AR45" s="33">
        <f t="shared" ref="AR45:AR108" si="30">(2*MIN(U10,U275)/(U10+U275))</f>
        <v>0.47548037011290428</v>
      </c>
      <c r="AS45" s="31">
        <f t="shared" ref="AS45:AS79" si="31">(U10+U275)/($AW$38+$AW$39)</f>
        <v>1.3174742553021241E-2</v>
      </c>
      <c r="AT45" s="8">
        <f t="shared" si="18"/>
        <v>6.2643314652527692E-3</v>
      </c>
      <c r="AV45" s="116" t="s">
        <v>438</v>
      </c>
      <c r="AW45" s="72">
        <f>SUM(Q9:Q44)</f>
        <v>3983629.199</v>
      </c>
      <c r="AX45" s="72">
        <f>SUM(Q45:Q48)</f>
        <v>999107.69299999997</v>
      </c>
      <c r="AY45" s="72">
        <f>SUM(Q49:Q82)</f>
        <v>3927533.8099999991</v>
      </c>
      <c r="AZ45" s="72">
        <f>SUM(Q83:Q92)</f>
        <v>5417444.0809999993</v>
      </c>
      <c r="BA45" s="72">
        <f>SUM(Q93:Q96)</f>
        <v>223168.383</v>
      </c>
      <c r="BB45" s="72">
        <f>SUM(Q97:Q129)</f>
        <v>8078433.2969999993</v>
      </c>
      <c r="BC45" s="72">
        <f>SUM(Q130:Q181)</f>
        <v>21685175.031999994</v>
      </c>
      <c r="BD45" s="72">
        <f>SUM(Q182:Q231)</f>
        <v>69841068.875</v>
      </c>
      <c r="BE45" s="224">
        <f>SUM(Q232:Q262)</f>
        <v>13030129.943</v>
      </c>
    </row>
    <row r="46" spans="1:69">
      <c r="A46" t="s">
        <v>66</v>
      </c>
      <c r="B46">
        <v>101896.792</v>
      </c>
      <c r="C46">
        <v>114640.52800000001</v>
      </c>
      <c r="D46">
        <v>104802.736</v>
      </c>
      <c r="E46">
        <v>103009.728</v>
      </c>
      <c r="F46">
        <v>87925.676000000007</v>
      </c>
      <c r="G46">
        <v>87495.649000000005</v>
      </c>
      <c r="H46">
        <v>98614.763999999996</v>
      </c>
      <c r="I46">
        <v>100708.682</v>
      </c>
      <c r="J46">
        <v>132395.43599999999</v>
      </c>
      <c r="K46">
        <v>185541.34299999999</v>
      </c>
      <c r="L46">
        <v>212136.34299999999</v>
      </c>
      <c r="M46">
        <v>239439.93599999999</v>
      </c>
      <c r="N46">
        <v>284102.44900000002</v>
      </c>
      <c r="O46">
        <v>363437.201</v>
      </c>
      <c r="P46">
        <v>340136.20400000003</v>
      </c>
      <c r="Q46">
        <v>317073.15600000002</v>
      </c>
      <c r="R46">
        <v>322760.20600000001</v>
      </c>
      <c r="S46">
        <v>345084.17300000001</v>
      </c>
      <c r="T46">
        <v>415746.28</v>
      </c>
      <c r="U46">
        <v>427362.891</v>
      </c>
      <c r="Z46" s="110" t="s">
        <v>31</v>
      </c>
      <c r="AF46" s="33">
        <f t="shared" si="19"/>
        <v>0.85699308515354911</v>
      </c>
      <c r="AG46" s="31">
        <f t="shared" si="20"/>
        <v>2.4631290331407853E-2</v>
      </c>
      <c r="AH46" s="8">
        <f t="shared" si="21"/>
        <v>2.1108845492426E-2</v>
      </c>
      <c r="AI46" s="33">
        <f t="shared" ref="AI46:AI75" si="32">(2*MIN(G11,G276)/(G11+G276))</f>
        <v>0.7374252410412232</v>
      </c>
      <c r="AJ46" s="31">
        <f t="shared" si="22"/>
        <v>3.9169818158073647E-2</v>
      </c>
      <c r="AK46" s="8">
        <f t="shared" si="23"/>
        <v>2.888481259675834E-2</v>
      </c>
      <c r="AL46" s="33">
        <f t="shared" si="24"/>
        <v>0.49375781205933966</v>
      </c>
      <c r="AM46" s="31">
        <f t="shared" si="25"/>
        <v>7.8889055973448488E-2</v>
      </c>
      <c r="AN46" s="8">
        <f t="shared" si="26"/>
        <v>3.8952087672876702E-2</v>
      </c>
      <c r="AO46" s="33">
        <f t="shared" si="27"/>
        <v>0.34858322906604733</v>
      </c>
      <c r="AP46" s="31">
        <f t="shared" si="28"/>
        <v>9.3335123625520836E-2</v>
      </c>
      <c r="AQ46" s="8">
        <f t="shared" si="29"/>
        <v>3.2535058778662772E-2</v>
      </c>
      <c r="AR46" s="33">
        <f t="shared" si="30"/>
        <v>0.39419984304105921</v>
      </c>
      <c r="AS46" s="31">
        <f t="shared" si="31"/>
        <v>9.0313145765734959E-2</v>
      </c>
      <c r="AT46" s="8">
        <f t="shared" si="18"/>
        <v>3.5601427885397025E-2</v>
      </c>
      <c r="AV46" s="116" t="s">
        <v>287</v>
      </c>
      <c r="AW46" s="72">
        <f>SUM(Q274:Q309)</f>
        <v>6071593.5140000014</v>
      </c>
      <c r="AX46" s="72">
        <f>SUM(Q310:Q313)</f>
        <v>738063.71399999992</v>
      </c>
      <c r="AY46" s="72">
        <f>SUM(Q314:Q347)</f>
        <v>3105548.5829999996</v>
      </c>
      <c r="AZ46" s="72">
        <f>SUM(Q348:Q357)</f>
        <v>10158328.409</v>
      </c>
      <c r="BA46" s="72">
        <f>SUM(Q358:Q361)</f>
        <v>257755.32799999998</v>
      </c>
      <c r="BB46" s="72">
        <f>SUM(Q362:Q394)</f>
        <v>13181156.388999999</v>
      </c>
      <c r="BC46" s="72">
        <f>SUM(Q395:Q446)</f>
        <v>22077882.578999996</v>
      </c>
      <c r="BD46" s="72">
        <f>SUM(Q447:Q496)</f>
        <v>52322124.110000014</v>
      </c>
      <c r="BE46" s="224">
        <f>SUM(Q497:Q527)</f>
        <v>12586356.820999999</v>
      </c>
    </row>
    <row r="47" spans="1:69">
      <c r="A47" t="s">
        <v>67</v>
      </c>
      <c r="B47">
        <v>443.33199999999999</v>
      </c>
      <c r="C47">
        <v>1280.7539999999999</v>
      </c>
      <c r="D47">
        <v>43.85</v>
      </c>
      <c r="E47">
        <v>91.135000000000005</v>
      </c>
      <c r="F47">
        <v>64.462000000000003</v>
      </c>
      <c r="G47">
        <v>198.69300000000001</v>
      </c>
      <c r="H47">
        <v>1213.9110000000001</v>
      </c>
      <c r="I47">
        <v>697.45500000000004</v>
      </c>
      <c r="J47">
        <v>1666.68</v>
      </c>
      <c r="K47">
        <v>4281.799</v>
      </c>
      <c r="L47">
        <v>2742.7510000000002</v>
      </c>
      <c r="M47">
        <v>11067.465</v>
      </c>
      <c r="N47">
        <v>12031.509</v>
      </c>
      <c r="O47">
        <v>13788.111000000001</v>
      </c>
      <c r="P47">
        <v>4385.4219999999996</v>
      </c>
      <c r="Q47">
        <v>7041.5309999999999</v>
      </c>
      <c r="R47">
        <v>14282.942999999999</v>
      </c>
      <c r="S47">
        <v>6982.7910000000002</v>
      </c>
      <c r="T47">
        <v>8261.134</v>
      </c>
      <c r="U47">
        <v>7358.027</v>
      </c>
      <c r="Z47" s="110" t="s">
        <v>32</v>
      </c>
      <c r="AF47" s="33">
        <f t="shared" si="19"/>
        <v>0.97475922411808136</v>
      </c>
      <c r="AG47" s="31">
        <f t="shared" si="20"/>
        <v>1.5442505587996697E-4</v>
      </c>
      <c r="AH47" s="8">
        <f t="shared" si="21"/>
        <v>1.5052724765394796E-4</v>
      </c>
      <c r="AI47" s="33">
        <f t="shared" si="32"/>
        <v>6.6594287802728178E-2</v>
      </c>
      <c r="AJ47" s="31">
        <f t="shared" si="22"/>
        <v>2.2474555848900205E-4</v>
      </c>
      <c r="AK47" s="8">
        <f t="shared" si="23"/>
        <v>1.4966770404401481E-5</v>
      </c>
      <c r="AL47" s="33">
        <f t="shared" si="24"/>
        <v>0.89752912277256136</v>
      </c>
      <c r="AM47" s="31">
        <f t="shared" si="25"/>
        <v>1.4438342843946948E-3</v>
      </c>
      <c r="AN47" s="8">
        <f>(AL47*AM47)</f>
        <v>1.2958833187017194E-3</v>
      </c>
      <c r="AO47" s="33">
        <f t="shared" si="27"/>
        <v>0.61000494145479689</v>
      </c>
      <c r="AP47" s="31">
        <f t="shared" si="28"/>
        <v>4.118144289978194E-3</v>
      </c>
      <c r="AQ47" s="8">
        <f t="shared" si="29"/>
        <v>2.5120883665105545E-3</v>
      </c>
      <c r="AR47" s="33">
        <f t="shared" si="30"/>
        <v>0.95085095041847856</v>
      </c>
      <c r="AS47" s="31">
        <f t="shared" si="31"/>
        <v>6.0499037458751946E-3</v>
      </c>
      <c r="AT47" s="8">
        <f t="shared" si="18"/>
        <v>5.7525567267057423E-3</v>
      </c>
      <c r="AV47" s="228"/>
      <c r="AW47" s="72"/>
      <c r="AX47" s="72"/>
      <c r="AY47" s="72"/>
      <c r="AZ47" s="72"/>
      <c r="BA47" s="72"/>
      <c r="BB47" s="72"/>
      <c r="BC47" s="72"/>
      <c r="BD47" s="72"/>
      <c r="BE47" s="224"/>
    </row>
    <row r="48" spans="1:69">
      <c r="A48" t="s">
        <v>68</v>
      </c>
      <c r="B48">
        <v>57416.86</v>
      </c>
      <c r="C48">
        <v>85328.983999999997</v>
      </c>
      <c r="D48">
        <v>161130.38399999999</v>
      </c>
      <c r="E48">
        <v>164706.54399999999</v>
      </c>
      <c r="F48">
        <v>110884.97900000001</v>
      </c>
      <c r="G48">
        <v>82005.273000000001</v>
      </c>
      <c r="H48">
        <v>90272.694000000003</v>
      </c>
      <c r="I48">
        <v>154505.24600000001</v>
      </c>
      <c r="J48">
        <v>95739.629000000001</v>
      </c>
      <c r="K48">
        <v>109757.156</v>
      </c>
      <c r="L48">
        <v>220643.99100000001</v>
      </c>
      <c r="M48">
        <v>121756.16800000001</v>
      </c>
      <c r="N48">
        <v>289066.88299999997</v>
      </c>
      <c r="O48">
        <v>560430.29299999995</v>
      </c>
      <c r="P48">
        <v>490666.23700000002</v>
      </c>
      <c r="Q48">
        <v>505330.08199999999</v>
      </c>
      <c r="R48">
        <v>473212.69500000001</v>
      </c>
      <c r="S48">
        <v>501382.49400000001</v>
      </c>
      <c r="T48">
        <v>535076.45900000003</v>
      </c>
      <c r="U48">
        <v>652841.73300000001</v>
      </c>
      <c r="Z48" s="110" t="s">
        <v>33</v>
      </c>
      <c r="AF48" s="33">
        <f t="shared" si="19"/>
        <v>0.96127423158872083</v>
      </c>
      <c r="AG48" s="31">
        <f t="shared" si="20"/>
        <v>1.4659959587579895E-2</v>
      </c>
      <c r="AH48" s="8">
        <f t="shared" si="21"/>
        <v>1.4092241387672564E-2</v>
      </c>
      <c r="AI48" s="33">
        <f t="shared" si="32"/>
        <v>0.74536116622503146</v>
      </c>
      <c r="AJ48" s="31">
        <f t="shared" si="22"/>
        <v>1.0161216609300593E-2</v>
      </c>
      <c r="AK48" s="8">
        <f t="shared" si="23"/>
        <v>7.5737762621734504E-3</v>
      </c>
      <c r="AL48" s="33">
        <f t="shared" si="24"/>
        <v>0.94656504261820984</v>
      </c>
      <c r="AM48" s="31">
        <f t="shared" si="25"/>
        <v>1.8592106349432883E-2</v>
      </c>
      <c r="AN48" s="8">
        <f t="shared" si="26"/>
        <v>1.7598637939013225E-2</v>
      </c>
      <c r="AO48" s="33">
        <f t="shared" si="27"/>
        <v>0.93009889842418714</v>
      </c>
      <c r="AP48" s="31">
        <f t="shared" si="28"/>
        <v>2.6450595038152884E-2</v>
      </c>
      <c r="AQ48" s="8">
        <f t="shared" si="29"/>
        <v>2.4601669307650266E-2</v>
      </c>
      <c r="AR48" s="33">
        <f t="shared" si="30"/>
        <v>0.91243403164943904</v>
      </c>
      <c r="AS48" s="31">
        <f t="shared" si="31"/>
        <v>2.8819585637230503E-2</v>
      </c>
      <c r="AT48" s="8">
        <f t="shared" si="18"/>
        <v>2.6295970713444496E-2</v>
      </c>
      <c r="AU48" t="s">
        <v>440</v>
      </c>
      <c r="AV48" s="223" t="s">
        <v>500</v>
      </c>
      <c r="AW48" s="229">
        <f>SUM(AQ44:AQ79)</f>
        <v>0.60246377757182545</v>
      </c>
      <c r="AX48" s="229">
        <f>SUM(AQ80:AQ83)</f>
        <v>0.7685510874863255</v>
      </c>
      <c r="AY48" s="229">
        <f>SUM(AQ84:AQ117)</f>
        <v>0.54904147345739762</v>
      </c>
      <c r="AZ48" s="229">
        <f>SUM(AQ118:AQ127)</f>
        <v>0.4528361441160213</v>
      </c>
      <c r="BA48" s="229">
        <f>SUM(AQ128:AQ131)</f>
        <v>0.77910364456952308</v>
      </c>
      <c r="BB48" s="229">
        <f>SUM(AQ132:AQ164)</f>
        <v>0.6456233910778969</v>
      </c>
      <c r="BC48" s="229">
        <f>SUM(AQ165:AQ216)</f>
        <v>0.72081788110872358</v>
      </c>
      <c r="BD48" s="229">
        <f>SUM(AQ217:AQ266)</f>
        <v>0.71849431590067725</v>
      </c>
      <c r="BE48" s="230">
        <f>SUM(AQ267:AQ297)</f>
        <v>0.79231621755889592</v>
      </c>
    </row>
    <row r="49" spans="1:58">
      <c r="A49" t="s">
        <v>69</v>
      </c>
      <c r="B49">
        <v>32456.166000000001</v>
      </c>
      <c r="C49">
        <v>23675.93</v>
      </c>
      <c r="D49">
        <v>29759.268</v>
      </c>
      <c r="E49">
        <v>30526.901999999998</v>
      </c>
      <c r="F49">
        <v>28567.511999999999</v>
      </c>
      <c r="G49">
        <v>30262.903999999999</v>
      </c>
      <c r="H49">
        <v>31822.66</v>
      </c>
      <c r="I49">
        <v>27717.665000000001</v>
      </c>
      <c r="J49">
        <v>28070.741999999998</v>
      </c>
      <c r="K49">
        <v>28836.224999999999</v>
      </c>
      <c r="L49">
        <v>28943.481</v>
      </c>
      <c r="M49">
        <v>38333.362999999998</v>
      </c>
      <c r="N49">
        <v>41576.646000000001</v>
      </c>
      <c r="O49">
        <v>44701.731</v>
      </c>
      <c r="P49">
        <v>24245.271000000001</v>
      </c>
      <c r="Q49">
        <v>39020.284</v>
      </c>
      <c r="R49">
        <v>53871.355000000003</v>
      </c>
      <c r="S49">
        <v>54205.947999999997</v>
      </c>
      <c r="T49">
        <v>61414.169000000002</v>
      </c>
      <c r="U49">
        <v>59776.783000000003</v>
      </c>
      <c r="Z49" s="110" t="s">
        <v>34</v>
      </c>
      <c r="AF49" s="33">
        <f t="shared" si="19"/>
        <v>0.26172248802109926</v>
      </c>
      <c r="AG49" s="31">
        <f t="shared" si="20"/>
        <v>6.830227729459909E-2</v>
      </c>
      <c r="AH49" s="8">
        <f t="shared" si="21"/>
        <v>1.7876241951049511E-2</v>
      </c>
      <c r="AI49" s="33">
        <f t="shared" si="32"/>
        <v>0.54183617917993865</v>
      </c>
      <c r="AJ49" s="31">
        <f>(G14+G279)/($AW$59+$AW$60)</f>
        <v>6.8093757630496313E-2</v>
      </c>
      <c r="AK49" s="8">
        <f t="shared" si="23"/>
        <v>3.6895661460512916E-2</v>
      </c>
      <c r="AL49" s="33">
        <f t="shared" si="24"/>
        <v>0.53624353107139289</v>
      </c>
      <c r="AM49" s="31">
        <f t="shared" si="25"/>
        <v>7.9831842889563243E-2</v>
      </c>
      <c r="AN49" s="8">
        <f t="shared" si="26"/>
        <v>4.280930932303606E-2</v>
      </c>
      <c r="AO49" s="33">
        <f t="shared" si="27"/>
        <v>0.49829913964785277</v>
      </c>
      <c r="AP49" s="31">
        <f t="shared" si="28"/>
        <v>7.0321907050931373E-2</v>
      </c>
      <c r="AQ49" s="8">
        <f t="shared" si="29"/>
        <v>3.5041345781875372E-2</v>
      </c>
      <c r="AR49" s="33">
        <f t="shared" si="30"/>
        <v>0.48560679557027514</v>
      </c>
      <c r="AS49" s="31">
        <f t="shared" si="31"/>
        <v>7.0566576892548832E-2</v>
      </c>
      <c r="AT49" s="8">
        <f t="shared" si="18"/>
        <v>3.4267609279154065E-2</v>
      </c>
      <c r="AV49" s="69" t="s">
        <v>499</v>
      </c>
      <c r="AW49" s="229">
        <f t="shared" ref="AW49:BE49" si="33">(2*MIN(AW45,AW46)/(AW45+AW46))</f>
        <v>0.79235026666286024</v>
      </c>
      <c r="AX49" s="229">
        <f t="shared" si="33"/>
        <v>0.84973044228789796</v>
      </c>
      <c r="AY49" s="229">
        <f t="shared" si="33"/>
        <v>0.88312589259325058</v>
      </c>
      <c r="AZ49" s="229">
        <f t="shared" si="33"/>
        <v>0.69562444937843337</v>
      </c>
      <c r="BA49" s="229">
        <f t="shared" si="33"/>
        <v>0.92808226292672846</v>
      </c>
      <c r="BB49" s="229">
        <f t="shared" si="33"/>
        <v>0.75998017048465072</v>
      </c>
      <c r="BC49" s="229">
        <f t="shared" si="33"/>
        <v>0.99102650572337314</v>
      </c>
      <c r="BD49" s="229">
        <f>(2*MIN(BD45,BD46)/(BD45+BD46))</f>
        <v>0.85659391886432545</v>
      </c>
      <c r="BE49" s="230">
        <f t="shared" si="33"/>
        <v>0.98267626915086359</v>
      </c>
    </row>
    <row r="50" spans="1:58" ht="13.5" thickBot="1">
      <c r="A50" t="s">
        <v>70</v>
      </c>
      <c r="B50">
        <v>2537.0830000000001</v>
      </c>
      <c r="C50">
        <v>1809.3689999999999</v>
      </c>
      <c r="D50">
        <v>2090.1060000000002</v>
      </c>
      <c r="E50">
        <v>1816.4179999999999</v>
      </c>
      <c r="F50">
        <v>1533.25</v>
      </c>
      <c r="G50">
        <v>1855.152</v>
      </c>
      <c r="H50">
        <v>1943.617</v>
      </c>
      <c r="I50">
        <v>1490.1869999999999</v>
      </c>
      <c r="J50">
        <v>1744.883</v>
      </c>
      <c r="K50">
        <v>2067.7359999999999</v>
      </c>
      <c r="L50">
        <v>1988.567</v>
      </c>
      <c r="M50">
        <v>1898.4649999999999</v>
      </c>
      <c r="N50">
        <v>2862.8969999999999</v>
      </c>
      <c r="O50">
        <v>2098.049</v>
      </c>
      <c r="P50">
        <v>1314.396</v>
      </c>
      <c r="Q50">
        <v>3080.7190000000001</v>
      </c>
      <c r="R50">
        <v>986.49699999999996</v>
      </c>
      <c r="S50">
        <v>1101.9069999999999</v>
      </c>
      <c r="T50">
        <v>1680.8440000000001</v>
      </c>
      <c r="U50">
        <v>851</v>
      </c>
      <c r="Z50" s="110" t="s">
        <v>35</v>
      </c>
      <c r="AF50" s="33">
        <f t="shared" si="19"/>
        <v>3.7835692057218907E-2</v>
      </c>
      <c r="AG50" s="31">
        <f t="shared" si="20"/>
        <v>2.0984490819290016E-2</v>
      </c>
      <c r="AH50" s="8">
        <f t="shared" si="21"/>
        <v>7.9396273261619433E-4</v>
      </c>
      <c r="AI50" s="33">
        <f t="shared" si="32"/>
        <v>0.13119834989816848</v>
      </c>
      <c r="AJ50" s="31">
        <f t="shared" si="22"/>
        <v>1.3772102168893617E-2</v>
      </c>
      <c r="AK50" s="8">
        <f t="shared" si="23"/>
        <v>1.8068770791878298E-3</v>
      </c>
      <c r="AL50" s="33">
        <f t="shared" si="24"/>
        <v>0.84168157654892406</v>
      </c>
      <c r="AM50" s="31">
        <f t="shared" si="25"/>
        <v>9.8641259081101874E-3</v>
      </c>
      <c r="AN50" s="8">
        <f t="shared" si="26"/>
        <v>8.3024530456152698E-3</v>
      </c>
      <c r="AO50" s="33">
        <f t="shared" si="27"/>
        <v>0.48177207471218736</v>
      </c>
      <c r="AP50" s="31">
        <f t="shared" si="28"/>
        <v>1.2195562395794345E-2</v>
      </c>
      <c r="AQ50" s="8">
        <f t="shared" si="29"/>
        <v>5.8754813977037763E-3</v>
      </c>
      <c r="AR50" s="33">
        <f t="shared" si="30"/>
        <v>0.35668476498364537</v>
      </c>
      <c r="AS50" s="31">
        <f t="shared" si="31"/>
        <v>8.135612614769314E-3</v>
      </c>
      <c r="AT50" s="8">
        <f t="shared" si="18"/>
        <v>2.9018490734969734E-3</v>
      </c>
      <c r="AV50" s="231">
        <v>2005</v>
      </c>
      <c r="AW50" s="232"/>
      <c r="AX50" s="232"/>
      <c r="AY50" s="232"/>
      <c r="AZ50" s="232"/>
      <c r="BA50" s="232"/>
      <c r="BB50" s="232"/>
      <c r="BC50" s="232"/>
      <c r="BD50" s="232"/>
      <c r="BE50" s="212"/>
    </row>
    <row r="51" spans="1:58" ht="13.5" thickBot="1">
      <c r="A51" t="s">
        <v>71</v>
      </c>
      <c r="B51">
        <v>28537.42</v>
      </c>
      <c r="C51">
        <v>42926.487999999998</v>
      </c>
      <c r="D51">
        <v>32749.964</v>
      </c>
      <c r="E51">
        <v>25723.968000000001</v>
      </c>
      <c r="F51">
        <v>90569.793000000005</v>
      </c>
      <c r="G51">
        <v>92926.978000000003</v>
      </c>
      <c r="H51">
        <v>82773.244999999995</v>
      </c>
      <c r="I51">
        <v>75232.347999999998</v>
      </c>
      <c r="J51">
        <v>35167.286999999997</v>
      </c>
      <c r="K51">
        <v>57963.156999999999</v>
      </c>
      <c r="L51">
        <v>92326.126999999993</v>
      </c>
      <c r="M51">
        <v>49076.817999999999</v>
      </c>
      <c r="N51">
        <v>195908.285</v>
      </c>
      <c r="O51">
        <v>286427.23300000001</v>
      </c>
      <c r="P51">
        <v>241410.04199999999</v>
      </c>
      <c r="Q51">
        <v>151894.32699999999</v>
      </c>
      <c r="R51">
        <v>147546.81599999999</v>
      </c>
      <c r="S51">
        <v>284956.13900000002</v>
      </c>
      <c r="T51">
        <v>310522.13099999999</v>
      </c>
      <c r="U51">
        <v>239650.33499999999</v>
      </c>
      <c r="Z51" s="110" t="s">
        <v>36</v>
      </c>
      <c r="AF51" s="33">
        <f t="shared" si="19"/>
        <v>0.81490485667099988</v>
      </c>
      <c r="AG51" s="31">
        <f t="shared" si="20"/>
        <v>2.6265925737558274E-2</v>
      </c>
      <c r="AH51" s="8">
        <f t="shared" si="21"/>
        <v>2.1404230448496053E-2</v>
      </c>
      <c r="AI51" s="33">
        <f t="shared" si="32"/>
        <v>0.91356195478007296</v>
      </c>
      <c r="AJ51" s="31">
        <f>(G16+G281)/($AW$59+$AW$60)</f>
        <v>3.2965644890318037E-2</v>
      </c>
      <c r="AK51" s="8">
        <f t="shared" si="23"/>
        <v>3.0116158986584669E-2</v>
      </c>
      <c r="AL51" s="33">
        <f t="shared" si="24"/>
        <v>0.64378875450329986</v>
      </c>
      <c r="AM51" s="31">
        <f t="shared" si="25"/>
        <v>3.7904298684683403E-2</v>
      </c>
      <c r="AN51" s="8">
        <f t="shared" si="26"/>
        <v>2.4402361240533396E-2</v>
      </c>
      <c r="AO51" s="33">
        <f t="shared" si="27"/>
        <v>0.57547521129793544</v>
      </c>
      <c r="AP51" s="31">
        <f t="shared" si="28"/>
        <v>4.3726859120837853E-2</v>
      </c>
      <c r="AQ51" s="8">
        <f t="shared" si="29"/>
        <v>2.5163723491959219E-2</v>
      </c>
      <c r="AR51" s="33">
        <f t="shared" si="30"/>
        <v>0.7492939465741334</v>
      </c>
      <c r="AS51" s="31">
        <f t="shared" si="31"/>
        <v>4.6300312756926434E-2</v>
      </c>
      <c r="AT51" s="8">
        <f t="shared" si="18"/>
        <v>3.4692544073254103E-2</v>
      </c>
      <c r="AV51" s="225" t="s">
        <v>374</v>
      </c>
      <c r="AW51" s="226">
        <v>0</v>
      </c>
      <c r="AX51" s="226">
        <v>1</v>
      </c>
      <c r="AY51" s="226">
        <v>2</v>
      </c>
      <c r="AZ51" s="226">
        <v>3</v>
      </c>
      <c r="BA51" s="226">
        <v>4</v>
      </c>
      <c r="BB51" s="226">
        <v>5</v>
      </c>
      <c r="BC51" s="226">
        <v>6</v>
      </c>
      <c r="BD51" s="226">
        <v>7</v>
      </c>
      <c r="BE51" s="227">
        <v>8</v>
      </c>
    </row>
    <row r="52" spans="1:58">
      <c r="A52" t="s">
        <v>72</v>
      </c>
      <c r="B52">
        <v>14808.093999999999</v>
      </c>
      <c r="C52">
        <v>10729.585999999999</v>
      </c>
      <c r="D52">
        <v>9416.1080000000002</v>
      </c>
      <c r="E52">
        <v>14078.583000000001</v>
      </c>
      <c r="F52">
        <v>14087.074000000001</v>
      </c>
      <c r="G52">
        <v>12241.839</v>
      </c>
      <c r="H52">
        <v>11415.374</v>
      </c>
      <c r="I52">
        <v>13421.213</v>
      </c>
      <c r="J52">
        <v>13794.843999999999</v>
      </c>
      <c r="K52">
        <v>24611.34</v>
      </c>
      <c r="L52">
        <v>33969.786</v>
      </c>
      <c r="M52">
        <v>46118.508999999998</v>
      </c>
      <c r="N52">
        <v>86763.623000000007</v>
      </c>
      <c r="O52">
        <v>98614.01</v>
      </c>
      <c r="P52">
        <v>46964.124000000003</v>
      </c>
      <c r="Q52">
        <v>46010.377</v>
      </c>
      <c r="R52">
        <v>56147.699000000001</v>
      </c>
      <c r="S52">
        <v>76093.626000000004</v>
      </c>
      <c r="T52">
        <v>77114.146999999997</v>
      </c>
      <c r="U52">
        <v>83277.873999999996</v>
      </c>
      <c r="Z52" s="110" t="s">
        <v>37</v>
      </c>
      <c r="AF52" s="33">
        <f t="shared" si="19"/>
        <v>0.64569267068544078</v>
      </c>
      <c r="AG52" s="31">
        <f t="shared" si="20"/>
        <v>5.8297041300187707E-3</v>
      </c>
      <c r="AH52" s="8">
        <f t="shared" si="21"/>
        <v>3.7641972290177643E-3</v>
      </c>
      <c r="AI52" s="33">
        <f t="shared" si="32"/>
        <v>0.77194736492731275</v>
      </c>
      <c r="AJ52" s="31">
        <f t="shared" si="22"/>
        <v>5.6774483778943355E-3</v>
      </c>
      <c r="AK52" s="8">
        <f t="shared" si="23"/>
        <v>4.3826913148263787E-3</v>
      </c>
      <c r="AL52" s="33">
        <f t="shared" si="24"/>
        <v>0.76810991960239838</v>
      </c>
      <c r="AM52" s="31">
        <f t="shared" si="25"/>
        <v>6.8418016151229437E-3</v>
      </c>
      <c r="AN52" s="8">
        <f t="shared" si="26"/>
        <v>5.2552556885276441E-3</v>
      </c>
      <c r="AO52" s="33">
        <f t="shared" si="27"/>
        <v>0.64232615033921536</v>
      </c>
      <c r="AP52" s="31">
        <f t="shared" si="28"/>
        <v>9.2201988604526282E-3</v>
      </c>
      <c r="AQ52" s="8">
        <f t="shared" si="29"/>
        <v>5.9223748393965568E-3</v>
      </c>
      <c r="AR52" s="33">
        <f t="shared" si="30"/>
        <v>0.83772501617196393</v>
      </c>
      <c r="AS52" s="31">
        <f t="shared" si="31"/>
        <v>9.7537916559013206E-3</v>
      </c>
      <c r="AT52" s="8">
        <f t="shared" si="18"/>
        <v>8.1709952726779014E-3</v>
      </c>
      <c r="AV52" s="116" t="s">
        <v>438</v>
      </c>
      <c r="AW52" s="72">
        <f>SUM(L9:L44)</f>
        <v>2496855.2169999997</v>
      </c>
      <c r="AX52" s="72">
        <f>SUM(L45:L48)</f>
        <v>532273.33400000003</v>
      </c>
      <c r="AY52" s="72">
        <f>SUM(L49:L82)</f>
        <v>1977652.5610000005</v>
      </c>
      <c r="AZ52" s="72">
        <f>SUM(L83:L92)</f>
        <v>2527812.9959999998</v>
      </c>
      <c r="BA52" s="72">
        <f>SUM(L93:L96)</f>
        <v>72233.300999999992</v>
      </c>
      <c r="BB52" s="72">
        <f>SUM(L97:L129)</f>
        <v>4882975.3639999991</v>
      </c>
      <c r="BC52" s="72">
        <f>SUM(L130:L181)</f>
        <v>16326286.494000003</v>
      </c>
      <c r="BD52" s="72">
        <f>SUM(L182:L231)</f>
        <v>39377454.539999999</v>
      </c>
      <c r="BE52" s="224">
        <f>SUM(L232:L262)</f>
        <v>8032954.1950000003</v>
      </c>
    </row>
    <row r="53" spans="1:58">
      <c r="A53" t="s">
        <v>73</v>
      </c>
      <c r="B53">
        <v>462.863</v>
      </c>
      <c r="C53">
        <v>378.82400000000001</v>
      </c>
      <c r="D53">
        <v>965.16399999999999</v>
      </c>
      <c r="E53">
        <v>492.83600000000001</v>
      </c>
      <c r="F53">
        <v>92.622</v>
      </c>
      <c r="G53">
        <v>241.07</v>
      </c>
      <c r="H53">
        <v>510.93900000000002</v>
      </c>
      <c r="I53">
        <v>213.58699999999999</v>
      </c>
      <c r="J53">
        <v>411.75400000000002</v>
      </c>
      <c r="K53">
        <v>857.84400000000005</v>
      </c>
      <c r="L53">
        <v>2235.8710000000001</v>
      </c>
      <c r="M53">
        <v>3950.9560000000001</v>
      </c>
      <c r="N53">
        <v>3135.0749999999998</v>
      </c>
      <c r="O53">
        <v>4933.2380000000003</v>
      </c>
      <c r="P53">
        <v>6220.7089999999998</v>
      </c>
      <c r="Q53">
        <v>6190.8580000000002</v>
      </c>
      <c r="R53">
        <v>6574.6949999999997</v>
      </c>
      <c r="S53">
        <v>7210.0550000000003</v>
      </c>
      <c r="T53">
        <v>6266.7820000000002</v>
      </c>
      <c r="U53">
        <v>5644.9359999999997</v>
      </c>
      <c r="Z53" s="110" t="s">
        <v>38</v>
      </c>
      <c r="AF53" s="33">
        <f t="shared" si="19"/>
        <v>0.78812763424322152</v>
      </c>
      <c r="AG53" s="31">
        <f t="shared" si="20"/>
        <v>2.818228885329865E-2</v>
      </c>
      <c r="AH53" s="8">
        <f t="shared" si="21"/>
        <v>2.2211240641509377E-2</v>
      </c>
      <c r="AI53" s="33">
        <f t="shared" si="32"/>
        <v>0.90735350502098588</v>
      </c>
      <c r="AJ53" s="31">
        <f t="shared" si="22"/>
        <v>2.3201275754444268E-2</v>
      </c>
      <c r="AK53" s="8">
        <f t="shared" si="23"/>
        <v>2.1051758876753424E-2</v>
      </c>
      <c r="AL53" s="33">
        <f t="shared" si="24"/>
        <v>0.79001176690450647</v>
      </c>
      <c r="AM53" s="31">
        <f t="shared" si="25"/>
        <v>1.6087914481975538E-2</v>
      </c>
      <c r="AN53" s="8">
        <f t="shared" si="26"/>
        <v>1.2709641745714092E-2</v>
      </c>
      <c r="AO53" s="33">
        <f t="shared" si="27"/>
        <v>0.71024967639837067</v>
      </c>
      <c r="AP53" s="31">
        <f t="shared" si="28"/>
        <v>1.5133748733706437E-2</v>
      </c>
      <c r="AQ53" s="8">
        <f t="shared" si="29"/>
        <v>1.0748740140809248E-2</v>
      </c>
      <c r="AR53" s="33">
        <f t="shared" si="30"/>
        <v>0.85629751226528417</v>
      </c>
      <c r="AS53" s="31">
        <f t="shared" si="31"/>
        <v>2.2107791608984555E-2</v>
      </c>
      <c r="AT53" s="8">
        <f t="shared" si="18"/>
        <v>1.89308469564528E-2</v>
      </c>
      <c r="AV53" s="116" t="s">
        <v>287</v>
      </c>
      <c r="AW53" s="72">
        <f>SUM(L274:L309)</f>
        <v>3314772.9530000002</v>
      </c>
      <c r="AX53" s="72">
        <f>SUM(L310:L313)</f>
        <v>480196.45900000003</v>
      </c>
      <c r="AY53" s="72">
        <f>SUM(L314:L347)</f>
        <v>1947425.8909999998</v>
      </c>
      <c r="AZ53" s="72">
        <f>SUM(L348:L357)</f>
        <v>5183940.9610000011</v>
      </c>
      <c r="BA53" s="72">
        <f>SUM(L358:L361)</f>
        <v>147218.63199999998</v>
      </c>
      <c r="BB53" s="72">
        <f>SUM(L362:L394)</f>
        <v>8117560.4440000011</v>
      </c>
      <c r="BC53" s="72">
        <f>SUM(L395:L446)</f>
        <v>15039573.415999999</v>
      </c>
      <c r="BD53" s="72">
        <f>SUM(L447:L496)</f>
        <v>30736311.596000005</v>
      </c>
      <c r="BE53" s="224">
        <f>SUM(L497:L527)</f>
        <v>7833397.7959999982</v>
      </c>
    </row>
    <row r="54" spans="1:58">
      <c r="A54" t="s">
        <v>74</v>
      </c>
      <c r="B54">
        <v>68136.656000000003</v>
      </c>
      <c r="C54">
        <v>63092.103999999999</v>
      </c>
      <c r="D54">
        <v>49196.856</v>
      </c>
      <c r="E54">
        <v>42929.396000000001</v>
      </c>
      <c r="F54">
        <v>35023.544999999998</v>
      </c>
      <c r="G54">
        <v>43344.555</v>
      </c>
      <c r="H54">
        <v>49360.014999999999</v>
      </c>
      <c r="I54">
        <v>42352.497000000003</v>
      </c>
      <c r="J54">
        <v>51517.374000000003</v>
      </c>
      <c r="K54">
        <v>47264.232000000004</v>
      </c>
      <c r="L54">
        <v>80408.933000000005</v>
      </c>
      <c r="M54">
        <v>76971.748000000007</v>
      </c>
      <c r="N54">
        <v>91426.945999999996</v>
      </c>
      <c r="O54">
        <v>162630.87400000001</v>
      </c>
      <c r="P54">
        <v>105104.024</v>
      </c>
      <c r="Q54">
        <v>165922.54500000001</v>
      </c>
      <c r="R54">
        <v>311829.01199999999</v>
      </c>
      <c r="S54">
        <v>402340.27500000002</v>
      </c>
      <c r="T54">
        <v>334028.12800000003</v>
      </c>
      <c r="U54">
        <v>305144.05699999997</v>
      </c>
      <c r="Z54" s="110" t="s">
        <v>39</v>
      </c>
      <c r="AF54" s="33">
        <f t="shared" si="19"/>
        <v>0.21688598438743403</v>
      </c>
      <c r="AG54" s="31">
        <f t="shared" si="20"/>
        <v>9.3884332844559795E-4</v>
      </c>
      <c r="AH54" s="8">
        <f t="shared" si="21"/>
        <v>2.0362195947549856E-4</v>
      </c>
      <c r="AI54" s="33">
        <f t="shared" si="32"/>
        <v>2.5101795442291124E-2</v>
      </c>
      <c r="AJ54" s="31">
        <f t="shared" si="22"/>
        <v>6.2369145275345886E-4</v>
      </c>
      <c r="AK54" s="8">
        <f t="shared" si="23"/>
        <v>1.5655775266122704E-5</v>
      </c>
      <c r="AL54" s="33">
        <f t="shared" si="24"/>
        <v>0.42309508213097419</v>
      </c>
      <c r="AM54" s="31">
        <f t="shared" si="25"/>
        <v>1.0197255961060564E-3</v>
      </c>
      <c r="AN54" s="8">
        <f t="shared" si="26"/>
        <v>4.3144088483554853E-4</v>
      </c>
      <c r="AO54" s="33">
        <f t="shared" si="27"/>
        <v>0.30940310504808022</v>
      </c>
      <c r="AP54" s="31">
        <f t="shared" si="28"/>
        <v>8.5034406935069928E-4</v>
      </c>
      <c r="AQ54" s="8">
        <f t="shared" si="29"/>
        <v>2.6309909541632641E-4</v>
      </c>
      <c r="AR54" s="33">
        <f t="shared" si="30"/>
        <v>0.27969154532553153</v>
      </c>
      <c r="AS54" s="31">
        <f t="shared" si="31"/>
        <v>1.1194384475044334E-3</v>
      </c>
      <c r="AT54" s="8">
        <f t="shared" si="18"/>
        <v>3.1309746927932891E-4</v>
      </c>
      <c r="AV54" s="228"/>
      <c r="AW54" s="72"/>
      <c r="AX54" s="72"/>
      <c r="AY54" s="72"/>
      <c r="AZ54" s="72"/>
      <c r="BA54" s="72"/>
      <c r="BB54" s="72"/>
      <c r="BC54" s="72"/>
      <c r="BD54" s="72"/>
      <c r="BE54" s="224"/>
    </row>
    <row r="55" spans="1:58">
      <c r="A55" t="s">
        <v>75</v>
      </c>
      <c r="B55">
        <v>8327.4060000000009</v>
      </c>
      <c r="C55">
        <v>7068.9319999999998</v>
      </c>
      <c r="D55">
        <v>5889.5420000000004</v>
      </c>
      <c r="E55">
        <v>6278.5829999999996</v>
      </c>
      <c r="F55">
        <v>6135.0559999999996</v>
      </c>
      <c r="G55">
        <v>6140.6480000000001</v>
      </c>
      <c r="H55">
        <v>6612.66</v>
      </c>
      <c r="I55">
        <v>6318.8069999999998</v>
      </c>
      <c r="J55">
        <v>8875.9500000000007</v>
      </c>
      <c r="K55">
        <v>8969.2849999999999</v>
      </c>
      <c r="L55">
        <v>8978.4709999999995</v>
      </c>
      <c r="M55">
        <v>14758.171</v>
      </c>
      <c r="N55">
        <v>11579.016</v>
      </c>
      <c r="O55">
        <v>11540.856</v>
      </c>
      <c r="P55">
        <v>13132.31</v>
      </c>
      <c r="Q55">
        <v>9587.4539999999997</v>
      </c>
      <c r="R55">
        <v>11917.83</v>
      </c>
      <c r="S55">
        <v>12489.376</v>
      </c>
      <c r="T55">
        <v>16405.813999999998</v>
      </c>
      <c r="U55">
        <v>15231.294</v>
      </c>
      <c r="Z55" s="110" t="s">
        <v>40</v>
      </c>
      <c r="AF55" s="33">
        <f t="shared" si="19"/>
        <v>0.17823005990631299</v>
      </c>
      <c r="AG55" s="31">
        <f t="shared" si="20"/>
        <v>6.4014419318871897E-4</v>
      </c>
      <c r="AH55" s="8">
        <f t="shared" si="21"/>
        <v>1.1409293790070377E-4</v>
      </c>
      <c r="AI55" s="33">
        <f t="shared" si="32"/>
        <v>0.16091002668082879</v>
      </c>
      <c r="AJ55" s="31">
        <f t="shared" si="22"/>
        <v>1.1044907380519046E-3</v>
      </c>
      <c r="AK55" s="8">
        <f t="shared" si="23"/>
        <v>1.7772363412866025E-4</v>
      </c>
      <c r="AL55" s="33">
        <f t="shared" si="24"/>
        <v>0.20927213996574454</v>
      </c>
      <c r="AM55" s="31">
        <f t="shared" si="25"/>
        <v>7.5748479965124821E-4</v>
      </c>
      <c r="AN55" s="8">
        <f t="shared" si="26"/>
        <v>1.5852046501453997E-4</v>
      </c>
      <c r="AO55" s="33">
        <f t="shared" si="27"/>
        <v>0.28229289800426238</v>
      </c>
      <c r="AP55" s="31">
        <f t="shared" si="28"/>
        <v>9.2208400197967835E-4</v>
      </c>
      <c r="AQ55" s="8">
        <f t="shared" si="29"/>
        <v>2.602977651222114E-4</v>
      </c>
      <c r="AR55" s="33">
        <f t="shared" si="30"/>
        <v>0.32597685203143695</v>
      </c>
      <c r="AS55" s="31">
        <f t="shared" si="31"/>
        <v>1.1403789342799037E-3</v>
      </c>
      <c r="AT55" s="8">
        <f t="shared" si="18"/>
        <v>3.7173713511952795E-4</v>
      </c>
      <c r="AU55" t="s">
        <v>440</v>
      </c>
      <c r="AV55" s="223" t="s">
        <v>500</v>
      </c>
      <c r="AW55" s="229">
        <f>SUM(AN44:AN79)</f>
        <v>0.58665376969566174</v>
      </c>
      <c r="AX55" s="229">
        <f>SUM(AN80:AN83)</f>
        <v>0.83891299066144087</v>
      </c>
      <c r="AY55" s="229">
        <f>SUM(AN84:AN117)</f>
        <v>0.52211589527739688</v>
      </c>
      <c r="AZ55" s="229">
        <f>SUM(AN118:AN127)</f>
        <v>0.30822236565813194</v>
      </c>
      <c r="BA55" s="229">
        <f>SUM(AN128:AN131)</f>
        <v>0.65830635449449426</v>
      </c>
      <c r="BB55" s="229">
        <f>SUM(AN132:AN164)</f>
        <v>0.58418320815104663</v>
      </c>
      <c r="BC55" s="229">
        <f>SUM(AN165:AN216)</f>
        <v>0.71529630044821535</v>
      </c>
      <c r="BD55" s="229">
        <f>SUM(AN217:AN266)</f>
        <v>0.71566001556199743</v>
      </c>
      <c r="BE55" s="230">
        <f>SUM(AN267:AN297)</f>
        <v>0.79625348644516925</v>
      </c>
    </row>
    <row r="56" spans="1:58">
      <c r="A56" t="s">
        <v>76</v>
      </c>
      <c r="B56">
        <v>10048.303</v>
      </c>
      <c r="C56">
        <v>12426.661</v>
      </c>
      <c r="D56">
        <v>11756.474</v>
      </c>
      <c r="E56">
        <v>6905.7070000000003</v>
      </c>
      <c r="F56">
        <v>9238.9959999999992</v>
      </c>
      <c r="G56">
        <v>9048.8310000000001</v>
      </c>
      <c r="H56">
        <v>8806.009</v>
      </c>
      <c r="I56">
        <v>8588.125</v>
      </c>
      <c r="J56">
        <v>12067.59</v>
      </c>
      <c r="K56">
        <v>14004.543</v>
      </c>
      <c r="L56">
        <v>17153.194</v>
      </c>
      <c r="M56">
        <v>32439.571</v>
      </c>
      <c r="N56">
        <v>42135.442000000003</v>
      </c>
      <c r="O56">
        <v>51131.499000000003</v>
      </c>
      <c r="P56">
        <v>57811.008999999998</v>
      </c>
      <c r="Q56">
        <v>60408.353000000003</v>
      </c>
      <c r="R56">
        <v>71706.55</v>
      </c>
      <c r="S56">
        <v>74227.793000000005</v>
      </c>
      <c r="T56">
        <v>90863.864000000001</v>
      </c>
      <c r="U56">
        <v>80256.528999999995</v>
      </c>
      <c r="Z56" s="110" t="s">
        <v>41</v>
      </c>
      <c r="AF56" s="33">
        <f t="shared" si="19"/>
        <v>0.18586168689300012</v>
      </c>
      <c r="AG56" s="31">
        <f t="shared" si="20"/>
        <v>1.2218949931542886E-2</v>
      </c>
      <c r="AH56" s="8">
        <f t="shared" si="21"/>
        <v>2.271034646337669E-3</v>
      </c>
      <c r="AI56" s="33">
        <f t="shared" si="32"/>
        <v>8.9541745935735162E-2</v>
      </c>
      <c r="AJ56" s="31">
        <f t="shared" si="22"/>
        <v>1.4211574208162889E-2</v>
      </c>
      <c r="AK56" s="8">
        <f t="shared" si="23"/>
        <v>1.272529167094168E-3</v>
      </c>
      <c r="AL56" s="33">
        <f t="shared" si="24"/>
        <v>0.28879200507315039</v>
      </c>
      <c r="AM56" s="31">
        <f t="shared" si="25"/>
        <v>1.0393421986596228E-2</v>
      </c>
      <c r="AN56" s="8">
        <f t="shared" si="26"/>
        <v>3.0015371750804908E-3</v>
      </c>
      <c r="AO56" s="33">
        <f t="shared" si="27"/>
        <v>0.34005993871495177</v>
      </c>
      <c r="AP56" s="31">
        <f t="shared" si="28"/>
        <v>9.5437322214585538E-3</v>
      </c>
      <c r="AQ56" s="8">
        <f t="shared" si="29"/>
        <v>3.2454409943411065E-3</v>
      </c>
      <c r="AR56" s="33">
        <f t="shared" si="30"/>
        <v>0.49350581126783311</v>
      </c>
      <c r="AS56" s="31">
        <f t="shared" si="31"/>
        <v>9.1526525727270158E-3</v>
      </c>
      <c r="AT56" s="8">
        <f t="shared" si="18"/>
        <v>4.5168872331562658E-3</v>
      </c>
      <c r="AV56" s="69" t="s">
        <v>499</v>
      </c>
      <c r="AW56" s="229">
        <f>(2*MIN(AW52,AW53)/(AW52+AW53))</f>
        <v>0.85926186051920106</v>
      </c>
      <c r="AX56" s="229">
        <f>(2*MIN(AX52,AX53)/(AX52+AX53))</f>
        <v>0.94856451485264215</v>
      </c>
      <c r="AY56" s="229">
        <f t="shared" ref="AY56:BD56" si="34">(2*MIN(AY52,AY53)/(AY52+AY53))</f>
        <v>0.99229909150361084</v>
      </c>
      <c r="AZ56" s="229">
        <f t="shared" si="34"/>
        <v>0.65557407824337821</v>
      </c>
      <c r="BA56" s="229">
        <f t="shared" si="34"/>
        <v>0.65830635449449426</v>
      </c>
      <c r="BB56" s="229">
        <f t="shared" si="34"/>
        <v>0.75119601778185408</v>
      </c>
      <c r="BC56" s="229">
        <f t="shared" si="34"/>
        <v>0.95897727396309074</v>
      </c>
      <c r="BD56" s="229">
        <f t="shared" si="34"/>
        <v>0.87675540168190746</v>
      </c>
      <c r="BE56" s="230">
        <f>(2*MIN(BE52,BE53)/(BE52+BE53))</f>
        <v>0.98742266658944677</v>
      </c>
    </row>
    <row r="57" spans="1:58" ht="13.5" thickBot="1">
      <c r="A57" t="s">
        <v>77</v>
      </c>
      <c r="B57">
        <v>163103.152</v>
      </c>
      <c r="C57">
        <v>138579.61600000001</v>
      </c>
      <c r="D57">
        <v>140960.88</v>
      </c>
      <c r="E57">
        <v>134737.64799999999</v>
      </c>
      <c r="F57">
        <v>146192.20199999999</v>
      </c>
      <c r="G57">
        <v>92204.225000000006</v>
      </c>
      <c r="H57">
        <v>98713.790999999997</v>
      </c>
      <c r="I57">
        <v>198070.79500000001</v>
      </c>
      <c r="J57">
        <v>174317.79500000001</v>
      </c>
      <c r="K57">
        <v>175066.79699999999</v>
      </c>
      <c r="L57">
        <v>178920.56299999999</v>
      </c>
      <c r="M57">
        <v>221960.49900000001</v>
      </c>
      <c r="N57">
        <v>261772.12100000001</v>
      </c>
      <c r="O57">
        <v>261763.77499999999</v>
      </c>
      <c r="P57">
        <v>274822.658</v>
      </c>
      <c r="Q57">
        <v>350006.68400000001</v>
      </c>
      <c r="R57">
        <v>417339.68699999998</v>
      </c>
      <c r="S57">
        <v>399593.82900000003</v>
      </c>
      <c r="T57">
        <v>512480.61599999998</v>
      </c>
      <c r="U57">
        <v>499305.45899999997</v>
      </c>
      <c r="Z57" s="110" t="s">
        <v>42</v>
      </c>
      <c r="AF57" s="33">
        <f t="shared" si="19"/>
        <v>8.9229017201163351E-3</v>
      </c>
      <c r="AG57" s="31">
        <f t="shared" si="20"/>
        <v>4.8198815789051094E-2</v>
      </c>
      <c r="AH57" s="8">
        <f t="shared" si="21"/>
        <v>4.3007329631169437E-4</v>
      </c>
      <c r="AI57" s="33">
        <f t="shared" si="32"/>
        <v>1.9734578938569936E-2</v>
      </c>
      <c r="AJ57" s="31">
        <f t="shared" si="22"/>
        <v>4.9423922866004291E-2</v>
      </c>
      <c r="AK57" s="8">
        <f t="shared" si="23"/>
        <v>9.7536030725295332E-4</v>
      </c>
      <c r="AL57" s="33">
        <f t="shared" si="24"/>
        <v>4.5635469516234893E-2</v>
      </c>
      <c r="AM57" s="31">
        <f t="shared" si="25"/>
        <v>3.5045572951718965E-2</v>
      </c>
      <c r="AN57" s="8">
        <f t="shared" si="26"/>
        <v>1.599321176117157E-3</v>
      </c>
      <c r="AO57" s="33">
        <f t="shared" si="27"/>
        <v>8.1646728238912586E-2</v>
      </c>
      <c r="AP57" s="31">
        <f t="shared" si="28"/>
        <v>3.1026442765574574E-2</v>
      </c>
      <c r="AQ57" s="8">
        <f t="shared" si="29"/>
        <v>2.5332075407010425E-3</v>
      </c>
      <c r="AR57" s="33">
        <f t="shared" si="30"/>
        <v>3.9687284590048534E-2</v>
      </c>
      <c r="AS57" s="31">
        <f t="shared" si="31"/>
        <v>4.2830845020619145E-2</v>
      </c>
      <c r="AT57" s="8">
        <f t="shared" si="18"/>
        <v>1.6998399355655752E-3</v>
      </c>
      <c r="AV57" s="231">
        <v>2000</v>
      </c>
      <c r="AW57" s="232"/>
      <c r="AX57" s="232"/>
      <c r="AY57" s="232"/>
      <c r="AZ57" s="232"/>
      <c r="BA57" s="232"/>
      <c r="BB57" s="232"/>
      <c r="BC57" s="232"/>
      <c r="BD57" s="232"/>
      <c r="BE57" s="212"/>
    </row>
    <row r="58" spans="1:58" ht="13.5" thickBot="1">
      <c r="A58" t="s">
        <v>78</v>
      </c>
      <c r="B58">
        <v>242671.44</v>
      </c>
      <c r="C58">
        <v>250472.35200000001</v>
      </c>
      <c r="D58">
        <v>220654.62400000001</v>
      </c>
      <c r="E58">
        <v>214473.008</v>
      </c>
      <c r="F58">
        <v>251986.88800000001</v>
      </c>
      <c r="G58">
        <v>240619.087</v>
      </c>
      <c r="H58">
        <v>222969.53200000001</v>
      </c>
      <c r="I58">
        <v>208801</v>
      </c>
      <c r="J58">
        <v>276739.92</v>
      </c>
      <c r="K58">
        <v>337433.47399999999</v>
      </c>
      <c r="L58">
        <v>383573.11900000001</v>
      </c>
      <c r="M58">
        <v>437342.23599999998</v>
      </c>
      <c r="N58">
        <v>540498.07400000002</v>
      </c>
      <c r="O58">
        <v>521373.58899999998</v>
      </c>
      <c r="P58">
        <v>437190.79300000001</v>
      </c>
      <c r="Q58">
        <v>459992.83199999999</v>
      </c>
      <c r="R58">
        <v>515284.58500000002</v>
      </c>
      <c r="S58">
        <v>486219.70299999998</v>
      </c>
      <c r="T58">
        <v>493124.52899999998</v>
      </c>
      <c r="U58">
        <v>509661.20299999998</v>
      </c>
      <c r="Z58" s="110" t="s">
        <v>43</v>
      </c>
      <c r="AF58" s="33">
        <f t="shared" si="19"/>
        <v>0.52207274303766704</v>
      </c>
      <c r="AG58" s="31">
        <f t="shared" si="20"/>
        <v>1.1733118809390482E-2</v>
      </c>
      <c r="AH58" s="8">
        <f t="shared" si="21"/>
        <v>6.1255415212053349E-3</v>
      </c>
      <c r="AI58" s="33">
        <f t="shared" si="32"/>
        <v>0.40209265251900689</v>
      </c>
      <c r="AJ58" s="31">
        <f t="shared" si="22"/>
        <v>5.9674976818888019E-3</v>
      </c>
      <c r="AK58" s="8">
        <f t="shared" si="23"/>
        <v>2.3994869718116933E-3</v>
      </c>
      <c r="AL58" s="33">
        <f t="shared" si="24"/>
        <v>0.30744336110922627</v>
      </c>
      <c r="AM58" s="31">
        <f t="shared" si="25"/>
        <v>4.9778275818358145E-3</v>
      </c>
      <c r="AN58" s="8">
        <f t="shared" si="26"/>
        <v>1.5304000427818149E-3</v>
      </c>
      <c r="AO58" s="33">
        <f t="shared" si="27"/>
        <v>0.36670002666501816</v>
      </c>
      <c r="AP58" s="31">
        <f t="shared" si="28"/>
        <v>6.4914310565803175E-3</v>
      </c>
      <c r="AQ58" s="8">
        <f t="shared" si="29"/>
        <v>2.3804079415421296E-3</v>
      </c>
      <c r="AR58" s="33">
        <f t="shared" si="30"/>
        <v>0.46100880697277835</v>
      </c>
      <c r="AS58" s="31">
        <f t="shared" si="31"/>
        <v>6.0366270272404904E-3</v>
      </c>
      <c r="AT58" s="8">
        <f t="shared" si="18"/>
        <v>2.7829382239677679E-3</v>
      </c>
      <c r="AV58" s="225" t="s">
        <v>374</v>
      </c>
      <c r="AW58" s="226">
        <v>0</v>
      </c>
      <c r="AX58" s="226">
        <v>1</v>
      </c>
      <c r="AY58" s="226">
        <v>2</v>
      </c>
      <c r="AZ58" s="226">
        <v>3</v>
      </c>
      <c r="BA58" s="226">
        <v>4</v>
      </c>
      <c r="BB58" s="226">
        <v>5</v>
      </c>
      <c r="BC58" s="226">
        <v>6</v>
      </c>
      <c r="BD58" s="226">
        <v>7</v>
      </c>
      <c r="BE58" s="227">
        <v>8</v>
      </c>
    </row>
    <row r="59" spans="1:58">
      <c r="A59" t="s">
        <v>79</v>
      </c>
      <c r="B59">
        <v>154971.6</v>
      </c>
      <c r="C59">
        <v>101065.44</v>
      </c>
      <c r="D59">
        <v>89370.936000000002</v>
      </c>
      <c r="E59">
        <v>106665.848</v>
      </c>
      <c r="F59">
        <v>109837.848</v>
      </c>
      <c r="G59">
        <v>176938.19099999999</v>
      </c>
      <c r="H59">
        <v>131461.264</v>
      </c>
      <c r="I59">
        <v>134634.698</v>
      </c>
      <c r="J59">
        <v>164682.052</v>
      </c>
      <c r="K59">
        <v>212174.29399999999</v>
      </c>
      <c r="L59">
        <v>215854.16399999999</v>
      </c>
      <c r="M59">
        <v>240064.36600000001</v>
      </c>
      <c r="N59">
        <v>306405.77600000001</v>
      </c>
      <c r="O59">
        <v>341253.34499999997</v>
      </c>
      <c r="P59">
        <v>287289.15600000002</v>
      </c>
      <c r="Q59">
        <v>421143.55499999999</v>
      </c>
      <c r="R59">
        <v>417664.66700000002</v>
      </c>
      <c r="S59">
        <v>357227.34100000001</v>
      </c>
      <c r="T59">
        <v>388111.37199999997</v>
      </c>
      <c r="U59">
        <v>368541.995</v>
      </c>
      <c r="Z59" s="110" t="s">
        <v>44</v>
      </c>
      <c r="AF59" s="33">
        <f t="shared" si="19"/>
        <v>0.2057084185598711</v>
      </c>
      <c r="AG59" s="31">
        <f t="shared" si="20"/>
        <v>5.8768844890209112E-3</v>
      </c>
      <c r="AH59" s="8">
        <f t="shared" si="21"/>
        <v>1.2089246142955277E-3</v>
      </c>
      <c r="AI59" s="33">
        <f t="shared" si="32"/>
        <v>0.94327915564265119</v>
      </c>
      <c r="AJ59" s="31">
        <f t="shared" si="22"/>
        <v>1.0918203928275794E-2</v>
      </c>
      <c r="AK59" s="8">
        <f t="shared" si="23"/>
        <v>1.0298914182598269E-2</v>
      </c>
      <c r="AL59" s="33">
        <f t="shared" si="24"/>
        <v>2.5941360373118904E-2</v>
      </c>
      <c r="AM59" s="31">
        <f t="shared" si="25"/>
        <v>1.0413809732772356E-2</v>
      </c>
      <c r="AN59" s="8">
        <f t="shared" si="26"/>
        <v>2.7014839113494079E-4</v>
      </c>
      <c r="AO59" s="33">
        <f t="shared" si="27"/>
        <v>0.27456563947256374</v>
      </c>
      <c r="AP59" s="31">
        <f t="shared" si="28"/>
        <v>7.4540962581660904E-3</v>
      </c>
      <c r="AQ59" s="8">
        <f t="shared" si="29"/>
        <v>2.0466387058134172E-3</v>
      </c>
      <c r="AR59" s="33">
        <f t="shared" si="30"/>
        <v>0.35184971178962149</v>
      </c>
      <c r="AS59" s="31">
        <f t="shared" si="31"/>
        <v>4.3594771305295278E-3</v>
      </c>
      <c r="AT59" s="8">
        <f t="shared" si="18"/>
        <v>1.5338807719302604E-3</v>
      </c>
      <c r="AV59" s="116" t="s">
        <v>438</v>
      </c>
      <c r="AW59" s="72">
        <f>SUM(G9:G44)</f>
        <v>844340.5680000002</v>
      </c>
      <c r="AX59" s="72">
        <f>SUM(G45:G48)</f>
        <v>222282.55599999998</v>
      </c>
      <c r="AY59" s="72">
        <f>SUM(G49:G82)</f>
        <v>1059538.027</v>
      </c>
      <c r="AZ59" s="72">
        <f>SUM(G83:G92)</f>
        <v>806160.87599999993</v>
      </c>
      <c r="BA59" s="72">
        <f>SUM(G93:G96)</f>
        <v>35273.718999999997</v>
      </c>
      <c r="BB59" s="72">
        <f>SUM(G97:G129)</f>
        <v>2036998.7119999998</v>
      </c>
      <c r="BC59" s="72">
        <f>SUM(G130:G181)</f>
        <v>7207796.3159999996</v>
      </c>
      <c r="BD59" s="72">
        <f>SUM(G182:G231)</f>
        <v>13052856.51</v>
      </c>
      <c r="BE59" s="224">
        <f>SUM(G232:G262)</f>
        <v>3567910.8850000002</v>
      </c>
    </row>
    <row r="60" spans="1:58">
      <c r="A60" t="s">
        <v>80</v>
      </c>
      <c r="B60">
        <v>20.166</v>
      </c>
      <c r="C60">
        <v>0</v>
      </c>
      <c r="D60">
        <v>0</v>
      </c>
      <c r="E60">
        <v>5.4109999999999996</v>
      </c>
      <c r="F60">
        <v>0.40400000000000003</v>
      </c>
      <c r="G60">
        <v>11.746</v>
      </c>
      <c r="H60">
        <v>21.065999999999999</v>
      </c>
      <c r="I60">
        <v>1.2010000000000001</v>
      </c>
      <c r="J60">
        <v>11.065</v>
      </c>
      <c r="K60">
        <v>1.32</v>
      </c>
      <c r="L60">
        <v>27.655000000000001</v>
      </c>
      <c r="M60">
        <v>13.211</v>
      </c>
      <c r="N60">
        <v>0</v>
      </c>
      <c r="O60">
        <v>6.0149999999999997</v>
      </c>
      <c r="P60">
        <v>127.739</v>
      </c>
      <c r="Q60">
        <v>142.28700000000001</v>
      </c>
      <c r="R60">
        <v>0</v>
      </c>
      <c r="S60">
        <v>21.972000000000001</v>
      </c>
      <c r="T60">
        <v>20.373000000000001</v>
      </c>
      <c r="U60">
        <v>0</v>
      </c>
      <c r="Z60" s="110" t="s">
        <v>45</v>
      </c>
      <c r="AF60" s="33">
        <f t="shared" si="19"/>
        <v>1.4657647748167036E-2</v>
      </c>
      <c r="AG60" s="31">
        <f t="shared" si="20"/>
        <v>1.0511563612582958E-2</v>
      </c>
      <c r="AH60" s="8">
        <f t="shared" si="21"/>
        <v>1.5407479671569114E-4</v>
      </c>
      <c r="AI60" s="33">
        <f t="shared" si="32"/>
        <v>0.43874935343954707</v>
      </c>
      <c r="AJ60" s="31">
        <f t="shared" si="22"/>
        <v>6.2511449421120161E-3</v>
      </c>
      <c r="AK60" s="8">
        <f t="shared" si="23"/>
        <v>2.742685801608542E-3</v>
      </c>
      <c r="AL60" s="33">
        <f t="shared" si="24"/>
        <v>0.93503591153429111</v>
      </c>
      <c r="AM60" s="31">
        <f t="shared" si="25"/>
        <v>5.4868011282284083E-3</v>
      </c>
      <c r="AN60" s="8">
        <f t="shared" si="26"/>
        <v>5.1303560943404269E-3</v>
      </c>
      <c r="AO60" s="33">
        <f t="shared" si="27"/>
        <v>0.73458604124323157</v>
      </c>
      <c r="AP60" s="31">
        <f t="shared" si="28"/>
        <v>8.4104772627923777E-3</v>
      </c>
      <c r="AQ60" s="8">
        <f t="shared" si="29"/>
        <v>6.1782191974408627E-3</v>
      </c>
      <c r="AR60" s="33">
        <f t="shared" si="30"/>
        <v>0.95523007318291531</v>
      </c>
      <c r="AS60" s="31">
        <f t="shared" si="31"/>
        <v>1.0716748372888269E-2</v>
      </c>
      <c r="AT60" s="8">
        <f t="shared" si="18"/>
        <v>1.023696033251695E-2</v>
      </c>
      <c r="AV60" s="116" t="s">
        <v>287</v>
      </c>
      <c r="AW60" s="72">
        <f>SUM(G274:G309)</f>
        <v>1225311.0109999999</v>
      </c>
      <c r="AX60" s="72">
        <f>SUM(G310:G313)</f>
        <v>229997.065</v>
      </c>
      <c r="AY60" s="72">
        <f>SUM(G314:G347)</f>
        <v>920648.0410000002</v>
      </c>
      <c r="AZ60" s="72">
        <f>SUM(G348:G357)</f>
        <v>2689078.6209999993</v>
      </c>
      <c r="BA60" s="72">
        <f>SUM(G358:G361)</f>
        <v>61794.654999999999</v>
      </c>
      <c r="BB60" s="72">
        <f>SUM(G362:G394)</f>
        <v>3438711.3</v>
      </c>
      <c r="BC60" s="72">
        <f>SUM(G395:G446)</f>
        <v>6535337.8360000001</v>
      </c>
      <c r="BD60" s="72">
        <f>SUM(G447:G496)</f>
        <v>13004684.027000001</v>
      </c>
      <c r="BE60" s="224">
        <f>SUM(G497:G527)</f>
        <v>3343555.9240000001</v>
      </c>
    </row>
    <row r="61" spans="1:58">
      <c r="A61" t="s">
        <v>81</v>
      </c>
      <c r="B61">
        <v>7555.37</v>
      </c>
      <c r="C61">
        <v>4654.8829999999998</v>
      </c>
      <c r="D61">
        <v>5202.8270000000002</v>
      </c>
      <c r="E61">
        <v>5833.616</v>
      </c>
      <c r="F61">
        <v>3142.7150000000001</v>
      </c>
      <c r="G61">
        <v>4464.3019999999997</v>
      </c>
      <c r="H61">
        <v>2172.46</v>
      </c>
      <c r="I61">
        <v>2111.4810000000002</v>
      </c>
      <c r="J61">
        <v>2465.8649999999998</v>
      </c>
      <c r="K61">
        <v>2119.663</v>
      </c>
      <c r="L61">
        <v>3872.598</v>
      </c>
      <c r="M61">
        <v>2032</v>
      </c>
      <c r="N61">
        <v>3432.1660000000002</v>
      </c>
      <c r="O61">
        <v>7404.6019999999999</v>
      </c>
      <c r="P61">
        <v>4977.125</v>
      </c>
      <c r="Q61">
        <v>2700.15</v>
      </c>
      <c r="R61">
        <v>1585.29</v>
      </c>
      <c r="S61">
        <v>1086.7080000000001</v>
      </c>
      <c r="T61">
        <v>1042.606</v>
      </c>
      <c r="U61">
        <v>1424.3920000000001</v>
      </c>
      <c r="Z61" s="110" t="s">
        <v>46</v>
      </c>
      <c r="AF61" s="33">
        <f t="shared" si="19"/>
        <v>0.3397595777913972</v>
      </c>
      <c r="AG61" s="31">
        <f t="shared" si="20"/>
        <v>1.0636537063285704E-3</v>
      </c>
      <c r="AH61" s="8">
        <f t="shared" si="21"/>
        <v>3.613865341784499E-4</v>
      </c>
      <c r="AI61" s="33">
        <f t="shared" si="32"/>
        <v>0.74975297324876933</v>
      </c>
      <c r="AJ61" s="31">
        <f>(G26+G291)/($AW$59+$AW$60)</f>
        <v>3.152509855379865E-3</v>
      </c>
      <c r="AK61" s="8">
        <f t="shared" si="23"/>
        <v>2.3636036372671016E-3</v>
      </c>
      <c r="AL61" s="33">
        <f t="shared" si="24"/>
        <v>0.23959083455473182</v>
      </c>
      <c r="AM61" s="31">
        <f t="shared" si="25"/>
        <v>3.0635210098102334E-3</v>
      </c>
      <c r="AN61" s="8">
        <f t="shared" si="26"/>
        <v>7.3399155541638858E-4</v>
      </c>
      <c r="AO61" s="33">
        <f t="shared" si="27"/>
        <v>0.44383659394392133</v>
      </c>
      <c r="AP61" s="31">
        <f t="shared" si="28"/>
        <v>2.2416111152723703E-3</v>
      </c>
      <c r="AQ61" s="8">
        <f t="shared" si="29"/>
        <v>9.9490904234932368E-4</v>
      </c>
      <c r="AR61" s="33">
        <f t="shared" si="30"/>
        <v>0.65034138116549511</v>
      </c>
      <c r="AS61" s="31">
        <f t="shared" si="31"/>
        <v>3.0695439113349915E-3</v>
      </c>
      <c r="AT61" s="8">
        <f t="shared" si="18"/>
        <v>1.9962514268457346E-3</v>
      </c>
      <c r="AV61" s="228"/>
      <c r="AW61" s="72"/>
      <c r="AX61" s="72"/>
      <c r="AY61" s="72"/>
      <c r="AZ61" s="72"/>
      <c r="BA61" s="72"/>
      <c r="BB61" s="72"/>
      <c r="BC61" s="72"/>
      <c r="BD61" s="72"/>
      <c r="BE61" s="224"/>
    </row>
    <row r="62" spans="1:58">
      <c r="A62" t="s">
        <v>82</v>
      </c>
      <c r="B62">
        <v>2298.902</v>
      </c>
      <c r="C62">
        <v>2696.444</v>
      </c>
      <c r="D62">
        <v>1032.73</v>
      </c>
      <c r="E62">
        <v>775.96799999999996</v>
      </c>
      <c r="F62">
        <v>914.40899999999999</v>
      </c>
      <c r="G62">
        <v>1082.4590000000001</v>
      </c>
      <c r="H62">
        <v>974.15300000000002</v>
      </c>
      <c r="I62">
        <v>646.80200000000002</v>
      </c>
      <c r="J62">
        <v>802.19100000000003</v>
      </c>
      <c r="K62">
        <v>1374.586</v>
      </c>
      <c r="L62">
        <v>1015.128</v>
      </c>
      <c r="M62">
        <v>1523.732</v>
      </c>
      <c r="N62">
        <v>1421.57</v>
      </c>
      <c r="O62">
        <v>618.67899999999997</v>
      </c>
      <c r="P62">
        <v>265.387</v>
      </c>
      <c r="Q62">
        <v>160.435</v>
      </c>
      <c r="R62">
        <v>191.78200000000001</v>
      </c>
      <c r="S62">
        <v>404.267</v>
      </c>
      <c r="T62">
        <v>679.14599999999996</v>
      </c>
      <c r="U62">
        <v>358.24099999999999</v>
      </c>
      <c r="Z62" s="110" t="s">
        <v>47</v>
      </c>
      <c r="AF62" s="33">
        <f t="shared" si="19"/>
        <v>9.3954891314841429E-2</v>
      </c>
      <c r="AG62" s="31">
        <f t="shared" si="20"/>
        <v>7.704911998308645E-3</v>
      </c>
      <c r="AH62" s="8">
        <f t="shared" si="21"/>
        <v>7.2391416939150645E-4</v>
      </c>
      <c r="AI62" s="33">
        <f t="shared" si="32"/>
        <v>0.37890662906001943</v>
      </c>
      <c r="AJ62" s="31">
        <f t="shared" si="22"/>
        <v>6.3085773144040879E-3</v>
      </c>
      <c r="AK62" s="8">
        <f t="shared" si="23"/>
        <v>2.3903617643653632E-3</v>
      </c>
      <c r="AL62" s="33">
        <f t="shared" si="24"/>
        <v>0.88371228501310028</v>
      </c>
      <c r="AM62" s="31">
        <f t="shared" si="25"/>
        <v>2.4893072262742507E-3</v>
      </c>
      <c r="AN62" s="8">
        <f t="shared" si="26"/>
        <v>2.1998313770304409E-3</v>
      </c>
      <c r="AO62" s="33">
        <f t="shared" si="27"/>
        <v>0.31173680899136724</v>
      </c>
      <c r="AP62" s="31">
        <f t="shared" si="28"/>
        <v>3.7637611896026027E-3</v>
      </c>
      <c r="AQ62" s="8">
        <f t="shared" si="29"/>
        <v>1.1733029030522677E-3</v>
      </c>
      <c r="AR62" s="33">
        <f t="shared" si="30"/>
        <v>0.8178431173011762</v>
      </c>
      <c r="AS62" s="31">
        <f t="shared" si="31"/>
        <v>3.4022257386515605E-3</v>
      </c>
      <c r="AT62" s="8">
        <f t="shared" si="18"/>
        <v>2.7824869038610891E-3</v>
      </c>
      <c r="AU62" t="s">
        <v>440</v>
      </c>
      <c r="AV62" s="223" t="s">
        <v>500</v>
      </c>
      <c r="AW62" s="229">
        <f>SUM(AK44:AK79)</f>
        <v>0.5648160646270789</v>
      </c>
      <c r="AX62" s="229">
        <f>SUM(AK80:AK83)</f>
        <v>0.81339200556197522</v>
      </c>
      <c r="AY62" s="229">
        <f>SUM(AK84:AK117)</f>
        <v>0.49566972309392088</v>
      </c>
      <c r="AZ62" s="229">
        <f>SUM(AK118:AK127)</f>
        <v>0.24842782668978297</v>
      </c>
      <c r="BA62" s="229">
        <f>SUM(AK128:AK131)</f>
        <v>0.66932506770948907</v>
      </c>
      <c r="BB62" s="229">
        <f>SUM(AK132:AK164)</f>
        <v>0.56122766239725408</v>
      </c>
      <c r="BC62" s="229">
        <f>SUM(AK165:AK216)</f>
        <v>0.70937100796482122</v>
      </c>
      <c r="BD62" s="229">
        <f>SUM(AK217:AK266)</f>
        <v>0.7101505795500701</v>
      </c>
      <c r="BE62" s="230">
        <f>SUM(AK267:AK297)</f>
        <v>0.77171797527183905</v>
      </c>
      <c r="BF62" s="130"/>
    </row>
    <row r="63" spans="1:58">
      <c r="A63" t="s">
        <v>83</v>
      </c>
      <c r="B63">
        <v>19794.777999999998</v>
      </c>
      <c r="C63">
        <v>10113.468999999999</v>
      </c>
      <c r="D63">
        <v>17338.599999999999</v>
      </c>
      <c r="E63">
        <v>15944.694</v>
      </c>
      <c r="F63">
        <v>12441.089</v>
      </c>
      <c r="G63">
        <v>17631.246999999999</v>
      </c>
      <c r="H63">
        <v>22248.262999999999</v>
      </c>
      <c r="I63">
        <v>23542.397000000001</v>
      </c>
      <c r="J63">
        <v>31141.687000000002</v>
      </c>
      <c r="K63">
        <v>39076.021999999997</v>
      </c>
      <c r="L63">
        <v>38441.627</v>
      </c>
      <c r="M63">
        <v>40301.406000000003</v>
      </c>
      <c r="N63">
        <v>49066.461000000003</v>
      </c>
      <c r="O63">
        <v>54680.756999999998</v>
      </c>
      <c r="P63">
        <v>49961.46</v>
      </c>
      <c r="Q63">
        <v>55097.186999999998</v>
      </c>
      <c r="R63">
        <v>74557.048999999999</v>
      </c>
      <c r="S63">
        <v>66620.251000000004</v>
      </c>
      <c r="T63">
        <v>72182.5</v>
      </c>
      <c r="U63">
        <v>69950.767000000007</v>
      </c>
      <c r="Z63" s="110" t="s">
        <v>48</v>
      </c>
      <c r="AF63" s="33">
        <f t="shared" si="19"/>
        <v>0.86194984568374677</v>
      </c>
      <c r="AG63" s="31">
        <f t="shared" si="20"/>
        <v>6.6609320672318179E-5</v>
      </c>
      <c r="AH63" s="8">
        <f t="shared" si="21"/>
        <v>5.7413893674603856E-5</v>
      </c>
      <c r="AI63" s="33">
        <f t="shared" si="32"/>
        <v>0.92036692885667326</v>
      </c>
      <c r="AJ63" s="31">
        <f t="shared" si="22"/>
        <v>4.2274651872695716E-4</v>
      </c>
      <c r="AK63" s="8">
        <f t="shared" si="23"/>
        <v>3.890819151255797E-4</v>
      </c>
      <c r="AL63" s="33">
        <f t="shared" si="24"/>
        <v>0.82463666927781487</v>
      </c>
      <c r="AM63" s="31">
        <f t="shared" si="25"/>
        <v>2.8292105962450108E-4</v>
      </c>
      <c r="AN63" s="8">
        <f>(AL63*AM63)</f>
        <v>2.3330708027729865E-4</v>
      </c>
      <c r="AO63" s="33">
        <f t="shared" si="27"/>
        <v>0.45803605124076974</v>
      </c>
      <c r="AP63" s="31">
        <f t="shared" si="28"/>
        <v>3.6840496781943328E-4</v>
      </c>
      <c r="AQ63" s="8">
        <f t="shared" si="29"/>
        <v>1.6874275671749608E-4</v>
      </c>
      <c r="AR63" s="33">
        <f t="shared" si="30"/>
        <v>0.42863686345071828</v>
      </c>
      <c r="AS63" s="31">
        <f t="shared" si="31"/>
        <v>4.0492173978594575E-4</v>
      </c>
      <c r="AT63" s="8">
        <f t="shared" si="18"/>
        <v>1.735643844848557E-4</v>
      </c>
      <c r="AV63" s="69" t="s">
        <v>499</v>
      </c>
      <c r="AW63" s="229">
        <f>(2*MIN(AW59,AW60)/(AW59+AW60))</f>
        <v>0.81592532440456744</v>
      </c>
      <c r="AX63" s="229">
        <f t="shared" ref="AX63:BE63" si="35">(2*MIN(AX59,AX60)/(AX59+AX60))</f>
        <v>0.98294305415985117</v>
      </c>
      <c r="AY63" s="229">
        <f t="shared" si="35"/>
        <v>0.92986013372961485</v>
      </c>
      <c r="AZ63" s="229">
        <f t="shared" si="35"/>
        <v>0.46129077946843772</v>
      </c>
      <c r="BA63" s="229">
        <f t="shared" si="35"/>
        <v>0.72678087715778572</v>
      </c>
      <c r="BB63" s="229">
        <f t="shared" si="35"/>
        <v>0.7440126330780571</v>
      </c>
      <c r="BC63" s="229">
        <f t="shared" si="35"/>
        <v>0.95106949604343793</v>
      </c>
      <c r="BD63" s="233">
        <f t="shared" si="35"/>
        <v>0.99815130353796833</v>
      </c>
      <c r="BE63" s="230">
        <f t="shared" si="35"/>
        <v>0.96753873422240144</v>
      </c>
    </row>
    <row r="64" spans="1:58" ht="13.5" thickBot="1">
      <c r="A64" t="s">
        <v>84</v>
      </c>
      <c r="B64">
        <v>31887.416000000001</v>
      </c>
      <c r="C64">
        <v>24806.563999999998</v>
      </c>
      <c r="D64">
        <v>16602.607</v>
      </c>
      <c r="E64">
        <v>19165.977999999999</v>
      </c>
      <c r="F64">
        <v>11419.657999999999</v>
      </c>
      <c r="G64">
        <v>872.91300000000001</v>
      </c>
      <c r="H64">
        <v>1080.433</v>
      </c>
      <c r="I64">
        <v>892.37300000000005</v>
      </c>
      <c r="J64">
        <v>904.13499999999999</v>
      </c>
      <c r="K64">
        <v>1307.6590000000001</v>
      </c>
      <c r="L64">
        <v>1125.1110000000001</v>
      </c>
      <c r="M64">
        <v>1862.7460000000001</v>
      </c>
      <c r="N64">
        <v>3422.029</v>
      </c>
      <c r="O64">
        <v>4142.8670000000002</v>
      </c>
      <c r="P64">
        <v>2399.5079999999998</v>
      </c>
      <c r="Q64">
        <v>1943.0450000000001</v>
      </c>
      <c r="R64">
        <v>4245.8639999999996</v>
      </c>
      <c r="S64">
        <v>4370.47</v>
      </c>
      <c r="T64">
        <v>5301.4849999999997</v>
      </c>
      <c r="U64">
        <v>4866.259</v>
      </c>
      <c r="Z64" s="110" t="s">
        <v>49</v>
      </c>
      <c r="AF64" s="33">
        <f t="shared" si="19"/>
        <v>0.68558351990389776</v>
      </c>
      <c r="AG64" s="31">
        <f t="shared" si="20"/>
        <v>6.0965475825533855E-2</v>
      </c>
      <c r="AH64" s="8">
        <f t="shared" si="21"/>
        <v>4.1796925509085488E-2</v>
      </c>
      <c r="AI64" s="33">
        <f t="shared" si="32"/>
        <v>0.89159769249024401</v>
      </c>
      <c r="AJ64" s="31">
        <f t="shared" si="22"/>
        <v>7.936853848577187E-2</v>
      </c>
      <c r="AK64" s="8">
        <f t="shared" si="23"/>
        <v>7.0764805770237318E-2</v>
      </c>
      <c r="AL64" s="33">
        <f t="shared" si="24"/>
        <v>0.92646319718626691</v>
      </c>
      <c r="AM64" s="31">
        <f t="shared" si="25"/>
        <v>7.1087969999980238E-2</v>
      </c>
      <c r="AN64" s="8">
        <f t="shared" si="26"/>
        <v>6.5860387967663123E-2</v>
      </c>
      <c r="AO64" s="33">
        <f t="shared" si="27"/>
        <v>0.96799379052990164</v>
      </c>
      <c r="AP64" s="31">
        <f t="shared" si="28"/>
        <v>8.0242155646821411E-2</v>
      </c>
      <c r="AQ64" s="8">
        <f t="shared" si="29"/>
        <v>7.7673908404857009E-2</v>
      </c>
      <c r="AR64" s="33">
        <f t="shared" si="30"/>
        <v>0.91217988075831413</v>
      </c>
      <c r="AS64" s="31">
        <f t="shared" si="31"/>
        <v>8.4298241590554157E-2</v>
      </c>
      <c r="AT64" s="8">
        <f t="shared" si="18"/>
        <v>7.6895159962207249E-2</v>
      </c>
      <c r="AV64" s="231">
        <v>1995</v>
      </c>
      <c r="AW64" s="232"/>
      <c r="AX64" s="232"/>
      <c r="AY64" s="232"/>
      <c r="AZ64" s="232"/>
      <c r="BA64" s="232"/>
      <c r="BB64" s="232"/>
      <c r="BC64" s="232"/>
      <c r="BD64" s="232"/>
      <c r="BE64" s="212"/>
    </row>
    <row r="65" spans="1:60" ht="13.5" thickBot="1">
      <c r="A65" t="s">
        <v>85</v>
      </c>
      <c r="B65">
        <v>32474.116000000002</v>
      </c>
      <c r="C65">
        <v>23829.691999999999</v>
      </c>
      <c r="D65">
        <v>28029.887999999999</v>
      </c>
      <c r="E65">
        <v>30362.639999999999</v>
      </c>
      <c r="F65">
        <v>37363.493000000002</v>
      </c>
      <c r="G65">
        <v>45649.603999999999</v>
      </c>
      <c r="H65">
        <v>62141.421000000002</v>
      </c>
      <c r="I65">
        <v>64779.008999999998</v>
      </c>
      <c r="J65">
        <v>90901.180999999997</v>
      </c>
      <c r="K65">
        <v>107116.577</v>
      </c>
      <c r="L65">
        <v>121211.336</v>
      </c>
      <c r="M65">
        <v>134177.617</v>
      </c>
      <c r="N65">
        <v>152530.71799999999</v>
      </c>
      <c r="O65">
        <v>164382.51500000001</v>
      </c>
      <c r="P65">
        <v>98280.072</v>
      </c>
      <c r="Q65">
        <v>168644.65100000001</v>
      </c>
      <c r="R65">
        <v>231294.242</v>
      </c>
      <c r="S65">
        <v>219225.215</v>
      </c>
      <c r="T65">
        <v>220678.88</v>
      </c>
      <c r="U65">
        <v>217847.435</v>
      </c>
      <c r="Z65" s="110" t="s">
        <v>50</v>
      </c>
      <c r="AF65" s="33">
        <f t="shared" si="19"/>
        <v>0.68539619124418394</v>
      </c>
      <c r="AG65" s="31">
        <f t="shared" si="20"/>
        <v>8.9550695955191384E-2</v>
      </c>
      <c r="AH65" s="8">
        <f t="shared" si="21"/>
        <v>6.1377705930954124E-2</v>
      </c>
      <c r="AI65" s="33">
        <f t="shared" si="32"/>
        <v>0.51005704795750406</v>
      </c>
      <c r="AJ65" s="31">
        <f t="shared" si="22"/>
        <v>7.2946253143220494E-2</v>
      </c>
      <c r="AK65" s="8">
        <f t="shared" si="23"/>
        <v>3.7206750537791849E-2</v>
      </c>
      <c r="AL65" s="33">
        <f t="shared" si="24"/>
        <v>0.45518549608860731</v>
      </c>
      <c r="AM65" s="31">
        <f t="shared" si="25"/>
        <v>6.1875670721033081E-2</v>
      </c>
      <c r="AN65" s="8">
        <f t="shared" si="26"/>
        <v>2.8164907872968756E-2</v>
      </c>
      <c r="AO65" s="33">
        <f t="shared" si="27"/>
        <v>0.42758414230727965</v>
      </c>
      <c r="AP65" s="31">
        <f t="shared" si="28"/>
        <v>7.4110365256909241E-2</v>
      </c>
      <c r="AQ65" s="8">
        <f t="shared" si="29"/>
        <v>3.1688416964454756E-2</v>
      </c>
      <c r="AR65" s="33">
        <f t="shared" si="30"/>
        <v>0.45405405535364363</v>
      </c>
      <c r="AS65" s="31">
        <f t="shared" si="31"/>
        <v>5.3513557973822463E-2</v>
      </c>
      <c r="AT65" s="8">
        <f t="shared" si="18"/>
        <v>2.4298048014416401E-2</v>
      </c>
      <c r="AV65" s="225" t="s">
        <v>374</v>
      </c>
      <c r="AW65" s="226">
        <v>0</v>
      </c>
      <c r="AX65" s="226">
        <v>1</v>
      </c>
      <c r="AY65" s="226">
        <v>2</v>
      </c>
      <c r="AZ65" s="226">
        <v>3</v>
      </c>
      <c r="BA65" s="226">
        <v>4</v>
      </c>
      <c r="BB65" s="226">
        <v>5</v>
      </c>
      <c r="BC65" s="226">
        <v>6</v>
      </c>
      <c r="BD65" s="226">
        <v>7</v>
      </c>
      <c r="BE65" s="227">
        <v>8</v>
      </c>
    </row>
    <row r="66" spans="1:60">
      <c r="A66" t="s">
        <v>86</v>
      </c>
      <c r="B66">
        <v>6714.8159999999998</v>
      </c>
      <c r="C66">
        <v>9483.6180000000004</v>
      </c>
      <c r="D66">
        <v>6904.1949999999997</v>
      </c>
      <c r="E66">
        <v>5891.1450000000004</v>
      </c>
      <c r="F66">
        <v>5037.5810000000001</v>
      </c>
      <c r="G66">
        <v>6612.0320000000002</v>
      </c>
      <c r="H66">
        <v>8805.9570000000003</v>
      </c>
      <c r="I66">
        <v>38742.991000000002</v>
      </c>
      <c r="J66">
        <v>11263.79</v>
      </c>
      <c r="K66">
        <v>9304.4989999999998</v>
      </c>
      <c r="L66">
        <v>7835.1909999999998</v>
      </c>
      <c r="M66">
        <v>10178.129999999999</v>
      </c>
      <c r="N66">
        <v>11868.159</v>
      </c>
      <c r="O66">
        <v>17866.155999999999</v>
      </c>
      <c r="P66">
        <v>13306.576999999999</v>
      </c>
      <c r="Q66">
        <v>23764.956999999999</v>
      </c>
      <c r="R66">
        <v>30808.241000000002</v>
      </c>
      <c r="S66">
        <v>23915.205000000002</v>
      </c>
      <c r="T66">
        <v>29754.169000000002</v>
      </c>
      <c r="U66">
        <v>30484.5</v>
      </c>
      <c r="Z66" s="110" t="s">
        <v>51</v>
      </c>
      <c r="AF66" s="33">
        <f t="shared" si="19"/>
        <v>0.27914696864962768</v>
      </c>
      <c r="AG66" s="31">
        <f t="shared" si="20"/>
        <v>1.8083592515374121E-2</v>
      </c>
      <c r="AH66" s="8">
        <f t="shared" si="21"/>
        <v>5.0479800329617814E-3</v>
      </c>
      <c r="AI66" s="33">
        <f t="shared" si="32"/>
        <v>0.40707593958142835</v>
      </c>
      <c r="AJ66" s="31">
        <f t="shared" si="22"/>
        <v>2.1208394420286138E-2</v>
      </c>
      <c r="AK66" s="8">
        <f t="shared" si="23"/>
        <v>8.6334270856515023E-3</v>
      </c>
      <c r="AL66" s="33">
        <f t="shared" si="24"/>
        <v>0.49286060130618864</v>
      </c>
      <c r="AM66" s="31">
        <f t="shared" si="25"/>
        <v>2.0754536847803873E-2</v>
      </c>
      <c r="AN66" s="8">
        <f t="shared" si="26"/>
        <v>1.0229093510640065E-2</v>
      </c>
      <c r="AO66" s="33">
        <f t="shared" si="27"/>
        <v>0.42834253301825459</v>
      </c>
      <c r="AP66" s="31">
        <f t="shared" si="28"/>
        <v>2.2279076694181221E-2</v>
      </c>
      <c r="AQ66" s="8">
        <f t="shared" si="29"/>
        <v>9.5430761444935466E-3</v>
      </c>
      <c r="AR66" s="33">
        <f t="shared" si="30"/>
        <v>0.60174240095486498</v>
      </c>
      <c r="AS66" s="31">
        <f t="shared" si="31"/>
        <v>1.9273838817192909E-2</v>
      </c>
      <c r="AT66" s="8">
        <f t="shared" si="18"/>
        <v>1.1597886045474735E-2</v>
      </c>
      <c r="AV66" s="116" t="s">
        <v>438</v>
      </c>
      <c r="AW66" s="72">
        <f>SUM(B9:B44)</f>
        <v>1044756.551</v>
      </c>
      <c r="AX66" s="72">
        <f>SUM(B45:B48)</f>
        <v>174150.80099999998</v>
      </c>
      <c r="AY66" s="72">
        <f>SUM(B49:B82)</f>
        <v>1119596.156</v>
      </c>
      <c r="AZ66" s="72">
        <f>SUM(B83:B92)</f>
        <v>925156.06499999994</v>
      </c>
      <c r="BA66" s="72">
        <f>SUM(B93:B96)</f>
        <v>33743.97</v>
      </c>
      <c r="BB66" s="72">
        <f>SUM(B97:B129)</f>
        <v>1995812.6550000005</v>
      </c>
      <c r="BC66" s="72">
        <f>SUM(B130:B181)</f>
        <v>6988608.3300000001</v>
      </c>
      <c r="BD66" s="72">
        <f>SUM(B182:B231)</f>
        <v>6362351.9399999995</v>
      </c>
      <c r="BE66" s="224">
        <f>SUM(B232:B262)</f>
        <v>2685879.1029999997</v>
      </c>
    </row>
    <row r="67" spans="1:60">
      <c r="A67" t="s">
        <v>87</v>
      </c>
      <c r="B67">
        <v>283.34899999999999</v>
      </c>
      <c r="C67">
        <v>267.678</v>
      </c>
      <c r="D67">
        <v>121.97799999999999</v>
      </c>
      <c r="E67">
        <v>517.529</v>
      </c>
      <c r="F67">
        <v>1087.229</v>
      </c>
      <c r="G67">
        <v>1106.0239999999999</v>
      </c>
      <c r="H67">
        <v>1368.4010000000001</v>
      </c>
      <c r="I67">
        <v>1774.2950000000001</v>
      </c>
      <c r="J67">
        <v>1239.528</v>
      </c>
      <c r="K67">
        <v>683.03700000000003</v>
      </c>
      <c r="L67">
        <v>1071.0930000000001</v>
      </c>
      <c r="M67">
        <v>1893.7940000000001</v>
      </c>
      <c r="N67">
        <v>2813.6149999999998</v>
      </c>
      <c r="O67">
        <v>3534.6379999999999</v>
      </c>
      <c r="P67">
        <v>3060.4319999999998</v>
      </c>
      <c r="Q67">
        <v>2938.3609999999999</v>
      </c>
      <c r="R67">
        <v>2219.7979999999998</v>
      </c>
      <c r="S67">
        <v>2090.1010000000001</v>
      </c>
      <c r="T67">
        <v>4525.0119999999997</v>
      </c>
      <c r="U67">
        <v>6281.2179999999998</v>
      </c>
      <c r="Z67" s="110" t="s">
        <v>52</v>
      </c>
      <c r="AF67" s="33">
        <f t="shared" si="19"/>
        <v>0.18553564025998695</v>
      </c>
      <c r="AG67" s="31">
        <f t="shared" si="20"/>
        <v>9.9048622624882079E-2</v>
      </c>
      <c r="AH67" s="8">
        <f t="shared" si="21"/>
        <v>1.8377049615577325E-2</v>
      </c>
      <c r="AI67" s="33">
        <f t="shared" si="32"/>
        <v>0.24960108257038149</v>
      </c>
      <c r="AJ67" s="31">
        <f t="shared" si="22"/>
        <v>8.2074371707567498E-2</v>
      </c>
      <c r="AK67" s="8">
        <f t="shared" si="23"/>
        <v>2.0485852029492737E-2</v>
      </c>
      <c r="AL67" s="33">
        <f t="shared" si="24"/>
        <v>0.35761642466331073</v>
      </c>
      <c r="AM67" s="31">
        <f t="shared" si="25"/>
        <v>8.9186808212473781E-2</v>
      </c>
      <c r="AN67" s="8">
        <f t="shared" si="26"/>
        <v>3.1894667480077271E-2</v>
      </c>
      <c r="AO67" s="33">
        <f t="shared" si="27"/>
        <v>0.32056252259114865</v>
      </c>
      <c r="AP67" s="31">
        <f t="shared" si="28"/>
        <v>7.2470429328023167E-2</v>
      </c>
      <c r="AQ67" s="8">
        <f t="shared" si="29"/>
        <v>2.3231303638654669E-2</v>
      </c>
      <c r="AR67" s="33">
        <f t="shared" si="30"/>
        <v>0.42177075541218861</v>
      </c>
      <c r="AS67" s="31">
        <f t="shared" si="31"/>
        <v>6.0784786476371512E-2</v>
      </c>
      <c r="AT67" s="8">
        <f t="shared" si="18"/>
        <v>2.5637245309707801E-2</v>
      </c>
      <c r="AV67" s="116" t="s">
        <v>287</v>
      </c>
      <c r="AW67" s="72">
        <f>SUM(B274:B309)</f>
        <v>1402003.1270000003</v>
      </c>
      <c r="AX67" s="72">
        <f>SUM(B310:B313)</f>
        <v>198349.13500000001</v>
      </c>
      <c r="AY67" s="72">
        <f>SUM(B314:B347)</f>
        <v>1129330.8499999999</v>
      </c>
      <c r="AZ67" s="72">
        <f>SUM(B348:B357)</f>
        <v>1980888.8130000001</v>
      </c>
      <c r="BA67" s="72">
        <f>SUM(B358:B361)</f>
        <v>77655.665999999997</v>
      </c>
      <c r="BB67" s="72">
        <f>SUM(B362:B394)</f>
        <v>2986521.9390000002</v>
      </c>
      <c r="BC67" s="72">
        <f>SUM(B395:B446)</f>
        <v>5131517.7690000013</v>
      </c>
      <c r="BD67" s="72">
        <f>SUM(B447:B496)</f>
        <v>9140869.1840000004</v>
      </c>
      <c r="BE67" s="224">
        <f>SUM(B497:B527)</f>
        <v>2955780.8540000003</v>
      </c>
    </row>
    <row r="68" spans="1:60">
      <c r="A68" t="s">
        <v>88</v>
      </c>
      <c r="B68">
        <v>26341.704000000002</v>
      </c>
      <c r="C68">
        <v>58249.012000000002</v>
      </c>
      <c r="D68">
        <v>19030.243999999999</v>
      </c>
      <c r="E68">
        <v>19309.067999999999</v>
      </c>
      <c r="F68">
        <v>17962.812000000002</v>
      </c>
      <c r="G68">
        <v>21121.978999999999</v>
      </c>
      <c r="H68">
        <v>21517.06</v>
      </c>
      <c r="I68">
        <v>22339.9</v>
      </c>
      <c r="J68">
        <v>28826.133000000002</v>
      </c>
      <c r="K68">
        <v>36276.591999999997</v>
      </c>
      <c r="L68">
        <v>39122.313000000002</v>
      </c>
      <c r="M68">
        <v>48181.279000000002</v>
      </c>
      <c r="N68">
        <v>55893.457000000002</v>
      </c>
      <c r="O68">
        <v>58729.582000000002</v>
      </c>
      <c r="P68">
        <v>44506.017999999996</v>
      </c>
      <c r="Q68">
        <v>45533.254999999997</v>
      </c>
      <c r="R68">
        <v>59087.900999999998</v>
      </c>
      <c r="S68">
        <v>43242.178999999996</v>
      </c>
      <c r="T68">
        <v>43448.343999999997</v>
      </c>
      <c r="U68">
        <v>41421.055</v>
      </c>
      <c r="Z68" s="110" t="s">
        <v>53</v>
      </c>
      <c r="AF68" s="33">
        <f t="shared" si="19"/>
        <v>0.68623819864234226</v>
      </c>
      <c r="AG68" s="31">
        <f t="shared" si="20"/>
        <v>2.6986066753385492E-2</v>
      </c>
      <c r="AH68" s="8">
        <f t="shared" si="21"/>
        <v>1.8518869837285262E-2</v>
      </c>
      <c r="AI68" s="33">
        <f t="shared" si="32"/>
        <v>0.66758655567949066</v>
      </c>
      <c r="AJ68" s="31">
        <f t="shared" si="22"/>
        <v>2.3720359261494805E-2</v>
      </c>
      <c r="AK68" s="8">
        <f t="shared" si="23"/>
        <v>1.5835392938861423E-2</v>
      </c>
      <c r="AL68" s="33">
        <f t="shared" si="24"/>
        <v>0.64302157589251496</v>
      </c>
      <c r="AM68" s="31">
        <f t="shared" si="25"/>
        <v>1.994748194635446E-2</v>
      </c>
      <c r="AN68" s="8">
        <f t="shared" si="26"/>
        <v>1.2826661276232337E-2</v>
      </c>
      <c r="AO68" s="33">
        <f t="shared" si="27"/>
        <v>0.41155608830706536</v>
      </c>
      <c r="AP68" s="31">
        <f t="shared" si="28"/>
        <v>1.6506287601707539E-2</v>
      </c>
      <c r="AQ68" s="8">
        <f t="shared" si="29"/>
        <v>6.7932631578301664E-3</v>
      </c>
      <c r="AR68" s="33">
        <f t="shared" si="30"/>
        <v>0.61141777895817306</v>
      </c>
      <c r="AS68" s="31">
        <f t="shared" si="31"/>
        <v>1.6872074901164703E-2</v>
      </c>
      <c r="AT68" s="8">
        <f t="shared" si="18"/>
        <v>1.0315886562486059E-2</v>
      </c>
      <c r="AV68" s="228"/>
      <c r="AW68" s="72"/>
      <c r="AX68" s="72"/>
      <c r="AY68" s="72"/>
      <c r="AZ68" s="72"/>
      <c r="BA68" s="72"/>
      <c r="BB68" s="72"/>
      <c r="BC68" s="72"/>
      <c r="BD68" s="72"/>
      <c r="BE68" s="224"/>
    </row>
    <row r="69" spans="1:60">
      <c r="A69" t="s">
        <v>89</v>
      </c>
      <c r="B69">
        <v>453.04</v>
      </c>
      <c r="C69">
        <v>396.88299999999998</v>
      </c>
      <c r="D69">
        <v>213.53399999999999</v>
      </c>
      <c r="E69">
        <v>298.52600000000001</v>
      </c>
      <c r="F69">
        <v>320.53699999999998</v>
      </c>
      <c r="G69">
        <v>280.52</v>
      </c>
      <c r="H69">
        <v>222.87</v>
      </c>
      <c r="I69">
        <v>352.108</v>
      </c>
      <c r="J69">
        <v>699.11500000000001</v>
      </c>
      <c r="K69">
        <v>544.11099999999999</v>
      </c>
      <c r="L69">
        <v>497.07499999999999</v>
      </c>
      <c r="M69">
        <v>483.47800000000001</v>
      </c>
      <c r="N69">
        <v>335.40800000000002</v>
      </c>
      <c r="O69">
        <v>2654.4789999999998</v>
      </c>
      <c r="P69">
        <v>615.03099999999995</v>
      </c>
      <c r="Q69">
        <v>496.62099999999998</v>
      </c>
      <c r="R69">
        <v>279.85199999999998</v>
      </c>
      <c r="S69">
        <v>405.23899999999998</v>
      </c>
      <c r="T69">
        <v>1006.485</v>
      </c>
      <c r="U69">
        <v>1570.7950000000001</v>
      </c>
      <c r="Z69" s="110" t="s">
        <v>54</v>
      </c>
      <c r="AF69" s="33">
        <f t="shared" si="19"/>
        <v>0.46307395338356627</v>
      </c>
      <c r="AG69" s="31">
        <f t="shared" si="20"/>
        <v>2.2256913700864085E-2</v>
      </c>
      <c r="AH69" s="8">
        <f t="shared" si="21"/>
        <v>1.0306597017575993E-2</v>
      </c>
      <c r="AI69" s="33">
        <f t="shared" si="32"/>
        <v>0.82084719274135676</v>
      </c>
      <c r="AJ69" s="31">
        <f t="shared" si="22"/>
        <v>1.7086384181189754E-2</v>
      </c>
      <c r="AK69" s="8">
        <f t="shared" si="23"/>
        <v>1.4025310489229935E-2</v>
      </c>
      <c r="AL69" s="33">
        <f t="shared" si="24"/>
        <v>0.62369169537754088</v>
      </c>
      <c r="AM69" s="31">
        <f t="shared" si="25"/>
        <v>1.1696048338206056E-2</v>
      </c>
      <c r="AN69" s="8">
        <f t="shared" si="26"/>
        <v>7.2947282172734045E-3</v>
      </c>
      <c r="AO69" s="33">
        <f t="shared" si="27"/>
        <v>0.48037289786173676</v>
      </c>
      <c r="AP69" s="31">
        <f t="shared" si="28"/>
        <v>7.9105795336748188E-3</v>
      </c>
      <c r="AQ69" s="8">
        <f t="shared" si="29"/>
        <v>3.8000280143571188E-3</v>
      </c>
      <c r="AR69" s="33">
        <f t="shared" si="30"/>
        <v>0.47753572639030073</v>
      </c>
      <c r="AS69" s="31">
        <f t="shared" si="31"/>
        <v>5.2842097666877018E-3</v>
      </c>
      <c r="AT69" s="8">
        <f t="shared" si="18"/>
        <v>2.5233989493339331E-3</v>
      </c>
      <c r="AU69" t="s">
        <v>440</v>
      </c>
      <c r="AV69" s="223" t="s">
        <v>500</v>
      </c>
      <c r="AW69" s="229">
        <f>SUM(AH44:AH79)</f>
        <v>0.49790671186628899</v>
      </c>
      <c r="AX69" s="229">
        <f>SUM(AH80:AH83)</f>
        <v>0.71091517717737274</v>
      </c>
      <c r="AY69" s="229">
        <f>SUM(AH84:AH117)</f>
        <v>0.4842938579572556</v>
      </c>
      <c r="AZ69" s="229">
        <f>SUM(AH118:AH127)</f>
        <v>0.2607512746057461</v>
      </c>
      <c r="BA69" s="229">
        <f>SUM(AH128:AH131)</f>
        <v>0.55654497829777472</v>
      </c>
      <c r="BB69" s="229">
        <f>SUM(AH132:AH164)</f>
        <v>0.6349780193024106</v>
      </c>
      <c r="BC69" s="229">
        <f>SUM(AH165:AH216)</f>
        <v>0.70927315638318911</v>
      </c>
      <c r="BD69" s="229">
        <f>SUM(AH217:AH266)</f>
        <v>0.72663193744691101</v>
      </c>
      <c r="BE69" s="230">
        <f>SUM(AH267:AH297)</f>
        <v>0.77384568819733279</v>
      </c>
    </row>
    <row r="70" spans="1:60">
      <c r="A70" t="s">
        <v>90</v>
      </c>
      <c r="B70">
        <v>196.28299999999999</v>
      </c>
      <c r="C70">
        <v>373.286</v>
      </c>
      <c r="D70">
        <v>151.76599999999999</v>
      </c>
      <c r="E70">
        <v>193.62700000000001</v>
      </c>
      <c r="F70">
        <v>136.68299999999999</v>
      </c>
      <c r="G70">
        <v>384.32100000000003</v>
      </c>
      <c r="H70">
        <v>198.33099999999999</v>
      </c>
      <c r="I70">
        <v>1053.925</v>
      </c>
      <c r="J70">
        <v>212.53800000000001</v>
      </c>
      <c r="K70">
        <v>433.64800000000002</v>
      </c>
      <c r="L70">
        <v>482.50599999999997</v>
      </c>
      <c r="M70">
        <v>554.68399999999997</v>
      </c>
      <c r="N70">
        <v>796.404</v>
      </c>
      <c r="O70">
        <v>372.01900000000001</v>
      </c>
      <c r="P70">
        <v>152.01499999999999</v>
      </c>
      <c r="Q70">
        <v>395.63200000000001</v>
      </c>
      <c r="R70">
        <v>188.524</v>
      </c>
      <c r="S70">
        <v>137.369</v>
      </c>
      <c r="T70">
        <v>3042.89</v>
      </c>
      <c r="U70">
        <v>1544.635</v>
      </c>
      <c r="Z70" s="110" t="s">
        <v>55</v>
      </c>
      <c r="AF70" s="33">
        <f t="shared" si="19"/>
        <v>0.70460374670269432</v>
      </c>
      <c r="AG70" s="31">
        <f t="shared" si="20"/>
        <v>2.7437448231480949E-2</v>
      </c>
      <c r="AH70" s="8">
        <f t="shared" si="21"/>
        <v>1.9332528823862691E-2</v>
      </c>
      <c r="AI70" s="33">
        <f t="shared" si="32"/>
        <v>0.77455011892467795</v>
      </c>
      <c r="AJ70" s="31">
        <f t="shared" si="22"/>
        <v>2.5229485257238071E-2</v>
      </c>
      <c r="AK70" s="8">
        <f t="shared" si="23"/>
        <v>1.9541500806402157E-2</v>
      </c>
      <c r="AL70" s="33">
        <f t="shared" si="24"/>
        <v>0.56315178600833782</v>
      </c>
      <c r="AM70" s="31">
        <f t="shared" si="25"/>
        <v>4.8636571152142379E-2</v>
      </c>
      <c r="AN70" s="8">
        <f t="shared" si="26"/>
        <v>2.7389771909650581E-2</v>
      </c>
      <c r="AO70" s="33">
        <f t="shared" si="27"/>
        <v>0.95869040992932353</v>
      </c>
      <c r="AP70" s="31">
        <f t="shared" si="28"/>
        <v>2.8988112677320862E-2</v>
      </c>
      <c r="AQ70" s="8">
        <f t="shared" si="29"/>
        <v>2.7790625625698159E-2</v>
      </c>
      <c r="AR70" s="33">
        <f t="shared" si="30"/>
        <v>0.99882495166425633</v>
      </c>
      <c r="AS70" s="31">
        <f t="shared" si="31"/>
        <v>3.0554554381214811E-2</v>
      </c>
      <c r="AT70" s="8">
        <f t="shared" si="18"/>
        <v>3.0518651302939775E-2</v>
      </c>
      <c r="AV70" s="223" t="s">
        <v>499</v>
      </c>
      <c r="AW70" s="234">
        <f>(2*MIN(AW66,AW67)/(AW66+AW67))</f>
        <v>0.85399196365209995</v>
      </c>
      <c r="AX70" s="234">
        <f>(2*MIN(AX66,AX67)/(AX66+AX67))</f>
        <v>0.93503801836894807</v>
      </c>
      <c r="AY70" s="235">
        <f>(2*MIN(AY66,AY67)/(AY66+AY67))</f>
        <v>0.99567140508605723</v>
      </c>
      <c r="AZ70" s="234">
        <f t="shared" ref="AZ70:BE70" si="36">(2*MIN(AZ66,AZ67)/(AZ66+AZ67))</f>
        <v>0.63671147820450136</v>
      </c>
      <c r="BA70" s="234">
        <f t="shared" si="36"/>
        <v>0.60581831703651168</v>
      </c>
      <c r="BB70" s="234">
        <f t="shared" si="36"/>
        <v>0.80115560982334155</v>
      </c>
      <c r="BC70" s="234">
        <f t="shared" si="36"/>
        <v>0.84677630035934837</v>
      </c>
      <c r="BD70" s="234">
        <f t="shared" si="36"/>
        <v>0.8207780678752834</v>
      </c>
      <c r="BE70" s="236">
        <f t="shared" si="36"/>
        <v>0.95215916005977719</v>
      </c>
    </row>
    <row r="71" spans="1:60">
      <c r="A71" t="s">
        <v>91</v>
      </c>
      <c r="B71">
        <v>57592.296000000002</v>
      </c>
      <c r="C71">
        <v>91032.584000000003</v>
      </c>
      <c r="D71">
        <v>51973.135999999999</v>
      </c>
      <c r="E71">
        <v>55038.828000000001</v>
      </c>
      <c r="F71">
        <v>51276.381999999998</v>
      </c>
      <c r="G71">
        <v>52097.635000000002</v>
      </c>
      <c r="H71">
        <v>55457.631999999998</v>
      </c>
      <c r="I71">
        <v>62648.777999999998</v>
      </c>
      <c r="J71">
        <v>73729.354000000007</v>
      </c>
      <c r="K71">
        <v>94610.691000000006</v>
      </c>
      <c r="L71">
        <v>91501.514999999999</v>
      </c>
      <c r="M71">
        <v>95022.985000000001</v>
      </c>
      <c r="N71">
        <v>104332.732</v>
      </c>
      <c r="O71">
        <v>126412.245</v>
      </c>
      <c r="P71">
        <v>98965.442999999999</v>
      </c>
      <c r="Q71">
        <v>140384.63200000001</v>
      </c>
      <c r="R71">
        <v>183573.04699999999</v>
      </c>
      <c r="S71">
        <v>166085.43</v>
      </c>
      <c r="T71">
        <v>181999.465</v>
      </c>
      <c r="U71">
        <v>173014.68100000001</v>
      </c>
      <c r="Z71" s="110" t="s">
        <v>56</v>
      </c>
      <c r="AF71" s="33">
        <f t="shared" si="19"/>
        <v>0.90894412297449456</v>
      </c>
      <c r="AG71" s="31">
        <f t="shared" si="20"/>
        <v>2.0871481763890663E-2</v>
      </c>
      <c r="AH71" s="8">
        <f t="shared" si="21"/>
        <v>1.8971010687057754E-2</v>
      </c>
      <c r="AI71" s="33">
        <f t="shared" si="32"/>
        <v>0.91782048807178229</v>
      </c>
      <c r="AJ71" s="31">
        <f t="shared" si="22"/>
        <v>3.1196988254031135E-2</v>
      </c>
      <c r="AK71" s="8">
        <f t="shared" si="23"/>
        <v>2.8633234985684517E-2</v>
      </c>
      <c r="AL71" s="33">
        <f t="shared" si="24"/>
        <v>0.71714753954398502</v>
      </c>
      <c r="AM71" s="31">
        <f t="shared" si="25"/>
        <v>3.5508320725893931E-2</v>
      </c>
      <c r="AN71" s="8">
        <f t="shared" si="26"/>
        <v>2.5464704841913523E-2</v>
      </c>
      <c r="AO71" s="33">
        <f t="shared" si="27"/>
        <v>0.69224040115660468</v>
      </c>
      <c r="AP71" s="31">
        <f t="shared" si="28"/>
        <v>2.4605402591444319E-2</v>
      </c>
      <c r="AQ71" s="8">
        <f t="shared" si="29"/>
        <v>1.7032853760521174E-2</v>
      </c>
      <c r="AR71" s="33">
        <f t="shared" si="30"/>
        <v>0.68455377851254828</v>
      </c>
      <c r="AS71" s="31">
        <f t="shared" si="31"/>
        <v>2.2054844980550242E-2</v>
      </c>
      <c r="AT71" s="8">
        <f t="shared" si="18"/>
        <v>1.5097727465944177E-2</v>
      </c>
      <c r="AV71" s="31"/>
      <c r="AW71" s="158"/>
      <c r="AX71" s="31"/>
      <c r="AY71" s="31"/>
      <c r="AZ71" s="31"/>
      <c r="BA71" s="31"/>
      <c r="BB71" s="31"/>
      <c r="BC71" s="31"/>
      <c r="BD71" s="31"/>
      <c r="BE71" s="31"/>
      <c r="BF71" s="31"/>
    </row>
    <row r="72" spans="1:60" ht="15">
      <c r="A72" t="s">
        <v>92</v>
      </c>
      <c r="B72">
        <v>50.396999999999998</v>
      </c>
      <c r="C72">
        <v>102.223</v>
      </c>
      <c r="D72">
        <v>166.011</v>
      </c>
      <c r="E72">
        <v>89.793999999999997</v>
      </c>
      <c r="F72">
        <v>136.41300000000001</v>
      </c>
      <c r="G72">
        <v>2.67</v>
      </c>
      <c r="H72">
        <v>26.181000000000001</v>
      </c>
      <c r="I72">
        <v>6.2270000000000003</v>
      </c>
      <c r="J72">
        <v>6.9619999999999997</v>
      </c>
      <c r="K72">
        <v>48.036999999999999</v>
      </c>
      <c r="L72">
        <v>17.527000000000001</v>
      </c>
      <c r="M72">
        <v>9.1820000000000004</v>
      </c>
      <c r="N72">
        <v>6852.9629999999997</v>
      </c>
      <c r="O72">
        <v>13.942</v>
      </c>
      <c r="P72">
        <v>50.417000000000002</v>
      </c>
      <c r="Q72">
        <v>44.671999999999997</v>
      </c>
      <c r="R72">
        <v>887.17700000000002</v>
      </c>
      <c r="S72">
        <v>993.44</v>
      </c>
      <c r="T72">
        <v>1672.2750000000001</v>
      </c>
      <c r="U72">
        <v>2955.5909999999999</v>
      </c>
      <c r="Z72" s="110" t="s">
        <v>57</v>
      </c>
      <c r="AF72" s="33">
        <f t="shared" si="19"/>
        <v>0.35626081225783579</v>
      </c>
      <c r="AG72" s="31">
        <f t="shared" si="20"/>
        <v>5.7509457616621705E-2</v>
      </c>
      <c r="AH72" s="8">
        <f t="shared" si="21"/>
        <v>2.0488366083005229E-2</v>
      </c>
      <c r="AI72" s="33">
        <f t="shared" si="32"/>
        <v>0.59393738655806094</v>
      </c>
      <c r="AJ72" s="31">
        <f>(G37+G302)/($AW$59+$AW$60)</f>
        <v>4.8699814511145779E-2</v>
      </c>
      <c r="AK72" s="8">
        <f t="shared" si="23"/>
        <v>2.8924640556612258E-2</v>
      </c>
      <c r="AL72" s="33">
        <f t="shared" si="24"/>
        <v>0.78341993960291378</v>
      </c>
      <c r="AM72" s="31">
        <f t="shared" si="25"/>
        <v>4.0503478563047854E-2</v>
      </c>
      <c r="AN72" s="8">
        <f t="shared" si="26"/>
        <v>3.173123272957086E-2</v>
      </c>
      <c r="AO72" s="33">
        <f t="shared" si="27"/>
        <v>0.75907980441941658</v>
      </c>
      <c r="AP72" s="31">
        <f t="shared" si="28"/>
        <v>3.938785259206222E-2</v>
      </c>
      <c r="AQ72" s="8">
        <f t="shared" si="29"/>
        <v>2.9898523442083401E-2</v>
      </c>
      <c r="AR72" s="33">
        <f t="shared" si="30"/>
        <v>0.82978239412029731</v>
      </c>
      <c r="AS72" s="31">
        <f t="shared" si="31"/>
        <v>5.2808777174670467E-2</v>
      </c>
      <c r="AT72" s="8">
        <f t="shared" si="18"/>
        <v>4.381979355456337E-2</v>
      </c>
      <c r="AV72" s="143" t="s">
        <v>502</v>
      </c>
      <c r="AW72" s="9"/>
      <c r="AX72" s="9"/>
      <c r="AY72" s="9"/>
      <c r="AZ72" s="9"/>
      <c r="BA72" s="9"/>
      <c r="BB72" s="9"/>
      <c r="BC72" s="9"/>
      <c r="BD72" s="9"/>
      <c r="BE72" s="9"/>
      <c r="BF72" s="31"/>
    </row>
    <row r="73" spans="1:60" ht="15">
      <c r="A73" t="s">
        <v>93</v>
      </c>
      <c r="B73">
        <v>96170.96</v>
      </c>
      <c r="C73">
        <v>96613.64</v>
      </c>
      <c r="D73">
        <v>96604.384000000005</v>
      </c>
      <c r="E73">
        <v>86315.736000000004</v>
      </c>
      <c r="F73">
        <v>60376.406999999999</v>
      </c>
      <c r="G73">
        <v>83493.900999999998</v>
      </c>
      <c r="H73">
        <v>89378.775999999998</v>
      </c>
      <c r="I73">
        <v>102501.11500000001</v>
      </c>
      <c r="J73">
        <v>175575.21100000001</v>
      </c>
      <c r="K73">
        <v>395358.64299999998</v>
      </c>
      <c r="L73">
        <v>341251.41600000003</v>
      </c>
      <c r="M73">
        <v>460969.95500000002</v>
      </c>
      <c r="N73">
        <v>638160.38300000003</v>
      </c>
      <c r="O73">
        <v>1027543.188</v>
      </c>
      <c r="P73">
        <v>407480.48100000003</v>
      </c>
      <c r="Q73">
        <v>743610.54</v>
      </c>
      <c r="R73">
        <v>930901.21100000001</v>
      </c>
      <c r="S73">
        <v>797569.21499999997</v>
      </c>
      <c r="T73">
        <v>686398.72</v>
      </c>
      <c r="U73">
        <v>744996.99399999995</v>
      </c>
      <c r="Z73" s="110" t="s">
        <v>58</v>
      </c>
      <c r="AF73" s="33">
        <f t="shared" si="19"/>
        <v>6.9211425912159841E-3</v>
      </c>
      <c r="AG73" s="31">
        <f t="shared" si="20"/>
        <v>1.0327988166232972E-2</v>
      </c>
      <c r="AH73" s="8">
        <f t="shared" si="21"/>
        <v>7.1481478778889692E-5</v>
      </c>
      <c r="AI73" s="33">
        <f t="shared" si="32"/>
        <v>0.80306156354270908</v>
      </c>
      <c r="AJ73" s="31">
        <f t="shared" si="22"/>
        <v>1.0321556641104564E-2</v>
      </c>
      <c r="AK73" s="8">
        <f t="shared" si="23"/>
        <v>8.2888454144000642E-3</v>
      </c>
      <c r="AL73" s="33">
        <f t="shared" si="24"/>
        <v>3.8135218223234041E-2</v>
      </c>
      <c r="AM73" s="31">
        <f t="shared" si="25"/>
        <v>4.8471285801479627E-3</v>
      </c>
      <c r="AN73" s="8">
        <f t="shared" si="26"/>
        <v>1.8484630616001714E-4</v>
      </c>
      <c r="AO73" s="33">
        <f t="shared" si="27"/>
        <v>8.0574716662216467E-2</v>
      </c>
      <c r="AP73" s="31">
        <f t="shared" si="28"/>
        <v>7.899449397307445E-3</v>
      </c>
      <c r="AQ73" s="8">
        <f t="shared" si="29"/>
        <v>6.3649589697556397E-4</v>
      </c>
      <c r="AR73" s="33">
        <f t="shared" si="30"/>
        <v>7.7322281351028282E-2</v>
      </c>
      <c r="AS73" s="31">
        <f t="shared" si="31"/>
        <v>4.9328431857617802E-3</v>
      </c>
      <c r="AT73" s="8">
        <f t="shared" si="18"/>
        <v>3.8141868866997506E-4</v>
      </c>
      <c r="AV73" s="170" t="s">
        <v>503</v>
      </c>
    </row>
    <row r="74" spans="1:60">
      <c r="A74" t="s">
        <v>94</v>
      </c>
      <c r="B74">
        <v>10.365</v>
      </c>
      <c r="C74">
        <v>77.016999999999996</v>
      </c>
      <c r="D74">
        <v>27.01</v>
      </c>
      <c r="E74">
        <v>34.302999999999997</v>
      </c>
      <c r="F74">
        <v>41.472999999999999</v>
      </c>
      <c r="G74">
        <v>23.114000000000001</v>
      </c>
      <c r="H74">
        <v>11.332000000000001</v>
      </c>
      <c r="I74">
        <v>15.913</v>
      </c>
      <c r="J74">
        <v>16142.155000000001</v>
      </c>
      <c r="K74">
        <v>22894.254000000001</v>
      </c>
      <c r="L74">
        <v>4.62</v>
      </c>
      <c r="M74">
        <v>11.25</v>
      </c>
      <c r="N74">
        <v>10.901</v>
      </c>
      <c r="O74">
        <v>48.134999999999998</v>
      </c>
      <c r="P74">
        <v>1.3109999999999999</v>
      </c>
      <c r="Q74">
        <v>348.73500000000001</v>
      </c>
      <c r="R74">
        <v>0</v>
      </c>
      <c r="S74">
        <v>6.93</v>
      </c>
      <c r="T74">
        <v>5.0030000000000001</v>
      </c>
      <c r="U74">
        <v>0.76100000000000001</v>
      </c>
      <c r="Z74" s="110" t="s">
        <v>59</v>
      </c>
      <c r="AF74" s="33">
        <f t="shared" si="19"/>
        <v>0.99664335917660229</v>
      </c>
      <c r="AG74" s="31">
        <f t="shared" si="20"/>
        <v>4.4045865627510963E-2</v>
      </c>
      <c r="AH74" s="8">
        <f t="shared" si="21"/>
        <v>4.3898019476843769E-2</v>
      </c>
      <c r="AI74" s="33">
        <f t="shared" si="32"/>
        <v>0.64469825884154175</v>
      </c>
      <c r="AJ74" s="31">
        <f t="shared" si="22"/>
        <v>4.8864724877442763E-2</v>
      </c>
      <c r="AK74" s="8">
        <f t="shared" si="23"/>
        <v>3.1503003047258317E-2</v>
      </c>
      <c r="AL74" s="33">
        <f t="shared" si="24"/>
        <v>0.76025283458729975</v>
      </c>
      <c r="AM74" s="31">
        <f t="shared" si="25"/>
        <v>5.2502911417335221E-2</v>
      </c>
      <c r="AN74" s="8">
        <f t="shared" si="26"/>
        <v>3.9915487229115004E-2</v>
      </c>
      <c r="AO74" s="33">
        <f t="shared" si="27"/>
        <v>0.73072686612478632</v>
      </c>
      <c r="AP74" s="31">
        <f t="shared" si="28"/>
        <v>4.6060477049525088E-2</v>
      </c>
      <c r="AQ74" s="8">
        <f t="shared" si="29"/>
        <v>3.3657628046612112E-2</v>
      </c>
      <c r="AR74" s="33">
        <f t="shared" si="30"/>
        <v>0.88864217311933236</v>
      </c>
      <c r="AS74" s="31">
        <f t="shared" si="31"/>
        <v>5.1296256189313709E-2</v>
      </c>
      <c r="AT74" s="8">
        <f t="shared" si="18"/>
        <v>4.5584016572957735E-2</v>
      </c>
      <c r="BH74" s="47"/>
    </row>
    <row r="75" spans="1:60" ht="14.25">
      <c r="A75" t="s">
        <v>95</v>
      </c>
      <c r="B75">
        <v>15.89</v>
      </c>
      <c r="C75">
        <v>251.06399999999999</v>
      </c>
      <c r="D75">
        <v>0</v>
      </c>
      <c r="E75">
        <v>0.309</v>
      </c>
      <c r="F75">
        <v>49.317999999999998</v>
      </c>
      <c r="G75">
        <v>2.444</v>
      </c>
      <c r="H75">
        <v>1272.9839999999999</v>
      </c>
      <c r="I75">
        <v>81.775000000000006</v>
      </c>
      <c r="J75">
        <v>14.967000000000001</v>
      </c>
      <c r="K75">
        <v>111.06399999999999</v>
      </c>
      <c r="L75">
        <v>51.088999999999999</v>
      </c>
      <c r="M75">
        <v>35.066000000000003</v>
      </c>
      <c r="N75">
        <v>128.714</v>
      </c>
      <c r="O75">
        <v>3.5670000000000002</v>
      </c>
      <c r="P75">
        <v>26.968</v>
      </c>
      <c r="Q75">
        <v>6.0060000000000002</v>
      </c>
      <c r="R75">
        <v>51.201000000000001</v>
      </c>
      <c r="S75">
        <v>371.67099999999999</v>
      </c>
      <c r="T75">
        <v>2365.6950000000002</v>
      </c>
      <c r="U75">
        <v>12299.715</v>
      </c>
      <c r="Z75" s="110" t="s">
        <v>60</v>
      </c>
      <c r="AF75" s="33">
        <f t="shared" si="19"/>
        <v>0.27939204890978192</v>
      </c>
      <c r="AG75" s="31">
        <f t="shared" si="20"/>
        <v>4.6017028567363859E-3</v>
      </c>
      <c r="AH75" s="8">
        <f t="shared" si="21"/>
        <v>1.2856791896175754E-3</v>
      </c>
      <c r="AI75" s="33">
        <f t="shared" si="32"/>
        <v>0.23533287364227581</v>
      </c>
      <c r="AJ75" s="31">
        <f t="shared" si="22"/>
        <v>5.0073558782330668E-3</v>
      </c>
      <c r="AK75" s="8">
        <f t="shared" si="23"/>
        <v>1.1783954481741294E-3</v>
      </c>
      <c r="AL75" s="33">
        <f t="shared" si="24"/>
        <v>0.27124261158101842</v>
      </c>
      <c r="AM75" s="31">
        <f t="shared" si="25"/>
        <v>3.3673551417175403E-3</v>
      </c>
      <c r="AN75" s="8">
        <f t="shared" si="26"/>
        <v>9.1337020276023606E-4</v>
      </c>
      <c r="AO75" s="33">
        <f t="shared" si="27"/>
        <v>0.50478370626030411</v>
      </c>
      <c r="AP75" s="31">
        <f t="shared" si="28"/>
        <v>3.634896515295115E-3</v>
      </c>
      <c r="AQ75" s="8">
        <f t="shared" si="29"/>
        <v>1.8348365348633323E-3</v>
      </c>
      <c r="AR75" s="33">
        <f t="shared" si="30"/>
        <v>0.67954922801441175</v>
      </c>
      <c r="AS75" s="31">
        <f t="shared" si="31"/>
        <v>3.7309052442277353E-3</v>
      </c>
      <c r="AT75" s="8">
        <f t="shared" si="18"/>
        <v>2.5353337785098779E-3</v>
      </c>
      <c r="AV75" s="166"/>
      <c r="AW75" s="166"/>
      <c r="AX75" s="166"/>
      <c r="AY75" s="166"/>
      <c r="AZ75" s="166"/>
      <c r="BA75" s="169" t="s">
        <v>501</v>
      </c>
      <c r="BB75" s="166"/>
      <c r="BC75" s="166"/>
      <c r="BD75" s="166"/>
      <c r="BE75" s="166"/>
      <c r="BF75" s="166"/>
    </row>
    <row r="76" spans="1:60">
      <c r="A76" t="s">
        <v>96</v>
      </c>
      <c r="B76">
        <v>153.726</v>
      </c>
      <c r="C76">
        <v>87.588999999999999</v>
      </c>
      <c r="D76">
        <v>125.97799999999999</v>
      </c>
      <c r="E76">
        <v>235.489</v>
      </c>
      <c r="F76">
        <v>641.31200000000001</v>
      </c>
      <c r="G76">
        <v>475.577</v>
      </c>
      <c r="H76">
        <v>949.28099999999995</v>
      </c>
      <c r="I76">
        <v>1545.8610000000001</v>
      </c>
      <c r="J76">
        <v>762.37800000000004</v>
      </c>
      <c r="K76">
        <v>1035.7919999999999</v>
      </c>
      <c r="L76">
        <v>906.29300000000001</v>
      </c>
      <c r="M76">
        <v>703.654</v>
      </c>
      <c r="N76">
        <v>2176.7629999999999</v>
      </c>
      <c r="O76">
        <v>1418.402</v>
      </c>
      <c r="P76">
        <v>1601.502</v>
      </c>
      <c r="Q76">
        <v>3591.8139999999999</v>
      </c>
      <c r="R76">
        <v>1828.1769999999999</v>
      </c>
      <c r="S76">
        <v>2211.9699999999998</v>
      </c>
      <c r="T76">
        <v>2211.2080000000001</v>
      </c>
      <c r="U76">
        <v>2794.99</v>
      </c>
      <c r="Z76" s="110" t="s">
        <v>61</v>
      </c>
      <c r="AF76" s="33">
        <f t="shared" si="19"/>
        <v>0.36412206499002592</v>
      </c>
      <c r="AG76" s="31">
        <f t="shared" si="20"/>
        <v>8.4745351929900476E-3</v>
      </c>
      <c r="AH76" s="8">
        <f t="shared" si="21"/>
        <v>3.0857652543021838E-3</v>
      </c>
      <c r="AI76" s="33">
        <f t="shared" ref="AI76:AI107" si="37">(2*MIN(G41,G306)/(G41+G306))</f>
        <v>0.43891306047241962</v>
      </c>
      <c r="AJ76" s="31">
        <f t="shared" si="22"/>
        <v>6.8483353158642945E-3</v>
      </c>
      <c r="AK76" s="8">
        <f t="shared" si="23"/>
        <v>3.005823812627352E-3</v>
      </c>
      <c r="AL76" s="33">
        <f t="shared" si="24"/>
        <v>0.36172786116459965</v>
      </c>
      <c r="AM76" s="31">
        <f t="shared" si="25"/>
        <v>3.4807140801645614E-3</v>
      </c>
      <c r="AN76" s="8">
        <f t="shared" si="26"/>
        <v>1.2590712595434337E-3</v>
      </c>
      <c r="AO76" s="33">
        <f t="shared" ref="AO76:AO107" si="38">(2*MIN(Q41,Q306)/(Q41+Q306))</f>
        <v>0.51009847089996552</v>
      </c>
      <c r="AP76" s="31">
        <f t="shared" si="28"/>
        <v>3.4687784642408637E-3</v>
      </c>
      <c r="AQ76" s="8">
        <f t="shared" si="29"/>
        <v>1.7694185904999953E-3</v>
      </c>
      <c r="AR76" s="33">
        <f t="shared" si="30"/>
        <v>0.48728737941770367</v>
      </c>
      <c r="AS76" s="31">
        <f t="shared" si="31"/>
        <v>4.0956631808301922E-3</v>
      </c>
      <c r="AT76" s="8">
        <f t="shared" si="18"/>
        <v>1.9957649783643211E-3</v>
      </c>
    </row>
    <row r="77" spans="1:60">
      <c r="A77" t="s">
        <v>97</v>
      </c>
      <c r="B77" t="s">
        <v>18</v>
      </c>
      <c r="C77" t="s">
        <v>18</v>
      </c>
      <c r="D77" t="s">
        <v>18</v>
      </c>
      <c r="E77" t="s">
        <v>18</v>
      </c>
      <c r="F77" t="s">
        <v>18</v>
      </c>
      <c r="G77">
        <v>0</v>
      </c>
      <c r="H77" t="s">
        <v>18</v>
      </c>
      <c r="I77" t="s">
        <v>18</v>
      </c>
      <c r="J77" t="s">
        <v>18</v>
      </c>
      <c r="K77" t="s">
        <v>18</v>
      </c>
      <c r="N77">
        <v>0.504</v>
      </c>
      <c r="O77" t="s">
        <v>18</v>
      </c>
      <c r="P77">
        <v>0.39</v>
      </c>
      <c r="Q77">
        <v>0</v>
      </c>
      <c r="R77" t="s">
        <v>18</v>
      </c>
      <c r="S77" t="s">
        <v>18</v>
      </c>
      <c r="T77" t="s">
        <v>18</v>
      </c>
      <c r="U77" t="s">
        <v>18</v>
      </c>
      <c r="Z77" s="110" t="s">
        <v>62</v>
      </c>
      <c r="AF77" s="33">
        <f t="shared" si="19"/>
        <v>0.47100247349669178</v>
      </c>
      <c r="AG77" s="31">
        <f t="shared" si="20"/>
        <v>8.3943760331986292E-2</v>
      </c>
      <c r="AH77" s="8">
        <f t="shared" si="21"/>
        <v>3.9537718750979021E-2</v>
      </c>
      <c r="AI77" s="33">
        <f t="shared" si="37"/>
        <v>0.45252508125952995</v>
      </c>
      <c r="AJ77" s="31">
        <f t="shared" si="22"/>
        <v>9.9921414357058772E-2</v>
      </c>
      <c r="AK77" s="8">
        <f t="shared" si="23"/>
        <v>4.5216946151495185E-2</v>
      </c>
      <c r="AL77" s="33">
        <f t="shared" si="24"/>
        <v>0.54584057783612083</v>
      </c>
      <c r="AM77" s="31">
        <f t="shared" si="25"/>
        <v>7.2131552421737258E-2</v>
      </c>
      <c r="AN77" s="8">
        <f t="shared" si="26"/>
        <v>3.9372328254097505E-2</v>
      </c>
      <c r="AO77" s="33">
        <f t="shared" si="38"/>
        <v>0.82993112307756089</v>
      </c>
      <c r="AP77" s="31">
        <f t="shared" si="28"/>
        <v>7.5915601055071322E-2</v>
      </c>
      <c r="AQ77" s="8">
        <f t="shared" si="29"/>
        <v>6.3004720042743406E-2</v>
      </c>
      <c r="AR77" s="33">
        <f t="shared" si="30"/>
        <v>0.94646091720081449</v>
      </c>
      <c r="AS77" s="31">
        <f t="shared" si="31"/>
        <v>8.3956302280005196E-2</v>
      </c>
      <c r="AT77" s="8">
        <f t="shared" si="18"/>
        <v>7.9461358860722545E-2</v>
      </c>
      <c r="AV77" s="168" t="s">
        <v>439</v>
      </c>
      <c r="AW77" s="10">
        <v>1995</v>
      </c>
      <c r="AX77" s="5"/>
      <c r="AY77" s="10">
        <v>2000</v>
      </c>
      <c r="AZ77" s="5"/>
      <c r="BA77" s="10">
        <v>2010</v>
      </c>
      <c r="BB77" s="5"/>
      <c r="BC77" s="10">
        <v>2014</v>
      </c>
      <c r="BD77" s="5"/>
      <c r="BE77" s="5"/>
    </row>
    <row r="78" spans="1:60">
      <c r="A78" t="s">
        <v>98</v>
      </c>
      <c r="B78">
        <v>1811.6469999999999</v>
      </c>
      <c r="C78">
        <v>1025.338</v>
      </c>
      <c r="D78">
        <v>663.95100000000002</v>
      </c>
      <c r="E78">
        <v>1992.539</v>
      </c>
      <c r="F78">
        <v>1707.921</v>
      </c>
      <c r="G78">
        <v>274.863</v>
      </c>
      <c r="H78">
        <v>52.704999999999998</v>
      </c>
      <c r="I78">
        <v>135.69800000000001</v>
      </c>
      <c r="J78">
        <v>171.273</v>
      </c>
      <c r="K78">
        <v>963.976</v>
      </c>
      <c r="L78">
        <v>966.48599999999999</v>
      </c>
      <c r="M78">
        <v>747.62199999999996</v>
      </c>
      <c r="N78">
        <v>1999.6120000000001</v>
      </c>
      <c r="O78">
        <v>8044.7920000000004</v>
      </c>
      <c r="P78">
        <v>7871.8140000000003</v>
      </c>
      <c r="Q78">
        <v>1858.43</v>
      </c>
      <c r="R78">
        <v>1310.3399999999999</v>
      </c>
      <c r="S78">
        <v>3123.2890000000002</v>
      </c>
      <c r="T78">
        <v>2891.04</v>
      </c>
      <c r="U78">
        <v>1787.3340000000001</v>
      </c>
      <c r="Z78" s="110" t="s">
        <v>63</v>
      </c>
      <c r="AF78" s="33">
        <f t="shared" si="19"/>
        <v>0.25541077756242697</v>
      </c>
      <c r="AG78" s="31">
        <f t="shared" si="20"/>
        <v>1.2729520712659054E-2</v>
      </c>
      <c r="AH78" s="8">
        <f t="shared" si="21"/>
        <v>3.2512567832172685E-3</v>
      </c>
      <c r="AI78" s="33">
        <f t="shared" si="37"/>
        <v>0.56735736323796582</v>
      </c>
      <c r="AJ78" s="31">
        <f t="shared" si="22"/>
        <v>9.3390381241556797E-3</v>
      </c>
      <c r="AK78" s="8">
        <f t="shared" si="23"/>
        <v>5.2985720452998052E-3</v>
      </c>
      <c r="AL78" s="33">
        <f t="shared" si="24"/>
        <v>0.86114048782532882</v>
      </c>
      <c r="AM78" s="31">
        <f t="shared" si="25"/>
        <v>9.2182829721537407E-3</v>
      </c>
      <c r="AN78" s="8">
        <f t="shared" si="26"/>
        <v>7.9382366955523948E-3</v>
      </c>
      <c r="AO78" s="33">
        <f t="shared" si="38"/>
        <v>0.4051379708232144</v>
      </c>
      <c r="AP78" s="31">
        <f t="shared" si="28"/>
        <v>1.0816592740346196E-2</v>
      </c>
      <c r="AQ78" s="8">
        <f t="shared" si="29"/>
        <v>4.38221243404497E-3</v>
      </c>
      <c r="AR78" s="33">
        <f t="shared" si="30"/>
        <v>0.13773998496341652</v>
      </c>
      <c r="AS78" s="31">
        <f t="shared" si="31"/>
        <v>6.8958098993011632E-3</v>
      </c>
      <c r="AT78" s="8">
        <f t="shared" si="18"/>
        <v>9.4982875184032101E-4</v>
      </c>
      <c r="AV78" s="180" t="s">
        <v>504</v>
      </c>
      <c r="AW78" s="1">
        <v>1</v>
      </c>
      <c r="AX78" s="1">
        <v>3</v>
      </c>
      <c r="AY78" s="50">
        <v>1</v>
      </c>
      <c r="AZ78" s="50">
        <v>3</v>
      </c>
      <c r="BA78" s="50">
        <v>1</v>
      </c>
      <c r="BB78" s="50">
        <v>3</v>
      </c>
      <c r="BC78" s="50">
        <v>1</v>
      </c>
      <c r="BD78" s="50">
        <v>3</v>
      </c>
    </row>
    <row r="79" spans="1:60">
      <c r="A79" t="s">
        <v>99</v>
      </c>
      <c r="B79">
        <v>72520.936000000002</v>
      </c>
      <c r="C79">
        <v>56159.351999999999</v>
      </c>
      <c r="D79">
        <v>54112.648000000001</v>
      </c>
      <c r="E79">
        <v>55007.516000000003</v>
      </c>
      <c r="F79">
        <v>55587.678999999996</v>
      </c>
      <c r="G79">
        <v>68492.509999999995</v>
      </c>
      <c r="H79">
        <v>77825.046000000002</v>
      </c>
      <c r="I79">
        <v>80227.706999999995</v>
      </c>
      <c r="J79">
        <v>94405.493000000002</v>
      </c>
      <c r="K79">
        <v>145768.74100000001</v>
      </c>
      <c r="L79">
        <v>185003.98499999999</v>
      </c>
      <c r="M79">
        <v>377443.815</v>
      </c>
      <c r="N79">
        <v>416554.755</v>
      </c>
      <c r="O79">
        <v>421777.39199999999</v>
      </c>
      <c r="P79">
        <v>427531.18099999998</v>
      </c>
      <c r="Q79">
        <v>800979.61499999999</v>
      </c>
      <c r="R79">
        <v>765688.82299999997</v>
      </c>
      <c r="S79">
        <v>581358.93000000005</v>
      </c>
      <c r="T79">
        <v>456953.24400000001</v>
      </c>
      <c r="U79">
        <v>459379.17300000001</v>
      </c>
      <c r="Z79" s="110" t="s">
        <v>64</v>
      </c>
      <c r="AF79" s="33">
        <f t="shared" si="19"/>
        <v>0.54407419767991061</v>
      </c>
      <c r="AG79" s="31">
        <f t="shared" si="20"/>
        <v>8.1634032878647095E-2</v>
      </c>
      <c r="AH79" s="8">
        <f t="shared" si="21"/>
        <v>4.4414970941825359E-2</v>
      </c>
      <c r="AI79" s="33">
        <f t="shared" si="37"/>
        <v>0.57050255559271912</v>
      </c>
      <c r="AJ79" s="31">
        <f t="shared" si="22"/>
        <v>0.10170448694639921</v>
      </c>
      <c r="AK79" s="8">
        <f t="shared" si="23"/>
        <v>5.8022669718167087E-2</v>
      </c>
      <c r="AL79" s="33">
        <f t="shared" si="24"/>
        <v>0.82835062272211468</v>
      </c>
      <c r="AM79" s="31">
        <f t="shared" si="25"/>
        <v>8.9723808672363847E-2</v>
      </c>
      <c r="AN79" s="8">
        <f t="shared" si="26"/>
        <v>7.4322772786752464E-2</v>
      </c>
      <c r="AO79" s="33">
        <f t="shared" si="38"/>
        <v>0.888015746201548</v>
      </c>
      <c r="AP79" s="31">
        <f t="shared" si="28"/>
        <v>9.1003004619376646E-2</v>
      </c>
      <c r="AQ79" s="8">
        <f t="shared" si="29"/>
        <v>8.0812101053658672E-2</v>
      </c>
      <c r="AR79" s="33">
        <f t="shared" si="30"/>
        <v>0.93117835177344366</v>
      </c>
      <c r="AS79" s="31">
        <f t="shared" si="31"/>
        <v>8.6909612181790274E-2</v>
      </c>
      <c r="AT79" s="8">
        <f t="shared" si="18"/>
        <v>8.0928349424708668E-2</v>
      </c>
      <c r="AV79" s="7" t="s">
        <v>374</v>
      </c>
    </row>
    <row r="80" spans="1:60">
      <c r="A80" t="s">
        <v>100</v>
      </c>
      <c r="B80">
        <v>10919.916999999999</v>
      </c>
      <c r="C80">
        <v>5748.6419999999998</v>
      </c>
      <c r="D80">
        <v>3831.66</v>
      </c>
      <c r="E80">
        <v>4135.4210000000003</v>
      </c>
      <c r="F80">
        <v>6616.4949999999999</v>
      </c>
      <c r="G80">
        <v>18244.246999999999</v>
      </c>
      <c r="H80">
        <v>19411.256000000001</v>
      </c>
      <c r="I80">
        <v>11503.81</v>
      </c>
      <c r="J80">
        <v>18704.006000000001</v>
      </c>
      <c r="K80">
        <v>15500.215</v>
      </c>
      <c r="L80">
        <v>18773.044000000002</v>
      </c>
      <c r="M80">
        <v>30962.786</v>
      </c>
      <c r="N80">
        <v>23741.13</v>
      </c>
      <c r="O80">
        <v>31606.089</v>
      </c>
      <c r="P80">
        <v>47613.858999999997</v>
      </c>
      <c r="Q80">
        <v>87630.565000000002</v>
      </c>
      <c r="R80">
        <v>118236.171</v>
      </c>
      <c r="S80">
        <v>177940.75099999999</v>
      </c>
      <c r="T80">
        <v>110680.52099999999</v>
      </c>
      <c r="U80">
        <v>105758.41800000001</v>
      </c>
      <c r="Z80" s="110" t="s">
        <v>65</v>
      </c>
      <c r="AF80" s="33">
        <f t="shared" si="19"/>
        <v>0.97549579523029761</v>
      </c>
      <c r="AG80" s="31">
        <f>(B45+B310)/($AX$66+$AX$67)</f>
        <v>7.9223562604853706E-2</v>
      </c>
      <c r="AH80" s="8">
        <f t="shared" si="21"/>
        <v>7.7282252204199028E-2</v>
      </c>
      <c r="AI80" s="33">
        <f t="shared" si="37"/>
        <v>0.66135957756826358</v>
      </c>
      <c r="AJ80" s="72">
        <f>(G45+G310)/($AX$59+$AX$60)</f>
        <v>0.17370163799619881</v>
      </c>
      <c r="AK80" s="8">
        <f t="shared" si="23"/>
        <v>0.11487924192808149</v>
      </c>
      <c r="AL80" s="33">
        <f t="shared" si="24"/>
        <v>0.96740303074915379</v>
      </c>
      <c r="AM80" s="31">
        <f>(L45+L310)/($AX$52+$AX$53)</f>
        <v>0.1850841232949258</v>
      </c>
      <c r="AN80" s="8">
        <f t="shared" si="26"/>
        <v>0.17905094181906128</v>
      </c>
      <c r="AO80" s="33">
        <f t="shared" si="38"/>
        <v>0.96518823233143869</v>
      </c>
      <c r="AP80" s="31">
        <f>(Q45+Q310)/($AX$45+$AX$46)</f>
        <v>0.18876127921440053</v>
      </c>
      <c r="AQ80" s="8">
        <f t="shared" si="29"/>
        <v>0.18219016541756838</v>
      </c>
      <c r="AR80" s="33">
        <f t="shared" si="30"/>
        <v>0.98573465824809636</v>
      </c>
      <c r="AS80" s="31">
        <f>(U45+U310)/($AX$38+$AX$39)</f>
        <v>0.19031932953408209</v>
      </c>
      <c r="AT80" s="8">
        <f t="shared" si="18"/>
        <v>0.18760435925628524</v>
      </c>
      <c r="AV80" s="172">
        <v>0</v>
      </c>
      <c r="AW80" s="15">
        <f>AW70</f>
        <v>0.85399196365209995</v>
      </c>
      <c r="AX80" s="15">
        <f>AW69</f>
        <v>0.49790671186628899</v>
      </c>
      <c r="AY80" s="171">
        <f>AW63</f>
        <v>0.81592532440456744</v>
      </c>
      <c r="AZ80" s="15">
        <f>AW62</f>
        <v>0.5648160646270789</v>
      </c>
      <c r="BA80" s="15">
        <f>AW49</f>
        <v>0.79235026666286024</v>
      </c>
      <c r="BB80" s="15">
        <f>AW48</f>
        <v>0.60246377757182545</v>
      </c>
      <c r="BC80" s="15">
        <f>AW42</f>
        <v>0.90554045144103801</v>
      </c>
      <c r="BD80" s="15">
        <f>AW41</f>
        <v>0.66613436828360162</v>
      </c>
    </row>
    <row r="81" spans="1:57">
      <c r="A81" t="s">
        <v>101</v>
      </c>
      <c r="B81">
        <v>5646.3389999999999</v>
      </c>
      <c r="C81">
        <v>4938.59</v>
      </c>
      <c r="D81">
        <v>4002.2060000000001</v>
      </c>
      <c r="E81">
        <v>5367.5450000000001</v>
      </c>
      <c r="F81">
        <v>7165.2370000000001</v>
      </c>
      <c r="G81">
        <v>7357.4340000000002</v>
      </c>
      <c r="H81">
        <v>7565.2839999999997</v>
      </c>
      <c r="I81">
        <v>13871.862999999999</v>
      </c>
      <c r="J81">
        <v>22185.55</v>
      </c>
      <c r="K81">
        <v>21059.58</v>
      </c>
      <c r="L81">
        <v>16832.366999999998</v>
      </c>
      <c r="M81">
        <v>22318.06</v>
      </c>
      <c r="N81">
        <v>21679.141</v>
      </c>
      <c r="O81">
        <v>30492.268</v>
      </c>
      <c r="P81">
        <v>32577.633000000002</v>
      </c>
      <c r="Q81">
        <v>31351.692999999999</v>
      </c>
      <c r="R81">
        <v>45733.012999999999</v>
      </c>
      <c r="S81">
        <v>48261.669000000002</v>
      </c>
      <c r="T81">
        <v>56005.398000000001</v>
      </c>
      <c r="U81">
        <v>65349.946000000004</v>
      </c>
      <c r="Z81" s="110" t="s">
        <v>66</v>
      </c>
      <c r="AF81" s="33">
        <f t="shared" si="19"/>
        <v>0.74240858627020412</v>
      </c>
      <c r="AG81" s="31">
        <f t="shared" ref="AG81:AG83" si="39">(B46+B311)/($AX$66+$AX$67)</f>
        <v>0.43503554320073762</v>
      </c>
      <c r="AH81" s="8">
        <f t="shared" si="21"/>
        <v>0.3229741226049499</v>
      </c>
      <c r="AI81" s="33">
        <f t="shared" si="37"/>
        <v>0.95429752354284647</v>
      </c>
      <c r="AJ81" s="72">
        <f>(G46+G311)/($AX$59+$AX$60)</f>
        <v>0.36999963568997507</v>
      </c>
      <c r="AK81" s="8">
        <f t="shared" si="23"/>
        <v>0.3530897360506986</v>
      </c>
      <c r="AL81" s="33">
        <f t="shared" si="24"/>
        <v>0.94938227823095234</v>
      </c>
      <c r="AM81" s="31">
        <f t="shared" ref="AM81:AM83" si="40">(L46+L311)/($AX$52+$AX$53)</f>
        <v>0.39885797165703685</v>
      </c>
      <c r="AN81" s="8">
        <f t="shared" si="26"/>
        <v>0.37866868982233426</v>
      </c>
      <c r="AO81" s="33">
        <f t="shared" si="38"/>
        <v>0.9968804385487029</v>
      </c>
      <c r="AP81" s="31">
        <f>(Q46+Q311)/($AX$45+$AX$46)</f>
        <v>0.36618767637821242</v>
      </c>
      <c r="AQ81" s="8">
        <f>(AO81*AP81)</f>
        <v>0.36504533141904288</v>
      </c>
      <c r="AR81" s="33">
        <f t="shared" si="30"/>
        <v>0.98057282915521748</v>
      </c>
      <c r="AS81" s="31">
        <f t="shared" ref="AS81:AS83" si="41">(U46+U311)/($AX$38+$AX$39)</f>
        <v>0.37323759046545546</v>
      </c>
      <c r="AT81" s="8">
        <f t="shared" si="18"/>
        <v>0.36598664002978809</v>
      </c>
      <c r="AV81" s="172">
        <v>1</v>
      </c>
      <c r="AW81" s="15">
        <f>AX70</f>
        <v>0.93503801836894807</v>
      </c>
      <c r="AX81" s="15">
        <f>AX69</f>
        <v>0.71091517717737274</v>
      </c>
      <c r="AY81" s="15">
        <f>AX63</f>
        <v>0.98294305415985117</v>
      </c>
      <c r="AZ81" s="15">
        <f>AX62</f>
        <v>0.81339200556197522</v>
      </c>
      <c r="BA81" s="15">
        <f>AX49</f>
        <v>0.84973044228789796</v>
      </c>
      <c r="BB81" s="15">
        <f>AX48</f>
        <v>0.7685510874863255</v>
      </c>
      <c r="BC81" s="15">
        <f>AX42</f>
        <v>0.83868994454337797</v>
      </c>
      <c r="BD81" s="15">
        <f>AX41</f>
        <v>0.74515217399408185</v>
      </c>
    </row>
    <row r="82" spans="1:57">
      <c r="A82" t="s">
        <v>102</v>
      </c>
      <c r="B82">
        <v>20623.560000000001</v>
      </c>
      <c r="C82">
        <v>20372.05</v>
      </c>
      <c r="D82">
        <v>18312.400000000001</v>
      </c>
      <c r="E82">
        <v>25992.598000000002</v>
      </c>
      <c r="F82">
        <v>24319.170999999998</v>
      </c>
      <c r="G82">
        <v>24033.005000000001</v>
      </c>
      <c r="H82">
        <v>25100.848999999998</v>
      </c>
      <c r="I82">
        <v>28717.491000000002</v>
      </c>
      <c r="J82">
        <v>42779.571000000004</v>
      </c>
      <c r="K82">
        <v>55673.591</v>
      </c>
      <c r="L82">
        <v>63290.31</v>
      </c>
      <c r="M82">
        <v>58358.02</v>
      </c>
      <c r="N82">
        <v>69606.305999999997</v>
      </c>
      <c r="O82">
        <v>100226.732</v>
      </c>
      <c r="P82">
        <v>93885.343999999997</v>
      </c>
      <c r="Q82">
        <v>102652.539</v>
      </c>
      <c r="R82">
        <v>117978.462</v>
      </c>
      <c r="S82">
        <v>119692.099</v>
      </c>
      <c r="T82">
        <v>153763.21599999999</v>
      </c>
      <c r="U82">
        <v>148953.889</v>
      </c>
      <c r="Z82" s="110" t="s">
        <v>67</v>
      </c>
      <c r="AF82" s="33">
        <f t="shared" si="19"/>
        <v>1.4910713036477856E-2</v>
      </c>
      <c r="AG82" s="31">
        <f t="shared" si="39"/>
        <v>0.15963733212560874</v>
      </c>
      <c r="AH82" s="8">
        <f t="shared" si="21"/>
        <v>2.3803064492338593E-3</v>
      </c>
      <c r="AI82" s="33">
        <f t="shared" si="37"/>
        <v>8.554372670834462E-3</v>
      </c>
      <c r="AJ82" s="72">
        <f>(G47+G312)/($AX$59+$AX$60)</f>
        <v>0.10271109915872155</v>
      </c>
      <c r="AK82" s="8">
        <f t="shared" si="23"/>
        <v>8.7862901963473613E-4</v>
      </c>
      <c r="AL82" s="33">
        <f t="shared" si="24"/>
        <v>8.993373711552749E-2</v>
      </c>
      <c r="AM82" s="31">
        <f t="shared" si="40"/>
        <v>6.0243703487951848E-2</v>
      </c>
      <c r="AN82" s="8">
        <f t="shared" si="26"/>
        <v>5.4179413923512477E-3</v>
      </c>
      <c r="AO82" s="33">
        <f t="shared" si="38"/>
        <v>0.17047681002650533</v>
      </c>
      <c r="AP82" s="31">
        <f>(Q47+Q312)/($AX$45+$AX$46)</f>
        <v>4.7554225027605465E-2</v>
      </c>
      <c r="AQ82" s="8">
        <f>(AO82*AP82)</f>
        <v>8.1068925859887828E-3</v>
      </c>
      <c r="AR82" s="33">
        <f t="shared" si="30"/>
        <v>0.12286187025236334</v>
      </c>
      <c r="AS82" s="31">
        <f t="shared" si="41"/>
        <v>5.3319863415473789E-2</v>
      </c>
      <c r="AT82" s="8">
        <f t="shared" si="18"/>
        <v>6.5509781408256756E-3</v>
      </c>
      <c r="AV82" s="172">
        <v>2</v>
      </c>
      <c r="AW82" s="15">
        <f>AY70</f>
        <v>0.99567140508605723</v>
      </c>
      <c r="AX82" s="15">
        <f>AY69</f>
        <v>0.4842938579572556</v>
      </c>
      <c r="AY82" s="15">
        <f>AY63</f>
        <v>0.92986013372961485</v>
      </c>
      <c r="AZ82" s="15">
        <f>AY62</f>
        <v>0.49566972309392088</v>
      </c>
      <c r="BA82" s="15">
        <f>AY49</f>
        <v>0.88312589259325058</v>
      </c>
      <c r="BB82" s="15">
        <f>AY48</f>
        <v>0.54904147345739762</v>
      </c>
      <c r="BC82" s="15">
        <f>AY42</f>
        <v>0.93997283593936953</v>
      </c>
      <c r="BD82" s="15">
        <f>AY41</f>
        <v>0.59882768596137137</v>
      </c>
    </row>
    <row r="83" spans="1:57">
      <c r="A83" t="s">
        <v>103</v>
      </c>
      <c r="B83">
        <v>359136.44799999997</v>
      </c>
      <c r="C83">
        <v>362134.17599999998</v>
      </c>
      <c r="D83">
        <v>335312.99200000003</v>
      </c>
      <c r="E83">
        <v>333737.21600000001</v>
      </c>
      <c r="F83">
        <v>262694.75599999999</v>
      </c>
      <c r="G83">
        <v>233366.78899999999</v>
      </c>
      <c r="H83">
        <v>270554.09399999998</v>
      </c>
      <c r="I83">
        <v>250332.334</v>
      </c>
      <c r="J83">
        <v>325945.63400000002</v>
      </c>
      <c r="K83">
        <v>462553.946</v>
      </c>
      <c r="L83">
        <v>590928.59600000002</v>
      </c>
      <c r="M83">
        <v>665087.19299999997</v>
      </c>
      <c r="N83">
        <v>821383.95799999998</v>
      </c>
      <c r="O83">
        <v>1251990.5249999999</v>
      </c>
      <c r="P83">
        <v>905608.88399999996</v>
      </c>
      <c r="Q83">
        <v>1164367.5430000001</v>
      </c>
      <c r="R83">
        <v>1190358.307</v>
      </c>
      <c r="S83">
        <v>826757.46799999999</v>
      </c>
      <c r="T83">
        <v>589866.30900000001</v>
      </c>
      <c r="U83">
        <v>480768.14399999997</v>
      </c>
      <c r="Z83" s="110" t="s">
        <v>68</v>
      </c>
      <c r="AF83" s="33">
        <f t="shared" si="19"/>
        <v>0.94533924733379826</v>
      </c>
      <c r="AG83" s="31">
        <f t="shared" si="39"/>
        <v>0.32610356206879998</v>
      </c>
      <c r="AH83" s="8">
        <f t="shared" si="21"/>
        <v>0.30827849591898993</v>
      </c>
      <c r="AI83" s="33">
        <f t="shared" si="37"/>
        <v>0.9744243635890083</v>
      </c>
      <c r="AJ83" s="72">
        <f>(G48+G313)/($AX$59+$AX$60)</f>
        <v>0.35358762715510456</v>
      </c>
      <c r="AK83" s="8">
        <f t="shared" si="23"/>
        <v>0.34454439856356028</v>
      </c>
      <c r="AL83" s="33">
        <f t="shared" si="24"/>
        <v>0.77505455492935005</v>
      </c>
      <c r="AM83" s="31">
        <f t="shared" si="40"/>
        <v>0.35581420156008547</v>
      </c>
      <c r="AN83" s="8">
        <f t="shared" si="26"/>
        <v>0.27577541762769409</v>
      </c>
      <c r="AO83" s="33">
        <f t="shared" si="38"/>
        <v>0.53637837504309382</v>
      </c>
      <c r="AP83" s="31">
        <f>(Q48+Q313)/($AX$45+$AX$46)</f>
        <v>0.39749681937978154</v>
      </c>
      <c r="AQ83" s="8">
        <f>(AO83*AP83)</f>
        <v>0.21320869806372539</v>
      </c>
      <c r="AR83" s="33">
        <f t="shared" si="30"/>
        <v>0.48289998767574466</v>
      </c>
      <c r="AS83" s="31">
        <f t="shared" si="41"/>
        <v>0.38312321658498871</v>
      </c>
      <c r="AT83" s="8">
        <f t="shared" si="18"/>
        <v>0.18501019656718271</v>
      </c>
      <c r="AV83" s="172">
        <v>3</v>
      </c>
      <c r="AW83" s="15">
        <f>AZ70</f>
        <v>0.63671147820450136</v>
      </c>
      <c r="AX83" s="15">
        <f>AZ69</f>
        <v>0.2607512746057461</v>
      </c>
      <c r="AY83" s="15">
        <f>AZ63</f>
        <v>0.46129077946843772</v>
      </c>
      <c r="AZ83" s="15">
        <f>AZ62</f>
        <v>0.24842782668978297</v>
      </c>
      <c r="BA83" s="15">
        <f>AZ49</f>
        <v>0.69562444937843337</v>
      </c>
      <c r="BB83" s="15">
        <f>AZ48</f>
        <v>0.4528361441160213</v>
      </c>
      <c r="BC83" s="15">
        <f>AZ42</f>
        <v>0.54549886895106958</v>
      </c>
      <c r="BD83" s="15">
        <f>AZ41</f>
        <v>0.45512217558147039</v>
      </c>
    </row>
    <row r="84" spans="1:57">
      <c r="A84" t="s">
        <v>104</v>
      </c>
      <c r="B84">
        <v>153771.66399999999</v>
      </c>
      <c r="C84">
        <v>148444.91200000001</v>
      </c>
      <c r="D84">
        <v>106044.368</v>
      </c>
      <c r="E84">
        <v>81175.712</v>
      </c>
      <c r="F84">
        <v>67979.66</v>
      </c>
      <c r="G84">
        <v>50209.821000000004</v>
      </c>
      <c r="H84">
        <v>55130.830999999998</v>
      </c>
      <c r="I84">
        <v>42422.932000000001</v>
      </c>
      <c r="J84">
        <v>48428.000999999997</v>
      </c>
      <c r="K84">
        <v>55683.218000000001</v>
      </c>
      <c r="L84">
        <v>64268.650999999998</v>
      </c>
      <c r="M84">
        <v>80327.618000000002</v>
      </c>
      <c r="N84">
        <v>77061.172999999995</v>
      </c>
      <c r="O84">
        <v>129499.79</v>
      </c>
      <c r="P84">
        <v>105974.504</v>
      </c>
      <c r="Q84">
        <v>89747.198999999993</v>
      </c>
      <c r="R84">
        <v>105006.784</v>
      </c>
      <c r="S84">
        <v>115266.01300000001</v>
      </c>
      <c r="T84">
        <v>115353.693</v>
      </c>
      <c r="U84">
        <v>88453.482000000004</v>
      </c>
      <c r="Z84" s="110" t="s">
        <v>69</v>
      </c>
      <c r="AF84" s="33">
        <f t="shared" si="19"/>
        <v>0.95535287607106123</v>
      </c>
      <c r="AG84" s="31">
        <f>(B49+B314)/($AY$66+$AY$67)</f>
        <v>3.0212595526099527E-2</v>
      </c>
      <c r="AH84" s="8">
        <f t="shared" si="21"/>
        <v>2.8863690029430861E-2</v>
      </c>
      <c r="AI84" s="33">
        <f t="shared" si="37"/>
        <v>0.5617832670415952</v>
      </c>
      <c r="AJ84" s="72">
        <f t="shared" ref="AJ84:AJ117" si="42">(G49+G314)/($AY$59+$AY$60)</f>
        <v>2.1252511407933002E-2</v>
      </c>
      <c r="AK84" s="8">
        <f t="shared" si="23"/>
        <v>1.1939305291587373E-2</v>
      </c>
      <c r="AL84" s="33">
        <f t="shared" si="24"/>
        <v>0.50866329440454283</v>
      </c>
      <c r="AM84" s="31">
        <f>(L49+L314)/($AY$52+$AY$53)</f>
        <v>9.8890986446963352E-3</v>
      </c>
      <c r="AN84" s="8">
        <f t="shared" si="26"/>
        <v>5.0302214953027377E-3</v>
      </c>
      <c r="AO84" s="33">
        <f t="shared" si="38"/>
        <v>0.74445552199292009</v>
      </c>
      <c r="AP84" s="31">
        <f>(Q49+Q314)/($AY$45+$AY$46)</f>
        <v>8.8377683534412148E-3</v>
      </c>
      <c r="AQ84" s="8">
        <f>(AO84*AP84)</f>
        <v>6.5793254528135892E-3</v>
      </c>
      <c r="AR84" s="33">
        <f t="shared" si="30"/>
        <v>0.94501228289399686</v>
      </c>
      <c r="AS84" s="31">
        <f>(U49+U314)/($AY$38+$AY$39)</f>
        <v>1.4097872001893651E-2</v>
      </c>
      <c r="AT84" s="8">
        <f>(AR84*AS84)</f>
        <v>1.3322662204456881E-2</v>
      </c>
      <c r="AV84" s="173">
        <v>4</v>
      </c>
      <c r="AW84" s="37">
        <f>BA70</f>
        <v>0.60581831703651168</v>
      </c>
      <c r="AX84" s="37">
        <f>BA69</f>
        <v>0.55654497829777472</v>
      </c>
      <c r="AY84" s="37">
        <f>BA63</f>
        <v>0.72678087715778572</v>
      </c>
      <c r="AZ84" s="37">
        <f>BA62</f>
        <v>0.66932506770948907</v>
      </c>
      <c r="BA84" s="37">
        <f>BA49</f>
        <v>0.92808226292672846</v>
      </c>
      <c r="BB84" s="37">
        <f>BA48</f>
        <v>0.77910364456952308</v>
      </c>
      <c r="BC84" s="37">
        <f>BA42</f>
        <v>0.86114450746472437</v>
      </c>
      <c r="BD84" s="15">
        <f>BA41</f>
        <v>0.68371204687342257</v>
      </c>
    </row>
    <row r="85" spans="1:57">
      <c r="A85" t="s">
        <v>105</v>
      </c>
      <c r="B85">
        <v>139989.264</v>
      </c>
      <c r="C85">
        <v>139201.88800000001</v>
      </c>
      <c r="D85">
        <v>89306.271999999997</v>
      </c>
      <c r="E85">
        <v>84973.744000000006</v>
      </c>
      <c r="F85">
        <v>76054.945999999996</v>
      </c>
      <c r="G85">
        <v>68154.37</v>
      </c>
      <c r="H85">
        <v>78222.797000000006</v>
      </c>
      <c r="I85">
        <v>82306.042000000001</v>
      </c>
      <c r="J85">
        <v>118946.19500000001</v>
      </c>
      <c r="K85">
        <v>205953.09700000001</v>
      </c>
      <c r="L85">
        <v>275978.44799999997</v>
      </c>
      <c r="M85">
        <v>225453.397</v>
      </c>
      <c r="N85">
        <v>251853.92600000001</v>
      </c>
      <c r="O85">
        <v>410873.52100000001</v>
      </c>
      <c r="P85">
        <v>139907.92199999999</v>
      </c>
      <c r="Q85">
        <v>368952.84499999997</v>
      </c>
      <c r="R85">
        <v>278463.75699999998</v>
      </c>
      <c r="S85">
        <v>186412.47200000001</v>
      </c>
      <c r="T85">
        <v>170722.52600000001</v>
      </c>
      <c r="U85">
        <v>167861.13399999999</v>
      </c>
      <c r="Z85" s="110" t="s">
        <v>70</v>
      </c>
      <c r="AF85" s="33">
        <f t="shared" si="19"/>
        <v>0.94831125195977617</v>
      </c>
      <c r="AG85" s="31">
        <f t="shared" ref="AG85:AG117" si="43">(B50+B315)/($AY$66+$AY$67)</f>
        <v>2.3792408494026506E-3</v>
      </c>
      <c r="AH85" s="8">
        <f t="shared" si="21"/>
        <v>2.2562608686108689E-3</v>
      </c>
      <c r="AI85" s="33">
        <f t="shared" si="37"/>
        <v>0.79312429963845477</v>
      </c>
      <c r="AJ85" s="72">
        <f t="shared" si="42"/>
        <v>1.5525333955637142E-3</v>
      </c>
      <c r="AK85" s="8">
        <f t="shared" si="23"/>
        <v>1.2313519620217829E-3</v>
      </c>
      <c r="AL85" s="33">
        <f t="shared" si="24"/>
        <v>0.9536030330124472</v>
      </c>
      <c r="AM85" s="31">
        <f t="shared" ref="AM85:AM117" si="44">(L50+L315)/($AY$52+$AY$53)</f>
        <v>1.0625619464688344E-3</v>
      </c>
      <c r="AN85" s="8">
        <f t="shared" si="26"/>
        <v>1.01326229491629E-3</v>
      </c>
      <c r="AO85" s="33">
        <f t="shared" si="38"/>
        <v>0.6686800342345951</v>
      </c>
      <c r="AP85" s="31">
        <f t="shared" ref="AP85:AP117" si="45">(Q50+Q315)/($AY$45+$AY$46)</f>
        <v>6.5804248285307985E-4</v>
      </c>
      <c r="AQ85" s="8">
        <f t="shared" ref="AQ85:AQ148" si="46">(AO85*AP85)</f>
        <v>4.4001986996201539E-4</v>
      </c>
      <c r="AR85" s="33">
        <f t="shared" si="30"/>
        <v>0.66684630038099058</v>
      </c>
      <c r="AS85" s="31">
        <f t="shared" ref="AS85:AS116" si="47">(U50+U315)/($AY$38+$AY$39)</f>
        <v>1.5882459823000818E-4</v>
      </c>
      <c r="AT85" s="8">
        <f t="shared" ref="AT85:AT148" si="48">(AR85*AS85)</f>
        <v>1.0591159573917819E-4</v>
      </c>
      <c r="AV85" s="172">
        <v>5</v>
      </c>
      <c r="AW85" s="37">
        <f>BB70</f>
        <v>0.80115560982334155</v>
      </c>
      <c r="AX85" s="37">
        <f>BB69</f>
        <v>0.6349780193024106</v>
      </c>
      <c r="AY85" s="37">
        <f>BB63</f>
        <v>0.7440126330780571</v>
      </c>
      <c r="AZ85" s="37">
        <f>BB62</f>
        <v>0.56122766239725408</v>
      </c>
      <c r="BA85" s="37">
        <f>BB49</f>
        <v>0.75998017048465072</v>
      </c>
      <c r="BB85" s="37">
        <f>BB48</f>
        <v>0.6456233910778969</v>
      </c>
      <c r="BC85" s="37">
        <f>BB42</f>
        <v>0.77628055873097868</v>
      </c>
      <c r="BD85" s="15">
        <f>BB41</f>
        <v>0.70116135160023241</v>
      </c>
    </row>
    <row r="86" spans="1:57">
      <c r="A86" t="s">
        <v>106</v>
      </c>
      <c r="B86">
        <v>28961.504000000001</v>
      </c>
      <c r="C86">
        <v>10221.508</v>
      </c>
      <c r="D86">
        <v>10523.808999999999</v>
      </c>
      <c r="E86">
        <v>12072.37</v>
      </c>
      <c r="F86">
        <v>13571.977999999999</v>
      </c>
      <c r="G86">
        <v>19889.347000000002</v>
      </c>
      <c r="H86">
        <v>18568.187000000002</v>
      </c>
      <c r="I86">
        <v>27485.81</v>
      </c>
      <c r="J86">
        <v>25274.116000000002</v>
      </c>
      <c r="K86">
        <v>49360.722000000002</v>
      </c>
      <c r="L86">
        <v>24775.891</v>
      </c>
      <c r="M86">
        <v>28062.544999999998</v>
      </c>
      <c r="N86">
        <v>8201.2160000000003</v>
      </c>
      <c r="O86">
        <v>14191.707</v>
      </c>
      <c r="P86">
        <v>9240.3700000000008</v>
      </c>
      <c r="Q86">
        <v>11141.1</v>
      </c>
      <c r="R86">
        <v>14529.716</v>
      </c>
      <c r="S86">
        <v>16889.502</v>
      </c>
      <c r="T86">
        <v>18914.289000000001</v>
      </c>
      <c r="U86">
        <v>18325.014999999999</v>
      </c>
      <c r="Z86" s="110" t="s">
        <v>71</v>
      </c>
      <c r="AF86" s="33">
        <f t="shared" si="19"/>
        <v>0.77673099425783165</v>
      </c>
      <c r="AG86" s="31">
        <f t="shared" si="43"/>
        <v>2.0746620888770634E-2</v>
      </c>
      <c r="AH86" s="8">
        <f t="shared" si="21"/>
        <v>1.6114543470425114E-2</v>
      </c>
      <c r="AI86" s="33">
        <f t="shared" si="37"/>
        <v>0.31970078382007105</v>
      </c>
      <c r="AJ86" s="72">
        <f>(G51+G316)/($AY$59+$AY$60)</f>
        <v>5.5857202910085307E-2</v>
      </c>
      <c r="AK86" s="8">
        <f t="shared" si="23"/>
        <v>1.7857591552351025E-2</v>
      </c>
      <c r="AL86" s="33">
        <f t="shared" si="24"/>
        <v>0.59482110575004521</v>
      </c>
      <c r="AM86" s="31">
        <f t="shared" si="44"/>
        <v>3.3479167768746543E-2</v>
      </c>
      <c r="AN86" s="8">
        <f t="shared" si="26"/>
        <v>1.9914115591797094E-2</v>
      </c>
      <c r="AO86" s="33">
        <f t="shared" si="38"/>
        <v>0.72493270022772227</v>
      </c>
      <c r="AP86" s="31">
        <f t="shared" si="45"/>
        <v>3.3876047753561414E-2</v>
      </c>
      <c r="AQ86" s="8">
        <f t="shared" si="46"/>
        <v>2.455785477103254E-2</v>
      </c>
      <c r="AR86" s="33">
        <f t="shared" si="30"/>
        <v>0.69089864959706504</v>
      </c>
      <c r="AS86" s="31">
        <f t="shared" si="47"/>
        <v>4.5548407465143215E-2</v>
      </c>
      <c r="AT86" s="8">
        <f t="shared" si="48"/>
        <v>3.146933320896432E-2</v>
      </c>
      <c r="AV86" s="174">
        <v>6</v>
      </c>
      <c r="AW86" s="37">
        <f>BC70</f>
        <v>0.84677630035934837</v>
      </c>
      <c r="AX86" s="37">
        <f>BC69</f>
        <v>0.70927315638318911</v>
      </c>
      <c r="AY86" s="37">
        <f>BC63</f>
        <v>0.95106949604343793</v>
      </c>
      <c r="AZ86" s="37">
        <f>BC62</f>
        <v>0.70937100796482122</v>
      </c>
      <c r="BA86" s="37">
        <f>BC49</f>
        <v>0.99102650572337314</v>
      </c>
      <c r="BB86" s="37">
        <f>BC48</f>
        <v>0.72081788110872358</v>
      </c>
      <c r="BC86" s="37">
        <f>BC42</f>
        <v>0.96616231392409802</v>
      </c>
      <c r="BD86" s="15">
        <f>BC41</f>
        <v>0.70985483888942313</v>
      </c>
    </row>
    <row r="87" spans="1:57">
      <c r="A87" t="s">
        <v>107</v>
      </c>
      <c r="B87">
        <v>120267.18399999999</v>
      </c>
      <c r="C87">
        <v>173751.12</v>
      </c>
      <c r="D87">
        <v>141384.736</v>
      </c>
      <c r="E87">
        <v>153545.45600000001</v>
      </c>
      <c r="F87">
        <v>176640.663</v>
      </c>
      <c r="G87">
        <v>230152.12100000001</v>
      </c>
      <c r="H87">
        <v>276052.86499999999</v>
      </c>
      <c r="I87">
        <v>519167.26199999999</v>
      </c>
      <c r="J87">
        <v>299591.87300000002</v>
      </c>
      <c r="K87">
        <v>319955.49599999998</v>
      </c>
      <c r="L87">
        <v>514594.799</v>
      </c>
      <c r="M87">
        <v>627540.34</v>
      </c>
      <c r="N87">
        <v>523005.71399999998</v>
      </c>
      <c r="O87">
        <v>1146250.26</v>
      </c>
      <c r="P87">
        <v>561538.64599999995</v>
      </c>
      <c r="Q87">
        <v>1023470.426</v>
      </c>
      <c r="R87">
        <v>1269492.0319999999</v>
      </c>
      <c r="S87">
        <v>1342365.4339999999</v>
      </c>
      <c r="T87">
        <v>1294463.9879999999</v>
      </c>
      <c r="U87">
        <v>1488960.703</v>
      </c>
      <c r="Z87" s="110" t="s">
        <v>72</v>
      </c>
      <c r="AF87" s="33">
        <f t="shared" si="19"/>
        <v>0.28375529296683721</v>
      </c>
      <c r="AG87" s="31">
        <f t="shared" si="43"/>
        <v>7.6731658937622266E-3</v>
      </c>
      <c r="AH87" s="8">
        <f t="shared" si="21"/>
        <v>2.1773014361676441E-3</v>
      </c>
      <c r="AI87" s="33">
        <f t="shared" si="37"/>
        <v>0.31778227966035028</v>
      </c>
      <c r="AJ87" s="72">
        <f t="shared" si="42"/>
        <v>7.3500188872149957E-3</v>
      </c>
      <c r="AK87" s="8">
        <f t="shared" si="23"/>
        <v>2.3357057575258125E-3</v>
      </c>
      <c r="AL87" s="33">
        <f t="shared" si="24"/>
        <v>0.40122042668622304</v>
      </c>
      <c r="AM87" s="31">
        <f t="shared" si="44"/>
        <v>1.0826445004773626E-2</v>
      </c>
      <c r="AN87" s="8">
        <f t="shared" si="26"/>
        <v>4.3437908843102025E-3</v>
      </c>
      <c r="AO87" s="33">
        <f t="shared" si="38"/>
        <v>0.44752717754166205</v>
      </c>
      <c r="AP87" s="31">
        <f t="shared" si="45"/>
        <v>8.4278360024610064E-3</v>
      </c>
      <c r="AQ87" s="8">
        <f t="shared" si="46"/>
        <v>3.7716856589653782E-3</v>
      </c>
      <c r="AR87" s="33">
        <f t="shared" si="30"/>
        <v>0.62603321232091291</v>
      </c>
      <c r="AS87" s="31">
        <f t="shared" si="47"/>
        <v>1.5080711168095558E-2</v>
      </c>
      <c r="AT87" s="8">
        <f t="shared" si="48"/>
        <v>9.4410260566467289E-3</v>
      </c>
      <c r="AV87" s="174">
        <v>7</v>
      </c>
      <c r="AW87" s="37">
        <f>BD70</f>
        <v>0.8207780678752834</v>
      </c>
      <c r="AX87" s="37">
        <f>BD69</f>
        <v>0.72663193744691101</v>
      </c>
      <c r="AY87" s="37">
        <f>BD63</f>
        <v>0.99815130353796833</v>
      </c>
      <c r="AZ87" s="37">
        <f>BD62</f>
        <v>0.7101505795500701</v>
      </c>
      <c r="BA87" s="37">
        <f>BD49</f>
        <v>0.85659391886432545</v>
      </c>
      <c r="BB87" s="37">
        <f>BD48</f>
        <v>0.71849431590067725</v>
      </c>
      <c r="BC87" s="37">
        <f>BD42</f>
        <v>0.81680175222608731</v>
      </c>
      <c r="BD87" s="15">
        <f>BD41</f>
        <v>0.73355527107467577</v>
      </c>
    </row>
    <row r="88" spans="1:57">
      <c r="A88" t="s">
        <v>108</v>
      </c>
      <c r="B88">
        <v>41076.04</v>
      </c>
      <c r="C88">
        <v>52098.555999999997</v>
      </c>
      <c r="D88">
        <v>54767.152000000002</v>
      </c>
      <c r="E88">
        <v>52398.315999999999</v>
      </c>
      <c r="F88">
        <v>52983.243000000002</v>
      </c>
      <c r="G88">
        <v>79602.726999999999</v>
      </c>
      <c r="H88">
        <v>75654.948999999993</v>
      </c>
      <c r="I88">
        <v>124953.049</v>
      </c>
      <c r="J88">
        <v>109633.092</v>
      </c>
      <c r="K88">
        <v>160158.182</v>
      </c>
      <c r="L88">
        <v>171853.492</v>
      </c>
      <c r="M88">
        <v>189303.505</v>
      </c>
      <c r="N88">
        <v>220031.01699999999</v>
      </c>
      <c r="O88">
        <v>298747.33100000001</v>
      </c>
      <c r="P88">
        <v>209652.01300000001</v>
      </c>
      <c r="Q88">
        <v>269327.35100000002</v>
      </c>
      <c r="R88">
        <v>332690.66899999999</v>
      </c>
      <c r="S88">
        <v>246457.88500000001</v>
      </c>
      <c r="T88">
        <v>264749.34000000003</v>
      </c>
      <c r="U88">
        <v>255733.29199999999</v>
      </c>
      <c r="Z88" s="110" t="s">
        <v>73</v>
      </c>
      <c r="AF88" s="33">
        <f t="shared" si="19"/>
        <v>2.2068732121509407E-2</v>
      </c>
      <c r="AG88" s="31">
        <f t="shared" si="43"/>
        <v>1.8652185192354793E-2</v>
      </c>
      <c r="AH88" s="8">
        <f t="shared" si="21"/>
        <v>4.1163007849086237E-4</v>
      </c>
      <c r="AI88" s="33">
        <f t="shared" si="37"/>
        <v>2.5350217775059115E-2</v>
      </c>
      <c r="AJ88" s="72">
        <f t="shared" si="42"/>
        <v>9.604736800925719E-3</v>
      </c>
      <c r="AK88" s="8">
        <f t="shared" si="23"/>
        <v>2.4348216957559158E-4</v>
      </c>
      <c r="AL88" s="33">
        <f t="shared" si="24"/>
        <v>6.8413984974155323E-2</v>
      </c>
      <c r="AM88" s="31">
        <f t="shared" si="44"/>
        <v>1.6652655940340422E-2</v>
      </c>
      <c r="AN88" s="8">
        <f t="shared" si="26"/>
        <v>1.139274553282228E-3</v>
      </c>
      <c r="AO88" s="33">
        <f t="shared" si="38"/>
        <v>0.10079534003874613</v>
      </c>
      <c r="AP88" s="31">
        <f t="shared" si="45"/>
        <v>1.7466049185242357E-2</v>
      </c>
      <c r="AQ88" s="8">
        <f t="shared" si="46"/>
        <v>1.7604963667599682E-3</v>
      </c>
      <c r="AR88" s="33">
        <f t="shared" si="30"/>
        <v>6.2430931542822671E-2</v>
      </c>
      <c r="AS88" s="31">
        <f t="shared" si="47"/>
        <v>2.2497156776114444E-2</v>
      </c>
      <c r="AT88" s="8">
        <f t="shared" si="48"/>
        <v>1.4045184545977501E-3</v>
      </c>
      <c r="AV88" s="175">
        <v>8</v>
      </c>
      <c r="AW88" s="16">
        <f>BE70</f>
        <v>0.95215916005977719</v>
      </c>
      <c r="AX88" s="16">
        <f>BE69</f>
        <v>0.77384568819733279</v>
      </c>
      <c r="AY88" s="16">
        <f>BE63</f>
        <v>0.96753873422240144</v>
      </c>
      <c r="AZ88" s="16">
        <f>BE62</f>
        <v>0.77171797527183905</v>
      </c>
      <c r="BA88" s="16">
        <f>BE49</f>
        <v>0.98267626915086359</v>
      </c>
      <c r="BB88" s="16">
        <f>BE48</f>
        <v>0.79231621755889592</v>
      </c>
      <c r="BC88" s="16">
        <f>BE42</f>
        <v>0.87324448997307702</v>
      </c>
      <c r="BD88" s="16">
        <f>BE41</f>
        <v>0.77437897448918613</v>
      </c>
      <c r="BE88" s="5"/>
    </row>
    <row r="89" spans="1:57">
      <c r="A89" t="s">
        <v>109</v>
      </c>
      <c r="B89">
        <v>4736.5140000000001</v>
      </c>
      <c r="C89">
        <v>4637.9870000000001</v>
      </c>
      <c r="D89">
        <v>5151.3429999999998</v>
      </c>
      <c r="E89">
        <v>2687.2979999999998</v>
      </c>
      <c r="F89">
        <v>3404.7719999999999</v>
      </c>
      <c r="G89">
        <v>3805.2579999999998</v>
      </c>
      <c r="H89">
        <v>5597.8860000000004</v>
      </c>
      <c r="I89">
        <v>10897.245000000001</v>
      </c>
      <c r="J89">
        <v>10793.526</v>
      </c>
      <c r="K89">
        <v>17591.449000000001</v>
      </c>
      <c r="L89">
        <v>29856.962</v>
      </c>
      <c r="M89">
        <v>40939.637999999999</v>
      </c>
      <c r="N89">
        <v>51963.648000000001</v>
      </c>
      <c r="O89">
        <v>57228.548999999999</v>
      </c>
      <c r="P89">
        <v>34595.824999999997</v>
      </c>
      <c r="Q89">
        <v>64356.883999999998</v>
      </c>
      <c r="R89">
        <v>72679.990000000005</v>
      </c>
      <c r="S89">
        <v>76422.455000000002</v>
      </c>
      <c r="T89">
        <v>57476.305</v>
      </c>
      <c r="U89">
        <v>56897.853000000003</v>
      </c>
      <c r="Z89" s="110" t="s">
        <v>74</v>
      </c>
      <c r="AF89" s="33">
        <f t="shared" si="19"/>
        <v>0.93223456225157053</v>
      </c>
      <c r="AG89" s="31">
        <f t="shared" si="43"/>
        <v>5.6749180235510052E-2</v>
      </c>
      <c r="AH89" s="8">
        <f t="shared" si="21"/>
        <v>5.2903547194986189E-2</v>
      </c>
      <c r="AI89" s="33">
        <f t="shared" si="37"/>
        <v>0.89865406383231572</v>
      </c>
      <c r="AJ89" s="72">
        <f t="shared" si="42"/>
        <v>4.8715369509407129E-2</v>
      </c>
      <c r="AK89" s="8">
        <f t="shared" si="23"/>
        <v>4.3778264780721603E-2</v>
      </c>
      <c r="AL89" s="33">
        <f t="shared" si="24"/>
        <v>0.65665452448075834</v>
      </c>
      <c r="AM89" s="31">
        <f t="shared" si="44"/>
        <v>6.2394888406678901E-2</v>
      </c>
      <c r="AN89" s="8">
        <f t="shared" si="26"/>
        <v>4.0971885776717717E-2</v>
      </c>
      <c r="AO89" s="33">
        <f t="shared" si="38"/>
        <v>0.77225579474031358</v>
      </c>
      <c r="AP89" s="31">
        <f t="shared" si="45"/>
        <v>6.1098213981921723E-2</v>
      </c>
      <c r="AQ89" s="8">
        <f t="shared" si="46"/>
        <v>4.7183449795822702E-2</v>
      </c>
      <c r="AR89" s="33">
        <f t="shared" si="30"/>
        <v>0.98607616218216221</v>
      </c>
      <c r="AS89" s="31">
        <f t="shared" si="47"/>
        <v>7.4880374870837665E-2</v>
      </c>
      <c r="AT89" s="8">
        <f t="shared" si="48"/>
        <v>7.3837752675397231E-2</v>
      </c>
      <c r="AV89" s="50"/>
      <c r="AW89" s="31"/>
      <c r="AX89" s="31"/>
      <c r="AY89" s="31"/>
      <c r="AZ89" s="31"/>
      <c r="BA89" s="31"/>
      <c r="BB89" s="31"/>
      <c r="BC89" s="31"/>
      <c r="BD89" s="31"/>
      <c r="BE89" s="31"/>
    </row>
    <row r="90" spans="1:57">
      <c r="A90" t="s">
        <v>110</v>
      </c>
      <c r="B90">
        <v>227.52</v>
      </c>
      <c r="C90">
        <v>121.27500000000001</v>
      </c>
      <c r="D90">
        <v>136.16399999999999</v>
      </c>
      <c r="E90">
        <v>60.106999999999999</v>
      </c>
      <c r="F90">
        <v>69.269000000000005</v>
      </c>
      <c r="G90">
        <v>52.506</v>
      </c>
      <c r="H90">
        <v>44.26</v>
      </c>
      <c r="I90">
        <v>70.88</v>
      </c>
      <c r="J90">
        <v>6141.5879999999997</v>
      </c>
      <c r="K90">
        <v>43.774000000000001</v>
      </c>
      <c r="L90">
        <v>73.040000000000006</v>
      </c>
      <c r="N90">
        <v>10.596</v>
      </c>
      <c r="O90">
        <v>1.901</v>
      </c>
      <c r="P90">
        <v>412008.64500000002</v>
      </c>
      <c r="Q90">
        <v>664933.17799999996</v>
      </c>
      <c r="R90">
        <v>637772.18900000001</v>
      </c>
      <c r="S90">
        <v>680401.054</v>
      </c>
      <c r="T90">
        <v>578597.19099999999</v>
      </c>
      <c r="U90">
        <v>720682.19499999995</v>
      </c>
      <c r="Z90" s="110" t="s">
        <v>75</v>
      </c>
      <c r="AF90" s="33">
        <f t="shared" si="19"/>
        <v>7.6149529514775285E-2</v>
      </c>
      <c r="AG90" s="31">
        <f t="shared" si="43"/>
        <v>3.8494001703495043E-3</v>
      </c>
      <c r="AH90" s="8">
        <f t="shared" si="21"/>
        <v>2.9313001188621061E-4</v>
      </c>
      <c r="AI90" s="33">
        <f t="shared" si="37"/>
        <v>0.10361185216342238</v>
      </c>
      <c r="AJ90" s="72">
        <f t="shared" si="42"/>
        <v>3.2704759944811404E-3</v>
      </c>
      <c r="AK90" s="8">
        <f t="shared" si="23"/>
        <v>3.3886007524420168E-4</v>
      </c>
      <c r="AL90" s="33">
        <f t="shared" si="24"/>
        <v>0.3676448102900251</v>
      </c>
      <c r="AM90" s="31">
        <f t="shared" si="44"/>
        <v>2.8026532805719316E-3</v>
      </c>
      <c r="AN90" s="8">
        <f t="shared" si="26"/>
        <v>1.0303809336445842E-3</v>
      </c>
      <c r="AO90" s="33">
        <f t="shared" si="38"/>
        <v>0.90418896707584961</v>
      </c>
      <c r="AP90" s="31">
        <f t="shared" si="45"/>
        <v>2.4880088163642248E-3</v>
      </c>
      <c r="AQ90" s="8">
        <f t="shared" si="46"/>
        <v>2.2496301217439754E-3</v>
      </c>
      <c r="AR90" s="33">
        <f t="shared" si="30"/>
        <v>0.6360783752211091</v>
      </c>
      <c r="AS90" s="31">
        <f t="shared" si="47"/>
        <v>2.7785346273901312E-3</v>
      </c>
      <c r="AT90" s="8">
        <f t="shared" si="48"/>
        <v>1.7673657912859045E-3</v>
      </c>
      <c r="AV90" s="5"/>
      <c r="AW90" s="5"/>
      <c r="AX90" s="5"/>
      <c r="AY90" s="5"/>
      <c r="AZ90" s="5"/>
      <c r="BA90" s="5"/>
      <c r="BB90" s="5"/>
      <c r="BC90" s="5"/>
      <c r="BD90" s="31"/>
      <c r="BE90" s="31"/>
    </row>
    <row r="91" spans="1:57" ht="15">
      <c r="A91" t="s">
        <v>111</v>
      </c>
      <c r="B91">
        <v>5230.3050000000003</v>
      </c>
      <c r="C91">
        <v>3186.8339999999998</v>
      </c>
      <c r="D91">
        <v>1392.4590000000001</v>
      </c>
      <c r="E91">
        <v>1551.0930000000001</v>
      </c>
      <c r="F91">
        <v>2603.9929999999999</v>
      </c>
      <c r="G91">
        <v>1495.585</v>
      </c>
      <c r="H91">
        <v>8610.884</v>
      </c>
      <c r="I91">
        <v>11147.567999999999</v>
      </c>
      <c r="J91">
        <v>7097.982</v>
      </c>
      <c r="K91">
        <v>8771.5910000000003</v>
      </c>
      <c r="L91">
        <v>15899.51</v>
      </c>
      <c r="M91">
        <v>25770.66</v>
      </c>
      <c r="N91">
        <v>28602.736000000001</v>
      </c>
      <c r="O91">
        <v>48167.010999999999</v>
      </c>
      <c r="P91">
        <v>16855.003000000001</v>
      </c>
      <c r="Q91">
        <v>37245.305999999997</v>
      </c>
      <c r="R91">
        <v>70619.967000000004</v>
      </c>
      <c r="S91">
        <v>96004.112999999998</v>
      </c>
      <c r="T91">
        <v>80978.899999999994</v>
      </c>
      <c r="U91">
        <v>74695.126000000004</v>
      </c>
      <c r="Z91" s="110" t="s">
        <v>76</v>
      </c>
      <c r="AF91" s="33">
        <f t="shared" si="19"/>
        <v>3.6396697267248063E-2</v>
      </c>
      <c r="AG91" s="31">
        <f t="shared" si="43"/>
        <v>4.5508613541901683E-3</v>
      </c>
      <c r="AH91" s="8">
        <f t="shared" si="21"/>
        <v>1.6563632301367813E-4</v>
      </c>
      <c r="AI91" s="33">
        <f t="shared" si="37"/>
        <v>0.25541616254372745</v>
      </c>
      <c r="AJ91" s="72">
        <f t="shared" si="42"/>
        <v>5.238713254092039E-3</v>
      </c>
      <c r="AK91" s="8">
        <f t="shared" si="23"/>
        <v>1.3380520360271517E-3</v>
      </c>
      <c r="AL91" s="33">
        <f t="shared" si="24"/>
        <v>0.43001080985694567</v>
      </c>
      <c r="AM91" s="31">
        <f t="shared" si="44"/>
        <v>5.5671124201009973E-3</v>
      </c>
      <c r="AN91" s="8">
        <f t="shared" si="26"/>
        <v>2.3939185203322908E-3</v>
      </c>
      <c r="AO91" s="33">
        <f t="shared" si="38"/>
        <v>0.49919870404349276</v>
      </c>
      <c r="AP91" s="31">
        <f t="shared" si="45"/>
        <v>1.1446114591252736E-2</v>
      </c>
      <c r="AQ91" s="8">
        <f t="shared" si="46"/>
        <v>5.7138855702866791E-3</v>
      </c>
      <c r="AR91" s="33">
        <f t="shared" si="30"/>
        <v>0.6629214464030474</v>
      </c>
      <c r="AS91" s="31">
        <f t="shared" si="47"/>
        <v>1.4934540939435303E-2</v>
      </c>
      <c r="AT91" s="8">
        <f t="shared" si="48"/>
        <v>9.9004274809359784E-3</v>
      </c>
      <c r="AV91" s="179" t="s">
        <v>502</v>
      </c>
      <c r="AW91" s="158"/>
      <c r="AX91" s="158"/>
      <c r="AY91" s="158"/>
      <c r="AZ91" s="158"/>
      <c r="BA91" s="158"/>
      <c r="BB91" s="158"/>
      <c r="BC91" s="158"/>
      <c r="BD91" s="158"/>
      <c r="BE91" s="158"/>
    </row>
    <row r="92" spans="1:57" ht="15">
      <c r="A92" t="s">
        <v>112</v>
      </c>
      <c r="B92">
        <v>71759.622000000003</v>
      </c>
      <c r="C92">
        <v>98358.338000000003</v>
      </c>
      <c r="D92">
        <v>110397.954</v>
      </c>
      <c r="E92">
        <v>118842.976</v>
      </c>
      <c r="F92">
        <v>108982.68399999999</v>
      </c>
      <c r="G92">
        <v>119432.352</v>
      </c>
      <c r="H92">
        <v>119414.96400000001</v>
      </c>
      <c r="I92">
        <v>188213.31400000001</v>
      </c>
      <c r="J92">
        <v>348922.50799999997</v>
      </c>
      <c r="K92">
        <v>472549.93900000001</v>
      </c>
      <c r="L92">
        <v>839583.60699999996</v>
      </c>
      <c r="M92">
        <v>1048842.19</v>
      </c>
      <c r="N92">
        <v>1494401.044</v>
      </c>
      <c r="O92">
        <v>1526081.031</v>
      </c>
      <c r="P92">
        <v>1830998.6140000001</v>
      </c>
      <c r="Q92">
        <v>1723902.2490000001</v>
      </c>
      <c r="R92">
        <v>2173079.648</v>
      </c>
      <c r="S92">
        <v>2323631.7930000001</v>
      </c>
      <c r="T92">
        <v>1606459.409</v>
      </c>
      <c r="U92">
        <v>1273750.23</v>
      </c>
      <c r="Z92" s="110" t="s">
        <v>77</v>
      </c>
      <c r="AF92" s="33">
        <f t="shared" si="19"/>
        <v>0.31464194045834942</v>
      </c>
      <c r="AG92" s="31">
        <f t="shared" si="43"/>
        <v>8.6064650156991357E-2</v>
      </c>
      <c r="AH92" s="8">
        <f t="shared" si="21"/>
        <v>2.7079548530264747E-2</v>
      </c>
      <c r="AI92" s="33">
        <f t="shared" si="37"/>
        <v>0.61488443084716526</v>
      </c>
      <c r="AJ92" s="72">
        <f t="shared" si="42"/>
        <v>6.7233977731430042E-2</v>
      </c>
      <c r="AK92" s="8">
        <f t="shared" si="23"/>
        <v>4.1341126130981343E-2</v>
      </c>
      <c r="AL92" s="33">
        <f t="shared" si="24"/>
        <v>0.58378459919118864</v>
      </c>
      <c r="AM92" s="31">
        <f t="shared" si="44"/>
        <v>6.4374311517582869E-2</v>
      </c>
      <c r="AN92" s="8">
        <f t="shared" si="26"/>
        <v>3.7580731647500837E-2</v>
      </c>
      <c r="AO92" s="33">
        <f t="shared" si="38"/>
        <v>0.63117624216927015</v>
      </c>
      <c r="AP92" s="31">
        <f t="shared" si="45"/>
        <v>7.2713172606792192E-2</v>
      </c>
      <c r="AQ92" s="8">
        <f t="shared" si="46"/>
        <v>4.5894827042160607E-2</v>
      </c>
      <c r="AR92" s="33">
        <f t="shared" si="30"/>
        <v>0.60808272451103851</v>
      </c>
      <c r="AS92" s="31">
        <f t="shared" si="47"/>
        <v>8.9252690526584105E-2</v>
      </c>
      <c r="AT92" s="8">
        <f t="shared" si="48"/>
        <v>5.4273019225345817E-2</v>
      </c>
      <c r="AV92" s="170" t="s">
        <v>505</v>
      </c>
      <c r="AW92" s="31"/>
      <c r="AX92" s="31"/>
      <c r="AY92" s="31"/>
      <c r="AZ92" s="31"/>
      <c r="BA92" s="31"/>
      <c r="BC92" s="31"/>
      <c r="BD92" s="31"/>
      <c r="BE92" s="31"/>
    </row>
    <row r="93" spans="1:57">
      <c r="A93" t="s">
        <v>113</v>
      </c>
      <c r="B93">
        <v>1025.8009999999999</v>
      </c>
      <c r="C93">
        <v>1380.528</v>
      </c>
      <c r="D93">
        <v>2178.5439999999999</v>
      </c>
      <c r="E93">
        <v>334.70299999999997</v>
      </c>
      <c r="F93">
        <v>1874.7719999999999</v>
      </c>
      <c r="G93">
        <v>1141.0119999999999</v>
      </c>
      <c r="H93">
        <v>451.47500000000002</v>
      </c>
      <c r="I93">
        <v>479.20400000000001</v>
      </c>
      <c r="J93">
        <v>1471.838</v>
      </c>
      <c r="K93">
        <v>2656.3850000000002</v>
      </c>
      <c r="L93">
        <v>2849.78</v>
      </c>
      <c r="M93">
        <v>5349.9030000000002</v>
      </c>
      <c r="N93">
        <v>5088.4859999999999</v>
      </c>
      <c r="O93">
        <v>6996.0379999999996</v>
      </c>
      <c r="P93">
        <v>8481.8130000000001</v>
      </c>
      <c r="Q93">
        <v>7706.6509999999998</v>
      </c>
      <c r="R93">
        <v>8703.6319999999996</v>
      </c>
      <c r="S93">
        <v>12575.787</v>
      </c>
      <c r="T93">
        <v>13284.445</v>
      </c>
      <c r="U93">
        <v>12283.396000000001</v>
      </c>
      <c r="Z93" s="110" t="s">
        <v>78</v>
      </c>
      <c r="AF93" s="33">
        <f t="shared" si="19"/>
        <v>0.30192754116536497</v>
      </c>
      <c r="AG93" s="31">
        <f t="shared" si="43"/>
        <v>0.12709166959952456</v>
      </c>
      <c r="AH93" s="8">
        <f t="shared" si="21"/>
        <v>3.8372475304785415E-2</v>
      </c>
      <c r="AI93" s="33">
        <f t="shared" si="37"/>
        <v>0.43118083283248065</v>
      </c>
      <c r="AJ93" s="72">
        <f t="shared" si="42"/>
        <v>0.15491061671281284</v>
      </c>
      <c r="AK93" s="8">
        <f t="shared" si="23"/>
        <v>6.6794488728823834E-2</v>
      </c>
      <c r="AL93" s="33">
        <f t="shared" si="24"/>
        <v>0.54148716056001023</v>
      </c>
      <c r="AM93" s="31">
        <f t="shared" si="44"/>
        <v>0.13400455517825149</v>
      </c>
      <c r="AN93" s="8">
        <f t="shared" si="26"/>
        <v>7.256174608557861E-2</v>
      </c>
      <c r="AO93" s="33">
        <f t="shared" si="38"/>
        <v>0.60992225696829405</v>
      </c>
      <c r="AP93" s="31">
        <f t="shared" si="45"/>
        <v>9.4101439030304851E-2</v>
      </c>
      <c r="AQ93" s="8">
        <f t="shared" si="46"/>
        <v>5.7394562077327849E-2</v>
      </c>
      <c r="AR93" s="33">
        <f t="shared" si="30"/>
        <v>0.64686660926894723</v>
      </c>
      <c r="AS93" s="31">
        <f t="shared" si="47"/>
        <v>9.3715060834991273E-2</v>
      </c>
      <c r="AT93" s="8">
        <f t="shared" si="48"/>
        <v>6.0621143639763918E-2</v>
      </c>
      <c r="AW93" s="50" t="s">
        <v>500</v>
      </c>
      <c r="BD93" s="31"/>
      <c r="BE93" s="31"/>
    </row>
    <row r="94" spans="1:57">
      <c r="A94" t="s">
        <v>114</v>
      </c>
      <c r="B94">
        <v>15071.146000000001</v>
      </c>
      <c r="C94">
        <v>19265.526000000002</v>
      </c>
      <c r="D94">
        <v>16178.205</v>
      </c>
      <c r="E94">
        <v>19806.828000000001</v>
      </c>
      <c r="F94">
        <v>13507.671</v>
      </c>
      <c r="G94">
        <v>19368.981</v>
      </c>
      <c r="H94">
        <v>25754.054</v>
      </c>
      <c r="I94">
        <v>15608.81</v>
      </c>
      <c r="J94">
        <v>16133.415000000001</v>
      </c>
      <c r="K94">
        <v>18693.984</v>
      </c>
      <c r="L94">
        <v>42227.112999999998</v>
      </c>
      <c r="M94">
        <v>52950.819000000003</v>
      </c>
      <c r="N94">
        <v>73370.142000000007</v>
      </c>
      <c r="O94">
        <v>119508.12</v>
      </c>
      <c r="P94">
        <v>73239.11</v>
      </c>
      <c r="Q94">
        <v>184939.57699999999</v>
      </c>
      <c r="R94">
        <v>244777.77299999999</v>
      </c>
      <c r="S94">
        <v>435610.228</v>
      </c>
      <c r="T94">
        <v>436006.12300000002</v>
      </c>
      <c r="U94">
        <v>470220.89199999999</v>
      </c>
      <c r="Z94" s="110" t="s">
        <v>79</v>
      </c>
      <c r="AF94" s="33">
        <f t="shared" si="19"/>
        <v>0.83407586468215178</v>
      </c>
      <c r="AG94" s="31">
        <f t="shared" si="43"/>
        <v>0.11820516685991542</v>
      </c>
      <c r="AH94" s="8">
        <f t="shared" si="21"/>
        <v>9.859207675858199E-2</v>
      </c>
      <c r="AI94" s="33">
        <f t="shared" si="37"/>
        <v>0.63289262148749614</v>
      </c>
      <c r="AJ94" s="72">
        <f t="shared" si="42"/>
        <v>0.13072027431313085</v>
      </c>
      <c r="AK94" s="8">
        <f t="shared" si="23"/>
        <v>8.2731897091601989E-2</v>
      </c>
      <c r="AL94" s="33">
        <f t="shared" si="24"/>
        <v>0.69518197303993301</v>
      </c>
      <c r="AM94" s="31">
        <f t="shared" si="44"/>
        <v>8.4293121537841798E-2</v>
      </c>
      <c r="AN94" s="8">
        <f t="shared" si="26"/>
        <v>5.8599058544371731E-2</v>
      </c>
      <c r="AO94" s="33">
        <f t="shared" si="38"/>
        <v>0.50774535331269244</v>
      </c>
      <c r="AP94" s="31">
        <f t="shared" si="45"/>
        <v>8.0254891022147598E-2</v>
      </c>
      <c r="AQ94" s="8">
        <f t="shared" si="46"/>
        <v>4.0749047997111959E-2</v>
      </c>
      <c r="AR94" s="33">
        <f t="shared" si="30"/>
        <v>0.56110428366411669</v>
      </c>
      <c r="AS94" s="31">
        <f t="shared" si="47"/>
        <v>6.3727383880001764E-2</v>
      </c>
      <c r="AT94" s="8">
        <f t="shared" si="48"/>
        <v>3.5757708081776564E-2</v>
      </c>
      <c r="AX94" s="31"/>
      <c r="AY94" s="31"/>
      <c r="AZ94" s="31"/>
      <c r="BA94" s="31"/>
      <c r="BB94" s="31"/>
      <c r="BC94" s="31"/>
      <c r="BE94" s="31"/>
    </row>
    <row r="95" spans="1:57">
      <c r="A95" t="s">
        <v>115</v>
      </c>
      <c r="B95">
        <v>4030.4589999999998</v>
      </c>
      <c r="C95">
        <v>2354.6889999999999</v>
      </c>
      <c r="D95">
        <v>1200.1220000000001</v>
      </c>
      <c r="E95">
        <v>712.23699999999997</v>
      </c>
      <c r="F95">
        <v>404.77699999999999</v>
      </c>
      <c r="G95">
        <v>865.97400000000005</v>
      </c>
      <c r="H95">
        <v>1568.7940000000001</v>
      </c>
      <c r="I95">
        <v>1122.011</v>
      </c>
      <c r="J95">
        <v>1158.896</v>
      </c>
      <c r="K95">
        <v>1334.0309999999999</v>
      </c>
      <c r="L95">
        <v>2749.7739999999999</v>
      </c>
      <c r="M95">
        <v>1256.1130000000001</v>
      </c>
      <c r="N95">
        <v>1926.0429999999999</v>
      </c>
      <c r="O95">
        <v>3942.7570000000001</v>
      </c>
      <c r="P95">
        <v>3103.2759999999998</v>
      </c>
      <c r="Q95">
        <v>2312.538</v>
      </c>
      <c r="R95">
        <v>1975.86</v>
      </c>
      <c r="S95">
        <v>2227.2779999999998</v>
      </c>
      <c r="T95">
        <v>5337.6109999999999</v>
      </c>
      <c r="U95">
        <v>6126.7849999999999</v>
      </c>
      <c r="Z95" s="110" t="s">
        <v>80</v>
      </c>
      <c r="AF95" s="33">
        <f t="shared" si="19"/>
        <v>0.77405239420401106</v>
      </c>
      <c r="AG95" s="31">
        <f t="shared" si="43"/>
        <v>2.3168826672002712E-5</v>
      </c>
      <c r="AH95" s="8">
        <f t="shared" si="21"/>
        <v>1.7933885756361448E-5</v>
      </c>
      <c r="AI95" s="33">
        <f t="shared" si="37"/>
        <v>0.25860284890249002</v>
      </c>
      <c r="AJ95" s="72">
        <f t="shared" si="42"/>
        <v>4.5875486888841192E-5</v>
      </c>
      <c r="AK95" s="8">
        <f t="shared" si="23"/>
        <v>1.1863531604243161E-5</v>
      </c>
      <c r="AL95" s="33">
        <f t="shared" si="24"/>
        <v>0.88989242132305724</v>
      </c>
      <c r="AM95" s="31">
        <f t="shared" si="44"/>
        <v>1.2693759018908902E-5</v>
      </c>
      <c r="AN95" s="8">
        <f t="shared" si="26"/>
        <v>1.1296079949028239E-5</v>
      </c>
      <c r="AO95" s="33">
        <f t="shared" si="38"/>
        <v>0.93126163774343129</v>
      </c>
      <c r="AP95" s="31">
        <f t="shared" si="45"/>
        <v>4.3448801382469466E-5</v>
      </c>
      <c r="AQ95" s="8">
        <f t="shared" si="46"/>
        <v>4.046220193342758E-5</v>
      </c>
      <c r="AR95" s="33">
        <f t="shared" si="30"/>
        <v>0</v>
      </c>
      <c r="AS95" s="31">
        <f t="shared" si="47"/>
        <v>7.3615764586222222E-5</v>
      </c>
      <c r="AT95" s="8">
        <f t="shared" si="48"/>
        <v>0</v>
      </c>
      <c r="AV95" s="167" t="s">
        <v>439</v>
      </c>
      <c r="AW95" s="31"/>
      <c r="AX95" s="5">
        <v>1995</v>
      </c>
      <c r="AY95" s="5">
        <v>2000</v>
      </c>
      <c r="AZ95" s="5">
        <v>2005</v>
      </c>
      <c r="BA95" s="5">
        <v>2010</v>
      </c>
      <c r="BB95" s="5">
        <v>2014</v>
      </c>
      <c r="BC95" s="5"/>
      <c r="BD95" s="31"/>
      <c r="BE95" s="31"/>
    </row>
    <row r="96" spans="1:57">
      <c r="A96" t="s">
        <v>116</v>
      </c>
      <c r="B96">
        <v>13616.564</v>
      </c>
      <c r="C96">
        <v>15205.835999999999</v>
      </c>
      <c r="D96">
        <v>16277.861999999999</v>
      </c>
      <c r="E96">
        <v>22130.168000000001</v>
      </c>
      <c r="F96">
        <v>12256.348</v>
      </c>
      <c r="G96">
        <v>13897.752</v>
      </c>
      <c r="H96">
        <v>12487.725</v>
      </c>
      <c r="I96">
        <v>12526.328</v>
      </c>
      <c r="J96">
        <v>18367.151999999998</v>
      </c>
      <c r="K96">
        <v>21344.983</v>
      </c>
      <c r="L96">
        <v>24406.633999999998</v>
      </c>
      <c r="M96">
        <v>21902.031999999999</v>
      </c>
      <c r="N96">
        <v>24972.138999999999</v>
      </c>
      <c r="O96">
        <v>38010.627</v>
      </c>
      <c r="P96">
        <v>60494.953999999998</v>
      </c>
      <c r="Q96">
        <v>28209.616999999998</v>
      </c>
      <c r="R96">
        <v>40706.745999999999</v>
      </c>
      <c r="S96">
        <v>44915.974000000002</v>
      </c>
      <c r="T96">
        <v>38195.082000000002</v>
      </c>
      <c r="U96">
        <v>35535.993000000002</v>
      </c>
      <c r="Z96" s="110" t="s">
        <v>81</v>
      </c>
      <c r="AF96" s="33">
        <f t="shared" si="19"/>
        <v>0.10791820437815643</v>
      </c>
      <c r="AG96" s="31">
        <f t="shared" si="43"/>
        <v>6.2260938494861924E-2</v>
      </c>
      <c r="AH96" s="8">
        <f t="shared" si="21"/>
        <v>6.7190886852643364E-3</v>
      </c>
      <c r="AI96" s="33">
        <f t="shared" si="37"/>
        <v>0.11612102623546404</v>
      </c>
      <c r="AJ96" s="72">
        <f t="shared" si="42"/>
        <v>3.882993787430282E-2</v>
      </c>
      <c r="AK96" s="8">
        <f t="shared" si="23"/>
        <v>4.5089722346233563E-3</v>
      </c>
      <c r="AL96" s="33">
        <f t="shared" si="24"/>
        <v>0.1258769721797641</v>
      </c>
      <c r="AM96" s="31">
        <f t="shared" si="44"/>
        <v>1.5676091255869756E-2</v>
      </c>
      <c r="AN96" s="8">
        <f t="shared" si="26"/>
        <v>1.9732589029025603E-3</v>
      </c>
      <c r="AO96" s="33">
        <f t="shared" si="38"/>
        <v>0.2004410497390588</v>
      </c>
      <c r="AP96" s="31">
        <f t="shared" si="45"/>
        <v>3.8307650180261447E-3</v>
      </c>
      <c r="AQ96" s="8">
        <f t="shared" si="46"/>
        <v>7.6784256151682492E-4</v>
      </c>
      <c r="AR96" s="33">
        <f t="shared" si="30"/>
        <v>0.16392637404194485</v>
      </c>
      <c r="AS96" s="31">
        <f t="shared" si="47"/>
        <v>2.1619672990133023E-3</v>
      </c>
      <c r="AT96" s="8">
        <f t="shared" si="48"/>
        <v>3.5440346012450782E-4</v>
      </c>
      <c r="AV96" s="1" t="s">
        <v>506</v>
      </c>
      <c r="AW96" s="31"/>
      <c r="AX96" s="31"/>
      <c r="AY96" s="31"/>
      <c r="AZ96" s="31"/>
      <c r="BA96" s="31"/>
      <c r="BB96" s="31"/>
      <c r="BC96" s="31"/>
      <c r="BD96" s="31"/>
      <c r="BE96" s="31"/>
    </row>
    <row r="97" spans="1:57">
      <c r="A97" t="s">
        <v>117</v>
      </c>
      <c r="B97">
        <v>181212.864</v>
      </c>
      <c r="C97">
        <v>190203.12</v>
      </c>
      <c r="D97">
        <v>175327.68</v>
      </c>
      <c r="E97">
        <v>176598.96</v>
      </c>
      <c r="F97">
        <v>181092.503</v>
      </c>
      <c r="G97">
        <v>183565.927</v>
      </c>
      <c r="H97">
        <v>192431.967</v>
      </c>
      <c r="I97">
        <v>137121.87100000001</v>
      </c>
      <c r="J97">
        <v>142994.08100000001</v>
      </c>
      <c r="K97">
        <v>178447.94099999999</v>
      </c>
      <c r="L97">
        <v>224768.40299999999</v>
      </c>
      <c r="M97">
        <v>231073.28099999999</v>
      </c>
      <c r="N97">
        <v>274194.67200000002</v>
      </c>
      <c r="O97">
        <v>338602.56</v>
      </c>
      <c r="P97">
        <v>220180.40599999999</v>
      </c>
      <c r="Q97">
        <v>392444.24099999998</v>
      </c>
      <c r="R97">
        <v>459159.15899999999</v>
      </c>
      <c r="S97">
        <v>321758.83799999999</v>
      </c>
      <c r="T97">
        <v>352679.32299999997</v>
      </c>
      <c r="U97">
        <v>336131.27399999998</v>
      </c>
      <c r="Z97" s="110" t="s">
        <v>82</v>
      </c>
      <c r="AF97" s="33">
        <f t="shared" si="19"/>
        <v>0.34561589943005527</v>
      </c>
      <c r="AG97" s="31">
        <f t="shared" si="43"/>
        <v>5.9153627327644797E-3</v>
      </c>
      <c r="AH97" s="8">
        <f t="shared" si="21"/>
        <v>2.0444434113394251E-3</v>
      </c>
      <c r="AI97" s="33">
        <f t="shared" si="37"/>
        <v>0.20533403089478949</v>
      </c>
      <c r="AJ97" s="72">
        <f t="shared" si="42"/>
        <v>5.3244471165524833E-3</v>
      </c>
      <c r="AK97" s="8">
        <f t="shared" si="23"/>
        <v>1.0932901887278604E-3</v>
      </c>
      <c r="AL97" s="33">
        <f t="shared" si="24"/>
        <v>0.24338122503858844</v>
      </c>
      <c r="AM97" s="31">
        <f t="shared" si="44"/>
        <v>2.1252762465803574E-3</v>
      </c>
      <c r="AN97" s="8">
        <f t="shared" si="26"/>
        <v>5.1725233643814053E-4</v>
      </c>
      <c r="AO97" s="33">
        <f t="shared" si="38"/>
        <v>7.0271377121451192E-2</v>
      </c>
      <c r="AP97" s="31">
        <f t="shared" si="45"/>
        <v>6.4923951474600637E-4</v>
      </c>
      <c r="AQ97" s="8">
        <f t="shared" si="46"/>
        <v>4.5622954782864585E-5</v>
      </c>
      <c r="AR97" s="33">
        <f t="shared" si="30"/>
        <v>0.10294780077713533</v>
      </c>
      <c r="AS97" s="31">
        <f t="shared" si="47"/>
        <v>8.6581806430410736E-4</v>
      </c>
      <c r="AT97" s="8">
        <f t="shared" si="48"/>
        <v>8.9134065593224189E-5</v>
      </c>
      <c r="AV97" s="50"/>
      <c r="AW97" s="31"/>
      <c r="AX97" s="31"/>
      <c r="AY97" s="31"/>
      <c r="AZ97" s="31"/>
      <c r="BA97" s="31"/>
      <c r="BB97" s="31"/>
      <c r="BC97" s="31"/>
      <c r="BD97" s="31"/>
      <c r="BE97" s="31"/>
    </row>
    <row r="98" spans="1:57">
      <c r="A98" t="s">
        <v>118</v>
      </c>
      <c r="B98">
        <v>57510.432000000001</v>
      </c>
      <c r="C98">
        <v>48933.196000000004</v>
      </c>
      <c r="D98">
        <v>34832.696000000004</v>
      </c>
      <c r="E98">
        <v>27917.758000000002</v>
      </c>
      <c r="F98">
        <v>22820.555</v>
      </c>
      <c r="G98">
        <v>24414.392</v>
      </c>
      <c r="H98">
        <v>25545.119999999999</v>
      </c>
      <c r="I98">
        <v>24105.525000000001</v>
      </c>
      <c r="J98">
        <v>28123.315999999999</v>
      </c>
      <c r="K98">
        <v>42615.010999999999</v>
      </c>
      <c r="L98">
        <v>51031.167000000001</v>
      </c>
      <c r="M98">
        <v>57869.391000000003</v>
      </c>
      <c r="N98">
        <v>78122.740999999995</v>
      </c>
      <c r="O98">
        <v>115046.34299999999</v>
      </c>
      <c r="P98">
        <v>73799.33</v>
      </c>
      <c r="Q98">
        <v>70597.64</v>
      </c>
      <c r="R98">
        <v>50581.938999999998</v>
      </c>
      <c r="S98">
        <v>56558.531999999999</v>
      </c>
      <c r="T98">
        <v>62016.709000000003</v>
      </c>
      <c r="U98">
        <v>53833.828999999998</v>
      </c>
      <c r="Z98" s="110" t="s">
        <v>83</v>
      </c>
      <c r="AF98" s="33">
        <f t="shared" si="19"/>
        <v>0.87597517220882604</v>
      </c>
      <c r="AG98" s="31">
        <f t="shared" si="43"/>
        <v>2.0096178257196846E-2</v>
      </c>
      <c r="AH98" s="8">
        <f t="shared" si="21"/>
        <v>1.7603753209587274E-2</v>
      </c>
      <c r="AI98" s="33">
        <f t="shared" si="37"/>
        <v>0.98621854984191759</v>
      </c>
      <c r="AJ98" s="72">
        <f t="shared" si="42"/>
        <v>1.7565587679914934E-2</v>
      </c>
      <c r="AK98" s="8">
        <f t="shared" si="23"/>
        <v>1.7323508408806761E-2</v>
      </c>
      <c r="AL98" s="33">
        <f t="shared" si="24"/>
        <v>0.87057746850184059</v>
      </c>
      <c r="AM98" s="31">
        <f t="shared" si="44"/>
        <v>2.2499661874274299E-2</v>
      </c>
      <c r="AN98" s="8">
        <f t="shared" si="26"/>
        <v>1.9587698676653099E-2</v>
      </c>
      <c r="AO98" s="33">
        <f t="shared" si="38"/>
        <v>0.91558494033479709</v>
      </c>
      <c r="AP98" s="31">
        <f t="shared" si="45"/>
        <v>1.7112563634941624E-2</v>
      </c>
      <c r="AQ98" s="8">
        <f t="shared" si="46"/>
        <v>1.5668005554673445E-2</v>
      </c>
      <c r="AR98" s="33">
        <f t="shared" si="30"/>
        <v>0.76835377823062989</v>
      </c>
      <c r="AS98" s="31">
        <f t="shared" si="47"/>
        <v>2.2651641375555535E-2</v>
      </c>
      <c r="AT98" s="8">
        <f t="shared" si="48"/>
        <v>1.7404474234033358E-2</v>
      </c>
      <c r="AV98" s="7" t="s">
        <v>21</v>
      </c>
      <c r="AW98" s="31"/>
      <c r="AX98" s="176">
        <f>AX8</f>
        <v>0.81562057144418798</v>
      </c>
      <c r="AY98" s="176">
        <f>BC8</f>
        <v>0.7332443490524696</v>
      </c>
      <c r="AZ98" s="176">
        <f>BH8</f>
        <v>0.81441881486161549</v>
      </c>
      <c r="BA98" s="176">
        <f>BM8</f>
        <v>0.83428766237144325</v>
      </c>
      <c r="BB98" s="176">
        <f>BQ8</f>
        <v>0.80850598353279635</v>
      </c>
      <c r="BC98" s="31"/>
      <c r="BD98" s="158"/>
      <c r="BE98" s="158"/>
    </row>
    <row r="99" spans="1:57">
      <c r="A99" t="s">
        <v>119</v>
      </c>
      <c r="B99">
        <v>141659.64799999999</v>
      </c>
      <c r="C99">
        <v>123636.808</v>
      </c>
      <c r="D99">
        <v>117625.224</v>
      </c>
      <c r="E99">
        <v>120550.32799999999</v>
      </c>
      <c r="F99">
        <v>100888.946</v>
      </c>
      <c r="G99">
        <v>102443.38</v>
      </c>
      <c r="H99">
        <v>94646.763000000006</v>
      </c>
      <c r="I99">
        <v>89928.115000000005</v>
      </c>
      <c r="J99">
        <v>110195.06299999999</v>
      </c>
      <c r="K99">
        <v>152667.88099999999</v>
      </c>
      <c r="L99">
        <v>197847.011</v>
      </c>
      <c r="M99">
        <v>206104.26300000001</v>
      </c>
      <c r="N99">
        <v>201344.16399999999</v>
      </c>
      <c r="O99">
        <v>208292.853</v>
      </c>
      <c r="P99">
        <v>148298.16500000001</v>
      </c>
      <c r="Q99">
        <v>201779.55600000001</v>
      </c>
      <c r="R99">
        <v>269052.37300000002</v>
      </c>
      <c r="S99">
        <v>180813.64</v>
      </c>
      <c r="T99">
        <v>182161.27499999999</v>
      </c>
      <c r="U99">
        <v>167163.73000000001</v>
      </c>
      <c r="Z99" s="110" t="s">
        <v>84</v>
      </c>
      <c r="AF99" s="33">
        <f t="shared" si="19"/>
        <v>0.63194849188307312</v>
      </c>
      <c r="AG99" s="31">
        <f t="shared" si="43"/>
        <v>2.0728673663319423E-2</v>
      </c>
      <c r="AH99" s="8">
        <f t="shared" si="21"/>
        <v>1.3099454060271087E-2</v>
      </c>
      <c r="AI99" s="33">
        <f t="shared" si="37"/>
        <v>5.1666583555870504E-2</v>
      </c>
      <c r="AJ99" s="72">
        <f t="shared" si="42"/>
        <v>1.706417166853837E-2</v>
      </c>
      <c r="AK99" s="8">
        <f t="shared" si="23"/>
        <v>8.8164745132425591E-4</v>
      </c>
      <c r="AL99" s="33">
        <f t="shared" si="24"/>
        <v>6.5658546565903697E-2</v>
      </c>
      <c r="AM99" s="31">
        <f t="shared" si="44"/>
        <v>8.731437707324579E-3</v>
      </c>
      <c r="AN99" s="8">
        <f t="shared" si="26"/>
        <v>5.7329350929365825E-4</v>
      </c>
      <c r="AO99" s="33">
        <f t="shared" si="38"/>
        <v>0.12671138329335085</v>
      </c>
      <c r="AP99" s="31">
        <f t="shared" si="45"/>
        <v>4.3606528810930141E-3</v>
      </c>
      <c r="AQ99" s="8">
        <f t="shared" si="46"/>
        <v>5.5254435862543163E-4</v>
      </c>
      <c r="AR99" s="33">
        <f t="shared" si="30"/>
        <v>0.24999655797823656</v>
      </c>
      <c r="AS99" s="31">
        <f t="shared" si="47"/>
        <v>4.8431689380278899E-3</v>
      </c>
      <c r="AT99" s="8">
        <f t="shared" si="48"/>
        <v>1.2107755642140837E-3</v>
      </c>
      <c r="AV99" s="8"/>
      <c r="AW99" s="158"/>
      <c r="AX99" s="176"/>
      <c r="AY99" s="176"/>
      <c r="AZ99" s="176"/>
      <c r="BA99" s="176"/>
      <c r="BB99" s="176"/>
      <c r="BC99" s="158"/>
      <c r="BD99" s="31"/>
      <c r="BE99" s="31"/>
    </row>
    <row r="100" spans="1:57">
      <c r="A100" t="s">
        <v>120</v>
      </c>
      <c r="B100">
        <v>110883.552</v>
      </c>
      <c r="C100">
        <v>96558.52</v>
      </c>
      <c r="D100">
        <v>113321.39200000001</v>
      </c>
      <c r="E100">
        <v>122828.272</v>
      </c>
      <c r="F100">
        <v>98435.43</v>
      </c>
      <c r="G100">
        <v>119852.825</v>
      </c>
      <c r="H100">
        <v>107999.701</v>
      </c>
      <c r="I100">
        <v>146561.345</v>
      </c>
      <c r="J100">
        <v>147869.91800000001</v>
      </c>
      <c r="K100">
        <v>221240.85</v>
      </c>
      <c r="L100">
        <v>263650.24200000003</v>
      </c>
      <c r="M100">
        <v>297034.37699999998</v>
      </c>
      <c r="N100">
        <v>330470.73499999999</v>
      </c>
      <c r="O100">
        <v>333804.65399999998</v>
      </c>
      <c r="P100">
        <v>204092.63800000001</v>
      </c>
      <c r="Q100">
        <v>305730.73599999998</v>
      </c>
      <c r="R100">
        <v>306867.74599999998</v>
      </c>
      <c r="S100">
        <v>305365.00400000002</v>
      </c>
      <c r="T100">
        <v>301041.57500000001</v>
      </c>
      <c r="U100">
        <v>329401.39199999999</v>
      </c>
      <c r="Z100" s="110" t="s">
        <v>85</v>
      </c>
      <c r="AF100" s="33">
        <f t="shared" si="19"/>
        <v>0.6090074189718655</v>
      </c>
      <c r="AG100" s="31">
        <f t="shared" si="43"/>
        <v>4.7420856130712494E-2</v>
      </c>
      <c r="AH100" s="8">
        <f t="shared" si="21"/>
        <v>2.8879653197601381E-2</v>
      </c>
      <c r="AI100" s="33">
        <f t="shared" si="37"/>
        <v>0.63822990594003426</v>
      </c>
      <c r="AJ100" s="72">
        <f t="shared" si="42"/>
        <v>7.2241018312224584E-2</v>
      </c>
      <c r="AK100" s="8">
        <f t="shared" si="23"/>
        <v>4.610637832242339E-2</v>
      </c>
      <c r="AL100" s="33">
        <f t="shared" si="24"/>
        <v>0.7807382272964859</v>
      </c>
      <c r="AM100" s="31">
        <f t="shared" si="44"/>
        <v>7.9107825689900366E-2</v>
      </c>
      <c r="AN100" s="8">
        <f t="shared" si="26"/>
        <v>6.1762503594412217E-2</v>
      </c>
      <c r="AO100" s="33">
        <f t="shared" si="38"/>
        <v>0.83920045948142752</v>
      </c>
      <c r="AP100" s="31">
        <f t="shared" si="45"/>
        <v>5.7146698921091407E-2</v>
      </c>
      <c r="AQ100" s="8">
        <f t="shared" si="46"/>
        <v>4.7957535992426706E-2</v>
      </c>
      <c r="AR100" s="33">
        <f t="shared" si="30"/>
        <v>0.87630733314014386</v>
      </c>
      <c r="AS100" s="31">
        <f t="shared" si="47"/>
        <v>6.1853521788673871E-2</v>
      </c>
      <c r="AT100" s="8">
        <f t="shared" si="48"/>
        <v>5.4202694723958583E-2</v>
      </c>
      <c r="AV100" s="7" t="s">
        <v>22</v>
      </c>
      <c r="AW100" s="31"/>
      <c r="AX100" s="176">
        <f>AX10</f>
        <v>0.95815910792453196</v>
      </c>
      <c r="AY100" s="176">
        <f>BC10</f>
        <v>0.87174291011754046</v>
      </c>
      <c r="AZ100" s="176">
        <f>BH10</f>
        <v>0.78497948212583102</v>
      </c>
      <c r="BA100" s="176">
        <f>BM10</f>
        <v>0.76300037005328503</v>
      </c>
      <c r="BB100" s="176">
        <f>BQ10</f>
        <v>0.8606877040834382</v>
      </c>
      <c r="BC100" s="31"/>
      <c r="BD100" s="31"/>
      <c r="BE100" s="31"/>
    </row>
    <row r="101" spans="1:57">
      <c r="A101" t="s">
        <v>121</v>
      </c>
      <c r="B101">
        <v>76205.936000000002</v>
      </c>
      <c r="C101">
        <v>74286.720000000001</v>
      </c>
      <c r="D101">
        <v>71878.648000000001</v>
      </c>
      <c r="E101">
        <v>63326.84</v>
      </c>
      <c r="F101">
        <v>55420.677000000003</v>
      </c>
      <c r="G101">
        <v>81321.876999999993</v>
      </c>
      <c r="H101">
        <v>80747.482999999993</v>
      </c>
      <c r="I101">
        <v>403929.21100000001</v>
      </c>
      <c r="J101">
        <v>107884.887</v>
      </c>
      <c r="K101">
        <v>114156.202</v>
      </c>
      <c r="L101">
        <v>150407.24299999999</v>
      </c>
      <c r="M101">
        <v>170545.726</v>
      </c>
      <c r="N101">
        <v>192096.83799999999</v>
      </c>
      <c r="O101">
        <v>178776.231</v>
      </c>
      <c r="P101">
        <v>143775.56899999999</v>
      </c>
      <c r="Q101">
        <v>183819.88</v>
      </c>
      <c r="R101">
        <v>264519.71500000003</v>
      </c>
      <c r="S101">
        <v>246243.77100000001</v>
      </c>
      <c r="T101">
        <v>206991.46100000001</v>
      </c>
      <c r="U101">
        <v>231435.19500000001</v>
      </c>
      <c r="Z101" s="110" t="s">
        <v>86</v>
      </c>
      <c r="AF101" s="33">
        <f t="shared" si="19"/>
        <v>0.55821873879011608</v>
      </c>
      <c r="AG101" s="31">
        <f t="shared" si="43"/>
        <v>1.0697550403287744E-2</v>
      </c>
      <c r="AH101" s="8">
        <f t="shared" si="21"/>
        <v>5.9715730942669822E-3</v>
      </c>
      <c r="AI101" s="33">
        <f t="shared" si="37"/>
        <v>0.77189340964752362</v>
      </c>
      <c r="AJ101" s="72">
        <f t="shared" si="42"/>
        <v>8.6517031287385044E-3</v>
      </c>
      <c r="AK101" s="8">
        <f t="shared" si="23"/>
        <v>6.6781926273001124E-3</v>
      </c>
      <c r="AL101" s="33">
        <f t="shared" si="24"/>
        <v>0.70586778495259894</v>
      </c>
      <c r="AM101" s="31">
        <f t="shared" si="44"/>
        <v>5.6559801979723587E-3</v>
      </c>
      <c r="AN101" s="8">
        <f t="shared" si="26"/>
        <v>3.9923742140785109E-3</v>
      </c>
      <c r="AO101" s="33">
        <f t="shared" si="38"/>
        <v>0.8991993415101841</v>
      </c>
      <c r="AP101" s="31">
        <f t="shared" si="45"/>
        <v>6.1392121671963477E-3</v>
      </c>
      <c r="AQ101" s="8">
        <f t="shared" si="46"/>
        <v>5.5203755381342664E-3</v>
      </c>
      <c r="AR101" s="33">
        <f t="shared" si="30"/>
        <v>0.97561465811698223</v>
      </c>
      <c r="AS101" s="31">
        <f t="shared" si="47"/>
        <v>7.7744412674505738E-3</v>
      </c>
      <c r="AT101" s="8">
        <f t="shared" si="48"/>
        <v>7.5848588591943492E-3</v>
      </c>
      <c r="AV101" s="8"/>
      <c r="AW101" s="31"/>
      <c r="AX101" s="176"/>
      <c r="AY101" s="176"/>
      <c r="AZ101" s="176"/>
      <c r="BA101" s="176"/>
      <c r="BB101" s="176"/>
      <c r="BC101" s="31"/>
      <c r="BD101" s="31"/>
      <c r="BE101" s="31"/>
    </row>
    <row r="102" spans="1:57">
      <c r="A102" t="s">
        <v>122</v>
      </c>
      <c r="B102">
        <v>22524.9</v>
      </c>
      <c r="C102">
        <v>18339.768</v>
      </c>
      <c r="D102">
        <v>18484.763999999999</v>
      </c>
      <c r="E102">
        <v>19399.412</v>
      </c>
      <c r="F102">
        <v>14828.903</v>
      </c>
      <c r="G102">
        <v>12884.81</v>
      </c>
      <c r="H102">
        <v>14594.049000000001</v>
      </c>
      <c r="I102">
        <v>15592.955</v>
      </c>
      <c r="J102">
        <v>20182.072</v>
      </c>
      <c r="K102">
        <v>28722.513999999999</v>
      </c>
      <c r="L102">
        <v>30127.338</v>
      </c>
      <c r="M102">
        <v>20647.446</v>
      </c>
      <c r="N102">
        <v>22448.978999999999</v>
      </c>
      <c r="O102">
        <v>30077.24</v>
      </c>
      <c r="P102">
        <v>54120.807999999997</v>
      </c>
      <c r="Q102">
        <v>45421.281000000003</v>
      </c>
      <c r="R102">
        <v>39248.665999999997</v>
      </c>
      <c r="S102">
        <v>32588.648000000001</v>
      </c>
      <c r="T102">
        <v>31112.105</v>
      </c>
      <c r="U102">
        <v>18787.644</v>
      </c>
      <c r="Z102" s="110" t="s">
        <v>87</v>
      </c>
      <c r="AF102" s="33">
        <f t="shared" si="19"/>
        <v>6.1282244934329246E-2</v>
      </c>
      <c r="AG102" s="31">
        <f t="shared" si="43"/>
        <v>4.1118915711041981E-3</v>
      </c>
      <c r="AH102" s="8">
        <f t="shared" si="21"/>
        <v>2.5198594640381137E-4</v>
      </c>
      <c r="AI102" s="33">
        <f t="shared" si="37"/>
        <v>0.45661385239761454</v>
      </c>
      <c r="AJ102" s="72">
        <f t="shared" si="42"/>
        <v>2.4464675710464592E-3</v>
      </c>
      <c r="AK102" s="8">
        <f t="shared" si="23"/>
        <v>1.1170909823813584E-3</v>
      </c>
      <c r="AL102" s="33">
        <f t="shared" si="24"/>
        <v>0.40562078733967116</v>
      </c>
      <c r="AM102" s="31">
        <f t="shared" si="44"/>
        <v>1.3455152717543693E-3</v>
      </c>
      <c r="AN102" s="8">
        <f t="shared" si="26"/>
        <v>5.4576896390655882E-4</v>
      </c>
      <c r="AO102" s="33">
        <f t="shared" si="38"/>
        <v>0.80281299747013835</v>
      </c>
      <c r="AP102" s="31">
        <f t="shared" si="45"/>
        <v>1.0408186042702601E-3</v>
      </c>
      <c r="AQ102" s="8">
        <f t="shared" si="46"/>
        <v>8.3558270351689326E-4</v>
      </c>
      <c r="AR102" s="33">
        <f t="shared" si="30"/>
        <v>0.73323324186348415</v>
      </c>
      <c r="AS102" s="31">
        <f t="shared" si="47"/>
        <v>1.2337172461685671E-3</v>
      </c>
      <c r="AT102" s="8">
        <f t="shared" si="48"/>
        <v>9.0460249595106863E-4</v>
      </c>
      <c r="AV102" s="7" t="s">
        <v>23</v>
      </c>
      <c r="AW102" s="31"/>
      <c r="AX102" s="176">
        <f>AX12</f>
        <v>0.78918781021820983</v>
      </c>
      <c r="AY102" s="176">
        <f>BC12</f>
        <v>0.80705845449096048</v>
      </c>
      <c r="AZ102" s="176">
        <f>BH12</f>
        <v>0.85357096326797988</v>
      </c>
      <c r="BA102" s="176">
        <f>BM12</f>
        <v>0.88533843601194306</v>
      </c>
      <c r="BB102" s="176">
        <f>BQ12</f>
        <v>0.81971819189104689</v>
      </c>
      <c r="BC102" s="31"/>
      <c r="BD102" s="31"/>
      <c r="BE102" s="31"/>
    </row>
    <row r="103" spans="1:57">
      <c r="A103" t="s">
        <v>123</v>
      </c>
      <c r="B103">
        <v>74993.687999999995</v>
      </c>
      <c r="C103">
        <v>80222.952000000005</v>
      </c>
      <c r="D103">
        <v>75436.111999999994</v>
      </c>
      <c r="E103">
        <v>78162.096000000005</v>
      </c>
      <c r="F103">
        <v>68012.645000000004</v>
      </c>
      <c r="G103">
        <v>87467.356</v>
      </c>
      <c r="H103">
        <v>102881.209</v>
      </c>
      <c r="I103">
        <v>94584.39</v>
      </c>
      <c r="J103">
        <v>128681.561</v>
      </c>
      <c r="K103">
        <v>175105.788</v>
      </c>
      <c r="L103">
        <v>193066.50899999999</v>
      </c>
      <c r="M103">
        <v>221226.26300000001</v>
      </c>
      <c r="N103">
        <v>248298.87299999999</v>
      </c>
      <c r="O103">
        <v>360333.07</v>
      </c>
      <c r="P103">
        <v>255651.96100000001</v>
      </c>
      <c r="Q103">
        <v>321826.47499999998</v>
      </c>
      <c r="R103">
        <v>362512.34100000001</v>
      </c>
      <c r="S103">
        <v>338243.06400000001</v>
      </c>
      <c r="T103">
        <v>355926.19699999999</v>
      </c>
      <c r="U103">
        <v>334407.11800000002</v>
      </c>
      <c r="Z103" s="110" t="s">
        <v>88</v>
      </c>
      <c r="AF103" s="33">
        <f t="shared" si="19"/>
        <v>0.68584261124640411</v>
      </c>
      <c r="AG103" s="31">
        <f t="shared" si="43"/>
        <v>1.782588580822974E-2</v>
      </c>
      <c r="AH103" s="8">
        <f t="shared" si="21"/>
        <v>1.2225752070496502E-2</v>
      </c>
      <c r="AI103" s="33">
        <f t="shared" si="37"/>
        <v>0.68125147873144409</v>
      </c>
      <c r="AJ103" s="72">
        <f t="shared" si="42"/>
        <v>1.61769489835639E-2</v>
      </c>
      <c r="AK103" s="8">
        <f t="shared" si="23"/>
        <v>1.1020570416416039E-2</v>
      </c>
      <c r="AL103" s="33">
        <f t="shared" si="24"/>
        <v>0.78199779623750787</v>
      </c>
      <c r="AM103" s="31">
        <f t="shared" si="44"/>
        <v>1.6366586244223175E-2</v>
      </c>
      <c r="AN103" s="8">
        <f t="shared" si="26"/>
        <v>1.2798634374913635E-2</v>
      </c>
      <c r="AO103" s="33">
        <f t="shared" si="38"/>
        <v>0.92488856403572273</v>
      </c>
      <c r="AP103" s="31">
        <f t="shared" si="45"/>
        <v>1.2043688281585587E-2</v>
      </c>
      <c r="AQ103" s="8">
        <f t="shared" si="46"/>
        <v>1.1139069560449555E-2</v>
      </c>
      <c r="AR103" s="33">
        <f t="shared" si="30"/>
        <v>0.84045987242643228</v>
      </c>
      <c r="AS103" s="31">
        <f t="shared" si="47"/>
        <v>1.2262318741244706E-2</v>
      </c>
      <c r="AT103" s="8">
        <f t="shared" si="48"/>
        <v>1.0305986844918775E-2</v>
      </c>
      <c r="AV103" s="8"/>
      <c r="AW103" s="31"/>
      <c r="AX103" s="176"/>
      <c r="AY103" s="176"/>
      <c r="AZ103" s="176"/>
      <c r="BA103" s="176"/>
      <c r="BB103" s="176"/>
      <c r="BC103" s="31"/>
      <c r="BD103" s="31"/>
      <c r="BE103" s="31"/>
    </row>
    <row r="104" spans="1:57">
      <c r="A104" t="s">
        <v>124</v>
      </c>
      <c r="B104">
        <v>65777.788</v>
      </c>
      <c r="C104">
        <v>47285.32</v>
      </c>
      <c r="D104">
        <v>31030.063999999998</v>
      </c>
      <c r="E104">
        <v>31055.624</v>
      </c>
      <c r="F104">
        <v>25353.482</v>
      </c>
      <c r="G104">
        <v>27126.559000000001</v>
      </c>
      <c r="H104">
        <v>25625.921999999999</v>
      </c>
      <c r="I104">
        <v>23210.451000000001</v>
      </c>
      <c r="J104">
        <v>26641.633999999998</v>
      </c>
      <c r="K104">
        <v>37384.749000000003</v>
      </c>
      <c r="L104">
        <v>43617.108</v>
      </c>
      <c r="M104">
        <v>51938.809000000001</v>
      </c>
      <c r="N104">
        <v>64979.222000000002</v>
      </c>
      <c r="O104">
        <v>94958.407000000007</v>
      </c>
      <c r="P104">
        <v>78723.100000000006</v>
      </c>
      <c r="Q104">
        <v>89279.445000000007</v>
      </c>
      <c r="R104">
        <v>87176.104000000007</v>
      </c>
      <c r="S104">
        <v>93839.362999999998</v>
      </c>
      <c r="T104">
        <v>78886.976999999999</v>
      </c>
      <c r="U104">
        <v>104392.238</v>
      </c>
      <c r="Z104" s="110" t="s">
        <v>89</v>
      </c>
      <c r="AF104" s="33">
        <f t="shared" si="19"/>
        <v>8.7594495336391645E-2</v>
      </c>
      <c r="AG104" s="31">
        <f t="shared" si="43"/>
        <v>4.5995396793238564E-3</v>
      </c>
      <c r="AH104" s="8">
        <f t="shared" si="21"/>
        <v>4.0289435699008186E-4</v>
      </c>
      <c r="AI104" s="33">
        <f t="shared" si="37"/>
        <v>0.10410276678375072</v>
      </c>
      <c r="AJ104" s="72">
        <f t="shared" si="42"/>
        <v>2.7216078766997974E-3</v>
      </c>
      <c r="AK104" s="8">
        <f t="shared" si="23"/>
        <v>2.8332691006489798E-4</v>
      </c>
      <c r="AL104" s="33">
        <f t="shared" si="24"/>
        <v>0.1656680589682637</v>
      </c>
      <c r="AM104" s="31">
        <f t="shared" si="44"/>
        <v>1.5288496964799008E-3</v>
      </c>
      <c r="AN104" s="8">
        <f t="shared" si="26"/>
        <v>2.5328156167004425E-4</v>
      </c>
      <c r="AO104" s="33">
        <f t="shared" si="38"/>
        <v>0.12818405894978435</v>
      </c>
      <c r="AP104" s="31">
        <f t="shared" si="45"/>
        <v>1.1017304457732664E-3</v>
      </c>
      <c r="AQ104" s="8">
        <f t="shared" si="46"/>
        <v>1.4122428040777256E-4</v>
      </c>
      <c r="AR104" s="33">
        <f t="shared" si="30"/>
        <v>0.22088620112843846</v>
      </c>
      <c r="AS104" s="31">
        <f t="shared" si="47"/>
        <v>1.7693728199066033E-3</v>
      </c>
      <c r="AT104" s="8">
        <f t="shared" si="48"/>
        <v>3.9083004056908227E-4</v>
      </c>
      <c r="AV104" s="7" t="s">
        <v>24</v>
      </c>
      <c r="AW104" s="31"/>
      <c r="AX104" s="176">
        <f>AX14</f>
        <v>0.76401248709842662</v>
      </c>
      <c r="AY104" s="176">
        <f>BC14</f>
        <v>0.84455913574723829</v>
      </c>
      <c r="AZ104" s="176">
        <f>BH14</f>
        <v>0.96547748568015301</v>
      </c>
      <c r="BA104" s="176">
        <f>BM14</f>
        <v>0.96123632270556625</v>
      </c>
      <c r="BB104" s="176">
        <f>BQ14</f>
        <v>0.98337030320680374</v>
      </c>
      <c r="BC104" s="31"/>
      <c r="BD104" s="31"/>
      <c r="BE104" s="31"/>
    </row>
    <row r="105" spans="1:57">
      <c r="A105" t="s">
        <v>125</v>
      </c>
      <c r="B105">
        <v>8156.6809999999996</v>
      </c>
      <c r="C105">
        <v>9292.7340000000004</v>
      </c>
      <c r="D105">
        <v>11948.234</v>
      </c>
      <c r="E105">
        <v>17689.788</v>
      </c>
      <c r="F105">
        <v>18668.452000000001</v>
      </c>
      <c r="G105">
        <v>13026.196</v>
      </c>
      <c r="H105">
        <v>14786.508</v>
      </c>
      <c r="I105">
        <v>16909.043000000001</v>
      </c>
      <c r="J105">
        <v>25589.975999999999</v>
      </c>
      <c r="K105">
        <v>25990.977999999999</v>
      </c>
      <c r="L105">
        <v>40475.661</v>
      </c>
      <c r="M105">
        <v>43131.466999999997</v>
      </c>
      <c r="N105">
        <v>56994.624000000003</v>
      </c>
      <c r="O105">
        <v>70745.663</v>
      </c>
      <c r="P105">
        <v>42383.843999999997</v>
      </c>
      <c r="Q105">
        <v>67275.282999999996</v>
      </c>
      <c r="R105">
        <v>94943.659</v>
      </c>
      <c r="S105">
        <v>80556.107999999993</v>
      </c>
      <c r="T105">
        <v>77267.380999999994</v>
      </c>
      <c r="U105">
        <v>96232.471999999994</v>
      </c>
      <c r="Z105" s="110" t="s">
        <v>90</v>
      </c>
      <c r="AF105" s="33">
        <f t="shared" si="19"/>
        <v>0.13543049133511323</v>
      </c>
      <c r="AG105" s="31">
        <f t="shared" si="43"/>
        <v>1.2889048832027765E-3</v>
      </c>
      <c r="AH105" s="8">
        <f t="shared" si="21"/>
        <v>1.7455702161637876E-4</v>
      </c>
      <c r="AI105" s="33">
        <f t="shared" si="37"/>
        <v>0.31949538615013717</v>
      </c>
      <c r="AJ105" s="72">
        <f t="shared" si="42"/>
        <v>1.2149363329426273E-3</v>
      </c>
      <c r="AK105" s="8">
        <f t="shared" si="23"/>
        <v>3.8816655284133631E-4</v>
      </c>
      <c r="AL105" s="33">
        <f t="shared" si="24"/>
        <v>0.25170728450081459</v>
      </c>
      <c r="AM105" s="31">
        <f t="shared" si="44"/>
        <v>9.7676162320946129E-4</v>
      </c>
      <c r="AN105" s="8">
        <f t="shared" si="26"/>
        <v>2.4585801578266131E-4</v>
      </c>
      <c r="AO105" s="33">
        <f t="shared" si="38"/>
        <v>0.22305783840270579</v>
      </c>
      <c r="AP105" s="31">
        <f t="shared" si="45"/>
        <v>5.0438041270932127E-4</v>
      </c>
      <c r="AQ105" s="8">
        <f t="shared" si="46"/>
        <v>1.1250600459160585E-4</v>
      </c>
      <c r="AR105" s="33">
        <f t="shared" si="30"/>
        <v>0.47349996091552699</v>
      </c>
      <c r="AS105" s="31">
        <f t="shared" si="47"/>
        <v>8.116603880793104E-4</v>
      </c>
      <c r="AT105" s="8">
        <f t="shared" si="48"/>
        <v>3.8432116203223493E-4</v>
      </c>
      <c r="AV105" s="8"/>
      <c r="AW105" s="31"/>
      <c r="AX105" s="176"/>
      <c r="AY105" s="176"/>
      <c r="AZ105" s="176"/>
      <c r="BA105" s="176"/>
      <c r="BB105" s="171"/>
      <c r="BC105" s="31"/>
      <c r="BD105" s="158"/>
      <c r="BE105" s="158"/>
    </row>
    <row r="106" spans="1:57">
      <c r="A106" t="s">
        <v>126</v>
      </c>
      <c r="B106">
        <v>1440.09</v>
      </c>
      <c r="C106">
        <v>3996.2840000000001</v>
      </c>
      <c r="D106">
        <v>63764.951999999997</v>
      </c>
      <c r="E106">
        <v>36652.423999999999</v>
      </c>
      <c r="F106">
        <v>36410.612999999998</v>
      </c>
      <c r="G106">
        <v>24593.487000000001</v>
      </c>
      <c r="H106">
        <v>19724.116999999998</v>
      </c>
      <c r="I106">
        <v>31540.508999999998</v>
      </c>
      <c r="J106">
        <v>31850.063999999998</v>
      </c>
      <c r="K106">
        <v>28036.893</v>
      </c>
      <c r="L106">
        <v>55272.199000000001</v>
      </c>
      <c r="M106">
        <v>35942.514000000003</v>
      </c>
      <c r="N106">
        <v>43599.239000000001</v>
      </c>
      <c r="O106">
        <v>36649.911</v>
      </c>
      <c r="P106">
        <v>36569.826999999997</v>
      </c>
      <c r="Q106">
        <v>47946.940999999999</v>
      </c>
      <c r="R106">
        <v>43751.853000000003</v>
      </c>
      <c r="S106">
        <v>52410.764000000003</v>
      </c>
      <c r="T106">
        <v>52179.474999999999</v>
      </c>
      <c r="U106">
        <v>45824.408000000003</v>
      </c>
      <c r="Z106" s="110" t="s">
        <v>91</v>
      </c>
      <c r="AF106" s="33">
        <f t="shared" si="19"/>
        <v>0.91105865636053995</v>
      </c>
      <c r="AG106" s="31">
        <f t="shared" si="43"/>
        <v>5.6217650311768279E-2</v>
      </c>
      <c r="AH106" s="8">
        <f t="shared" si="21"/>
        <v>5.1217576956786297E-2</v>
      </c>
      <c r="AI106" s="33">
        <f t="shared" si="37"/>
        <v>0.96754263398083751</v>
      </c>
      <c r="AJ106" s="72">
        <f t="shared" si="42"/>
        <v>5.4384093363896956E-2</v>
      </c>
      <c r="AK106" s="8">
        <f t="shared" si="23"/>
        <v>5.2618928939964643E-2</v>
      </c>
      <c r="AL106" s="33">
        <f t="shared" si="24"/>
        <v>0.92781151716664712</v>
      </c>
      <c r="AM106" s="31">
        <f t="shared" si="44"/>
        <v>5.0251633034110878E-2</v>
      </c>
      <c r="AN106" s="8">
        <f t="shared" si="26"/>
        <v>4.6624043885480013E-2</v>
      </c>
      <c r="AO106" s="33">
        <f t="shared" si="38"/>
        <v>0.93197575231530805</v>
      </c>
      <c r="AP106" s="31">
        <f t="shared" si="45"/>
        <v>4.2835046735673871E-2</v>
      </c>
      <c r="AQ106" s="8">
        <f t="shared" si="46"/>
        <v>3.9921224906941034E-2</v>
      </c>
      <c r="AR106" s="33">
        <f t="shared" si="30"/>
        <v>0.95619933071871199</v>
      </c>
      <c r="AS106" s="31">
        <f t="shared" si="47"/>
        <v>4.1241439244311853E-2</v>
      </c>
      <c r="AT106" s="8">
        <f t="shared" si="48"/>
        <v>3.943503660328742E-2</v>
      </c>
      <c r="AV106" s="20" t="s">
        <v>25</v>
      </c>
      <c r="AW106" s="177"/>
      <c r="AX106" s="178">
        <f>AX16</f>
        <v>0.94185438331016791</v>
      </c>
      <c r="AY106" s="178">
        <f>BC16</f>
        <v>0.87280114473400283</v>
      </c>
      <c r="AZ106" s="178">
        <f>BH16</f>
        <v>0.82607907968566363</v>
      </c>
      <c r="BA106" s="178">
        <f>BM16</f>
        <v>0.78492177010043562</v>
      </c>
      <c r="BB106" s="178">
        <f>BQ16</f>
        <v>0.75765501260893597</v>
      </c>
      <c r="BC106" s="177"/>
      <c r="BD106" s="31"/>
      <c r="BE106" s="31"/>
    </row>
    <row r="107" spans="1:57">
      <c r="A107" t="s">
        <v>127</v>
      </c>
      <c r="B107">
        <v>64859</v>
      </c>
      <c r="C107">
        <v>64078.067999999999</v>
      </c>
      <c r="D107">
        <v>64817.447999999997</v>
      </c>
      <c r="E107">
        <v>59757.815999999999</v>
      </c>
      <c r="F107">
        <v>51034.78</v>
      </c>
      <c r="G107">
        <v>49735.565999999999</v>
      </c>
      <c r="H107">
        <v>41353.892</v>
      </c>
      <c r="I107">
        <v>36916.730000000003</v>
      </c>
      <c r="J107">
        <v>42872.156999999999</v>
      </c>
      <c r="K107">
        <v>50369.919999999998</v>
      </c>
      <c r="L107">
        <v>42768.154999999999</v>
      </c>
      <c r="M107">
        <v>47892.758999999998</v>
      </c>
      <c r="N107">
        <v>48192.078000000001</v>
      </c>
      <c r="O107">
        <v>44070.396000000001</v>
      </c>
      <c r="P107">
        <v>42293.982000000004</v>
      </c>
      <c r="Q107">
        <v>52034.241999999998</v>
      </c>
      <c r="R107">
        <v>43133.224999999999</v>
      </c>
      <c r="S107">
        <v>44114.084000000003</v>
      </c>
      <c r="T107">
        <v>45419.4</v>
      </c>
      <c r="U107">
        <v>51974.262999999999</v>
      </c>
      <c r="Z107" s="110" t="s">
        <v>92</v>
      </c>
      <c r="AF107" s="33">
        <f t="shared" si="19"/>
        <v>4.6952991281330655E-4</v>
      </c>
      <c r="AG107" s="31">
        <f t="shared" si="43"/>
        <v>9.5454422676802528E-2</v>
      </c>
      <c r="AH107" s="8">
        <f t="shared" si="21"/>
        <v>4.4818706757083599E-5</v>
      </c>
      <c r="AI107" s="33">
        <f t="shared" si="37"/>
        <v>3.7020506448847433E-5</v>
      </c>
      <c r="AJ107" s="72">
        <f t="shared" si="42"/>
        <v>7.284385156072111E-2</v>
      </c>
      <c r="AK107" s="8">
        <f>(AI107*AJ107)</f>
        <v>2.696716276462561E-6</v>
      </c>
      <c r="AL107" s="33">
        <f t="shared" si="24"/>
        <v>8.1640065491663332E-5</v>
      </c>
      <c r="AM107" s="31">
        <f t="shared" si="44"/>
        <v>0.10939208406935555</v>
      </c>
      <c r="AN107" s="8">
        <f t="shared" si="26"/>
        <v>8.9307769076917281E-6</v>
      </c>
      <c r="AO107" s="33">
        <f t="shared" si="38"/>
        <v>1.5413432895442541E-4</v>
      </c>
      <c r="AP107" s="31">
        <f t="shared" si="45"/>
        <v>8.2417665912306634E-2</v>
      </c>
      <c r="AQ107" s="8">
        <f t="shared" si="46"/>
        <v>1.2703391629383405E-5</v>
      </c>
      <c r="AR107" s="33">
        <f t="shared" si="30"/>
        <v>7.7184020041958859E-3</v>
      </c>
      <c r="AS107" s="31">
        <f t="shared" si="47"/>
        <v>9.5276406438396494E-2</v>
      </c>
      <c r="AT107" s="8">
        <f t="shared" si="48"/>
        <v>7.3538160640670134E-4</v>
      </c>
      <c r="AV107" s="47"/>
      <c r="AW107" s="31"/>
      <c r="AX107" s="31"/>
      <c r="AY107" s="31"/>
      <c r="AZ107" s="31"/>
      <c r="BA107" s="31"/>
      <c r="BB107" s="31"/>
      <c r="BC107" s="31"/>
      <c r="BD107" s="31"/>
      <c r="BE107" s="31"/>
    </row>
    <row r="108" spans="1:57">
      <c r="A108" t="s">
        <v>128</v>
      </c>
      <c r="B108">
        <v>834.20399999999995</v>
      </c>
      <c r="C108">
        <v>739.476</v>
      </c>
      <c r="D108">
        <v>451.52499999999998</v>
      </c>
      <c r="E108">
        <v>433.34100000000001</v>
      </c>
      <c r="F108">
        <v>448.73200000000003</v>
      </c>
      <c r="G108">
        <v>350.73200000000003</v>
      </c>
      <c r="H108">
        <v>451.49099999999999</v>
      </c>
      <c r="I108">
        <v>817.53399999999999</v>
      </c>
      <c r="J108">
        <v>603.37699999999995</v>
      </c>
      <c r="K108">
        <v>459.44499999999999</v>
      </c>
      <c r="L108">
        <v>611.31299999999999</v>
      </c>
      <c r="M108">
        <v>530.92200000000003</v>
      </c>
      <c r="N108">
        <v>1200.5619999999999</v>
      </c>
      <c r="O108">
        <v>964.34299999999996</v>
      </c>
      <c r="P108">
        <v>661.39099999999996</v>
      </c>
      <c r="Q108">
        <v>653.42700000000002</v>
      </c>
      <c r="R108">
        <v>310.30799999999999</v>
      </c>
      <c r="S108">
        <v>622.10900000000004</v>
      </c>
      <c r="T108">
        <v>597.221</v>
      </c>
      <c r="U108">
        <v>395.22399999999999</v>
      </c>
      <c r="Z108" s="110" t="s">
        <v>93</v>
      </c>
      <c r="AF108" s="33">
        <f t="shared" si="19"/>
        <v>0.21024531742216299</v>
      </c>
      <c r="AG108" s="31">
        <f t="shared" si="43"/>
        <v>4.778648427151308E-2</v>
      </c>
      <c r="AH108" s="8">
        <f t="shared" si="21"/>
        <v>1.0046884554153467E-2</v>
      </c>
      <c r="AI108" s="33">
        <f>(2*MIN(G73,G338)/(G73+G338))</f>
        <v>0.28808115637554688</v>
      </c>
      <c r="AJ108" s="72">
        <f t="shared" si="42"/>
        <v>4.9260132457411065E-2</v>
      </c>
      <c r="AK108" s="8">
        <f t="shared" si="23"/>
        <v>1.419091592154359E-2</v>
      </c>
      <c r="AL108" s="33">
        <f t="shared" si="24"/>
        <v>0.46818875538592691</v>
      </c>
      <c r="AM108" s="31">
        <f t="shared" si="44"/>
        <v>0.11351437517713085</v>
      </c>
      <c r="AN108" s="8">
        <f t="shared" si="26"/>
        <v>5.3146154032592048E-2</v>
      </c>
      <c r="AO108" s="33">
        <f>(2*MIN(Q73,Q338)/(Q73+Q338))</f>
        <v>0.39455635716407739</v>
      </c>
      <c r="AP108" s="31">
        <f t="shared" si="45"/>
        <v>0.13171485633696031</v>
      </c>
      <c r="AQ108" s="8">
        <f t="shared" si="46"/>
        <v>5.1968933900700856E-2</v>
      </c>
      <c r="AR108" s="33">
        <f t="shared" si="30"/>
        <v>0.42846446096312862</v>
      </c>
      <c r="AS108" s="31">
        <f t="shared" si="47"/>
        <v>0.11795021619336472</v>
      </c>
      <c r="AT108" s="8">
        <f t="shared" si="48"/>
        <v>5.0537475801774499E-2</v>
      </c>
      <c r="AV108" s="50"/>
      <c r="AW108" s="31"/>
      <c r="AX108" s="31"/>
      <c r="AY108" s="31"/>
      <c r="AZ108" s="31"/>
      <c r="BA108" s="31"/>
      <c r="BB108" s="31"/>
      <c r="BC108" s="31"/>
      <c r="BD108" s="31"/>
      <c r="BE108" s="31"/>
    </row>
    <row r="109" spans="1:57">
      <c r="A109" t="s">
        <v>129</v>
      </c>
      <c r="B109">
        <v>118631.61599999999</v>
      </c>
      <c r="C109">
        <v>91468.016000000003</v>
      </c>
      <c r="D109">
        <v>83927.607999999993</v>
      </c>
      <c r="E109">
        <v>100252.864</v>
      </c>
      <c r="F109">
        <v>104360.507</v>
      </c>
      <c r="G109">
        <v>95520.384000000005</v>
      </c>
      <c r="H109">
        <v>88807.517000000007</v>
      </c>
      <c r="I109">
        <v>88460.18</v>
      </c>
      <c r="J109">
        <v>115219.008</v>
      </c>
      <c r="K109">
        <v>139011.35399999999</v>
      </c>
      <c r="L109">
        <v>173283.43400000001</v>
      </c>
      <c r="M109">
        <v>215406.24900000001</v>
      </c>
      <c r="N109">
        <v>251133.935</v>
      </c>
      <c r="O109">
        <v>296896.53499999997</v>
      </c>
      <c r="P109">
        <v>262797.44500000001</v>
      </c>
      <c r="Q109">
        <v>292986.74200000003</v>
      </c>
      <c r="R109">
        <v>396090.78499999997</v>
      </c>
      <c r="S109">
        <v>368429.14500000002</v>
      </c>
      <c r="T109">
        <v>378031.88199999998</v>
      </c>
      <c r="U109">
        <v>407735.91899999999</v>
      </c>
      <c r="Z109" s="110" t="s">
        <v>94</v>
      </c>
      <c r="AF109" s="33">
        <f t="shared" ref="AF109:AF172" si="49">(2*MIN(B74,B339)/(B74+B339))</f>
        <v>0.11950675360163261</v>
      </c>
      <c r="AG109" s="31">
        <f t="shared" si="43"/>
        <v>7.7131449592277257E-5</v>
      </c>
      <c r="AH109" s="8">
        <f t="shared" ref="AH109:AH172" si="50">(AF109*AG109)</f>
        <v>9.2177291413610245E-6</v>
      </c>
      <c r="AI109" s="33">
        <f>(2*MIN(G74,G339)/(G74+G339))</f>
        <v>0.117757042675083</v>
      </c>
      <c r="AJ109" s="72">
        <f t="shared" si="42"/>
        <v>1.9824955156688839E-4</v>
      </c>
      <c r="AK109" s="8">
        <f t="shared" ref="AK109:AK172" si="51">(AI109*AJ109)</f>
        <v>2.3345280904178144E-5</v>
      </c>
      <c r="AL109" s="33">
        <f t="shared" ref="AL109:AL172" si="52">(2*MIN(L74,L339)/(L74+L339))</f>
        <v>0.36124794745484401</v>
      </c>
      <c r="AM109" s="31">
        <f t="shared" si="44"/>
        <v>6.516557646629173E-6</v>
      </c>
      <c r="AN109" s="8">
        <f t="shared" ref="AN109:AN172" si="53">(AL109*AM109)</f>
        <v>2.3540930743159574E-6</v>
      </c>
      <c r="AO109" s="33">
        <f>(2*MIN(Q74,Q339)/(Q74+Q339))</f>
        <v>0.40203906294747688</v>
      </c>
      <c r="AP109" s="31">
        <f t="shared" si="45"/>
        <v>6.2060271103097273E-5</v>
      </c>
      <c r="AQ109" s="8">
        <f t="shared" si="46"/>
        <v>2.4950653240555605E-5</v>
      </c>
      <c r="AR109" s="33">
        <f t="shared" ref="AR109:AR172" si="54">(2*MIN(U74,U339)/(U74+U339))</f>
        <v>4.4155489989584872E-3</v>
      </c>
      <c r="AS109" s="31">
        <f t="shared" si="47"/>
        <v>4.2881342732118942E-5</v>
      </c>
      <c r="AT109" s="8">
        <f t="shared" si="48"/>
        <v>1.893446699748036E-7</v>
      </c>
      <c r="AV109" s="164"/>
      <c r="AW109" s="31"/>
      <c r="AX109" s="31"/>
      <c r="AY109" s="31"/>
      <c r="AZ109" s="31"/>
      <c r="BA109" s="31"/>
      <c r="BB109" s="31"/>
      <c r="BC109" s="31"/>
      <c r="BD109" s="31"/>
      <c r="BE109" s="31"/>
    </row>
    <row r="110" spans="1:57">
      <c r="A110" t="s">
        <v>130</v>
      </c>
      <c r="B110">
        <v>75806.944000000003</v>
      </c>
      <c r="C110">
        <v>90486.944000000003</v>
      </c>
      <c r="D110">
        <v>82336.271999999997</v>
      </c>
      <c r="E110">
        <v>88753.648000000001</v>
      </c>
      <c r="F110">
        <v>85119.089000000007</v>
      </c>
      <c r="G110">
        <v>85571.75</v>
      </c>
      <c r="H110">
        <v>103911.537</v>
      </c>
      <c r="I110">
        <v>140057.86799999999</v>
      </c>
      <c r="J110">
        <v>144353.97899999999</v>
      </c>
      <c r="K110">
        <v>189421.696</v>
      </c>
      <c r="L110">
        <v>209472.478</v>
      </c>
      <c r="M110">
        <v>271171.77600000001</v>
      </c>
      <c r="N110">
        <v>339857.46299999999</v>
      </c>
      <c r="O110">
        <v>423313.75300000003</v>
      </c>
      <c r="P110">
        <v>424206.185</v>
      </c>
      <c r="Q110">
        <v>500368.277</v>
      </c>
      <c r="R110">
        <v>610354.22499999998</v>
      </c>
      <c r="S110">
        <v>603504.89199999999</v>
      </c>
      <c r="T110">
        <v>706775.16599999997</v>
      </c>
      <c r="U110">
        <v>730020.18799999997</v>
      </c>
      <c r="Z110" s="110" t="s">
        <v>95</v>
      </c>
      <c r="AF110" s="33">
        <f t="shared" si="49"/>
        <v>6.5791516662146693E-2</v>
      </c>
      <c r="AG110" s="31">
        <f t="shared" si="43"/>
        <v>2.1478731800155188E-4</v>
      </c>
      <c r="AH110" s="8">
        <f t="shared" si="50"/>
        <v>1.41311834111169E-5</v>
      </c>
      <c r="AI110" s="33">
        <f>(2*MIN(G75,G340)/(G75+G340))</f>
        <v>7.9996726811505259E-3</v>
      </c>
      <c r="AJ110" s="72">
        <f t="shared" si="42"/>
        <v>3.0856948742051239E-4</v>
      </c>
      <c r="AK110" s="8">
        <f t="shared" si="51"/>
        <v>2.468454898754494E-6</v>
      </c>
      <c r="AL110" s="33">
        <f t="shared" si="52"/>
        <v>4.6812620321051615E-2</v>
      </c>
      <c r="AM110" s="31">
        <f t="shared" si="44"/>
        <v>5.5609130535666539E-4</v>
      </c>
      <c r="AN110" s="8">
        <f t="shared" si="53"/>
        <v>2.6032091141499554E-5</v>
      </c>
      <c r="AO110" s="33">
        <f>(2*MIN(Q75,Q340)/(Q75+Q340))</f>
        <v>2.278681278656618E-2</v>
      </c>
      <c r="AP110" s="31">
        <f t="shared" si="45"/>
        <v>7.4952484635281311E-5</v>
      </c>
      <c r="AQ110" s="8">
        <f t="shared" si="46"/>
        <v>1.7079282352721333E-6</v>
      </c>
      <c r="AR110" s="33">
        <f t="shared" si="54"/>
        <v>0.9085864740989974</v>
      </c>
      <c r="AS110" s="31">
        <f t="shared" si="47"/>
        <v>3.3681948589928666E-3</v>
      </c>
      <c r="AT110" s="8">
        <f t="shared" si="48"/>
        <v>3.0602962910106983E-3</v>
      </c>
      <c r="AV110" s="164"/>
      <c r="AW110" s="31"/>
      <c r="AX110" s="31"/>
      <c r="AY110" s="31"/>
      <c r="AZ110" s="31"/>
      <c r="BA110" s="31"/>
      <c r="BB110" s="31"/>
      <c r="BC110" s="31"/>
      <c r="BD110" s="31"/>
      <c r="BE110" s="31"/>
    </row>
    <row r="111" spans="1:57">
      <c r="A111" t="s">
        <v>131</v>
      </c>
      <c r="B111">
        <v>109798.54399999999</v>
      </c>
      <c r="C111">
        <v>127572.872</v>
      </c>
      <c r="D111">
        <v>131399.424</v>
      </c>
      <c r="E111">
        <v>121301.16</v>
      </c>
      <c r="F111">
        <v>116801.765</v>
      </c>
      <c r="G111">
        <v>115985.462</v>
      </c>
      <c r="H111">
        <v>145229.80600000001</v>
      </c>
      <c r="I111">
        <v>127471.27800000001</v>
      </c>
      <c r="J111">
        <v>181673.78599999999</v>
      </c>
      <c r="K111">
        <v>282290.02100000001</v>
      </c>
      <c r="L111">
        <v>415556.57500000001</v>
      </c>
      <c r="M111">
        <v>578711.79299999995</v>
      </c>
      <c r="N111">
        <v>747580.46699999995</v>
      </c>
      <c r="O111">
        <v>927345.29299999995</v>
      </c>
      <c r="P111">
        <v>903554.348</v>
      </c>
      <c r="Q111">
        <v>1033012.697</v>
      </c>
      <c r="R111">
        <v>1221252.6599999999</v>
      </c>
      <c r="S111">
        <v>1097497.236</v>
      </c>
      <c r="T111">
        <v>1274845.084</v>
      </c>
      <c r="U111">
        <v>1980415.1569999999</v>
      </c>
      <c r="Z111" s="110" t="s">
        <v>96</v>
      </c>
      <c r="AF111" s="33">
        <f t="shared" si="49"/>
        <v>3.9329465438713532E-2</v>
      </c>
      <c r="AG111" s="31">
        <f t="shared" si="43"/>
        <v>3.4760332279099321E-3</v>
      </c>
      <c r="AH111" s="8">
        <f t="shared" si="50"/>
        <v>1.3671052870090352E-4</v>
      </c>
      <c r="AI111" s="33">
        <f>(2*MIN(G76,G341)/(G76+G341))</f>
        <v>0.11346404517690666</v>
      </c>
      <c r="AJ111" s="72">
        <f t="shared" si="42"/>
        <v>4.2333733862024115E-3</v>
      </c>
      <c r="AK111" s="8">
        <f t="shared" si="51"/>
        <v>4.8033566914278472E-4</v>
      </c>
      <c r="AL111" s="33">
        <f t="shared" si="52"/>
        <v>0.10505511060025033</v>
      </c>
      <c r="AM111" s="31">
        <f t="shared" si="44"/>
        <v>4.3957511196262835E-3</v>
      </c>
      <c r="AN111" s="8">
        <f t="shared" si="53"/>
        <v>4.6179612004351343E-4</v>
      </c>
      <c r="AO111" s="33">
        <f>(2*MIN(Q76,Q341)/(Q76+Q341))</f>
        <v>0.38638428315603235</v>
      </c>
      <c r="AP111" s="31">
        <f t="shared" si="45"/>
        <v>2.6434961175066675E-3</v>
      </c>
      <c r="AQ111" s="8">
        <f t="shared" si="46"/>
        <v>1.0214053523885684E-3</v>
      </c>
      <c r="AR111" s="33">
        <f t="shared" si="54"/>
        <v>0.21377447568754071</v>
      </c>
      <c r="AS111" s="31">
        <f t="shared" si="47"/>
        <v>3.2530657109327665E-3</v>
      </c>
      <c r="AT111" s="8">
        <f t="shared" si="48"/>
        <v>6.95422416731769E-4</v>
      </c>
      <c r="AV111" s="31"/>
      <c r="AW111" s="31"/>
      <c r="AX111" s="31"/>
      <c r="AY111" s="31"/>
      <c r="AZ111" s="31"/>
      <c r="BA111" s="31"/>
      <c r="BB111" s="31"/>
      <c r="BC111" s="31"/>
      <c r="BD111" s="31"/>
      <c r="BE111" s="31"/>
    </row>
    <row r="112" spans="1:57">
      <c r="A112" t="s">
        <v>132</v>
      </c>
      <c r="B112">
        <v>11346.733</v>
      </c>
      <c r="C112">
        <v>3257.38</v>
      </c>
      <c r="D112">
        <v>3580.1329999999998</v>
      </c>
      <c r="E112">
        <v>7090.4250000000002</v>
      </c>
      <c r="F112">
        <v>4356.7650000000003</v>
      </c>
      <c r="G112">
        <v>2504.1990000000001</v>
      </c>
      <c r="H112">
        <v>2370.9670000000001</v>
      </c>
      <c r="I112">
        <v>2944.509</v>
      </c>
      <c r="J112">
        <v>5301.7309999999998</v>
      </c>
      <c r="K112">
        <v>2860.8290000000002</v>
      </c>
      <c r="L112">
        <v>3740.75</v>
      </c>
      <c r="M112">
        <v>4594.2299999999996</v>
      </c>
      <c r="N112">
        <v>4151.1000000000004</v>
      </c>
      <c r="O112">
        <v>6272.93</v>
      </c>
      <c r="P112">
        <v>6821.4780000000001</v>
      </c>
      <c r="Q112">
        <v>7969.91</v>
      </c>
      <c r="R112">
        <v>6446.1610000000001</v>
      </c>
      <c r="S112">
        <v>8535.027</v>
      </c>
      <c r="T112">
        <v>29556.928</v>
      </c>
      <c r="U112">
        <v>12524.053</v>
      </c>
      <c r="Z112" s="110" t="s">
        <v>97</v>
      </c>
      <c r="AF112" s="33">
        <v>0</v>
      </c>
      <c r="AG112" s="31">
        <v>0</v>
      </c>
      <c r="AH112" s="8">
        <v>0</v>
      </c>
      <c r="AI112" s="33">
        <v>0</v>
      </c>
      <c r="AJ112" s="72">
        <f t="shared" si="42"/>
        <v>0</v>
      </c>
      <c r="AK112" s="8">
        <f t="shared" si="51"/>
        <v>0</v>
      </c>
      <c r="AL112" s="33">
        <v>0</v>
      </c>
      <c r="AM112" s="31">
        <f t="shared" si="44"/>
        <v>0</v>
      </c>
      <c r="AN112" s="8">
        <f t="shared" si="53"/>
        <v>0</v>
      </c>
      <c r="AO112" s="33"/>
      <c r="AP112" s="31">
        <f t="shared" si="45"/>
        <v>2.5963011635089203E-7</v>
      </c>
      <c r="AQ112" s="8">
        <f t="shared" si="46"/>
        <v>0</v>
      </c>
      <c r="AR112" s="33">
        <v>0</v>
      </c>
      <c r="AS112" s="31">
        <v>0</v>
      </c>
      <c r="AT112" s="8">
        <v>0</v>
      </c>
      <c r="AV112" s="47"/>
      <c r="AW112" s="158"/>
      <c r="AX112" s="158"/>
      <c r="AY112" s="158"/>
      <c r="AZ112" s="158"/>
      <c r="BA112" s="158"/>
      <c r="BB112" s="158"/>
      <c r="BC112" s="158"/>
      <c r="BD112" s="158"/>
      <c r="BE112" s="158"/>
    </row>
    <row r="113" spans="1:57">
      <c r="A113" t="s">
        <v>133</v>
      </c>
      <c r="B113">
        <v>37693.908000000003</v>
      </c>
      <c r="C113">
        <v>47225.228000000003</v>
      </c>
      <c r="D113">
        <v>47842.483999999997</v>
      </c>
      <c r="E113">
        <v>67449.055999999997</v>
      </c>
      <c r="F113">
        <v>63481.432000000001</v>
      </c>
      <c r="G113">
        <v>62131.252999999997</v>
      </c>
      <c r="H113">
        <v>68100.626000000004</v>
      </c>
      <c r="I113">
        <v>88219.210999999996</v>
      </c>
      <c r="J113">
        <v>99747.892999999996</v>
      </c>
      <c r="K113">
        <v>129764.52</v>
      </c>
      <c r="L113">
        <v>150124.353</v>
      </c>
      <c r="M113">
        <v>200428.11</v>
      </c>
      <c r="N113">
        <v>312007.49699999997</v>
      </c>
      <c r="O113">
        <v>336703.94199999998</v>
      </c>
      <c r="P113">
        <v>294795.16200000001</v>
      </c>
      <c r="Q113">
        <v>364186.804</v>
      </c>
      <c r="R113">
        <v>596881.02500000002</v>
      </c>
      <c r="S113">
        <v>579149.21200000006</v>
      </c>
      <c r="T113">
        <v>642300.45600000001</v>
      </c>
      <c r="U113">
        <v>773671.86100000003</v>
      </c>
      <c r="Z113" s="110" t="s">
        <v>98</v>
      </c>
      <c r="AF113" s="33">
        <f t="shared" si="49"/>
        <v>0.1037005439987343</v>
      </c>
      <c r="AG113" s="31">
        <f t="shared" si="43"/>
        <v>1.5536285040280226E-2</v>
      </c>
      <c r="AH113" s="8">
        <f t="shared" si="50"/>
        <v>1.6111212103964571E-3</v>
      </c>
      <c r="AI113" s="33">
        <f t="shared" ref="AI113:AI144" si="55">(2*MIN(G78,G343)/(G78+G343))</f>
        <v>4.0890600835789048E-2</v>
      </c>
      <c r="AJ113" s="72">
        <f t="shared" si="42"/>
        <v>6.78917159213141E-3</v>
      </c>
      <c r="AK113" s="8">
        <f t="shared" si="51"/>
        <v>2.7761330557952388E-4</v>
      </c>
      <c r="AL113" s="33">
        <f t="shared" si="52"/>
        <v>7.5085772073351736E-2</v>
      </c>
      <c r="AM113" s="31">
        <f t="shared" si="44"/>
        <v>6.5587272496126902E-3</v>
      </c>
      <c r="AN113" s="8">
        <f t="shared" si="53"/>
        <v>4.9246709935569957E-4</v>
      </c>
      <c r="AO113" s="33">
        <f t="shared" ref="AO113:AO144" si="56">(2*MIN(Q78,Q343)/(Q78+Q343))</f>
        <v>9.3980726221506578E-2</v>
      </c>
      <c r="AP113" s="31">
        <f t="shared" si="45"/>
        <v>5.62330579823196E-3</v>
      </c>
      <c r="AQ113" s="8">
        <f t="shared" si="46"/>
        <v>5.2848236268344831E-4</v>
      </c>
      <c r="AR113" s="33">
        <f t="shared" si="54"/>
        <v>8.0642963915678559E-2</v>
      </c>
      <c r="AS113" s="31">
        <f t="shared" si="47"/>
        <v>5.5145193274231848E-3</v>
      </c>
      <c r="AT113" s="8">
        <f t="shared" si="48"/>
        <v>4.4470718313369991E-4</v>
      </c>
      <c r="AV113" s="164"/>
      <c r="AW113" s="31"/>
      <c r="AX113" s="31"/>
      <c r="AY113" s="31"/>
      <c r="AZ113" s="31"/>
      <c r="BA113" s="31"/>
      <c r="BB113" s="31"/>
      <c r="BC113" s="31"/>
      <c r="BD113" s="31"/>
      <c r="BE113" s="31"/>
    </row>
    <row r="114" spans="1:57">
      <c r="A114" t="s">
        <v>134</v>
      </c>
      <c r="B114">
        <v>118936.25599999999</v>
      </c>
      <c r="C114">
        <v>164007.84</v>
      </c>
      <c r="D114">
        <v>176578.304</v>
      </c>
      <c r="E114">
        <v>218585.44</v>
      </c>
      <c r="F114">
        <v>211452.28899999999</v>
      </c>
      <c r="G114">
        <v>184134.70300000001</v>
      </c>
      <c r="H114">
        <v>202250.27100000001</v>
      </c>
      <c r="I114">
        <v>270774.49699999997</v>
      </c>
      <c r="J114">
        <v>331425.20400000003</v>
      </c>
      <c r="K114">
        <v>394592.39899999998</v>
      </c>
      <c r="L114">
        <v>499317.13199999998</v>
      </c>
      <c r="M114">
        <v>557392.34100000001</v>
      </c>
      <c r="N114">
        <v>695506.66799999995</v>
      </c>
      <c r="O114">
        <v>830830.01199999999</v>
      </c>
      <c r="P114">
        <v>707761.92099999997</v>
      </c>
      <c r="Q114">
        <v>718049.245</v>
      </c>
      <c r="R114">
        <v>707714.16099999996</v>
      </c>
      <c r="S114">
        <v>602794.80299999996</v>
      </c>
      <c r="T114">
        <v>614243.91599999997</v>
      </c>
      <c r="U114">
        <v>582468.88300000003</v>
      </c>
      <c r="Z114" s="110" t="s">
        <v>99</v>
      </c>
      <c r="AF114" s="33">
        <f t="shared" si="49"/>
        <v>0.70110627349692067</v>
      </c>
      <c r="AG114" s="31">
        <f t="shared" si="43"/>
        <v>4.9652876995154901E-2</v>
      </c>
      <c r="AH114" s="8">
        <f t="shared" si="50"/>
        <v>3.4811943558474036E-2</v>
      </c>
      <c r="AI114" s="33">
        <f t="shared" si="55"/>
        <v>0.66657267409537002</v>
      </c>
      <c r="AJ114" s="72">
        <f t="shared" si="42"/>
        <v>5.1879732243424702E-2</v>
      </c>
      <c r="AK114" s="8">
        <f t="shared" si="51"/>
        <v>3.4581611852851392E-2</v>
      </c>
      <c r="AL114" s="33">
        <f t="shared" si="52"/>
        <v>0.49319604092937103</v>
      </c>
      <c r="AM114" s="31">
        <f t="shared" si="44"/>
        <v>6.2561331704052259E-2</v>
      </c>
      <c r="AN114" s="8">
        <f t="shared" si="53"/>
        <v>3.0855001111707716E-2</v>
      </c>
      <c r="AO114" s="33">
        <f t="shared" si="56"/>
        <v>0.56541386288759721</v>
      </c>
      <c r="AP114" s="31">
        <f t="shared" si="45"/>
        <v>0.15877390418622386</v>
      </c>
      <c r="AQ114" s="8">
        <f t="shared" si="46"/>
        <v>8.9772966491678069E-2</v>
      </c>
      <c r="AR114" s="33">
        <f t="shared" si="54"/>
        <v>0.57399338175969017</v>
      </c>
      <c r="AS114" s="31">
        <f t="shared" si="47"/>
        <v>8.0152705819475367E-2</v>
      </c>
      <c r="AT114" s="8">
        <f t="shared" si="48"/>
        <v>4.6007122670510263E-2</v>
      </c>
    </row>
    <row r="115" spans="1:57">
      <c r="A115" t="s">
        <v>135</v>
      </c>
      <c r="B115">
        <v>92567.351999999999</v>
      </c>
      <c r="C115">
        <v>102327.56</v>
      </c>
      <c r="D115">
        <v>70580.775999999998</v>
      </c>
      <c r="E115">
        <v>69523.767999999996</v>
      </c>
      <c r="F115">
        <v>45408.345000000001</v>
      </c>
      <c r="G115">
        <v>57368.974999999999</v>
      </c>
      <c r="H115">
        <v>52330.499000000003</v>
      </c>
      <c r="I115">
        <v>38049.03</v>
      </c>
      <c r="J115">
        <v>66174.997000000003</v>
      </c>
      <c r="K115">
        <v>73491.676999999996</v>
      </c>
      <c r="L115">
        <v>94441.472999999998</v>
      </c>
      <c r="M115">
        <v>101148.511</v>
      </c>
      <c r="N115">
        <v>135637.73199999999</v>
      </c>
      <c r="O115">
        <v>216540.96299999999</v>
      </c>
      <c r="P115">
        <v>141707.77900000001</v>
      </c>
      <c r="Q115">
        <v>141221.48800000001</v>
      </c>
      <c r="R115">
        <v>204429.53599999999</v>
      </c>
      <c r="S115">
        <v>199957.84299999999</v>
      </c>
      <c r="T115">
        <v>153919.734</v>
      </c>
      <c r="U115">
        <v>155040.58900000001</v>
      </c>
      <c r="Z115" s="110" t="s">
        <v>100</v>
      </c>
      <c r="AF115" s="33">
        <f t="shared" si="49"/>
        <v>0.92868773354809453</v>
      </c>
      <c r="AG115" s="31">
        <f t="shared" si="43"/>
        <v>9.0647930971575509E-3</v>
      </c>
      <c r="AH115" s="8">
        <f t="shared" si="50"/>
        <v>8.4183621564816579E-3</v>
      </c>
      <c r="AI115" s="33">
        <f t="shared" si="55"/>
        <v>0.23421456228684123</v>
      </c>
      <c r="AJ115" s="72">
        <f t="shared" si="42"/>
        <v>1.0435469844947923E-2</v>
      </c>
      <c r="AK115" s="8">
        <f t="shared" si="51"/>
        <v>2.4441390019920087E-3</v>
      </c>
      <c r="AL115" s="33">
        <f t="shared" si="52"/>
        <v>0.45704392154358364</v>
      </c>
      <c r="AM115" s="31">
        <f t="shared" si="44"/>
        <v>6.1995874216477951E-3</v>
      </c>
      <c r="AN115" s="8">
        <f t="shared" si="53"/>
        <v>2.8334837471421827E-3</v>
      </c>
      <c r="AO115" s="33">
        <f t="shared" si="56"/>
        <v>0.51343138233161745</v>
      </c>
      <c r="AP115" s="31">
        <f t="shared" si="45"/>
        <v>1.6763123394849158E-2</v>
      </c>
      <c r="AQ115" s="8">
        <f t="shared" si="46"/>
        <v>8.6067136168128788E-3</v>
      </c>
      <c r="AR115" s="33">
        <f t="shared" si="54"/>
        <v>0.86018126040338605</v>
      </c>
      <c r="AS115" s="31">
        <f t="shared" si="47"/>
        <v>2.3085940946504332E-2</v>
      </c>
      <c r="AT115" s="8">
        <f t="shared" si="48"/>
        <v>1.9858093780962236E-2</v>
      </c>
    </row>
    <row r="116" spans="1:57">
      <c r="A116" t="s">
        <v>136</v>
      </c>
      <c r="B116">
        <v>70783.351999999999</v>
      </c>
      <c r="C116">
        <v>69033.607999999993</v>
      </c>
      <c r="D116">
        <v>63876.216</v>
      </c>
      <c r="E116">
        <v>69818.672000000006</v>
      </c>
      <c r="F116">
        <v>65144.703000000001</v>
      </c>
      <c r="G116">
        <v>72015.388999999996</v>
      </c>
      <c r="H116">
        <v>72542.974000000002</v>
      </c>
      <c r="I116">
        <v>65674.827000000005</v>
      </c>
      <c r="J116">
        <v>126991.64</v>
      </c>
      <c r="K116">
        <v>242241.636</v>
      </c>
      <c r="L116">
        <v>311738.63500000001</v>
      </c>
      <c r="M116">
        <v>377168.01699999999</v>
      </c>
      <c r="N116">
        <v>397735.60800000001</v>
      </c>
      <c r="O116">
        <v>491236.408</v>
      </c>
      <c r="P116">
        <v>334731.69500000001</v>
      </c>
      <c r="Q116">
        <v>407252.31099999999</v>
      </c>
      <c r="R116">
        <v>442574.97100000002</v>
      </c>
      <c r="S116">
        <v>480759.71</v>
      </c>
      <c r="T116">
        <v>506985.092</v>
      </c>
      <c r="U116">
        <v>576918.75699999998</v>
      </c>
      <c r="Z116" s="110" t="s">
        <v>101</v>
      </c>
      <c r="AF116" s="33">
        <f t="shared" si="49"/>
        <v>0.41218767078782137</v>
      </c>
      <c r="AG116" s="31">
        <f t="shared" si="43"/>
        <v>1.2182224201544405E-2</v>
      </c>
      <c r="AH116" s="8">
        <f t="shared" si="50"/>
        <v>5.0213626186496147E-3</v>
      </c>
      <c r="AI116" s="33">
        <f t="shared" si="55"/>
        <v>0.48494471267600164</v>
      </c>
      <c r="AJ116" s="72">
        <f t="shared" si="42"/>
        <v>1.5323505952471936E-2</v>
      </c>
      <c r="AK116" s="8">
        <f t="shared" si="51"/>
        <v>7.4310531913105039E-3</v>
      </c>
      <c r="AL116" s="33">
        <f t="shared" si="52"/>
        <v>0.63389002240371262</v>
      </c>
      <c r="AM116" s="31">
        <f t="shared" si="44"/>
        <v>1.3530471466866872E-2</v>
      </c>
      <c r="AN116" s="8">
        <f t="shared" si="53"/>
        <v>8.5768308612650355E-3</v>
      </c>
      <c r="AO116" s="33">
        <f t="shared" si="56"/>
        <v>0.69247528844317729</v>
      </c>
      <c r="AP116" s="31">
        <f t="shared" si="45"/>
        <v>1.2874815328500022E-2</v>
      </c>
      <c r="AQ116" s="8">
        <f t="shared" si="46"/>
        <v>8.9154914582556932E-3</v>
      </c>
      <c r="AR116" s="33">
        <f t="shared" si="54"/>
        <v>0.75268659088651735</v>
      </c>
      <c r="AS116" s="31">
        <f t="shared" si="47"/>
        <v>2.1602274553779551E-2</v>
      </c>
      <c r="AT116" s="8">
        <f t="shared" si="48"/>
        <v>1.6259742389278894E-2</v>
      </c>
    </row>
    <row r="117" spans="1:57">
      <c r="A117" t="s">
        <v>137</v>
      </c>
      <c r="B117">
        <v>71956.631999999998</v>
      </c>
      <c r="C117">
        <v>57391.08</v>
      </c>
      <c r="D117">
        <v>50153.38</v>
      </c>
      <c r="E117">
        <v>52695.027999999998</v>
      </c>
      <c r="F117">
        <v>51460.807999999997</v>
      </c>
      <c r="G117">
        <v>74793.145999999993</v>
      </c>
      <c r="H117">
        <v>67216.899000000005</v>
      </c>
      <c r="I117">
        <v>74376.521999999997</v>
      </c>
      <c r="J117">
        <v>92658.633000000002</v>
      </c>
      <c r="K117">
        <v>137518.799</v>
      </c>
      <c r="L117">
        <v>153672.17300000001</v>
      </c>
      <c r="M117">
        <v>160506.47099999999</v>
      </c>
      <c r="N117">
        <v>170135.717</v>
      </c>
      <c r="O117">
        <v>221983.223</v>
      </c>
      <c r="P117">
        <v>159850.74400000001</v>
      </c>
      <c r="Q117">
        <v>200963.82399999999</v>
      </c>
      <c r="R117">
        <v>258689.77499999999</v>
      </c>
      <c r="S117">
        <v>261664.52100000001</v>
      </c>
      <c r="T117">
        <v>254566.97099999999</v>
      </c>
      <c r="U117">
        <v>300734.57199999999</v>
      </c>
      <c r="Z117" s="110" t="s">
        <v>102</v>
      </c>
      <c r="AF117" s="33">
        <f t="shared" si="49"/>
        <v>0.46795365744081258</v>
      </c>
      <c r="AG117" s="31">
        <f t="shared" si="43"/>
        <v>3.9193624232728874E-2</v>
      </c>
      <c r="AH117" s="8">
        <f t="shared" si="50"/>
        <v>1.8340799808066337E-2</v>
      </c>
      <c r="AI117" s="33">
        <f t="shared" si="55"/>
        <v>0.52364641200093698</v>
      </c>
      <c r="AJ117" s="72">
        <f t="shared" si="42"/>
        <v>4.6354717611314891E-2</v>
      </c>
      <c r="AK117" s="8">
        <f t="shared" si="51"/>
        <v>2.4273481556481687E-2</v>
      </c>
      <c r="AL117" s="33">
        <f t="shared" si="52"/>
        <v>0.60098932005237948</v>
      </c>
      <c r="AM117" s="31">
        <f t="shared" si="44"/>
        <v>5.3660179681932117E-2</v>
      </c>
      <c r="AN117" s="8">
        <f t="shared" si="53"/>
        <v>3.2249194900932893E-2</v>
      </c>
      <c r="AO117" s="33">
        <f t="shared" si="56"/>
        <v>0.57377724539571917</v>
      </c>
      <c r="AP117" s="31">
        <f t="shared" si="45"/>
        <v>5.0875731294735035E-2</v>
      </c>
      <c r="AQ117" s="8">
        <f t="shared" si="46"/>
        <v>2.9191336959785853E-2</v>
      </c>
      <c r="AR117" s="33">
        <f t="shared" si="54"/>
        <v>0.66863197288713594</v>
      </c>
      <c r="AS117" s="31">
        <f>(U82+U347)/($AY$38+$AY$39)</f>
        <v>5.5428501045315264E-2</v>
      </c>
      <c r="AT117" s="8">
        <f t="shared" si="48"/>
        <v>3.7061268008105823E-2</v>
      </c>
    </row>
    <row r="118" spans="1:57">
      <c r="A118" t="s">
        <v>138</v>
      </c>
      <c r="B118">
        <v>66732.911999999997</v>
      </c>
      <c r="C118">
        <v>65079.56</v>
      </c>
      <c r="D118">
        <v>70312.407999999996</v>
      </c>
      <c r="E118">
        <v>60925.22</v>
      </c>
      <c r="F118">
        <v>62529.964999999997</v>
      </c>
      <c r="G118">
        <v>81903.648000000001</v>
      </c>
      <c r="H118">
        <v>56598.087</v>
      </c>
      <c r="I118">
        <v>27056.093000000001</v>
      </c>
      <c r="J118">
        <v>54386.673999999999</v>
      </c>
      <c r="K118">
        <v>92324.828999999998</v>
      </c>
      <c r="L118">
        <v>97051.697</v>
      </c>
      <c r="M118">
        <v>103293.49800000001</v>
      </c>
      <c r="N118">
        <v>143142.984</v>
      </c>
      <c r="O118">
        <v>154011.44099999999</v>
      </c>
      <c r="P118">
        <v>109809.35400000001</v>
      </c>
      <c r="Q118">
        <v>118614.511</v>
      </c>
      <c r="R118">
        <v>127385.09600000001</v>
      </c>
      <c r="S118">
        <v>110071.24400000001</v>
      </c>
      <c r="T118">
        <v>110533.06600000001</v>
      </c>
      <c r="U118">
        <v>134339.91500000001</v>
      </c>
      <c r="Z118" s="110" t="s">
        <v>103</v>
      </c>
      <c r="AF118" s="33">
        <f t="shared" si="49"/>
        <v>0.38655287012234035</v>
      </c>
      <c r="AG118" s="31">
        <f>(B83+B348)/($AZ$66+$AZ$67)</f>
        <v>0.1531907078827982</v>
      </c>
      <c r="AH118" s="8">
        <f t="shared" si="50"/>
        <v>5.9216307808168674E-2</v>
      </c>
      <c r="AI118" s="33">
        <f t="shared" si="55"/>
        <v>0.25051378511138556</v>
      </c>
      <c r="AJ118" s="72">
        <f t="shared" ref="AJ118:AJ127" si="57">(G83+G348)/($AZ$59+$AZ$60)</f>
        <v>7.6327595642296575E-2</v>
      </c>
      <c r="AK118" s="8">
        <f t="shared" si="51"/>
        <v>1.9121114892803014E-2</v>
      </c>
      <c r="AL118" s="33">
        <f t="shared" si="52"/>
        <v>0.33431305694346136</v>
      </c>
      <c r="AM118" s="31">
        <f>(L83+L348)/($AZ$52+$AZ$53)</f>
        <v>9.2006488531179667E-2</v>
      </c>
      <c r="AN118" s="8">
        <f t="shared" si="53"/>
        <v>3.0758970439492193E-2</v>
      </c>
      <c r="AO118" s="33">
        <f t="shared" si="56"/>
        <v>0.39036475704541579</v>
      </c>
      <c r="AP118" s="31">
        <f>(Q83+Q348)/($AZ$45+$AZ$46)</f>
        <v>9.2884451151867095E-2</v>
      </c>
      <c r="AQ118" s="8">
        <f t="shared" si="46"/>
        <v>3.6258816207195392E-2</v>
      </c>
      <c r="AR118" s="33">
        <f t="shared" si="54"/>
        <v>0.80703025045446597</v>
      </c>
      <c r="AS118" s="31">
        <f>(U83+U348)/($AZ$38+$AZ$39)</f>
        <v>4.752066822461188E-2</v>
      </c>
      <c r="AT118" s="8">
        <f t="shared" si="48"/>
        <v>3.8350616779072109E-2</v>
      </c>
    </row>
    <row r="119" spans="1:57">
      <c r="A119" t="s">
        <v>139</v>
      </c>
      <c r="B119">
        <v>40986.635999999999</v>
      </c>
      <c r="C119">
        <v>31327.98</v>
      </c>
      <c r="D119">
        <v>30830.776000000002</v>
      </c>
      <c r="E119">
        <v>36207.828000000001</v>
      </c>
      <c r="F119">
        <v>32846.538999999997</v>
      </c>
      <c r="G119">
        <v>35151.775000000001</v>
      </c>
      <c r="H119">
        <v>43046.892</v>
      </c>
      <c r="I119">
        <v>42577.716999999997</v>
      </c>
      <c r="J119">
        <v>43544.114999999998</v>
      </c>
      <c r="K119">
        <v>85215.066999999995</v>
      </c>
      <c r="L119">
        <v>139164.94699999999</v>
      </c>
      <c r="M119">
        <v>179687.59899999999</v>
      </c>
      <c r="N119">
        <v>250505.43400000001</v>
      </c>
      <c r="O119">
        <v>284273.47399999999</v>
      </c>
      <c r="P119">
        <v>157424.85699999999</v>
      </c>
      <c r="Q119">
        <v>246442.31200000001</v>
      </c>
      <c r="R119">
        <v>305661.99800000002</v>
      </c>
      <c r="S119">
        <v>229112.29300000001</v>
      </c>
      <c r="T119">
        <v>252827.302</v>
      </c>
      <c r="U119">
        <v>259051.63699999999</v>
      </c>
      <c r="Z119" s="110" t="s">
        <v>104</v>
      </c>
      <c r="AF119" s="33">
        <f t="shared" si="49"/>
        <v>3.3848473598585317E-3</v>
      </c>
      <c r="AG119" s="31">
        <f t="shared" ref="AG119:AG127" si="58">(B84+B349)/($AZ$66+$AZ$67)</f>
        <v>5.3004120193081199E-2</v>
      </c>
      <c r="AH119" s="8">
        <f t="shared" si="50"/>
        <v>1.7941085629717519E-4</v>
      </c>
      <c r="AI119" s="33">
        <f t="shared" si="55"/>
        <v>5.3301500570257516E-2</v>
      </c>
      <c r="AJ119" s="72">
        <f t="shared" si="57"/>
        <v>1.4758527718708718E-2</v>
      </c>
      <c r="AK119" s="8">
        <f t="shared" si="51"/>
        <v>7.8665167361491415E-4</v>
      </c>
      <c r="AL119" s="33">
        <f t="shared" si="52"/>
        <v>9.7077495887956347E-2</v>
      </c>
      <c r="AM119" s="31">
        <f t="shared" ref="AM119:AM127" si="59">(L84+L349)/($AZ$52+$AZ$53)</f>
        <v>8.7590077920843071E-3</v>
      </c>
      <c r="AN119" s="8">
        <f t="shared" si="53"/>
        <v>8.5030254291864195E-4</v>
      </c>
      <c r="AO119" s="33">
        <f t="shared" si="56"/>
        <v>0.53209917211980229</v>
      </c>
      <c r="AP119" s="31">
        <f t="shared" ref="AP119:AP127" si="60">(Q84+Q349)/($AZ$45+$AZ$46)</f>
        <v>7.8506314263710724E-3</v>
      </c>
      <c r="AQ119" s="8">
        <f t="shared" si="46"/>
        <v>4.17731448258975E-3</v>
      </c>
      <c r="AR119" s="33">
        <f t="shared" si="54"/>
        <v>0.83170993745192179</v>
      </c>
      <c r="AS119" s="31">
        <f t="shared" ref="AS119:AS127" si="61">(U84+U349)/($AZ$38+$AZ$39)</f>
        <v>8.9277195274670065E-3</v>
      </c>
      <c r="AT119" s="8">
        <f t="shared" si="48"/>
        <v>7.4252730497778845E-3</v>
      </c>
    </row>
    <row r="120" spans="1:57">
      <c r="A120" t="s">
        <v>140</v>
      </c>
      <c r="B120">
        <v>88509.512000000002</v>
      </c>
      <c r="C120">
        <v>89703.448000000004</v>
      </c>
      <c r="D120">
        <v>65803.695999999996</v>
      </c>
      <c r="E120">
        <v>66413.600000000006</v>
      </c>
      <c r="F120">
        <v>51650.053</v>
      </c>
      <c r="G120">
        <v>59953.131999999998</v>
      </c>
      <c r="H120">
        <v>60864.106</v>
      </c>
      <c r="I120">
        <v>55274.195</v>
      </c>
      <c r="J120">
        <v>100887.296</v>
      </c>
      <c r="K120">
        <v>183712.141</v>
      </c>
      <c r="L120">
        <v>221531.43900000001</v>
      </c>
      <c r="M120">
        <v>242007.55</v>
      </c>
      <c r="N120">
        <v>259618.56099999999</v>
      </c>
      <c r="O120">
        <v>308191.467</v>
      </c>
      <c r="P120">
        <v>264941.804</v>
      </c>
      <c r="Q120">
        <v>396448.58899999998</v>
      </c>
      <c r="R120">
        <v>453142.70199999999</v>
      </c>
      <c r="S120">
        <v>476558.39600000001</v>
      </c>
      <c r="T120">
        <v>543310.08900000004</v>
      </c>
      <c r="U120">
        <v>644228.17200000002</v>
      </c>
      <c r="Z120" s="110" t="s">
        <v>105</v>
      </c>
      <c r="AF120" s="33">
        <f t="shared" si="49"/>
        <v>0.32218448485789009</v>
      </c>
      <c r="AG120" s="31">
        <f t="shared" si="58"/>
        <v>5.7421985208584922E-2</v>
      </c>
      <c r="AH120" s="8">
        <f t="shared" si="50"/>
        <v>1.8500472723945317E-2</v>
      </c>
      <c r="AI120" s="33">
        <f t="shared" si="55"/>
        <v>0.76406202988008987</v>
      </c>
      <c r="AJ120" s="72">
        <f t="shared" si="57"/>
        <v>3.1553685260955956E-2</v>
      </c>
      <c r="AK120" s="8">
        <f t="shared" si="51"/>
        <v>2.4108972810683481E-2</v>
      </c>
      <c r="AL120" s="33">
        <f t="shared" si="52"/>
        <v>0.51362309418943042</v>
      </c>
      <c r="AM120" s="31">
        <f t="shared" si="59"/>
        <v>4.815296676613097E-2</v>
      </c>
      <c r="AN120" s="8">
        <f t="shared" si="53"/>
        <v>2.4732475784821E-2</v>
      </c>
      <c r="AO120" s="33">
        <f t="shared" si="56"/>
        <v>0.86211636797438806</v>
      </c>
      <c r="AP120" s="31">
        <f t="shared" si="60"/>
        <v>4.1634505795224284E-2</v>
      </c>
      <c r="AQ120" s="8">
        <f t="shared" si="46"/>
        <v>3.5893788918587369E-2</v>
      </c>
      <c r="AR120" s="33">
        <f t="shared" si="54"/>
        <v>0.51500600139735886</v>
      </c>
      <c r="AS120" s="31">
        <f t="shared" si="61"/>
        <v>1.3329128079532071E-2</v>
      </c>
      <c r="AT120" s="8">
        <f t="shared" si="48"/>
        <v>6.8645809543530691E-3</v>
      </c>
    </row>
    <row r="121" spans="1:57">
      <c r="A121" t="s">
        <v>141</v>
      </c>
      <c r="B121">
        <v>2252.5549999999998</v>
      </c>
      <c r="C121">
        <v>960.65200000000004</v>
      </c>
      <c r="D121">
        <v>871.21500000000003</v>
      </c>
      <c r="E121">
        <v>921.702</v>
      </c>
      <c r="F121">
        <v>1762.634</v>
      </c>
      <c r="G121">
        <v>3909.2159999999999</v>
      </c>
      <c r="H121">
        <v>3202.2570000000001</v>
      </c>
      <c r="I121">
        <v>4029.6190000000001</v>
      </c>
      <c r="J121">
        <v>5241.8320000000003</v>
      </c>
      <c r="K121">
        <v>6417.8289999999997</v>
      </c>
      <c r="L121">
        <v>12112.102000000001</v>
      </c>
      <c r="M121">
        <v>12230.134</v>
      </c>
      <c r="N121">
        <v>23767.809000000001</v>
      </c>
      <c r="O121">
        <v>40875.095999999998</v>
      </c>
      <c r="P121">
        <v>31357.897000000001</v>
      </c>
      <c r="Q121">
        <v>47572.233</v>
      </c>
      <c r="R121">
        <v>59551.783000000003</v>
      </c>
      <c r="S121">
        <v>70679.513999999996</v>
      </c>
      <c r="T121">
        <v>80455.673999999999</v>
      </c>
      <c r="U121">
        <v>66252.914999999994</v>
      </c>
      <c r="Z121" s="110" t="s">
        <v>106</v>
      </c>
      <c r="AF121" s="33">
        <f t="shared" si="49"/>
        <v>6.946273822707065E-2</v>
      </c>
      <c r="AG121" s="31">
        <f t="shared" si="58"/>
        <v>0.28694383019091141</v>
      </c>
      <c r="AH121" s="8">
        <f t="shared" si="50"/>
        <v>1.993190416242429E-2</v>
      </c>
      <c r="AI121" s="33">
        <f t="shared" si="55"/>
        <v>4.77257340595365E-2</v>
      </c>
      <c r="AJ121" s="72">
        <f t="shared" si="57"/>
        <v>0.23846297849271531</v>
      </c>
      <c r="AK121" s="8">
        <f t="shared" si="51"/>
        <v>1.1380820694588303E-2</v>
      </c>
      <c r="AL121" s="33">
        <f t="shared" si="52"/>
        <v>1.9758493312462454E-2</v>
      </c>
      <c r="AM121" s="31">
        <f t="shared" si="59"/>
        <v>0.32520131126896112</v>
      </c>
      <c r="AN121" s="8">
        <f t="shared" si="53"/>
        <v>6.4254879339117887E-3</v>
      </c>
      <c r="AO121" s="33">
        <f t="shared" si="56"/>
        <v>7.2501185355432918E-3</v>
      </c>
      <c r="AP121" s="31">
        <f t="shared" si="60"/>
        <v>0.19731648301701665</v>
      </c>
      <c r="AQ121" s="8">
        <f t="shared" si="46"/>
        <v>1.4305678908898855E-3</v>
      </c>
      <c r="AR121" s="33">
        <f t="shared" si="54"/>
        <v>6.4580170579702726E-3</v>
      </c>
      <c r="AS121" s="31">
        <f t="shared" si="61"/>
        <v>0.33459653401571743</v>
      </c>
      <c r="AT121" s="8">
        <f t="shared" si="48"/>
        <v>2.1608301242112336E-3</v>
      </c>
    </row>
    <row r="122" spans="1:57">
      <c r="A122" t="s">
        <v>142</v>
      </c>
      <c r="B122">
        <v>50585.48</v>
      </c>
      <c r="C122">
        <v>66356.292000000001</v>
      </c>
      <c r="D122">
        <v>139591.24799999999</v>
      </c>
      <c r="E122">
        <v>137420.992</v>
      </c>
      <c r="F122">
        <v>144449.70300000001</v>
      </c>
      <c r="G122">
        <v>141745.94399999999</v>
      </c>
      <c r="H122">
        <v>152732.12</v>
      </c>
      <c r="I122">
        <v>176134.37899999999</v>
      </c>
      <c r="J122">
        <v>215690.97700000001</v>
      </c>
      <c r="K122">
        <v>299026.326</v>
      </c>
      <c r="L122">
        <v>364326.39500000002</v>
      </c>
      <c r="M122">
        <v>407802.22200000001</v>
      </c>
      <c r="N122">
        <v>523603.33299999998</v>
      </c>
      <c r="O122">
        <v>620543.22699999996</v>
      </c>
      <c r="P122">
        <v>534672.76899999997</v>
      </c>
      <c r="Q122">
        <v>597995.15099999995</v>
      </c>
      <c r="R122">
        <v>815032.18900000001</v>
      </c>
      <c r="S122">
        <v>814369.02899999998</v>
      </c>
      <c r="T122">
        <v>889929.52899999998</v>
      </c>
      <c r="U122">
        <v>923691.51699999999</v>
      </c>
      <c r="Z122" s="110" t="s">
        <v>107</v>
      </c>
      <c r="AF122" s="33">
        <f t="shared" si="49"/>
        <v>0.56315384174218908</v>
      </c>
      <c r="AG122" s="31">
        <f t="shared" si="58"/>
        <v>0.1469764556058587</v>
      </c>
      <c r="AH122" s="8">
        <f t="shared" si="50"/>
        <v>8.2770355620089636E-2</v>
      </c>
      <c r="AI122" s="33">
        <f t="shared" si="55"/>
        <v>0.44758390952910249</v>
      </c>
      <c r="AJ122" s="72">
        <f t="shared" si="57"/>
        <v>0.29423448547165471</v>
      </c>
      <c r="AK122" s="8">
        <f t="shared" si="51"/>
        <v>0.13169462132568713</v>
      </c>
      <c r="AL122" s="33">
        <f t="shared" si="52"/>
        <v>0.47451066436889305</v>
      </c>
      <c r="AM122" s="31">
        <f t="shared" si="59"/>
        <v>0.28125240562573095</v>
      </c>
      <c r="AN122" s="8">
        <f t="shared" si="53"/>
        <v>0.13345726584881498</v>
      </c>
      <c r="AO122" s="33">
        <f t="shared" si="56"/>
        <v>0.70108021022041678</v>
      </c>
      <c r="AP122" s="31">
        <f t="shared" si="60"/>
        <v>0.18745109874162011</v>
      </c>
      <c r="AQ122" s="8">
        <f t="shared" si="46"/>
        <v>0.13141825571182314</v>
      </c>
      <c r="AR122" s="33">
        <f t="shared" si="54"/>
        <v>0.73242481951352534</v>
      </c>
      <c r="AS122" s="31">
        <f t="shared" si="61"/>
        <v>0.23971569522984021</v>
      </c>
      <c r="AT122" s="8">
        <f t="shared" si="48"/>
        <v>0.17557372481327496</v>
      </c>
    </row>
    <row r="123" spans="1:57">
      <c r="A123" t="s">
        <v>143</v>
      </c>
      <c r="B123">
        <v>111339.96799999999</v>
      </c>
      <c r="C123">
        <v>96915.055999999997</v>
      </c>
      <c r="D123">
        <v>95920.92</v>
      </c>
      <c r="E123">
        <v>98533.495999999999</v>
      </c>
      <c r="F123">
        <v>100960.79300000001</v>
      </c>
      <c r="G123">
        <v>110431.005</v>
      </c>
      <c r="H123">
        <v>127160.753</v>
      </c>
      <c r="I123">
        <v>138271.27100000001</v>
      </c>
      <c r="J123">
        <v>180212.49400000001</v>
      </c>
      <c r="K123">
        <v>259842.90700000001</v>
      </c>
      <c r="L123">
        <v>304793.68900000001</v>
      </c>
      <c r="M123">
        <v>373975.712</v>
      </c>
      <c r="N123">
        <v>483250.77</v>
      </c>
      <c r="O123">
        <v>599964.97699999996</v>
      </c>
      <c r="P123">
        <v>445941.74599999998</v>
      </c>
      <c r="Q123">
        <v>528184.34699999995</v>
      </c>
      <c r="R123">
        <v>715125.13800000004</v>
      </c>
      <c r="S123">
        <v>651292.91899999999</v>
      </c>
      <c r="T123">
        <v>739639.90899999999</v>
      </c>
      <c r="U123">
        <v>783097.28799999994</v>
      </c>
      <c r="Z123" s="110" t="s">
        <v>108</v>
      </c>
      <c r="AF123" s="33">
        <f t="shared" si="49"/>
        <v>0.95466347633919213</v>
      </c>
      <c r="AG123" s="31">
        <f t="shared" si="58"/>
        <v>2.9611877177624233E-2</v>
      </c>
      <c r="AH123" s="8">
        <f t="shared" si="50"/>
        <v>2.8269377607319936E-2</v>
      </c>
      <c r="AI123" s="33">
        <f t="shared" si="55"/>
        <v>0.77465500735431947</v>
      </c>
      <c r="AJ123" s="72">
        <f t="shared" si="57"/>
        <v>3.7172572898514604E-2</v>
      </c>
      <c r="AK123" s="8">
        <f t="shared" si="51"/>
        <v>2.8795919732077808E-2</v>
      </c>
      <c r="AL123" s="33">
        <f t="shared" si="52"/>
        <v>0.98727525714974607</v>
      </c>
      <c r="AM123" s="31">
        <f t="shared" si="59"/>
        <v>4.5143677941643132E-2</v>
      </c>
      <c r="AN123" s="8">
        <f t="shared" si="53"/>
        <v>4.4569236248521042E-2</v>
      </c>
      <c r="AO123" s="33">
        <f t="shared" si="56"/>
        <v>0.96849160888892905</v>
      </c>
      <c r="AP123" s="31">
        <f t="shared" si="60"/>
        <v>3.3526490537484736E-2</v>
      </c>
      <c r="AQ123" s="8">
        <f t="shared" si="46"/>
        <v>3.2470124761048047E-2</v>
      </c>
      <c r="AR123" s="33">
        <f t="shared" si="54"/>
        <v>0.86469972932984018</v>
      </c>
      <c r="AS123" s="31">
        <f t="shared" si="61"/>
        <v>2.6561513308896386E-2</v>
      </c>
      <c r="AT123" s="8">
        <f t="shared" si="48"/>
        <v>2.2967733368793652E-2</v>
      </c>
    </row>
    <row r="124" spans="1:57">
      <c r="A124" t="s">
        <v>144</v>
      </c>
      <c r="B124">
        <v>21934.544000000002</v>
      </c>
      <c r="C124">
        <v>6496.393</v>
      </c>
      <c r="D124">
        <v>7490.3980000000001</v>
      </c>
      <c r="E124">
        <v>14157.778</v>
      </c>
      <c r="F124">
        <v>13735.721</v>
      </c>
      <c r="G124">
        <v>10532.514999999999</v>
      </c>
      <c r="H124">
        <v>10321.589</v>
      </c>
      <c r="I124">
        <v>11909.148999999999</v>
      </c>
      <c r="J124">
        <v>18896.651999999998</v>
      </c>
      <c r="K124">
        <v>22518.447</v>
      </c>
      <c r="L124">
        <v>24629.986000000001</v>
      </c>
      <c r="M124">
        <v>35624.106</v>
      </c>
      <c r="N124">
        <v>47684.237000000001</v>
      </c>
      <c r="O124">
        <v>60036.612999999998</v>
      </c>
      <c r="P124">
        <v>45355.163999999997</v>
      </c>
      <c r="Q124">
        <v>47626.97</v>
      </c>
      <c r="R124">
        <v>56304.959999999999</v>
      </c>
      <c r="S124">
        <v>61685.394999999997</v>
      </c>
      <c r="T124">
        <v>59903.758000000002</v>
      </c>
      <c r="U124">
        <v>66936.114000000001</v>
      </c>
      <c r="Z124" s="110" t="s">
        <v>109</v>
      </c>
      <c r="AF124" s="33">
        <f t="shared" si="49"/>
        <v>0.59845870647130761</v>
      </c>
      <c r="AG124" s="31">
        <f t="shared" si="58"/>
        <v>5.4469365286932093E-3</v>
      </c>
      <c r="AH124" s="8">
        <f t="shared" si="50"/>
        <v>3.2597665891930527E-3</v>
      </c>
      <c r="AI124" s="33">
        <f t="shared" si="55"/>
        <v>0.20540238027135135</v>
      </c>
      <c r="AJ124" s="72">
        <f t="shared" si="57"/>
        <v>1.0600630380779885E-2</v>
      </c>
      <c r="AK124" s="8">
        <f t="shared" si="51"/>
        <v>2.17739471258899E-3</v>
      </c>
      <c r="AL124" s="33">
        <f t="shared" si="52"/>
        <v>0.88128554685731297</v>
      </c>
      <c r="AM124" s="31">
        <f t="shared" si="59"/>
        <v>8.786295358722631E-3</v>
      </c>
      <c r="AN124" s="8">
        <f t="shared" si="53"/>
        <v>7.7432351100617447E-3</v>
      </c>
      <c r="AO124" s="33">
        <f t="shared" si="56"/>
        <v>0.64881796710657236</v>
      </c>
      <c r="AP124" s="31">
        <f t="shared" si="60"/>
        <v>6.1159165018081236E-3</v>
      </c>
      <c r="AQ124" s="8">
        <f t="shared" si="46"/>
        <v>3.9681165116966866E-3</v>
      </c>
      <c r="AR124" s="33">
        <f t="shared" si="54"/>
        <v>0.89471653331781598</v>
      </c>
      <c r="AS124" s="31">
        <f t="shared" si="61"/>
        <v>7.4987125010828127E-3</v>
      </c>
      <c r="AT124" s="8">
        <f t="shared" si="48"/>
        <v>6.7092220533157831E-3</v>
      </c>
    </row>
    <row r="125" spans="1:57">
      <c r="A125" t="s">
        <v>145</v>
      </c>
      <c r="B125">
        <v>13980.21</v>
      </c>
      <c r="C125">
        <v>25548.82</v>
      </c>
      <c r="D125">
        <v>14784.191000000001</v>
      </c>
      <c r="E125">
        <v>19778.452000000001</v>
      </c>
      <c r="F125">
        <v>13112.433999999999</v>
      </c>
      <c r="G125">
        <v>14484.718000000001</v>
      </c>
      <c r="H125">
        <v>14163.447</v>
      </c>
      <c r="I125">
        <v>14064.993</v>
      </c>
      <c r="J125">
        <v>21106.993999999999</v>
      </c>
      <c r="K125">
        <v>25997.888999999999</v>
      </c>
      <c r="L125">
        <v>29669.100999999999</v>
      </c>
      <c r="M125">
        <v>37268.154999999999</v>
      </c>
      <c r="N125">
        <v>48932.135000000002</v>
      </c>
      <c r="O125">
        <v>60020.644</v>
      </c>
      <c r="P125">
        <v>56166.561000000002</v>
      </c>
      <c r="Q125">
        <v>65969.678</v>
      </c>
      <c r="R125">
        <v>89900.192999999999</v>
      </c>
      <c r="S125">
        <v>87094.611000000004</v>
      </c>
      <c r="T125">
        <v>90584.218999999997</v>
      </c>
      <c r="U125">
        <v>85822.032000000007</v>
      </c>
      <c r="Z125" s="110" t="s">
        <v>110</v>
      </c>
      <c r="AF125" s="33">
        <f t="shared" si="49"/>
        <v>7.2347745390883883E-4</v>
      </c>
      <c r="AG125" s="31">
        <f t="shared" si="58"/>
        <v>0.21643239055305463</v>
      </c>
      <c r="AH125" s="8">
        <f t="shared" si="50"/>
        <v>1.5658395486072739E-4</v>
      </c>
      <c r="AI125" s="33">
        <f t="shared" si="55"/>
        <v>1.2227801339979646E-4</v>
      </c>
      <c r="AJ125" s="72">
        <f t="shared" si="57"/>
        <v>0.24570478610610649</v>
      </c>
      <c r="AK125" s="8">
        <f t="shared" si="51"/>
        <v>3.0044293127876612E-5</v>
      </c>
      <c r="AL125" s="33">
        <f t="shared" si="52"/>
        <v>3.8355232277007629E-4</v>
      </c>
      <c r="AM125" s="31">
        <f t="shared" si="59"/>
        <v>4.938703777683294E-2</v>
      </c>
      <c r="AN125" s="8">
        <f t="shared" si="53"/>
        <v>1.8942513054037781E-5</v>
      </c>
      <c r="AO125" s="33">
        <f t="shared" si="56"/>
        <v>0.33089988393751874</v>
      </c>
      <c r="AP125" s="31">
        <f t="shared" si="60"/>
        <v>0.25802500149384244</v>
      </c>
      <c r="AQ125" s="8">
        <f t="shared" si="46"/>
        <v>8.5380443047290561E-2</v>
      </c>
      <c r="AR125" s="33">
        <f t="shared" si="54"/>
        <v>0.45779657033426385</v>
      </c>
      <c r="AS125" s="31">
        <f t="shared" si="61"/>
        <v>0.18562973504605859</v>
      </c>
      <c r="AT125" s="8">
        <f t="shared" si="48"/>
        <v>8.498065605614373E-2</v>
      </c>
    </row>
    <row r="126" spans="1:57">
      <c r="A126" t="s">
        <v>146</v>
      </c>
      <c r="B126">
        <v>17257.752</v>
      </c>
      <c r="C126">
        <v>13322.772000000001</v>
      </c>
      <c r="D126">
        <v>14117.325000000001</v>
      </c>
      <c r="E126">
        <v>17145.047999999999</v>
      </c>
      <c r="F126">
        <v>17748.901999999998</v>
      </c>
      <c r="G126">
        <v>18484.194</v>
      </c>
      <c r="H126">
        <v>22834.582999999999</v>
      </c>
      <c r="I126">
        <v>22901.362000000001</v>
      </c>
      <c r="J126">
        <v>27040.350999999999</v>
      </c>
      <c r="K126">
        <v>38797.050000000003</v>
      </c>
      <c r="L126">
        <v>44153.072</v>
      </c>
      <c r="M126">
        <v>35759.659</v>
      </c>
      <c r="N126">
        <v>47843.027999999998</v>
      </c>
      <c r="O126">
        <v>47792.466</v>
      </c>
      <c r="P126">
        <v>35392.440999999999</v>
      </c>
      <c r="Q126">
        <v>45243.716999999997</v>
      </c>
      <c r="R126">
        <v>52705.387000000002</v>
      </c>
      <c r="S126">
        <v>56443.644999999997</v>
      </c>
      <c r="T126">
        <v>60925.279000000002</v>
      </c>
      <c r="U126">
        <v>62444.415000000001</v>
      </c>
      <c r="Z126" s="110" t="s">
        <v>111</v>
      </c>
      <c r="AF126" s="33">
        <f t="shared" si="49"/>
        <v>0.93624473549675014</v>
      </c>
      <c r="AG126" s="31">
        <f t="shared" si="58"/>
        <v>3.8447252086793132E-3</v>
      </c>
      <c r="AH126" s="8">
        <f t="shared" si="50"/>
        <v>3.5996037360576509E-3</v>
      </c>
      <c r="AI126" s="33">
        <f t="shared" si="55"/>
        <v>0.37592398396953164</v>
      </c>
      <c r="AJ126" s="72">
        <f t="shared" si="57"/>
        <v>2.2764814848394354E-3</v>
      </c>
      <c r="AK126" s="8">
        <f t="shared" si="51"/>
        <v>8.5578398921371554E-4</v>
      </c>
      <c r="AL126" s="33">
        <f t="shared" si="52"/>
        <v>0.88321766667532309</v>
      </c>
      <c r="AM126" s="31">
        <f t="shared" si="59"/>
        <v>4.6686661945846107E-3</v>
      </c>
      <c r="AN126" s="8">
        <f t="shared" si="53"/>
        <v>4.12344846286698E-3</v>
      </c>
      <c r="AO126" s="33">
        <f t="shared" si="56"/>
        <v>0.79856132784831579</v>
      </c>
      <c r="AP126" s="31">
        <f t="shared" si="60"/>
        <v>5.9888532693892736E-3</v>
      </c>
      <c r="AQ126" s="8">
        <f t="shared" si="46"/>
        <v>4.7824666190922254E-3</v>
      </c>
      <c r="AR126" s="33">
        <f t="shared" si="54"/>
        <v>0.84035636112325096</v>
      </c>
      <c r="AS126" s="31">
        <f t="shared" si="61"/>
        <v>1.0481056431371981E-2</v>
      </c>
      <c r="AT126" s="8">
        <f t="shared" si="48"/>
        <v>8.8078224433952041E-3</v>
      </c>
    </row>
    <row r="127" spans="1:57">
      <c r="A127" t="s">
        <v>147</v>
      </c>
      <c r="B127">
        <v>802.04300000000001</v>
      </c>
      <c r="C127">
        <v>18722.626</v>
      </c>
      <c r="D127">
        <v>21559.752</v>
      </c>
      <c r="E127">
        <v>20518.871999999999</v>
      </c>
      <c r="F127">
        <v>19690.238000000001</v>
      </c>
      <c r="G127">
        <v>22676.809000000001</v>
      </c>
      <c r="H127">
        <v>26577.858</v>
      </c>
      <c r="I127">
        <v>26709.252</v>
      </c>
      <c r="J127">
        <v>35473.796999999999</v>
      </c>
      <c r="K127">
        <v>49164.171999999999</v>
      </c>
      <c r="L127">
        <v>67325.364000000001</v>
      </c>
      <c r="M127">
        <v>85576.414000000004</v>
      </c>
      <c r="N127">
        <v>109891.677</v>
      </c>
      <c r="O127">
        <v>135794.019</v>
      </c>
      <c r="P127">
        <v>143835.18</v>
      </c>
      <c r="Q127">
        <v>179076.52900000001</v>
      </c>
      <c r="R127">
        <v>189947.3</v>
      </c>
      <c r="S127">
        <v>198928.21599999999</v>
      </c>
      <c r="T127">
        <v>208023.704</v>
      </c>
      <c r="U127">
        <v>243192.65900000001</v>
      </c>
      <c r="Z127" s="110" t="s">
        <v>112</v>
      </c>
      <c r="AF127" s="33">
        <f t="shared" si="49"/>
        <v>0.95205548258734474</v>
      </c>
      <c r="AG127" s="31">
        <f t="shared" si="58"/>
        <v>4.7126971450714122E-2</v>
      </c>
      <c r="AH127" s="8">
        <f t="shared" si="50"/>
        <v>4.486749154738965E-2</v>
      </c>
      <c r="AI127" s="33">
        <f t="shared" si="55"/>
        <v>0.60268970207972605</v>
      </c>
      <c r="AJ127" s="72">
        <f t="shared" si="57"/>
        <v>4.8908256543428515E-2</v>
      </c>
      <c r="AK127" s="8">
        <f t="shared" si="51"/>
        <v>2.9476502565397744E-2</v>
      </c>
      <c r="AL127" s="33">
        <f t="shared" si="52"/>
        <v>0.40648514183268519</v>
      </c>
      <c r="AM127" s="31">
        <f t="shared" si="59"/>
        <v>0.13664214274412956</v>
      </c>
      <c r="AN127" s="8">
        <f t="shared" si="53"/>
        <v>5.5543000773669519E-2</v>
      </c>
      <c r="AO127" s="33">
        <f t="shared" si="56"/>
        <v>0.69179495396763391</v>
      </c>
      <c r="AP127" s="31">
        <f t="shared" si="60"/>
        <v>0.16920656806537626</v>
      </c>
      <c r="AQ127" s="8">
        <f t="shared" si="46"/>
        <v>0.11705624996580828</v>
      </c>
      <c r="AR127" s="33">
        <f t="shared" si="54"/>
        <v>0.80549013851027917</v>
      </c>
      <c r="AS127" s="31">
        <f t="shared" si="61"/>
        <v>0.12573923763542166</v>
      </c>
      <c r="AT127" s="8">
        <f t="shared" si="48"/>
        <v>0.10128171593913271</v>
      </c>
    </row>
    <row r="128" spans="1:57">
      <c r="A128" t="s">
        <v>148</v>
      </c>
      <c r="B128">
        <v>5496.5389999999998</v>
      </c>
      <c r="C128">
        <v>6412.9049999999997</v>
      </c>
      <c r="D128">
        <v>6793.6130000000003</v>
      </c>
      <c r="E128">
        <v>6813.3379999999997</v>
      </c>
      <c r="F128">
        <v>5178.8950000000004</v>
      </c>
      <c r="G128">
        <v>3337.0680000000002</v>
      </c>
      <c r="H128">
        <v>4213.4889999999996</v>
      </c>
      <c r="I128">
        <v>5394.5330000000004</v>
      </c>
      <c r="J128">
        <v>7112.3810000000003</v>
      </c>
      <c r="K128">
        <v>13555.369000000001</v>
      </c>
      <c r="L128">
        <v>13113.802</v>
      </c>
      <c r="M128">
        <v>14981.223</v>
      </c>
      <c r="N128">
        <v>19851.071</v>
      </c>
      <c r="O128">
        <v>24809.606</v>
      </c>
      <c r="P128">
        <v>22076.126</v>
      </c>
      <c r="Q128">
        <v>31708.151000000002</v>
      </c>
      <c r="R128">
        <v>45338.714999999997</v>
      </c>
      <c r="S128">
        <v>60037.85</v>
      </c>
      <c r="T128">
        <v>59810.199000000001</v>
      </c>
      <c r="U128">
        <v>58614.006999999998</v>
      </c>
      <c r="Z128" s="110" t="s">
        <v>113</v>
      </c>
      <c r="AF128" s="33">
        <f t="shared" si="49"/>
        <v>0.16427446941343837</v>
      </c>
      <c r="AG128" s="31">
        <f>(B93+B358)/($BA$66+$BA$67)</f>
        <v>0.11210868768009261</v>
      </c>
      <c r="AH128" s="8">
        <f t="shared" si="50"/>
        <v>1.8416595185284088E-2</v>
      </c>
      <c r="AI128" s="33">
        <f t="shared" si="55"/>
        <v>0.27688202571651266</v>
      </c>
      <c r="AJ128" s="72">
        <f>(G93+G358)/($BA$59+$BA$60)</f>
        <v>8.4907819718912772E-2</v>
      </c>
      <c r="AK128" s="8">
        <f t="shared" si="51"/>
        <v>2.3509449122945027E-2</v>
      </c>
      <c r="AL128" s="33">
        <f t="shared" si="52"/>
        <v>0.34442724458204332</v>
      </c>
      <c r="AM128" s="31">
        <f>(L93+L358)/($BA$52+$BA$53)</f>
        <v>7.5405742723624145E-2</v>
      </c>
      <c r="AN128" s="8">
        <f t="shared" si="53"/>
        <v>2.5971792191960327E-2</v>
      </c>
      <c r="AO128" s="33">
        <f t="shared" si="56"/>
        <v>0.50699763416704358</v>
      </c>
      <c r="AP128" s="31">
        <f>(Q93+Q358)/($BA$45+$BA$46)</f>
        <v>6.3214042694601097E-2</v>
      </c>
      <c r="AQ128" s="8">
        <f t="shared" si="46"/>
        <v>3.204937009229724E-2</v>
      </c>
      <c r="AR128" s="33">
        <f t="shared" si="54"/>
        <v>0.45403903922330224</v>
      </c>
      <c r="AS128" s="31">
        <f>(U93+U358)/($BA$38+$BA$39)</f>
        <v>5.8779264508614211E-2</v>
      </c>
      <c r="AT128" s="8">
        <f t="shared" si="48"/>
        <v>2.6688080783743545E-2</v>
      </c>
    </row>
    <row r="129" spans="1:46">
      <c r="A129" t="s">
        <v>149</v>
      </c>
      <c r="B129">
        <v>62354.383999999998</v>
      </c>
      <c r="C129">
        <v>46493.631999999998</v>
      </c>
      <c r="D129">
        <v>45127.392</v>
      </c>
      <c r="E129">
        <v>52597.436000000002</v>
      </c>
      <c r="F129">
        <v>49504.607000000004</v>
      </c>
      <c r="G129">
        <v>57580.32</v>
      </c>
      <c r="H129">
        <v>100100.34</v>
      </c>
      <c r="I129">
        <v>163460.65100000001</v>
      </c>
      <c r="J129">
        <v>115019.93399999999</v>
      </c>
      <c r="K129">
        <v>156400.13800000001</v>
      </c>
      <c r="L129">
        <v>260114.41800000001</v>
      </c>
      <c r="M129">
        <v>273903.34100000001</v>
      </c>
      <c r="N129">
        <v>273749.26</v>
      </c>
      <c r="O129">
        <v>351615.61700000003</v>
      </c>
      <c r="P129">
        <v>282771.83600000001</v>
      </c>
      <c r="Q129">
        <v>328730.66399999999</v>
      </c>
      <c r="R129">
        <v>598352.88500000001</v>
      </c>
      <c r="S129">
        <v>559082.26500000001</v>
      </c>
      <c r="T129">
        <v>568903.79099999997</v>
      </c>
      <c r="U129">
        <v>570586.19400000002</v>
      </c>
      <c r="Z129" s="110" t="s">
        <v>114</v>
      </c>
      <c r="AF129" s="33">
        <f t="shared" si="49"/>
        <v>0.62933976004477454</v>
      </c>
      <c r="AG129" s="31">
        <f t="shared" ref="AG129:AG131" si="62">(B94+B359)/($BA$66+$BA$67)</f>
        <v>0.42993948382380709</v>
      </c>
      <c r="AH129" s="8">
        <f t="shared" si="50"/>
        <v>0.27057801158344896</v>
      </c>
      <c r="AI129" s="33">
        <f t="shared" si="55"/>
        <v>0.79543261315927083</v>
      </c>
      <c r="AJ129" s="72">
        <f>(G94+G359)/($BA$59+$BA$60)</f>
        <v>0.50171330777622791</v>
      </c>
      <c r="AK129" s="8">
        <f t="shared" si="51"/>
        <v>0.39907912746122648</v>
      </c>
      <c r="AL129" s="33">
        <f t="shared" si="52"/>
        <v>0.7813495740072316</v>
      </c>
      <c r="AM129" s="31">
        <f t="shared" ref="AM129:AM131" si="63">(L94+L359)/($BA$52+$BA$53)</f>
        <v>0.49253443121870344</v>
      </c>
      <c r="AN129" s="8">
        <f t="shared" si="53"/>
        <v>0.38484156801662806</v>
      </c>
      <c r="AO129" s="33">
        <f t="shared" si="56"/>
        <v>0.89276130088559336</v>
      </c>
      <c r="AP129" s="31">
        <f>(Q94+Q359)/($BA$45+$BA$46)</f>
        <v>0.69461220430447856</v>
      </c>
      <c r="AQ129" s="8">
        <f t="shared" si="46"/>
        <v>0.62012289512587582</v>
      </c>
      <c r="AR129" s="33">
        <f t="shared" si="54"/>
        <v>0.7134128654195554</v>
      </c>
      <c r="AS129" s="31">
        <f t="shared" ref="AS129:AS131" si="64">(U94+U359)/($BA$38+$BA$39)</f>
        <v>0.79407515331797796</v>
      </c>
      <c r="AT129" s="8">
        <f t="shared" si="48"/>
        <v>0.56650343048705143</v>
      </c>
    </row>
    <row r="130" spans="1:46">
      <c r="A130" t="s">
        <v>150</v>
      </c>
      <c r="B130">
        <v>120136.064</v>
      </c>
      <c r="C130">
        <v>52502.451999999997</v>
      </c>
      <c r="D130">
        <v>32394.14</v>
      </c>
      <c r="E130">
        <v>23361.360000000001</v>
      </c>
      <c r="F130">
        <v>20500.356</v>
      </c>
      <c r="G130">
        <v>16032.302</v>
      </c>
      <c r="H130">
        <v>18155.951000000001</v>
      </c>
      <c r="I130">
        <v>15904.109</v>
      </c>
      <c r="J130">
        <v>18960.635999999999</v>
      </c>
      <c r="K130">
        <v>18599.347000000002</v>
      </c>
      <c r="L130">
        <v>15822.641</v>
      </c>
      <c r="M130">
        <v>20940.268</v>
      </c>
      <c r="N130">
        <v>38932.92</v>
      </c>
      <c r="O130">
        <v>54642.968999999997</v>
      </c>
      <c r="P130">
        <v>46078.555999999997</v>
      </c>
      <c r="Q130">
        <v>57862.203999999998</v>
      </c>
      <c r="R130">
        <v>106294.005</v>
      </c>
      <c r="S130">
        <v>95310.032999999996</v>
      </c>
      <c r="T130">
        <v>79876.813999999998</v>
      </c>
      <c r="U130">
        <v>69271.843999999997</v>
      </c>
      <c r="Z130" s="110" t="s">
        <v>115</v>
      </c>
      <c r="AF130" s="33">
        <f t="shared" si="49"/>
        <v>0.30387534537852012</v>
      </c>
      <c r="AG130" s="31">
        <f t="shared" si="62"/>
        <v>0.23812514970874771</v>
      </c>
      <c r="AH130" s="8">
        <f t="shared" si="50"/>
        <v>7.2360362111057522E-2</v>
      </c>
      <c r="AI130" s="33">
        <f t="shared" si="55"/>
        <v>0.11455378044778115</v>
      </c>
      <c r="AJ130" s="72">
        <f>(G95+G360)/($BA$59+$BA$60)</f>
        <v>0.15575703369668067</v>
      </c>
      <c r="AK130" s="8">
        <f t="shared" si="51"/>
        <v>1.7842557041287208E-2</v>
      </c>
      <c r="AL130" s="33">
        <f t="shared" si="52"/>
        <v>0.15126995651951594</v>
      </c>
      <c r="AM130" s="31">
        <f t="shared" si="63"/>
        <v>0.16566657902256893</v>
      </c>
      <c r="AN130" s="8">
        <f t="shared" si="53"/>
        <v>2.5060376205480954E-2</v>
      </c>
      <c r="AO130" s="33">
        <f t="shared" si="56"/>
        <v>0.11618125303981683</v>
      </c>
      <c r="AP130" s="31">
        <f>(Q95+Q360)/($BA$45+$BA$46)</f>
        <v>8.2776417734163249E-2</v>
      </c>
      <c r="AQ130" s="8">
        <f t="shared" si="46"/>
        <v>9.6170679345024008E-3</v>
      </c>
      <c r="AR130" s="33">
        <f t="shared" si="54"/>
        <v>0.30122861288451663</v>
      </c>
      <c r="AS130" s="31">
        <f t="shared" si="64"/>
        <v>4.419115055008975E-2</v>
      </c>
      <c r="AT130" s="8">
        <f t="shared" si="48"/>
        <v>1.3311638981974379E-2</v>
      </c>
    </row>
    <row r="131" spans="1:46">
      <c r="A131" t="s">
        <v>151</v>
      </c>
      <c r="B131">
        <v>5695.8130000000001</v>
      </c>
      <c r="C131">
        <v>5453.5240000000003</v>
      </c>
      <c r="D131">
        <v>6445.6469999999999</v>
      </c>
      <c r="E131">
        <v>7720.81</v>
      </c>
      <c r="F131">
        <v>7954.009</v>
      </c>
      <c r="G131">
        <v>6597.4250000000002</v>
      </c>
      <c r="H131">
        <v>10246.198</v>
      </c>
      <c r="I131">
        <v>13901.623</v>
      </c>
      <c r="J131">
        <v>16162.218999999999</v>
      </c>
      <c r="K131">
        <v>11042.805</v>
      </c>
      <c r="L131">
        <v>9129.2639999999992</v>
      </c>
      <c r="M131">
        <v>16482.005000000001</v>
      </c>
      <c r="N131">
        <v>26654.534</v>
      </c>
      <c r="O131">
        <v>30250.82</v>
      </c>
      <c r="P131">
        <v>18251.704000000002</v>
      </c>
      <c r="Q131">
        <v>19003.507000000001</v>
      </c>
      <c r="R131">
        <v>28403.388999999999</v>
      </c>
      <c r="S131">
        <v>31774.465</v>
      </c>
      <c r="T131">
        <v>34533.885000000002</v>
      </c>
      <c r="U131">
        <v>72303.971999999994</v>
      </c>
      <c r="Z131" s="109" t="s">
        <v>116</v>
      </c>
      <c r="AF131" s="33">
        <f t="shared" si="49"/>
        <v>0.88792684534346011</v>
      </c>
      <c r="AG131" s="31">
        <f t="shared" si="62"/>
        <v>0.2198266787873526</v>
      </c>
      <c r="AH131" s="8">
        <f t="shared" si="50"/>
        <v>0.19519000941798412</v>
      </c>
      <c r="AI131" s="33">
        <f t="shared" si="55"/>
        <v>0.88848808448441075</v>
      </c>
      <c r="AJ131" s="72">
        <f>(G96+G361)/($BA$59+$BA$60)</f>
        <v>0.25762183880817868</v>
      </c>
      <c r="AK131" s="8">
        <f t="shared" si="51"/>
        <v>0.2288939340840303</v>
      </c>
      <c r="AL131" s="33">
        <f t="shared" si="52"/>
        <v>0.83497844091788931</v>
      </c>
      <c r="AM131" s="31">
        <f t="shared" si="63"/>
        <v>0.26639324703510364</v>
      </c>
      <c r="AN131" s="8">
        <f t="shared" si="53"/>
        <v>0.22243261808042497</v>
      </c>
      <c r="AO131" s="33">
        <f t="shared" si="56"/>
        <v>0.73598665385790729</v>
      </c>
      <c r="AP131" s="31">
        <f>(Q96+Q361)/($BA$45+$BA$46)</f>
        <v>0.15939733526675709</v>
      </c>
      <c r="AQ131" s="8">
        <f t="shared" si="46"/>
        <v>0.11731431141684755</v>
      </c>
      <c r="AR131" s="33">
        <f t="shared" si="54"/>
        <v>0.74993271686583951</v>
      </c>
      <c r="AS131" s="31">
        <f t="shared" si="64"/>
        <v>0.10295443162331804</v>
      </c>
      <c r="AT131" s="8">
        <f t="shared" si="48"/>
        <v>7.7208896620653195E-2</v>
      </c>
    </row>
    <row r="132" spans="1:46">
      <c r="A132" t="s">
        <v>152</v>
      </c>
      <c r="B132">
        <v>10261.102000000001</v>
      </c>
      <c r="C132">
        <v>5907.2280000000001</v>
      </c>
      <c r="D132">
        <v>9541.8629999999994</v>
      </c>
      <c r="E132">
        <v>11744.897999999999</v>
      </c>
      <c r="F132">
        <v>5068.5420000000004</v>
      </c>
      <c r="G132">
        <v>6706.982</v>
      </c>
      <c r="H132">
        <v>6824.7879999999996</v>
      </c>
      <c r="I132">
        <v>5381.3909999999996</v>
      </c>
      <c r="J132">
        <v>3923.6170000000002</v>
      </c>
      <c r="K132">
        <v>4087.1889999999999</v>
      </c>
      <c r="L132">
        <v>3282.6950000000002</v>
      </c>
      <c r="M132">
        <v>3722.6129999999998</v>
      </c>
      <c r="N132">
        <v>3909.826</v>
      </c>
      <c r="O132">
        <v>3829.8670000000002</v>
      </c>
      <c r="P132">
        <v>1933.184</v>
      </c>
      <c r="Q132">
        <v>3066.8589999999999</v>
      </c>
      <c r="R132">
        <v>2492.8670000000002</v>
      </c>
      <c r="S132">
        <v>3349.8679999999999</v>
      </c>
      <c r="T132">
        <v>2841.41</v>
      </c>
      <c r="U132">
        <v>2303.4499999999998</v>
      </c>
      <c r="Z132" s="110" t="s">
        <v>117</v>
      </c>
      <c r="AF132" s="33">
        <f t="shared" si="49"/>
        <v>0.4769597770266028</v>
      </c>
      <c r="AG132" s="31">
        <f>(B97+B362)/($BB$66+$BB$67)</f>
        <v>4.7761148014139172E-2</v>
      </c>
      <c r="AH132" s="8">
        <f t="shared" si="50"/>
        <v>2.2780146507358393E-2</v>
      </c>
      <c r="AI132" s="33">
        <f t="shared" si="55"/>
        <v>0.37314870437610909</v>
      </c>
      <c r="AJ132" s="72">
        <f t="shared" ref="AJ132:AJ164" si="65">(G97+G362)/($BB$59+$BB$60)</f>
        <v>4.1212956402995139E-2</v>
      </c>
      <c r="AK132" s="8">
        <f t="shared" si="51"/>
        <v>1.5378561285286705E-2</v>
      </c>
      <c r="AL132" s="33">
        <f t="shared" si="52"/>
        <v>0.64610955004980097</v>
      </c>
      <c r="AM132" s="31">
        <f>(L97+L362)/($BB$52+$BB$53)</f>
        <v>2.5539975652055832E-2</v>
      </c>
      <c r="AN132" s="8">
        <f t="shared" si="53"/>
        <v>1.6501622176832667E-2</v>
      </c>
      <c r="AO132" s="33">
        <f t="shared" si="56"/>
        <v>0.73129730659323566</v>
      </c>
      <c r="AP132" s="31">
        <f>(Q97+Q362)/($BB$45+$BB$46)</f>
        <v>2.9100015199606612E-2</v>
      </c>
      <c r="AQ132" s="8">
        <f t="shared" si="46"/>
        <v>2.1280762737294536E-2</v>
      </c>
      <c r="AR132" s="33">
        <f t="shared" si="54"/>
        <v>0.83972430368853235</v>
      </c>
      <c r="AS132" s="31">
        <f>(U97+U362)/($BB$38+$BB$39)</f>
        <v>2.0101250513265952E-2</v>
      </c>
      <c r="AT132" s="8">
        <f t="shared" si="48"/>
        <v>1.6879508590521005E-2</v>
      </c>
    </row>
    <row r="133" spans="1:46">
      <c r="A133" t="s">
        <v>153</v>
      </c>
      <c r="B133">
        <v>48218.968000000001</v>
      </c>
      <c r="C133">
        <v>48378.9</v>
      </c>
      <c r="D133">
        <v>61127.46</v>
      </c>
      <c r="E133">
        <v>141280.19200000001</v>
      </c>
      <c r="F133">
        <v>124574.914</v>
      </c>
      <c r="G133">
        <v>136626.29999999999</v>
      </c>
      <c r="H133">
        <v>156936.228</v>
      </c>
      <c r="I133">
        <v>168112.12700000001</v>
      </c>
      <c r="J133">
        <v>222944.97500000001</v>
      </c>
      <c r="K133">
        <v>276819.80099999998</v>
      </c>
      <c r="L133">
        <v>313809.64</v>
      </c>
      <c r="M133">
        <v>380771.04</v>
      </c>
      <c r="N133">
        <v>485698.10800000001</v>
      </c>
      <c r="O133">
        <v>551052.07900000003</v>
      </c>
      <c r="P133">
        <v>413618.91499999998</v>
      </c>
      <c r="Q133">
        <v>583049.13800000004</v>
      </c>
      <c r="R133">
        <v>813810.80799999996</v>
      </c>
      <c r="S133">
        <v>699632.022</v>
      </c>
      <c r="T133">
        <v>730128.93</v>
      </c>
      <c r="U133">
        <v>781463.79299999995</v>
      </c>
      <c r="Z133" s="110" t="s">
        <v>118</v>
      </c>
      <c r="AF133" s="33">
        <f t="shared" si="49"/>
        <v>0.90918552196721802</v>
      </c>
      <c r="AG133" s="31">
        <f t="shared" ref="AG133:AG164" si="66">(B98+B363)/($BB$66+$BB$67)</f>
        <v>2.5391667623517297E-2</v>
      </c>
      <c r="AH133" s="8">
        <f t="shared" si="50"/>
        <v>2.3085736581905682E-2</v>
      </c>
      <c r="AI133" s="33">
        <f t="shared" si="55"/>
        <v>0.78200958405999599</v>
      </c>
      <c r="AJ133" s="72">
        <f t="shared" si="65"/>
        <v>1.1403112082846362E-2</v>
      </c>
      <c r="AK133" s="8">
        <f t="shared" si="51"/>
        <v>8.9173429368961978E-3</v>
      </c>
      <c r="AL133" s="33">
        <f t="shared" si="52"/>
        <v>0.63899600508908672</v>
      </c>
      <c r="AM133" s="31">
        <f t="shared" ref="AM133:AM164" si="67">(L98+L363)/($BB$52+$BB$53)</f>
        <v>1.2285875240750694E-2</v>
      </c>
      <c r="AN133" s="8">
        <f t="shared" si="53"/>
        <v>7.8506251978626151E-3</v>
      </c>
      <c r="AO133" s="33">
        <f t="shared" si="56"/>
        <v>0.52886998887081005</v>
      </c>
      <c r="AP133" s="31">
        <f t="shared" ref="AP133:AP164" si="68">(Q98+Q363)/($BB$45+$BB$46)</f>
        <v>1.255788140519995E-2</v>
      </c>
      <c r="AQ133" s="8">
        <f t="shared" si="46"/>
        <v>6.6414865990090501E-3</v>
      </c>
      <c r="AR133" s="33">
        <f t="shared" si="54"/>
        <v>0.34954316730280988</v>
      </c>
      <c r="AS133" s="31">
        <f t="shared" ref="AS133:AS164" si="69">(U98+U363)/($BB$38+$BB$39)</f>
        <v>1.0686360070087374E-2</v>
      </c>
      <c r="AT133" s="8">
        <f t="shared" si="48"/>
        <v>3.7353441458366182E-3</v>
      </c>
    </row>
    <row r="134" spans="1:46">
      <c r="A134" t="s">
        <v>154</v>
      </c>
      <c r="B134">
        <v>202275.76</v>
      </c>
      <c r="C134">
        <v>205272.03200000001</v>
      </c>
      <c r="D134">
        <v>197473.32800000001</v>
      </c>
      <c r="E134">
        <v>256285.152</v>
      </c>
      <c r="F134">
        <v>318139.79100000003</v>
      </c>
      <c r="G134">
        <v>353787.136</v>
      </c>
      <c r="H134">
        <v>384027.65399999998</v>
      </c>
      <c r="I134">
        <v>524249.69699999999</v>
      </c>
      <c r="J134">
        <v>680344.58499999996</v>
      </c>
      <c r="K134">
        <v>948854.304</v>
      </c>
      <c r="L134">
        <v>1070032.24</v>
      </c>
      <c r="M134">
        <v>1271491.2509999999</v>
      </c>
      <c r="N134">
        <v>1757207.5260000001</v>
      </c>
      <c r="O134">
        <v>1887341.7420000001</v>
      </c>
      <c r="P134">
        <v>1670382.5970000001</v>
      </c>
      <c r="Q134">
        <v>1991175.7830000001</v>
      </c>
      <c r="R134">
        <v>2385780.6439999999</v>
      </c>
      <c r="S134">
        <v>2376960.9619999998</v>
      </c>
      <c r="T134">
        <v>2354714.9619999998</v>
      </c>
      <c r="U134">
        <v>2355711.2790000001</v>
      </c>
      <c r="Z134" s="110" t="s">
        <v>119</v>
      </c>
      <c r="AF134" s="33">
        <f t="shared" si="49"/>
        <v>0.54814713145915739</v>
      </c>
      <c r="AG134" s="31">
        <f t="shared" si="66"/>
        <v>3.9167031502661855E-2</v>
      </c>
      <c r="AH134" s="8">
        <f t="shared" si="50"/>
        <v>2.1469295965954545E-2</v>
      </c>
      <c r="AI134" s="33">
        <f t="shared" si="55"/>
        <v>0.51616670951400512</v>
      </c>
      <c r="AJ134" s="72">
        <f t="shared" si="65"/>
        <v>2.5216705358282222E-2</v>
      </c>
      <c r="AK134" s="8">
        <f t="shared" si="51"/>
        <v>1.3016023829568716E-2</v>
      </c>
      <c r="AL134" s="33">
        <f t="shared" si="52"/>
        <v>0.52063347259740178</v>
      </c>
      <c r="AM134" s="31">
        <f t="shared" si="67"/>
        <v>2.0574175937841468E-2</v>
      </c>
      <c r="AN134" s="8">
        <f t="shared" si="53"/>
        <v>1.0711604664348309E-2</v>
      </c>
      <c r="AO134" s="33">
        <f t="shared" si="56"/>
        <v>0.7274866289865114</v>
      </c>
      <c r="AP134" s="31">
        <f t="shared" si="68"/>
        <v>1.4917289735316112E-2</v>
      </c>
      <c r="AQ134" s="8">
        <f t="shared" si="46"/>
        <v>1.0852128823160207E-2</v>
      </c>
      <c r="AR134" s="33">
        <f t="shared" si="54"/>
        <v>0.89321906055257994</v>
      </c>
      <c r="AS134" s="31">
        <f t="shared" si="69"/>
        <v>1.0479866052475939E-2</v>
      </c>
      <c r="AT134" s="8">
        <f t="shared" si="48"/>
        <v>9.360816110109433E-3</v>
      </c>
    </row>
    <row r="135" spans="1:46">
      <c r="A135" t="s">
        <v>155</v>
      </c>
      <c r="B135">
        <v>76672.240000000005</v>
      </c>
      <c r="C135">
        <v>78014.152000000002</v>
      </c>
      <c r="D135">
        <v>84851.456000000006</v>
      </c>
      <c r="E135">
        <v>125065.48</v>
      </c>
      <c r="F135">
        <v>117751.356</v>
      </c>
      <c r="G135">
        <v>128565.383</v>
      </c>
      <c r="H135">
        <v>150632.70000000001</v>
      </c>
      <c r="I135">
        <v>167682.71900000001</v>
      </c>
      <c r="J135">
        <v>231868.99100000001</v>
      </c>
      <c r="K135">
        <v>289555.91700000002</v>
      </c>
      <c r="L135">
        <v>311502.67599999998</v>
      </c>
      <c r="M135">
        <v>355890.10399999999</v>
      </c>
      <c r="N135">
        <v>470661.47100000002</v>
      </c>
      <c r="O135">
        <v>516852.18400000001</v>
      </c>
      <c r="P135">
        <v>391963.076</v>
      </c>
      <c r="Q135">
        <v>495592.946</v>
      </c>
      <c r="R135">
        <v>597320.58900000004</v>
      </c>
      <c r="S135">
        <v>543847.42200000002</v>
      </c>
      <c r="T135">
        <v>588247.29500000004</v>
      </c>
      <c r="U135">
        <v>653802.77800000005</v>
      </c>
      <c r="Z135" s="110" t="s">
        <v>120</v>
      </c>
      <c r="AF135" s="33">
        <f t="shared" si="49"/>
        <v>0.81910886470667166</v>
      </c>
      <c r="AG135" s="31">
        <f t="shared" si="66"/>
        <v>3.7692450488201794E-2</v>
      </c>
      <c r="AH135" s="8">
        <f t="shared" si="50"/>
        <v>3.0874220327403404E-2</v>
      </c>
      <c r="AI135" s="33">
        <f t="shared" si="55"/>
        <v>0.63717488247772391</v>
      </c>
      <c r="AJ135" s="72">
        <f t="shared" si="65"/>
        <v>3.2121639315182929E-2</v>
      </c>
      <c r="AK135" s="8">
        <f t="shared" si="51"/>
        <v>2.0467101755643518E-2</v>
      </c>
      <c r="AL135" s="33">
        <f t="shared" si="52"/>
        <v>0.56223360667856781</v>
      </c>
      <c r="AM135" s="31">
        <f t="shared" si="67"/>
        <v>2.8210357512673992E-2</v>
      </c>
      <c r="AN135" s="8">
        <f t="shared" si="53"/>
        <v>1.5860811050042528E-2</v>
      </c>
      <c r="AO135" s="33">
        <f t="shared" si="56"/>
        <v>0.52826919554785201</v>
      </c>
      <c r="AP135" s="31">
        <f t="shared" si="68"/>
        <v>1.9542757322056816E-2</v>
      </c>
      <c r="AQ135" s="8">
        <f t="shared" si="46"/>
        <v>1.0323836689309848E-2</v>
      </c>
      <c r="AR135" s="33">
        <f t="shared" si="54"/>
        <v>0.72423572646134671</v>
      </c>
      <c r="AS135" s="31">
        <f t="shared" si="69"/>
        <v>1.7915558192377862E-2</v>
      </c>
      <c r="AT135" s="8">
        <f t="shared" si="48"/>
        <v>1.2975087302417311E-2</v>
      </c>
    </row>
    <row r="136" spans="1:46">
      <c r="A136" t="s">
        <v>156</v>
      </c>
      <c r="B136">
        <v>706.22799999999995</v>
      </c>
      <c r="C136">
        <v>856.18</v>
      </c>
      <c r="D136">
        <v>656.03800000000001</v>
      </c>
      <c r="E136">
        <v>536.23299999999995</v>
      </c>
      <c r="F136">
        <v>427.52499999999998</v>
      </c>
      <c r="G136">
        <v>1211.009</v>
      </c>
      <c r="H136">
        <v>418.18400000000003</v>
      </c>
      <c r="I136">
        <v>455.44799999999998</v>
      </c>
      <c r="J136">
        <v>741.89</v>
      </c>
      <c r="K136">
        <v>638.87599999999998</v>
      </c>
      <c r="L136">
        <v>1154.912</v>
      </c>
      <c r="M136">
        <v>1233.087</v>
      </c>
      <c r="N136">
        <v>771.63400000000001</v>
      </c>
      <c r="O136">
        <v>980.61199999999997</v>
      </c>
      <c r="P136">
        <v>852.15499999999997</v>
      </c>
      <c r="Q136">
        <v>1029.0609999999999</v>
      </c>
      <c r="R136">
        <v>1045.9459999999999</v>
      </c>
      <c r="S136">
        <v>1293.605</v>
      </c>
      <c r="T136">
        <v>1407.9639999999999</v>
      </c>
      <c r="U136">
        <v>1394.759</v>
      </c>
      <c r="Z136" s="110" t="s">
        <v>121</v>
      </c>
      <c r="AF136" s="33">
        <f t="shared" si="49"/>
        <v>0.7386669946980472</v>
      </c>
      <c r="AG136" s="31">
        <f t="shared" si="66"/>
        <v>2.4252479579656264E-2</v>
      </c>
      <c r="AH136" s="8">
        <f t="shared" si="50"/>
        <v>1.7914506205080453E-2</v>
      </c>
      <c r="AI136" s="33">
        <f t="shared" si="55"/>
        <v>0.64476612952098777</v>
      </c>
      <c r="AJ136" s="72">
        <f t="shared" si="65"/>
        <v>2.1917080476686134E-2</v>
      </c>
      <c r="AK136" s="8">
        <f t="shared" si="51"/>
        <v>1.4131391149352924E-2</v>
      </c>
      <c r="AL136" s="33">
        <f t="shared" si="52"/>
        <v>0.6669633091786723</v>
      </c>
      <c r="AM136" s="31">
        <f t="shared" si="67"/>
        <v>1.7357828425897445E-2</v>
      </c>
      <c r="AN136" s="8">
        <f t="shared" si="53"/>
        <v>1.1577034687092183E-2</v>
      </c>
      <c r="AO136" s="33">
        <f t="shared" si="56"/>
        <v>0.85314447019103445</v>
      </c>
      <c r="AP136" s="31">
        <f t="shared" si="68"/>
        <v>1.507852577282333E-2</v>
      </c>
      <c r="AQ136" s="8">
        <f t="shared" si="46"/>
        <v>1.2864160881717218E-2</v>
      </c>
      <c r="AR136" s="33">
        <f t="shared" si="54"/>
        <v>0.95615346472831952</v>
      </c>
      <c r="AS136" s="31">
        <f t="shared" si="69"/>
        <v>1.5383958506332378E-2</v>
      </c>
      <c r="AT136" s="8">
        <f t="shared" si="48"/>
        <v>1.4709425227066407E-2</v>
      </c>
    </row>
    <row r="137" spans="1:46">
      <c r="A137" t="s">
        <v>157</v>
      </c>
      <c r="B137">
        <v>118021.912</v>
      </c>
      <c r="C137">
        <v>117867.144</v>
      </c>
      <c r="D137">
        <v>122032.952</v>
      </c>
      <c r="E137">
        <v>136467.264</v>
      </c>
      <c r="F137">
        <v>111030.495</v>
      </c>
      <c r="G137">
        <v>108865.894</v>
      </c>
      <c r="H137">
        <v>127785.91899999999</v>
      </c>
      <c r="I137">
        <v>128142.514</v>
      </c>
      <c r="J137">
        <v>177143.769</v>
      </c>
      <c r="K137">
        <v>232101.84</v>
      </c>
      <c r="L137">
        <v>262999.39</v>
      </c>
      <c r="M137">
        <v>357321.71399999998</v>
      </c>
      <c r="N137">
        <v>480402.06599999999</v>
      </c>
      <c r="O137">
        <v>499610.17099999997</v>
      </c>
      <c r="P137">
        <v>382732.03499999997</v>
      </c>
      <c r="Q137">
        <v>445761.772</v>
      </c>
      <c r="R137">
        <v>543550.51300000004</v>
      </c>
      <c r="S137">
        <v>483250.728</v>
      </c>
      <c r="T137">
        <v>508237.35399999999</v>
      </c>
      <c r="U137">
        <v>551980.10100000002</v>
      </c>
      <c r="Z137" s="110" t="s">
        <v>122</v>
      </c>
      <c r="AF137" s="33">
        <f t="shared" si="49"/>
        <v>0.47656889185657048</v>
      </c>
      <c r="AG137" s="31">
        <f t="shared" si="66"/>
        <v>1.8972924884217438E-2</v>
      </c>
      <c r="AH137" s="8">
        <f t="shared" si="50"/>
        <v>9.0419057873494541E-3</v>
      </c>
      <c r="AI137" s="33">
        <f t="shared" si="55"/>
        <v>0.34991272895774478</v>
      </c>
      <c r="AJ137" s="72">
        <f t="shared" si="65"/>
        <v>1.3449552448651475E-2</v>
      </c>
      <c r="AK137" s="8">
        <f t="shared" si="51"/>
        <v>4.7061696005679561E-3</v>
      </c>
      <c r="AL137" s="33">
        <f t="shared" si="52"/>
        <v>0.34982607706951152</v>
      </c>
      <c r="AM137" s="31">
        <f t="shared" si="67"/>
        <v>1.324882378263282E-2</v>
      </c>
      <c r="AN137" s="8">
        <f t="shared" si="53"/>
        <v>4.6347840496636858E-3</v>
      </c>
      <c r="AO137" s="33">
        <f t="shared" si="56"/>
        <v>0.40461645806657526</v>
      </c>
      <c r="AP137" s="31">
        <f t="shared" si="68"/>
        <v>1.0560657346451481E-2</v>
      </c>
      <c r="AQ137" s="8">
        <f t="shared" si="46"/>
        <v>4.2730157703759555E-3</v>
      </c>
      <c r="AR137" s="33">
        <f t="shared" si="54"/>
        <v>0.21309410748920887</v>
      </c>
      <c r="AS137" s="31">
        <f t="shared" si="69"/>
        <v>6.117531742427902E-3</v>
      </c>
      <c r="AT137" s="8">
        <f t="shared" si="48"/>
        <v>1.3036099666895785E-3</v>
      </c>
    </row>
    <row r="138" spans="1:46">
      <c r="A138" t="s">
        <v>158</v>
      </c>
      <c r="B138">
        <v>173410.68799999999</v>
      </c>
      <c r="C138">
        <v>172611.20000000001</v>
      </c>
      <c r="D138">
        <v>167147.984</v>
      </c>
      <c r="E138">
        <v>209704.11199999999</v>
      </c>
      <c r="F138">
        <v>220050.48300000001</v>
      </c>
      <c r="G138">
        <v>216672.83</v>
      </c>
      <c r="H138">
        <v>221171.99400000001</v>
      </c>
      <c r="I138">
        <v>229403.62400000001</v>
      </c>
      <c r="J138">
        <v>278456.14299999998</v>
      </c>
      <c r="K138">
        <v>331335.435</v>
      </c>
      <c r="L138">
        <v>340059.152</v>
      </c>
      <c r="M138">
        <v>376105.85100000002</v>
      </c>
      <c r="N138">
        <v>453195.69300000003</v>
      </c>
      <c r="O138">
        <v>491208.95199999999</v>
      </c>
      <c r="P138">
        <v>374176.19199999998</v>
      </c>
      <c r="Q138">
        <v>398519.82900000003</v>
      </c>
      <c r="R138">
        <v>547878.05000000005</v>
      </c>
      <c r="S138">
        <v>508012.28899999999</v>
      </c>
      <c r="T138">
        <v>544762.50600000005</v>
      </c>
      <c r="U138">
        <v>568239.72100000002</v>
      </c>
      <c r="Z138" s="110" t="s">
        <v>123</v>
      </c>
      <c r="AF138" s="33">
        <f t="shared" si="49"/>
        <v>0.76004434492182993</v>
      </c>
      <c r="AG138" s="31">
        <f t="shared" si="66"/>
        <v>3.9607997471235258E-2</v>
      </c>
      <c r="AH138" s="8">
        <f t="shared" si="50"/>
        <v>3.0103834491690497E-2</v>
      </c>
      <c r="AI138" s="33">
        <f t="shared" si="55"/>
        <v>0.90168835501295153</v>
      </c>
      <c r="AJ138" s="72">
        <f t="shared" si="65"/>
        <v>3.5430647820069397E-2</v>
      </c>
      <c r="AK138" s="8">
        <f t="shared" si="51"/>
        <v>3.1947402549921594E-2</v>
      </c>
      <c r="AL138" s="33">
        <f t="shared" si="52"/>
        <v>0.75866221498195208</v>
      </c>
      <c r="AM138" s="31">
        <f t="shared" si="67"/>
        <v>3.9149591333520521E-2</v>
      </c>
      <c r="AN138" s="8">
        <f t="shared" si="53"/>
        <v>2.9701315676726913E-2</v>
      </c>
      <c r="AO138" s="33">
        <f t="shared" si="56"/>
        <v>0.85809055554441038</v>
      </c>
      <c r="AP138" s="31">
        <f t="shared" si="68"/>
        <v>3.5282858563068134E-2</v>
      </c>
      <c r="AQ138" s="8">
        <f t="shared" si="46"/>
        <v>3.0275887705577993E-2</v>
      </c>
      <c r="AR138" s="33">
        <f t="shared" si="54"/>
        <v>0.69579655640531435</v>
      </c>
      <c r="AS138" s="31">
        <f t="shared" si="69"/>
        <v>3.3347907474661397E-2</v>
      </c>
      <c r="AT138" s="8">
        <f t="shared" si="48"/>
        <v>2.3203359184192442E-2</v>
      </c>
    </row>
    <row r="139" spans="1:46">
      <c r="A139" t="s">
        <v>159</v>
      </c>
      <c r="B139">
        <v>267231.24800000002</v>
      </c>
      <c r="C139">
        <v>232681.07199999999</v>
      </c>
      <c r="D139">
        <v>227685.024</v>
      </c>
      <c r="E139">
        <v>271053.21600000001</v>
      </c>
      <c r="F139">
        <v>252232.59400000001</v>
      </c>
      <c r="G139">
        <v>292925.75799999997</v>
      </c>
      <c r="H139">
        <v>316947.429</v>
      </c>
      <c r="I139">
        <v>419741.31400000001</v>
      </c>
      <c r="J139">
        <v>447469.86099999998</v>
      </c>
      <c r="K139">
        <v>521678.32900000003</v>
      </c>
      <c r="L139">
        <v>565407.61300000001</v>
      </c>
      <c r="M139">
        <v>632926.95600000001</v>
      </c>
      <c r="N139">
        <v>769979.924</v>
      </c>
      <c r="O139">
        <v>896083.14199999999</v>
      </c>
      <c r="P139">
        <v>654119.23199999996</v>
      </c>
      <c r="Q139">
        <v>702574.86800000002</v>
      </c>
      <c r="R139">
        <v>853272.85900000005</v>
      </c>
      <c r="S139">
        <v>766407.74699999997</v>
      </c>
      <c r="T139">
        <v>753825.48</v>
      </c>
      <c r="U139">
        <v>813899.44200000004</v>
      </c>
      <c r="Z139" s="110" t="s">
        <v>124</v>
      </c>
      <c r="AF139" s="33">
        <f t="shared" si="49"/>
        <v>0.81000622092890517</v>
      </c>
      <c r="AG139" s="31">
        <f t="shared" si="66"/>
        <v>3.2597779401565413E-2</v>
      </c>
      <c r="AH139" s="8">
        <f t="shared" si="50"/>
        <v>2.6404404103736109E-2</v>
      </c>
      <c r="AI139" s="33">
        <f t="shared" si="55"/>
        <v>0.5453735853206535</v>
      </c>
      <c r="AJ139" s="72">
        <f t="shared" si="65"/>
        <v>1.816729059464298E-2</v>
      </c>
      <c r="AK139" s="8">
        <f t="shared" si="51"/>
        <v>9.9079604071626286E-3</v>
      </c>
      <c r="AL139" s="33">
        <f t="shared" si="52"/>
        <v>0.48068959395071215</v>
      </c>
      <c r="AM139" s="31">
        <f t="shared" si="67"/>
        <v>1.3959211580212433E-2</v>
      </c>
      <c r="AN139" s="8">
        <f t="shared" si="53"/>
        <v>6.7100477463643933E-3</v>
      </c>
      <c r="AO139" s="33">
        <f t="shared" si="56"/>
        <v>0.72780843623752367</v>
      </c>
      <c r="AP139" s="31">
        <f t="shared" si="68"/>
        <v>1.1540098450797544E-2</v>
      </c>
      <c r="AQ139" s="8">
        <f t="shared" si="46"/>
        <v>8.3989810075020301E-3</v>
      </c>
      <c r="AR139" s="33">
        <f t="shared" si="54"/>
        <v>0.70420634974494023</v>
      </c>
      <c r="AS139" s="31">
        <f t="shared" si="69"/>
        <v>1.0285931348955226E-2</v>
      </c>
      <c r="AT139" s="8">
        <f t="shared" si="48"/>
        <v>7.2434181689748087E-3</v>
      </c>
    </row>
    <row r="140" spans="1:46">
      <c r="A140" t="s">
        <v>160</v>
      </c>
      <c r="B140">
        <v>151788.992</v>
      </c>
      <c r="C140">
        <v>155645.552</v>
      </c>
      <c r="D140">
        <v>142673.08799999999</v>
      </c>
      <c r="E140">
        <v>175841.95199999999</v>
      </c>
      <c r="F140">
        <v>186332.65599999999</v>
      </c>
      <c r="G140">
        <v>201756.16899999999</v>
      </c>
      <c r="H140">
        <v>245635.31899999999</v>
      </c>
      <c r="I140">
        <v>331202.386</v>
      </c>
      <c r="J140">
        <v>389162.77399999998</v>
      </c>
      <c r="K140">
        <v>479049.74200000003</v>
      </c>
      <c r="L140">
        <v>582724.55500000005</v>
      </c>
      <c r="M140">
        <v>676130.52099999995</v>
      </c>
      <c r="N140">
        <v>925304.473</v>
      </c>
      <c r="O140">
        <v>1084160.5449999999</v>
      </c>
      <c r="P140">
        <v>960978.33700000006</v>
      </c>
      <c r="Q140">
        <v>969558.39599999995</v>
      </c>
      <c r="R140">
        <v>1146563.1070000001</v>
      </c>
      <c r="S140">
        <v>1109711.879</v>
      </c>
      <c r="T140">
        <v>1243226.649</v>
      </c>
      <c r="U140">
        <v>1314466.091</v>
      </c>
      <c r="Z140" s="110" t="s">
        <v>125</v>
      </c>
      <c r="AF140" s="33">
        <f t="shared" si="49"/>
        <v>0.44461504041006694</v>
      </c>
      <c r="AG140" s="31">
        <f t="shared" si="66"/>
        <v>7.3642145680431186E-3</v>
      </c>
      <c r="AH140" s="8">
        <f t="shared" si="50"/>
        <v>3.2742405577588949E-3</v>
      </c>
      <c r="AI140" s="33">
        <f t="shared" si="55"/>
        <v>0.76222980520043437</v>
      </c>
      <c r="AJ140" s="72">
        <f t="shared" si="65"/>
        <v>6.2419636768741293E-3</v>
      </c>
      <c r="AK140" s="8">
        <f t="shared" si="51"/>
        <v>4.7578107574919549E-3</v>
      </c>
      <c r="AL140" s="33">
        <f t="shared" si="52"/>
        <v>0.92509253547315962</v>
      </c>
      <c r="AM140" s="31">
        <f t="shared" si="67"/>
        <v>5.7928410884155457E-3</v>
      </c>
      <c r="AN140" s="8">
        <f t="shared" si="53"/>
        <v>5.3589140500754345E-3</v>
      </c>
      <c r="AO140" s="33">
        <f t="shared" si="56"/>
        <v>0.95941872283914476</v>
      </c>
      <c r="AP140" s="31">
        <f t="shared" si="68"/>
        <v>6.08211521999174E-3</v>
      </c>
      <c r="AQ140" s="8">
        <f t="shared" si="46"/>
        <v>5.8352952165249992E-3</v>
      </c>
      <c r="AR140" s="33">
        <f t="shared" si="54"/>
        <v>0.88184584553969192</v>
      </c>
      <c r="AS140" s="31">
        <f t="shared" si="69"/>
        <v>7.5718903918554565E-3</v>
      </c>
      <c r="AT140" s="8">
        <f t="shared" si="48"/>
        <v>6.6772400849396439E-3</v>
      </c>
    </row>
    <row r="141" spans="1:46">
      <c r="A141" t="s">
        <v>161</v>
      </c>
      <c r="B141">
        <v>163503.74400000001</v>
      </c>
      <c r="C141">
        <v>108565.44</v>
      </c>
      <c r="D141">
        <v>124467.36</v>
      </c>
      <c r="E141">
        <v>152127.76</v>
      </c>
      <c r="F141">
        <v>160819.30100000001</v>
      </c>
      <c r="G141">
        <v>229412.658</v>
      </c>
      <c r="H141">
        <v>247657.37400000001</v>
      </c>
      <c r="I141">
        <v>244201.95199999999</v>
      </c>
      <c r="J141">
        <v>318651.30599999998</v>
      </c>
      <c r="K141">
        <v>387830.44</v>
      </c>
      <c r="L141">
        <v>378951.88</v>
      </c>
      <c r="M141">
        <v>419441.50199999998</v>
      </c>
      <c r="N141">
        <v>450440.66200000001</v>
      </c>
      <c r="O141">
        <v>486481.56900000002</v>
      </c>
      <c r="P141">
        <v>397316.24900000001</v>
      </c>
      <c r="Q141">
        <v>372512.777</v>
      </c>
      <c r="R141">
        <v>387227.326</v>
      </c>
      <c r="S141">
        <v>338970.14</v>
      </c>
      <c r="T141">
        <v>359374.033</v>
      </c>
      <c r="U141">
        <v>376800.44199999998</v>
      </c>
      <c r="Z141" s="110" t="s">
        <v>126</v>
      </c>
      <c r="AF141" s="33">
        <f t="shared" si="49"/>
        <v>0.3653265853612131</v>
      </c>
      <c r="AG141" s="31">
        <f t="shared" si="66"/>
        <v>1.5823606085175739E-3</v>
      </c>
      <c r="AH141" s="8">
        <f t="shared" si="50"/>
        <v>5.7807839791981655E-4</v>
      </c>
      <c r="AI141" s="33">
        <f t="shared" si="55"/>
        <v>0.30671338391840575</v>
      </c>
      <c r="AJ141" s="72">
        <f t="shared" si="65"/>
        <v>5.3049242812970203E-3</v>
      </c>
      <c r="AK141" s="8">
        <f t="shared" si="51"/>
        <v>1.6270912777475257E-3</v>
      </c>
      <c r="AL141" s="33">
        <f t="shared" si="52"/>
        <v>0.27389266750233959</v>
      </c>
      <c r="AM141" s="31">
        <f t="shared" si="67"/>
        <v>4.9261506560822508E-3</v>
      </c>
      <c r="AN141" s="8">
        <f t="shared" si="53"/>
        <v>1.3492365437127679E-3</v>
      </c>
      <c r="AO141" s="33">
        <f t="shared" si="56"/>
        <v>0.34040068917743804</v>
      </c>
      <c r="AP141" s="31">
        <f t="shared" si="68"/>
        <v>2.7178956345545345E-3</v>
      </c>
      <c r="AQ141" s="8">
        <f t="shared" si="46"/>
        <v>9.2517354711471383E-4</v>
      </c>
      <c r="AR141" s="33">
        <f t="shared" si="54"/>
        <v>0.8574949430876162</v>
      </c>
      <c r="AS141" s="31">
        <f t="shared" si="69"/>
        <v>2.7830056110120485E-3</v>
      </c>
      <c r="AT141" s="8">
        <f t="shared" si="48"/>
        <v>2.3864132380272932E-3</v>
      </c>
    </row>
    <row r="142" spans="1:46">
      <c r="A142" t="s">
        <v>162</v>
      </c>
      <c r="B142">
        <v>307203.136</v>
      </c>
      <c r="C142">
        <v>216094.81599999999</v>
      </c>
      <c r="D142">
        <v>220777.552</v>
      </c>
      <c r="E142">
        <v>250628.16</v>
      </c>
      <c r="F142">
        <v>191139.83100000001</v>
      </c>
      <c r="G142">
        <v>188928.86799999999</v>
      </c>
      <c r="H142">
        <v>219165.19699999999</v>
      </c>
      <c r="I142">
        <v>217708.10399999999</v>
      </c>
      <c r="J142">
        <v>247106.46299999999</v>
      </c>
      <c r="K142">
        <v>255037.43599999999</v>
      </c>
      <c r="L142">
        <v>254197.40700000001</v>
      </c>
      <c r="M142">
        <v>256406.666</v>
      </c>
      <c r="N142">
        <v>287821.27</v>
      </c>
      <c r="O142">
        <v>277708.75099999999</v>
      </c>
      <c r="P142">
        <v>217756.027</v>
      </c>
      <c r="Q142">
        <v>196656.13800000001</v>
      </c>
      <c r="R142">
        <v>287694.31699999998</v>
      </c>
      <c r="S142">
        <v>251154.136</v>
      </c>
      <c r="T142">
        <v>249235.625</v>
      </c>
      <c r="U142">
        <v>246800.644</v>
      </c>
      <c r="Z142" s="110" t="s">
        <v>127</v>
      </c>
      <c r="AF142" s="33">
        <f t="shared" si="49"/>
        <v>0.65392121121231606</v>
      </c>
      <c r="AG142" s="31">
        <f t="shared" si="66"/>
        <v>1.934179934764935E-2</v>
      </c>
      <c r="AH142" s="8">
        <f t="shared" si="50"/>
        <v>1.2648012856440448E-2</v>
      </c>
      <c r="AI142" s="33">
        <f t="shared" si="55"/>
        <v>0.71998443667030032</v>
      </c>
      <c r="AJ142" s="72">
        <f t="shared" si="65"/>
        <v>1.4191927043195655E-2</v>
      </c>
      <c r="AK142" s="8">
        <f t="shared" si="51"/>
        <v>1.0217966597461225E-2</v>
      </c>
      <c r="AL142" s="33">
        <f t="shared" si="52"/>
        <v>0.96980237989838802</v>
      </c>
      <c r="AM142" s="31">
        <f t="shared" si="67"/>
        <v>6.7843151468976737E-3</v>
      </c>
      <c r="AN142" s="8">
        <f t="shared" si="53"/>
        <v>6.579444975442046E-3</v>
      </c>
      <c r="AO142" s="33">
        <f t="shared" si="56"/>
        <v>0.99366413636199924</v>
      </c>
      <c r="AP142" s="31">
        <f t="shared" si="68"/>
        <v>4.9263439956684033E-3</v>
      </c>
      <c r="AQ142" s="8">
        <f t="shared" si="46"/>
        <v>4.8951313518779647E-3</v>
      </c>
      <c r="AR142" s="33">
        <f t="shared" si="54"/>
        <v>0.8647759138747847</v>
      </c>
      <c r="AS142" s="31">
        <f t="shared" si="69"/>
        <v>4.170230925975937E-3</v>
      </c>
      <c r="AT142" s="8">
        <f t="shared" si="48"/>
        <v>3.6063152600797304E-3</v>
      </c>
    </row>
    <row r="143" spans="1:46">
      <c r="A143" t="s">
        <v>163</v>
      </c>
      <c r="B143">
        <v>210465.84</v>
      </c>
      <c r="C143">
        <v>123707.648</v>
      </c>
      <c r="D143">
        <v>115689.768</v>
      </c>
      <c r="E143">
        <v>142421.37599999999</v>
      </c>
      <c r="F143">
        <v>138172.231</v>
      </c>
      <c r="G143">
        <v>147585.57999999999</v>
      </c>
      <c r="H143">
        <v>153404.51999999999</v>
      </c>
      <c r="I143">
        <v>151256.06299999999</v>
      </c>
      <c r="J143">
        <v>175458.97</v>
      </c>
      <c r="K143">
        <v>212007.62899999999</v>
      </c>
      <c r="L143">
        <v>225277.62899999999</v>
      </c>
      <c r="M143">
        <v>228402.19399999999</v>
      </c>
      <c r="N143">
        <v>250066.397</v>
      </c>
      <c r="O143">
        <v>255078.50899999999</v>
      </c>
      <c r="P143">
        <v>176429.82199999999</v>
      </c>
      <c r="Q143">
        <v>176688.389</v>
      </c>
      <c r="R143">
        <v>220934.76500000001</v>
      </c>
      <c r="S143">
        <v>195932.67300000001</v>
      </c>
      <c r="T143">
        <v>201561.55600000001</v>
      </c>
      <c r="U143">
        <v>227802.69699999999</v>
      </c>
      <c r="Z143" s="110" t="s">
        <v>128</v>
      </c>
      <c r="AF143" s="33">
        <f t="shared" si="49"/>
        <v>0.43003342769588609</v>
      </c>
      <c r="AG143" s="31">
        <f t="shared" si="66"/>
        <v>7.7869459122078372E-4</v>
      </c>
      <c r="AH143" s="8">
        <f t="shared" si="50"/>
        <v>3.3486470419092046E-4</v>
      </c>
      <c r="AI143" s="33">
        <f t="shared" si="55"/>
        <v>0.22032177738914563</v>
      </c>
      <c r="AJ143" s="72">
        <f t="shared" si="65"/>
        <v>5.8144350102957933E-4</v>
      </c>
      <c r="AK143" s="8">
        <f t="shared" si="51"/>
        <v>1.2810466559820443E-4</v>
      </c>
      <c r="AL143" s="33">
        <f t="shared" si="52"/>
        <v>0.28003048982992845</v>
      </c>
      <c r="AM143" s="31">
        <f t="shared" si="67"/>
        <v>3.3583585049727822E-4</v>
      </c>
      <c r="AN143" s="8">
        <f t="shared" si="53"/>
        <v>9.4044277717203437E-5</v>
      </c>
      <c r="AO143" s="33">
        <f t="shared" si="56"/>
        <v>0.18529639960208577</v>
      </c>
      <c r="AP143" s="31">
        <f t="shared" si="68"/>
        <v>3.3174563122657252E-4</v>
      </c>
      <c r="AQ143" s="8">
        <f t="shared" si="46"/>
        <v>6.1471271050005162E-5</v>
      </c>
      <c r="AR143" s="33">
        <f t="shared" si="54"/>
        <v>7.967087765789907E-2</v>
      </c>
      <c r="AS143" s="31">
        <f t="shared" si="69"/>
        <v>3.4420649243948356E-4</v>
      </c>
      <c r="AT143" s="8">
        <f t="shared" si="48"/>
        <v>2.7423233348200658E-5</v>
      </c>
    </row>
    <row r="144" spans="1:46">
      <c r="A144" t="s">
        <v>164</v>
      </c>
      <c r="B144">
        <v>182562.83199999999</v>
      </c>
      <c r="C144">
        <v>100983.45600000001</v>
      </c>
      <c r="D144">
        <v>98856.512000000002</v>
      </c>
      <c r="E144">
        <v>118861.592</v>
      </c>
      <c r="F144">
        <v>106353.667</v>
      </c>
      <c r="G144">
        <v>116660.238</v>
      </c>
      <c r="H144">
        <v>129951.716</v>
      </c>
      <c r="I144">
        <v>132328.11499999999</v>
      </c>
      <c r="J144">
        <v>174960.79</v>
      </c>
      <c r="K144">
        <v>205964.66800000001</v>
      </c>
      <c r="L144">
        <v>219886.27799999999</v>
      </c>
      <c r="M144">
        <v>244741.413</v>
      </c>
      <c r="N144">
        <v>260877.17</v>
      </c>
      <c r="O144">
        <v>275040.26799999998</v>
      </c>
      <c r="P144">
        <v>191315.003</v>
      </c>
      <c r="Q144">
        <v>208015.057</v>
      </c>
      <c r="R144">
        <v>266137.81599999999</v>
      </c>
      <c r="S144">
        <v>267779.87800000003</v>
      </c>
      <c r="T144">
        <v>281676.30300000001</v>
      </c>
      <c r="U144">
        <v>290207.59100000001</v>
      </c>
      <c r="Z144" s="110" t="s">
        <v>129</v>
      </c>
      <c r="AF144" s="33">
        <f t="shared" si="49"/>
        <v>0.62597594562818404</v>
      </c>
      <c r="AG144" s="31">
        <f t="shared" si="66"/>
        <v>7.6074640281374881E-2</v>
      </c>
      <c r="AH144" s="8">
        <f t="shared" si="50"/>
        <v>4.7620894888457582E-2</v>
      </c>
      <c r="AI144" s="33">
        <f t="shared" si="55"/>
        <v>0.51158171464770064</v>
      </c>
      <c r="AJ144" s="72">
        <f t="shared" si="65"/>
        <v>6.8197837208622436E-2</v>
      </c>
      <c r="AK144" s="8">
        <f t="shared" si="51"/>
        <v>3.4888766494451821E-2</v>
      </c>
      <c r="AL144" s="33">
        <f t="shared" si="52"/>
        <v>0.49617636583020491</v>
      </c>
      <c r="AM144" s="31">
        <f t="shared" si="67"/>
        <v>5.3726644294936433E-2</v>
      </c>
      <c r="AN144" s="8">
        <f t="shared" si="53"/>
        <v>2.6657891114513672E-2</v>
      </c>
      <c r="AO144" s="33">
        <f t="shared" si="56"/>
        <v>0.5311815836225624</v>
      </c>
      <c r="AP144" s="31">
        <f t="shared" si="68"/>
        <v>5.1889570555844464E-2</v>
      </c>
      <c r="AQ144" s="8">
        <f t="shared" si="46"/>
        <v>2.7562784261348148E-2</v>
      </c>
      <c r="AR144" s="33">
        <f t="shared" si="54"/>
        <v>0.61508536577347594</v>
      </c>
      <c r="AS144" s="31">
        <f t="shared" si="69"/>
        <v>4.5995879477743591E-2</v>
      </c>
      <c r="AT144" s="8">
        <f t="shared" si="48"/>
        <v>2.8291392352640634E-2</v>
      </c>
    </row>
    <row r="145" spans="1:46">
      <c r="A145" t="s">
        <v>165</v>
      </c>
      <c r="B145">
        <v>65342.964</v>
      </c>
      <c r="C145">
        <v>45078.98</v>
      </c>
      <c r="D145">
        <v>38666.964</v>
      </c>
      <c r="E145">
        <v>45089.919999999998</v>
      </c>
      <c r="F145">
        <v>40139.336000000003</v>
      </c>
      <c r="G145">
        <v>35087.584000000003</v>
      </c>
      <c r="H145">
        <v>34857.328000000001</v>
      </c>
      <c r="I145">
        <v>26314.905999999999</v>
      </c>
      <c r="J145">
        <v>33957.101000000002</v>
      </c>
      <c r="K145">
        <v>36320.267999999996</v>
      </c>
      <c r="L145">
        <v>32521.642</v>
      </c>
      <c r="M145">
        <v>40610.178999999996</v>
      </c>
      <c r="N145">
        <v>65877.485000000001</v>
      </c>
      <c r="O145">
        <v>75376.914000000004</v>
      </c>
      <c r="P145">
        <v>59619.875999999997</v>
      </c>
      <c r="Q145">
        <v>61759.394</v>
      </c>
      <c r="R145">
        <v>106592.326</v>
      </c>
      <c r="S145">
        <v>91799.547000000006</v>
      </c>
      <c r="T145">
        <v>96572.672000000006</v>
      </c>
      <c r="U145">
        <v>102320.46400000001</v>
      </c>
      <c r="Z145" s="110" t="s">
        <v>130</v>
      </c>
      <c r="AF145" s="33">
        <f t="shared" si="49"/>
        <v>0.64859412049042509</v>
      </c>
      <c r="AG145" s="31">
        <f t="shared" si="66"/>
        <v>4.6917308259767185E-2</v>
      </c>
      <c r="AH145" s="8">
        <f t="shared" si="50"/>
        <v>3.0430290286521854E-2</v>
      </c>
      <c r="AI145" s="33">
        <f t="shared" ref="AI145:AI176" si="70">(2*MIN(G110,G375)/(G110+G375))</f>
        <v>0.7815827004586875</v>
      </c>
      <c r="AJ145" s="72">
        <f t="shared" si="65"/>
        <v>3.9989413157403703E-2</v>
      </c>
      <c r="AK145" s="8">
        <f t="shared" si="51"/>
        <v>3.1255033525321753E-2</v>
      </c>
      <c r="AL145" s="33">
        <f t="shared" si="52"/>
        <v>0.74919391165168703</v>
      </c>
      <c r="AM145" s="31">
        <f t="shared" si="67"/>
        <v>4.3013172399855595E-2</v>
      </c>
      <c r="AN145" s="8">
        <f t="shared" si="53"/>
        <v>3.2225206882796197E-2</v>
      </c>
      <c r="AO145" s="33">
        <f t="shared" ref="AO145:AO176" si="71">(2*MIN(Q110,Q375)/(Q110+Q375))</f>
        <v>0.7554077189178301</v>
      </c>
      <c r="AP145" s="31">
        <f t="shared" si="68"/>
        <v>6.2313689660360272E-2</v>
      </c>
      <c r="AQ145" s="8">
        <f t="shared" si="46"/>
        <v>4.7072242163686329E-2</v>
      </c>
      <c r="AR145" s="33">
        <f t="shared" si="54"/>
        <v>0.91531757831811755</v>
      </c>
      <c r="AS145" s="31">
        <f t="shared" si="69"/>
        <v>5.5339906018120118E-2</v>
      </c>
      <c r="AT145" s="8">
        <f t="shared" si="48"/>
        <v>5.0653588760857925E-2</v>
      </c>
    </row>
    <row r="146" spans="1:46">
      <c r="A146" t="s">
        <v>166</v>
      </c>
      <c r="B146">
        <v>38630.199999999997</v>
      </c>
      <c r="C146">
        <v>26532.885999999999</v>
      </c>
      <c r="D146">
        <v>27408.144</v>
      </c>
      <c r="E146">
        <v>34092.084000000003</v>
      </c>
      <c r="F146">
        <v>29956.956999999999</v>
      </c>
      <c r="G146">
        <v>28802.194</v>
      </c>
      <c r="H146">
        <v>31232.670999999998</v>
      </c>
      <c r="I146">
        <v>29138.424999999999</v>
      </c>
      <c r="J146">
        <v>35971.411</v>
      </c>
      <c r="K146">
        <v>37395.605000000003</v>
      </c>
      <c r="L146">
        <v>33826.199000000001</v>
      </c>
      <c r="M146">
        <v>32123.756000000001</v>
      </c>
      <c r="N146">
        <v>37353.898000000001</v>
      </c>
      <c r="O146">
        <v>41549.659</v>
      </c>
      <c r="P146">
        <v>29827.402999999998</v>
      </c>
      <c r="Q146">
        <v>29723.081999999999</v>
      </c>
      <c r="R146">
        <v>36648.665000000001</v>
      </c>
      <c r="S146">
        <v>43667.885999999999</v>
      </c>
      <c r="T146">
        <v>39426.154999999999</v>
      </c>
      <c r="U146">
        <v>42333.699000000001</v>
      </c>
      <c r="Z146" s="110" t="s">
        <v>131</v>
      </c>
      <c r="AF146" s="33">
        <f t="shared" si="49"/>
        <v>0.37790969196055513</v>
      </c>
      <c r="AG146" s="31">
        <f t="shared" si="66"/>
        <v>0.11662875967819834</v>
      </c>
      <c r="AH146" s="8">
        <f t="shared" si="50"/>
        <v>4.4075138643729549E-2</v>
      </c>
      <c r="AI146" s="33">
        <f t="shared" si="70"/>
        <v>0.32298346500833741</v>
      </c>
      <c r="AJ146" s="72">
        <f t="shared" si="65"/>
        <v>0.13116344737505067</v>
      </c>
      <c r="AK146" s="8">
        <f t="shared" si="51"/>
        <v>4.2363624715632583E-2</v>
      </c>
      <c r="AL146" s="33">
        <f t="shared" si="52"/>
        <v>0.39762525611211158</v>
      </c>
      <c r="AM146" s="31">
        <f t="shared" si="67"/>
        <v>0.16077737739961309</v>
      </c>
      <c r="AN146" s="8">
        <f t="shared" si="53"/>
        <v>6.3929145865554773E-2</v>
      </c>
      <c r="AO146" s="33">
        <f t="shared" si="71"/>
        <v>0.5061350480486726</v>
      </c>
      <c r="AP146" s="31">
        <f t="shared" si="68"/>
        <v>0.19200580769854098</v>
      </c>
      <c r="AQ146" s="8">
        <f t="shared" si="46"/>
        <v>9.7180868705125226E-2</v>
      </c>
      <c r="AR146" s="33">
        <f t="shared" si="54"/>
        <v>0.6980628431679039</v>
      </c>
      <c r="AS146" s="31">
        <f t="shared" si="69"/>
        <v>0.19685074810957379</v>
      </c>
      <c r="AT146" s="8">
        <f t="shared" si="48"/>
        <v>0.13741419290509796</v>
      </c>
    </row>
    <row r="147" spans="1:46">
      <c r="A147" t="s">
        <v>167</v>
      </c>
      <c r="B147">
        <v>229847.024</v>
      </c>
      <c r="C147">
        <v>168456.81599999999</v>
      </c>
      <c r="D147">
        <v>153701.18400000001</v>
      </c>
      <c r="E147">
        <v>176510.06400000001</v>
      </c>
      <c r="F147">
        <v>168593.57199999999</v>
      </c>
      <c r="G147">
        <v>175644.598</v>
      </c>
      <c r="H147">
        <v>199789.73699999999</v>
      </c>
      <c r="I147">
        <v>204047.24600000001</v>
      </c>
      <c r="J147">
        <v>282650.86</v>
      </c>
      <c r="K147">
        <v>330428.99200000003</v>
      </c>
      <c r="L147">
        <v>413074.74099999998</v>
      </c>
      <c r="M147">
        <v>491357.24400000001</v>
      </c>
      <c r="N147">
        <v>586973.05900000001</v>
      </c>
      <c r="O147">
        <v>691433.81400000001</v>
      </c>
      <c r="P147">
        <v>507203.04200000002</v>
      </c>
      <c r="Q147">
        <v>590275.00699999998</v>
      </c>
      <c r="R147">
        <v>862542.67799999996</v>
      </c>
      <c r="S147">
        <v>780481.92299999995</v>
      </c>
      <c r="T147">
        <v>823032.28799999994</v>
      </c>
      <c r="U147">
        <v>883854.26599999995</v>
      </c>
      <c r="Z147" s="110" t="s">
        <v>132</v>
      </c>
      <c r="AF147" s="33">
        <f t="shared" si="49"/>
        <v>0.4763778994498224</v>
      </c>
      <c r="AG147" s="31">
        <f t="shared" si="66"/>
        <v>9.5612866019411293E-3</v>
      </c>
      <c r="AH147" s="8">
        <f t="shared" si="50"/>
        <v>4.554785627470445E-3</v>
      </c>
      <c r="AI147" s="33">
        <f t="shared" si="70"/>
        <v>7.2814568723327228E-2</v>
      </c>
      <c r="AJ147" s="72">
        <f t="shared" si="65"/>
        <v>1.2561459764900347E-2</v>
      </c>
      <c r="AK147" s="8">
        <f t="shared" si="51"/>
        <v>9.1465727531664614E-4</v>
      </c>
      <c r="AL147" s="33">
        <f t="shared" si="52"/>
        <v>7.8350751604836816E-2</v>
      </c>
      <c r="AM147" s="31">
        <f t="shared" si="67"/>
        <v>7.3448725045040858E-3</v>
      </c>
      <c r="AN147" s="8">
        <f t="shared" si="53"/>
        <v>5.7547628116959531E-4</v>
      </c>
      <c r="AO147" s="33">
        <f t="shared" si="71"/>
        <v>9.9315687249450141E-2</v>
      </c>
      <c r="AP147" s="31">
        <f t="shared" si="68"/>
        <v>7.5493695019754397E-3</v>
      </c>
      <c r="AQ147" s="8">
        <f t="shared" si="46"/>
        <v>7.497708203887299E-4</v>
      </c>
      <c r="AR147" s="33">
        <f t="shared" si="54"/>
        <v>0.15735868261587246</v>
      </c>
      <c r="AS147" s="31">
        <f t="shared" si="69"/>
        <v>5.5224213020820985E-3</v>
      </c>
      <c r="AT147" s="8">
        <f t="shared" si="48"/>
        <v>8.6900094094547007E-4</v>
      </c>
    </row>
    <row r="148" spans="1:46">
      <c r="A148" t="s">
        <v>168</v>
      </c>
      <c r="B148">
        <v>120584.736</v>
      </c>
      <c r="C148">
        <v>158749.61600000001</v>
      </c>
      <c r="D148">
        <v>179278.19200000001</v>
      </c>
      <c r="E148">
        <v>213751.39199999999</v>
      </c>
      <c r="F148">
        <v>233134.106</v>
      </c>
      <c r="G148">
        <v>231496.55</v>
      </c>
      <c r="H148">
        <v>254497.31400000001</v>
      </c>
      <c r="I148">
        <v>251493.212</v>
      </c>
      <c r="J148">
        <v>331845.74599999998</v>
      </c>
      <c r="K148">
        <v>350228.848</v>
      </c>
      <c r="L148">
        <v>310924.54700000002</v>
      </c>
      <c r="M148">
        <v>337898.70299999998</v>
      </c>
      <c r="N148">
        <v>360630.701</v>
      </c>
      <c r="O148">
        <v>364470.72600000002</v>
      </c>
      <c r="P148">
        <v>290387.56099999999</v>
      </c>
      <c r="Q148">
        <v>314597.04499999998</v>
      </c>
      <c r="R148">
        <v>410385.36099999998</v>
      </c>
      <c r="S148">
        <v>367952.49599999998</v>
      </c>
      <c r="T148">
        <v>386957.34899999999</v>
      </c>
      <c r="U148">
        <v>429901.821</v>
      </c>
      <c r="Z148" s="110" t="s">
        <v>133</v>
      </c>
      <c r="AF148" s="33">
        <f t="shared" si="49"/>
        <v>0.48692314793134411</v>
      </c>
      <c r="AG148" s="31">
        <f t="shared" si="66"/>
        <v>3.1074764867547948E-2</v>
      </c>
      <c r="AH148" s="8">
        <f t="shared" si="50"/>
        <v>1.5131022330532784E-2</v>
      </c>
      <c r="AI148" s="33">
        <f t="shared" si="70"/>
        <v>0.55099849124969646</v>
      </c>
      <c r="AJ148" s="72">
        <f t="shared" si="65"/>
        <v>4.1185966113210598E-2</v>
      </c>
      <c r="AK148" s="8">
        <f t="shared" si="51"/>
        <v>2.2693405189040165E-2</v>
      </c>
      <c r="AL148" s="33">
        <f t="shared" si="52"/>
        <v>0.63264229070349753</v>
      </c>
      <c r="AM148" s="31">
        <f t="shared" si="67"/>
        <v>3.6505783377632307E-2</v>
      </c>
      <c r="AN148" s="8">
        <f t="shared" si="53"/>
        <v>2.3095102419950966E-2</v>
      </c>
      <c r="AO148" s="33">
        <f t="shared" si="71"/>
        <v>0.76284900094291819</v>
      </c>
      <c r="AP148" s="31">
        <f t="shared" si="68"/>
        <v>4.4911828925313917E-2</v>
      </c>
      <c r="AQ148" s="8">
        <f t="shared" si="46"/>
        <v>3.4260943826194976E-2</v>
      </c>
      <c r="AR148" s="33">
        <f t="shared" si="54"/>
        <v>0.88826473663397087</v>
      </c>
      <c r="AS148" s="31">
        <f t="shared" si="69"/>
        <v>6.0435167496646743E-2</v>
      </c>
      <c r="AT148" s="8">
        <f t="shared" si="48"/>
        <v>5.3682428139838832E-2</v>
      </c>
    </row>
    <row r="149" spans="1:46">
      <c r="A149" t="s">
        <v>169</v>
      </c>
      <c r="B149">
        <v>26113.635999999999</v>
      </c>
      <c r="C149">
        <v>28620.026000000002</v>
      </c>
      <c r="D149">
        <v>23103.46</v>
      </c>
      <c r="E149">
        <v>26110.094000000001</v>
      </c>
      <c r="F149">
        <v>28728.925999999999</v>
      </c>
      <c r="G149">
        <v>34409.220999999998</v>
      </c>
      <c r="H149">
        <v>40893.453999999998</v>
      </c>
      <c r="I149">
        <v>43761.084000000003</v>
      </c>
      <c r="J149">
        <v>56975.381999999998</v>
      </c>
      <c r="K149">
        <v>73667.593999999997</v>
      </c>
      <c r="L149">
        <v>79835.929000000004</v>
      </c>
      <c r="M149">
        <v>74977.385999999999</v>
      </c>
      <c r="N149">
        <v>79769.683999999994</v>
      </c>
      <c r="O149">
        <v>86642.192999999999</v>
      </c>
      <c r="P149">
        <v>76439.014999999999</v>
      </c>
      <c r="Q149">
        <v>80596.057000000001</v>
      </c>
      <c r="R149">
        <v>95502.285000000003</v>
      </c>
      <c r="S149">
        <v>91975.134000000005</v>
      </c>
      <c r="T149">
        <v>104229.269</v>
      </c>
      <c r="U149">
        <v>116829.933</v>
      </c>
      <c r="Z149" s="110" t="s">
        <v>134</v>
      </c>
      <c r="AF149" s="33">
        <f t="shared" si="49"/>
        <v>0.91539481291074998</v>
      </c>
      <c r="AG149" s="31">
        <f t="shared" si="66"/>
        <v>4.4018951329385561E-2</v>
      </c>
      <c r="AH149" s="8">
        <f t="shared" si="50"/>
        <v>4.0294719716690304E-2</v>
      </c>
      <c r="AI149" s="33">
        <f t="shared" si="70"/>
        <v>0.79942668269128891</v>
      </c>
      <c r="AJ149" s="72">
        <f t="shared" si="65"/>
        <v>5.6019149905267115E-2</v>
      </c>
      <c r="AK149" s="8">
        <f t="shared" si="51"/>
        <v>4.4783203175953724E-2</v>
      </c>
      <c r="AL149" s="33">
        <f t="shared" si="52"/>
        <v>0.63911817981877772</v>
      </c>
      <c r="AM149" s="31">
        <f t="shared" si="67"/>
        <v>5.6444911797284586E-2</v>
      </c>
      <c r="AN149" s="8">
        <f t="shared" si="53"/>
        <v>3.6074969287911977E-2</v>
      </c>
      <c r="AO149" s="33">
        <f t="shared" si="71"/>
        <v>0.73585191479292811</v>
      </c>
      <c r="AP149" s="31">
        <f t="shared" si="68"/>
        <v>5.3435686849031702E-2</v>
      </c>
      <c r="AQ149" s="8">
        <f t="shared" ref="AQ149:AQ212" si="72">(AO149*AP149)</f>
        <v>3.9320752486135264E-2</v>
      </c>
      <c r="AR149" s="33">
        <f t="shared" si="54"/>
        <v>0.87486933987815108</v>
      </c>
      <c r="AS149" s="31">
        <f t="shared" si="69"/>
        <v>3.5920727148036936E-2</v>
      </c>
      <c r="AT149" s="8">
        <f t="shared" ref="AT149:AT212" si="73">(AR149*AS149)</f>
        <v>3.1425942847946253E-2</v>
      </c>
    </row>
    <row r="150" spans="1:46">
      <c r="A150" t="s">
        <v>170</v>
      </c>
      <c r="B150">
        <v>123034.17600000001</v>
      </c>
      <c r="C150">
        <v>193002.78400000001</v>
      </c>
      <c r="D150">
        <v>106298.82399999999</v>
      </c>
      <c r="E150">
        <v>114548.61599999999</v>
      </c>
      <c r="F150">
        <v>122615.45</v>
      </c>
      <c r="G150">
        <v>118605.43799999999</v>
      </c>
      <c r="H150">
        <v>100624.41800000001</v>
      </c>
      <c r="I150">
        <v>93921.279999999999</v>
      </c>
      <c r="J150">
        <v>104687.48699999999</v>
      </c>
      <c r="K150">
        <v>131738.342</v>
      </c>
      <c r="L150">
        <v>163026.38800000001</v>
      </c>
      <c r="M150">
        <v>178407.78700000001</v>
      </c>
      <c r="N150">
        <v>233524.42600000001</v>
      </c>
      <c r="O150">
        <v>269681.36599999998</v>
      </c>
      <c r="P150">
        <v>212068.84400000001</v>
      </c>
      <c r="Q150">
        <v>226845.08199999999</v>
      </c>
      <c r="R150">
        <v>290322.60600000003</v>
      </c>
      <c r="S150">
        <v>282381.45899999997</v>
      </c>
      <c r="T150">
        <v>225644.15400000001</v>
      </c>
      <c r="U150">
        <v>219891.37400000001</v>
      </c>
      <c r="Z150" s="110" t="s">
        <v>135</v>
      </c>
      <c r="AF150" s="33">
        <f t="shared" si="49"/>
        <v>0.93501272567918037</v>
      </c>
      <c r="AG150" s="31">
        <f t="shared" si="66"/>
        <v>3.4890767916178206E-2</v>
      </c>
      <c r="AH150" s="8">
        <f t="shared" si="50"/>
        <v>3.2623312010345483E-2</v>
      </c>
      <c r="AI150" s="33">
        <f t="shared" si="70"/>
        <v>0.99522969902572311</v>
      </c>
      <c r="AJ150" s="72">
        <f t="shared" si="65"/>
        <v>2.0854503571179985E-2</v>
      </c>
      <c r="AK150" s="8">
        <f t="shared" si="51"/>
        <v>2.0755021312476325E-2</v>
      </c>
      <c r="AL150" s="33">
        <f t="shared" si="52"/>
        <v>0.88755148944774687</v>
      </c>
      <c r="AM150" s="31">
        <f t="shared" si="67"/>
        <v>1.636959515691986E-2</v>
      </c>
      <c r="AN150" s="8">
        <f t="shared" si="53"/>
        <v>1.4528858563180844E-2</v>
      </c>
      <c r="AO150" s="33">
        <f t="shared" si="71"/>
        <v>0.80651641492325199</v>
      </c>
      <c r="AP150" s="31">
        <f t="shared" si="68"/>
        <v>1.6472620364381574E-2</v>
      </c>
      <c r="AQ150" s="8">
        <f t="shared" si="72"/>
        <v>1.328543872067278E-2</v>
      </c>
      <c r="AR150" s="33">
        <f t="shared" si="54"/>
        <v>0.5437504571130416</v>
      </c>
      <c r="AS150" s="31">
        <f t="shared" si="69"/>
        <v>1.9784319842430325E-2</v>
      </c>
      <c r="AT150" s="8">
        <f t="shared" si="73"/>
        <v>1.0757732957992108E-2</v>
      </c>
    </row>
    <row r="151" spans="1:46">
      <c r="A151" t="s">
        <v>171</v>
      </c>
      <c r="B151">
        <v>116251.352</v>
      </c>
      <c r="C151">
        <v>120904.864</v>
      </c>
      <c r="D151">
        <v>118008.92</v>
      </c>
      <c r="E151">
        <v>127203.808</v>
      </c>
      <c r="F151">
        <v>129570.579</v>
      </c>
      <c r="G151">
        <v>130784.538</v>
      </c>
      <c r="H151">
        <v>129843.60400000001</v>
      </c>
      <c r="I151">
        <v>122231.042</v>
      </c>
      <c r="J151">
        <v>163100.81099999999</v>
      </c>
      <c r="K151">
        <v>176517.20699999999</v>
      </c>
      <c r="L151">
        <v>168712.12599999999</v>
      </c>
      <c r="M151">
        <v>228108.47200000001</v>
      </c>
      <c r="N151">
        <v>267781.48</v>
      </c>
      <c r="O151">
        <v>298915.83299999998</v>
      </c>
      <c r="P151">
        <v>210620.29500000001</v>
      </c>
      <c r="Q151">
        <v>228829.07800000001</v>
      </c>
      <c r="R151">
        <v>298035.22100000002</v>
      </c>
      <c r="S151">
        <v>255264.71</v>
      </c>
      <c r="T151">
        <v>277503.35600000003</v>
      </c>
      <c r="U151">
        <v>291614.63799999998</v>
      </c>
      <c r="Z151" s="110" t="s">
        <v>136</v>
      </c>
      <c r="AF151" s="33">
        <f t="shared" si="49"/>
        <v>0.94750956244432794</v>
      </c>
      <c r="AG151" s="31">
        <f t="shared" si="66"/>
        <v>2.699666219968044E-2</v>
      </c>
      <c r="AH151" s="8">
        <f t="shared" si="50"/>
        <v>2.5579595588276542E-2</v>
      </c>
      <c r="AI151" s="33">
        <f t="shared" si="70"/>
        <v>0.91651744571002958</v>
      </c>
      <c r="AJ151" s="72">
        <f t="shared" si="65"/>
        <v>2.8699486761644816E-2</v>
      </c>
      <c r="AK151" s="8">
        <f t="shared" si="51"/>
        <v>2.6303580299971516E-2</v>
      </c>
      <c r="AL151" s="33">
        <f t="shared" si="52"/>
        <v>0.73905008866762822</v>
      </c>
      <c r="AM151" s="31">
        <f t="shared" si="67"/>
        <v>3.8033083582273225E-2</v>
      </c>
      <c r="AN151" s="8">
        <f t="shared" si="53"/>
        <v>2.8108353793782341E-2</v>
      </c>
      <c r="AO151" s="33">
        <f t="shared" si="71"/>
        <v>0.91645840614327911</v>
      </c>
      <c r="AP151" s="31">
        <f t="shared" si="68"/>
        <v>3.5358439325619641E-2</v>
      </c>
      <c r="AQ151" s="8">
        <f t="shared" si="72"/>
        <v>3.2404538948071215E-2</v>
      </c>
      <c r="AR151" s="33">
        <f t="shared" si="54"/>
        <v>0.89076539513739672</v>
      </c>
      <c r="AS151" s="31">
        <f t="shared" si="69"/>
        <v>3.6088314526191489E-2</v>
      </c>
      <c r="AT151" s="8">
        <f t="shared" si="73"/>
        <v>3.2146221748765615E-2</v>
      </c>
    </row>
    <row r="152" spans="1:46">
      <c r="A152" t="s">
        <v>172</v>
      </c>
      <c r="B152">
        <v>121807.624</v>
      </c>
      <c r="C152">
        <v>126387.96</v>
      </c>
      <c r="D152">
        <v>121097.53599999999</v>
      </c>
      <c r="E152">
        <v>137037.64799999999</v>
      </c>
      <c r="F152">
        <v>149025.48800000001</v>
      </c>
      <c r="G152">
        <v>161478.728</v>
      </c>
      <c r="H152">
        <v>184249.20199999999</v>
      </c>
      <c r="I152">
        <v>192884.24</v>
      </c>
      <c r="J152">
        <v>259233.552</v>
      </c>
      <c r="K152">
        <v>322342.38299999997</v>
      </c>
      <c r="L152">
        <v>329537.63099999999</v>
      </c>
      <c r="M152">
        <v>398004.50400000002</v>
      </c>
      <c r="N152">
        <v>477816.13900000002</v>
      </c>
      <c r="O152">
        <v>536986.46799999999</v>
      </c>
      <c r="P152">
        <v>374097.19900000002</v>
      </c>
      <c r="Q152">
        <v>416772.86499999999</v>
      </c>
      <c r="R152">
        <v>548102.51399999997</v>
      </c>
      <c r="S152">
        <v>563347.85199999996</v>
      </c>
      <c r="T152">
        <v>620425.31799999997</v>
      </c>
      <c r="U152">
        <v>740610.59400000004</v>
      </c>
      <c r="Z152" s="110" t="s">
        <v>137</v>
      </c>
      <c r="AF152" s="33">
        <f t="shared" si="49"/>
        <v>0.45003260124317684</v>
      </c>
      <c r="AG152" s="31">
        <f t="shared" si="66"/>
        <v>1.8635685389699459E-2</v>
      </c>
      <c r="AH152" s="8">
        <f t="shared" si="50"/>
        <v>8.3866659718759128E-3</v>
      </c>
      <c r="AI152" s="33">
        <f t="shared" si="70"/>
        <v>0.69550379093344206</v>
      </c>
      <c r="AJ152" s="72">
        <f t="shared" si="65"/>
        <v>2.0941536120192918E-2</v>
      </c>
      <c r="AK152" s="8">
        <f t="shared" si="51"/>
        <v>1.456491775956378E-2</v>
      </c>
      <c r="AL152" s="33">
        <f t="shared" si="52"/>
        <v>0.86475393645734155</v>
      </c>
      <c r="AM152" s="31">
        <f t="shared" si="67"/>
        <v>2.0824470698615687E-2</v>
      </c>
      <c r="AN152" s="8">
        <f t="shared" si="53"/>
        <v>1.8008043011268481E-2</v>
      </c>
      <c r="AO152" s="33">
        <f t="shared" si="71"/>
        <v>0.80057743195628916</v>
      </c>
      <c r="AP152" s="31">
        <f t="shared" si="68"/>
        <v>1.5762343485898639E-2</v>
      </c>
      <c r="AQ152" s="8">
        <f t="shared" si="72"/>
        <v>1.2618976469553676E-2</v>
      </c>
      <c r="AR152" s="33">
        <f t="shared" si="54"/>
        <v>0.89988353220280071</v>
      </c>
      <c r="AS152" s="31">
        <f t="shared" si="69"/>
        <v>1.8967934486233309E-2</v>
      </c>
      <c r="AT152" s="8">
        <f t="shared" si="73"/>
        <v>1.7068931884062947E-2</v>
      </c>
    </row>
    <row r="153" spans="1:46">
      <c r="A153" t="s">
        <v>173</v>
      </c>
      <c r="B153">
        <v>199212.272</v>
      </c>
      <c r="C153">
        <v>197960.22399999999</v>
      </c>
      <c r="D153">
        <v>191952.576</v>
      </c>
      <c r="E153">
        <v>238322.48</v>
      </c>
      <c r="F153">
        <v>254958.60500000001</v>
      </c>
      <c r="G153">
        <v>274029.41399999999</v>
      </c>
      <c r="H153">
        <v>324087.97399999999</v>
      </c>
      <c r="I153">
        <v>338383.60200000001</v>
      </c>
      <c r="J153">
        <v>450597.95500000002</v>
      </c>
      <c r="K153">
        <v>578082.91500000004</v>
      </c>
      <c r="L153">
        <v>621703.70900000003</v>
      </c>
      <c r="M153">
        <v>741064.25800000003</v>
      </c>
      <c r="N153">
        <v>900355.228</v>
      </c>
      <c r="O153">
        <v>1047978.926</v>
      </c>
      <c r="P153">
        <v>790805.40500000003</v>
      </c>
      <c r="Q153">
        <v>808390.973</v>
      </c>
      <c r="R153">
        <v>909886.82799999998</v>
      </c>
      <c r="S153">
        <v>818876.31400000001</v>
      </c>
      <c r="T153">
        <v>820862.27300000004</v>
      </c>
      <c r="U153">
        <v>904663.36</v>
      </c>
      <c r="Z153" s="110" t="s">
        <v>138</v>
      </c>
      <c r="AF153" s="33">
        <f t="shared" si="49"/>
        <v>0.88574080292889268</v>
      </c>
      <c r="AG153" s="31">
        <f t="shared" si="66"/>
        <v>2.4040912897388599E-2</v>
      </c>
      <c r="AH153" s="8">
        <f t="shared" si="50"/>
        <v>2.129401749287655E-2</v>
      </c>
      <c r="AI153" s="33">
        <f t="shared" si="70"/>
        <v>0.80603743793693861</v>
      </c>
      <c r="AJ153" s="72">
        <f t="shared" si="65"/>
        <v>2.5055443348777542E-2</v>
      </c>
      <c r="AK153" s="8">
        <f t="shared" si="51"/>
        <v>2.0195625363222759E-2</v>
      </c>
      <c r="AL153" s="33">
        <f t="shared" si="52"/>
        <v>0.93537225270442115</v>
      </c>
      <c r="AM153" s="31">
        <f t="shared" si="67"/>
        <v>1.4024070830050514E-2</v>
      </c>
      <c r="AN153" s="8">
        <f t="shared" si="53"/>
        <v>1.311772672439071E-2</v>
      </c>
      <c r="AO153" s="33">
        <f t="shared" si="71"/>
        <v>0.95145087110051985</v>
      </c>
      <c r="AP153" s="31">
        <f t="shared" si="68"/>
        <v>1.1728070611080185E-2</v>
      </c>
      <c r="AQ153" s="8">
        <f t="shared" si="72"/>
        <v>1.1158682999240648E-2</v>
      </c>
      <c r="AR153" s="33">
        <f t="shared" si="54"/>
        <v>0.90975418035747169</v>
      </c>
      <c r="AS153" s="31">
        <f t="shared" si="69"/>
        <v>1.0246047365123198E-2</v>
      </c>
      <c r="AT153" s="8">
        <f t="shared" si="73"/>
        <v>9.3213844225614878E-3</v>
      </c>
    </row>
    <row r="154" spans="1:46">
      <c r="A154" t="s">
        <v>174</v>
      </c>
      <c r="B154">
        <v>387509.85600000003</v>
      </c>
      <c r="C154">
        <v>411278.11200000002</v>
      </c>
      <c r="D154">
        <v>369766.08</v>
      </c>
      <c r="E154">
        <v>431706.97600000002</v>
      </c>
      <c r="F154">
        <v>451204.09399999998</v>
      </c>
      <c r="G154">
        <v>439313.84</v>
      </c>
      <c r="H154">
        <v>483801.19099999999</v>
      </c>
      <c r="I154">
        <v>487439.435</v>
      </c>
      <c r="J154">
        <v>593741.43299999996</v>
      </c>
      <c r="K154">
        <v>765973.15099999995</v>
      </c>
      <c r="L154">
        <v>868225.20200000005</v>
      </c>
      <c r="M154">
        <v>834214.755</v>
      </c>
      <c r="N154">
        <v>843400.17599999998</v>
      </c>
      <c r="O154">
        <v>808972.924</v>
      </c>
      <c r="P154">
        <v>550665.64800000004</v>
      </c>
      <c r="Q154">
        <v>594872.78399999999</v>
      </c>
      <c r="R154">
        <v>784889.83900000004</v>
      </c>
      <c r="S154">
        <v>758725.86100000003</v>
      </c>
      <c r="T154">
        <v>773781.54700000002</v>
      </c>
      <c r="U154">
        <v>782416.679</v>
      </c>
      <c r="Z154" s="110" t="s">
        <v>139</v>
      </c>
      <c r="AF154" s="33">
        <f t="shared" si="49"/>
        <v>0.57067812568407972</v>
      </c>
      <c r="AG154" s="31">
        <f t="shared" si="66"/>
        <v>2.8830233154750667E-2</v>
      </c>
      <c r="AH154" s="8">
        <f t="shared" si="50"/>
        <v>1.6452783419788123E-2</v>
      </c>
      <c r="AI154" s="33">
        <f t="shared" si="70"/>
        <v>0.3917443189981748</v>
      </c>
      <c r="AJ154" s="72">
        <f t="shared" si="65"/>
        <v>3.2774351564766539E-2</v>
      </c>
      <c r="AK154" s="8">
        <f t="shared" si="51"/>
        <v>1.2839166034346233E-2</v>
      </c>
      <c r="AL154" s="33">
        <f t="shared" si="52"/>
        <v>0.46341579874419442</v>
      </c>
      <c r="AM154" s="31">
        <f t="shared" si="67"/>
        <v>4.6198488498482668E-2</v>
      </c>
      <c r="AN154" s="8">
        <f t="shared" si="53"/>
        <v>2.1409109448298824E-2</v>
      </c>
      <c r="AO154" s="33">
        <f t="shared" si="71"/>
        <v>0.56392191887346277</v>
      </c>
      <c r="AP154" s="31">
        <f t="shared" si="68"/>
        <v>4.1112266177722699E-2</v>
      </c>
      <c r="AQ154" s="8">
        <f t="shared" si="72"/>
        <v>2.3184108032177946E-2</v>
      </c>
      <c r="AR154" s="33">
        <f t="shared" si="54"/>
        <v>0.43462102354119253</v>
      </c>
      <c r="AS154" s="31">
        <f t="shared" si="69"/>
        <v>4.1357184054586993E-2</v>
      </c>
      <c r="AT154" s="8">
        <f t="shared" si="73"/>
        <v>1.7974701664586087E-2</v>
      </c>
    </row>
    <row r="155" spans="1:46">
      <c r="A155" t="s">
        <v>175</v>
      </c>
      <c r="B155">
        <v>82785.952000000005</v>
      </c>
      <c r="C155">
        <v>106371.54399999999</v>
      </c>
      <c r="D155">
        <v>109170.16800000001</v>
      </c>
      <c r="E155">
        <v>123170.736</v>
      </c>
      <c r="F155">
        <v>108126.277</v>
      </c>
      <c r="G155">
        <v>103115.954</v>
      </c>
      <c r="H155">
        <v>109227.374</v>
      </c>
      <c r="I155">
        <v>98298.538</v>
      </c>
      <c r="J155">
        <v>107509.716</v>
      </c>
      <c r="K155">
        <v>108603.982</v>
      </c>
      <c r="L155">
        <v>104246.087</v>
      </c>
      <c r="M155">
        <v>105118.823</v>
      </c>
      <c r="N155">
        <v>132759.90299999999</v>
      </c>
      <c r="O155">
        <v>151181.32800000001</v>
      </c>
      <c r="P155">
        <v>96509.857999999993</v>
      </c>
      <c r="Q155">
        <v>89826.18</v>
      </c>
      <c r="R155">
        <v>100007.522</v>
      </c>
      <c r="S155">
        <v>98186.078999999998</v>
      </c>
      <c r="T155">
        <v>108793.236</v>
      </c>
      <c r="U155">
        <v>111581.149</v>
      </c>
      <c r="Z155" s="110" t="s">
        <v>140</v>
      </c>
      <c r="AF155" s="33">
        <f t="shared" si="49"/>
        <v>0.80519389405121911</v>
      </c>
      <c r="AG155" s="31">
        <f t="shared" si="66"/>
        <v>4.4125189075970753E-2</v>
      </c>
      <c r="AH155" s="8">
        <f t="shared" si="50"/>
        <v>3.5529332817827206E-2</v>
      </c>
      <c r="AI155" s="33">
        <f t="shared" si="70"/>
        <v>0.40917139909751465</v>
      </c>
      <c r="AJ155" s="72">
        <f t="shared" si="65"/>
        <v>5.3517542447972861E-2</v>
      </c>
      <c r="AK155" s="8">
        <f t="shared" si="51"/>
        <v>2.1897847719697685E-2</v>
      </c>
      <c r="AL155" s="33">
        <f t="shared" si="52"/>
        <v>0.47258119346760463</v>
      </c>
      <c r="AM155" s="31">
        <f t="shared" si="67"/>
        <v>7.2115343693994305E-2</v>
      </c>
      <c r="AN155" s="8">
        <f t="shared" si="53"/>
        <v>3.4080355190234321E-2</v>
      </c>
      <c r="AO155" s="33">
        <f t="shared" si="71"/>
        <v>0.5395215162269662</v>
      </c>
      <c r="AP155" s="31">
        <f t="shared" si="68"/>
        <v>6.9127877852120087E-2</v>
      </c>
      <c r="AQ155" s="8">
        <f t="shared" si="72"/>
        <v>3.7295977472328344E-2</v>
      </c>
      <c r="AR155" s="33">
        <f t="shared" si="54"/>
        <v>0.55466657167893241</v>
      </c>
      <c r="AS155" s="31">
        <f t="shared" si="69"/>
        <v>8.059035513106165E-2</v>
      </c>
      <c r="AT155" s="8">
        <f t="shared" si="73"/>
        <v>4.4700775990933625E-2</v>
      </c>
    </row>
    <row r="156" spans="1:46">
      <c r="A156" t="s">
        <v>176</v>
      </c>
      <c r="B156">
        <v>3118.857</v>
      </c>
      <c r="C156">
        <v>2348.442</v>
      </c>
      <c r="D156">
        <v>1926.0139999999999</v>
      </c>
      <c r="E156">
        <v>2140.4960000000001</v>
      </c>
      <c r="F156">
        <v>1863.6469999999999</v>
      </c>
      <c r="G156">
        <v>2144.5189999999998</v>
      </c>
      <c r="H156">
        <v>3822.5010000000002</v>
      </c>
      <c r="I156">
        <v>4540.59</v>
      </c>
      <c r="J156">
        <v>5972.1220000000003</v>
      </c>
      <c r="K156">
        <v>9841.49</v>
      </c>
      <c r="L156">
        <v>12203.748</v>
      </c>
      <c r="M156">
        <v>9728.2790000000005</v>
      </c>
      <c r="N156">
        <v>14382.627</v>
      </c>
      <c r="O156">
        <v>18576.493999999999</v>
      </c>
      <c r="P156">
        <v>18838.024000000001</v>
      </c>
      <c r="Q156">
        <v>22949.543000000001</v>
      </c>
      <c r="R156">
        <v>34248.26</v>
      </c>
      <c r="S156">
        <v>45429.881999999998</v>
      </c>
      <c r="T156">
        <v>33573.752</v>
      </c>
      <c r="U156">
        <v>37965.692000000003</v>
      </c>
      <c r="Z156" s="110" t="s">
        <v>141</v>
      </c>
      <c r="AF156" s="33">
        <f t="shared" si="49"/>
        <v>0.79247379758924152</v>
      </c>
      <c r="AG156" s="31">
        <f t="shared" si="66"/>
        <v>7.4881743279403676E-4</v>
      </c>
      <c r="AH156" s="8">
        <f t="shared" si="50"/>
        <v>5.9341819466731695E-4</v>
      </c>
      <c r="AI156" s="33">
        <f t="shared" si="70"/>
        <v>0.53920962865128375</v>
      </c>
      <c r="AJ156" s="72">
        <f t="shared" si="65"/>
        <v>9.7744274044291729E-4</v>
      </c>
      <c r="AK156" s="8">
        <f t="shared" si="51"/>
        <v>5.2704653710211851E-4</v>
      </c>
      <c r="AL156" s="33">
        <f t="shared" si="52"/>
        <v>0.78912018855655219</v>
      </c>
      <c r="AM156" s="31">
        <f t="shared" si="67"/>
        <v>1.5388178837744103E-3</v>
      </c>
      <c r="AN156" s="8">
        <f t="shared" si="53"/>
        <v>1.2143122585982573E-3</v>
      </c>
      <c r="AO156" s="33">
        <f t="shared" si="71"/>
        <v>0.55103106266009161</v>
      </c>
      <c r="AP156" s="31">
        <f t="shared" si="68"/>
        <v>3.0886562708800159E-3</v>
      </c>
      <c r="AQ156" s="8">
        <f t="shared" si="72"/>
        <v>1.7019455471347709E-3</v>
      </c>
      <c r="AR156" s="33">
        <f t="shared" si="54"/>
        <v>0.5484944628212175</v>
      </c>
      <c r="AS156" s="31">
        <f t="shared" si="69"/>
        <v>3.1670990362123123E-3</v>
      </c>
      <c r="AT156" s="8">
        <f t="shared" si="73"/>
        <v>1.7371362845688678E-3</v>
      </c>
    </row>
    <row r="157" spans="1:46">
      <c r="A157" t="s">
        <v>177</v>
      </c>
      <c r="B157">
        <v>79777.64</v>
      </c>
      <c r="C157">
        <v>79225.872000000003</v>
      </c>
      <c r="D157">
        <v>75916.232000000004</v>
      </c>
      <c r="E157">
        <v>69213.543999999994</v>
      </c>
      <c r="F157">
        <v>34638.722000000002</v>
      </c>
      <c r="G157">
        <v>40272.038</v>
      </c>
      <c r="H157">
        <v>30397.15</v>
      </c>
      <c r="I157">
        <v>30164.12</v>
      </c>
      <c r="J157">
        <v>48409.881000000001</v>
      </c>
      <c r="K157">
        <v>116032.041</v>
      </c>
      <c r="L157">
        <v>162230.25700000001</v>
      </c>
      <c r="M157">
        <v>140293.24400000001</v>
      </c>
      <c r="N157">
        <v>110464.397</v>
      </c>
      <c r="O157">
        <v>219708.87400000001</v>
      </c>
      <c r="P157">
        <v>77455.627999999997</v>
      </c>
      <c r="Q157">
        <v>149612.014</v>
      </c>
      <c r="R157">
        <v>184758.14499999999</v>
      </c>
      <c r="S157">
        <v>227609.35800000001</v>
      </c>
      <c r="T157">
        <v>255973.14</v>
      </c>
      <c r="U157">
        <v>172361.177</v>
      </c>
      <c r="Z157" s="110" t="s">
        <v>142</v>
      </c>
      <c r="AF157" s="33">
        <f t="shared" si="49"/>
        <v>0.61344872519567228</v>
      </c>
      <c r="AG157" s="31">
        <f t="shared" si="66"/>
        <v>3.3101274289889654E-2</v>
      </c>
      <c r="AH157" s="8">
        <f t="shared" si="50"/>
        <v>2.030593451548509E-2</v>
      </c>
      <c r="AI157" s="33">
        <f t="shared" si="70"/>
        <v>0.95088371657447468</v>
      </c>
      <c r="AJ157" s="72">
        <f t="shared" si="65"/>
        <v>5.4446853348084127E-2</v>
      </c>
      <c r="AK157" s="8">
        <f t="shared" si="51"/>
        <v>5.1772626267411616E-2</v>
      </c>
      <c r="AL157" s="33">
        <f t="shared" si="52"/>
        <v>0.9187671834339759</v>
      </c>
      <c r="AM157" s="31">
        <f t="shared" si="67"/>
        <v>5.1837036100104705E-2</v>
      </c>
      <c r="AN157" s="8">
        <f t="shared" si="53"/>
        <v>4.7626167655258532E-2</v>
      </c>
      <c r="AO157" s="33">
        <f t="shared" si="71"/>
        <v>0.93310566253944116</v>
      </c>
      <c r="AP157" s="31">
        <f t="shared" si="68"/>
        <v>5.2729222744040502E-2</v>
      </c>
      <c r="AQ157" s="8">
        <f t="shared" si="72"/>
        <v>4.9201936323767681E-2</v>
      </c>
      <c r="AR157" s="33">
        <f t="shared" si="54"/>
        <v>0.85578684601394595</v>
      </c>
      <c r="AS157" s="31">
        <f t="shared" si="69"/>
        <v>5.6013842885219205E-2</v>
      </c>
      <c r="AT157" s="8">
        <f t="shared" si="73"/>
        <v>4.7935909935862449E-2</v>
      </c>
    </row>
    <row r="158" spans="1:46">
      <c r="A158" t="s">
        <v>178</v>
      </c>
      <c r="B158">
        <v>107004.792</v>
      </c>
      <c r="C158">
        <v>89920.847999999998</v>
      </c>
      <c r="D158">
        <v>102993.46400000001</v>
      </c>
      <c r="E158">
        <v>67243.168000000005</v>
      </c>
      <c r="F158">
        <v>57382.466</v>
      </c>
      <c r="G158">
        <v>69438.808000000005</v>
      </c>
      <c r="H158">
        <v>72898.285000000003</v>
      </c>
      <c r="I158">
        <v>80740.862999999998</v>
      </c>
      <c r="J158">
        <v>127551.466</v>
      </c>
      <c r="K158">
        <v>183356.45199999999</v>
      </c>
      <c r="L158">
        <v>227937.95300000001</v>
      </c>
      <c r="M158">
        <v>260535.9</v>
      </c>
      <c r="N158">
        <v>505172.38099999999</v>
      </c>
      <c r="O158">
        <v>598565.79399999999</v>
      </c>
      <c r="P158">
        <v>165476.78899999999</v>
      </c>
      <c r="Q158">
        <v>267384.51199999999</v>
      </c>
      <c r="R158">
        <v>357520.96</v>
      </c>
      <c r="S158">
        <v>252888.14799999999</v>
      </c>
      <c r="T158">
        <v>224132.033</v>
      </c>
      <c r="U158">
        <v>242881.56599999999</v>
      </c>
      <c r="Z158" s="110" t="s">
        <v>143</v>
      </c>
      <c r="AF158" s="33">
        <f t="shared" si="49"/>
        <v>0.63870416650929462</v>
      </c>
      <c r="AG158" s="31">
        <f t="shared" si="66"/>
        <v>6.9975892911699533E-2</v>
      </c>
      <c r="AH158" s="8">
        <f t="shared" si="50"/>
        <v>4.4693894357910706E-2</v>
      </c>
      <c r="AI158" s="33">
        <f t="shared" si="70"/>
        <v>0.48535659451438257</v>
      </c>
      <c r="AJ158" s="72">
        <f t="shared" si="65"/>
        <v>8.3103563191395668E-2</v>
      </c>
      <c r="AK158" s="8">
        <f t="shared" si="51"/>
        <v>4.0334862422586597E-2</v>
      </c>
      <c r="AL158" s="33">
        <f t="shared" si="52"/>
        <v>0.56740740649728627</v>
      </c>
      <c r="AM158" s="31">
        <f t="shared" si="67"/>
        <v>8.2637983992851757E-2</v>
      </c>
      <c r="AN158" s="8">
        <f t="shared" si="53"/>
        <v>4.6889404175548273E-2</v>
      </c>
      <c r="AO158" s="33">
        <f t="shared" si="71"/>
        <v>0.6467058785619284</v>
      </c>
      <c r="AP158" s="31">
        <f t="shared" si="68"/>
        <v>7.6834069336515806E-2</v>
      </c>
      <c r="AQ158" s="8">
        <f t="shared" si="72"/>
        <v>4.9689044313759576E-2</v>
      </c>
      <c r="AR158" s="33">
        <f t="shared" si="54"/>
        <v>0.69792572125506724</v>
      </c>
      <c r="AS158" s="31">
        <f t="shared" si="69"/>
        <v>7.785416761495037E-2</v>
      </c>
      <c r="AT158" s="8">
        <f t="shared" si="73"/>
        <v>5.4336426085377136E-2</v>
      </c>
    </row>
    <row r="159" spans="1:46">
      <c r="A159" t="s">
        <v>179</v>
      </c>
      <c r="B159">
        <v>379308.09600000002</v>
      </c>
      <c r="C159">
        <v>256294.11199999999</v>
      </c>
      <c r="D159">
        <v>311190.20799999998</v>
      </c>
      <c r="E159">
        <v>303668.35200000001</v>
      </c>
      <c r="F159">
        <v>196689.791</v>
      </c>
      <c r="G159">
        <v>273416.451</v>
      </c>
      <c r="H159">
        <v>297749.06800000003</v>
      </c>
      <c r="I159">
        <v>268565.46399999998</v>
      </c>
      <c r="J159">
        <v>362059.11</v>
      </c>
      <c r="K159">
        <v>604565.03700000001</v>
      </c>
      <c r="L159">
        <v>738599.72499999998</v>
      </c>
      <c r="M159">
        <v>776898.58200000005</v>
      </c>
      <c r="N159">
        <v>916669.22699999996</v>
      </c>
      <c r="O159">
        <v>1213849.963</v>
      </c>
      <c r="P159">
        <v>460294.22899999999</v>
      </c>
      <c r="Q159">
        <v>637353.022</v>
      </c>
      <c r="R159">
        <v>848416.98300000001</v>
      </c>
      <c r="S159">
        <v>608145.06799999997</v>
      </c>
      <c r="T159">
        <v>631240.54299999995</v>
      </c>
      <c r="U159">
        <v>535673.48</v>
      </c>
      <c r="Z159" s="110" t="s">
        <v>144</v>
      </c>
      <c r="AF159" s="33">
        <f t="shared" si="49"/>
        <v>0.57497523636206938</v>
      </c>
      <c r="AG159" s="31">
        <f t="shared" si="66"/>
        <v>1.5313574502178445E-2</v>
      </c>
      <c r="AH159" s="8">
        <f t="shared" si="50"/>
        <v>8.8049261189382094E-3</v>
      </c>
      <c r="AI159" s="33">
        <f t="shared" si="70"/>
        <v>0.26833989761978067</v>
      </c>
      <c r="AJ159" s="72">
        <f t="shared" si="65"/>
        <v>1.4336277273260395E-2</v>
      </c>
      <c r="AK159" s="8">
        <f t="shared" si="51"/>
        <v>3.8469951757554828E-3</v>
      </c>
      <c r="AL159" s="33">
        <f t="shared" si="52"/>
        <v>0.23515824910806779</v>
      </c>
      <c r="AM159" s="31">
        <f t="shared" si="67"/>
        <v>1.6112862123043969E-2</v>
      </c>
      <c r="AN159" s="8">
        <f t="shared" si="53"/>
        <v>3.7890724449747238E-3</v>
      </c>
      <c r="AO159" s="33">
        <f t="shared" si="71"/>
        <v>0.35606498873828918</v>
      </c>
      <c r="AP159" s="31">
        <f t="shared" si="68"/>
        <v>1.2583423055251529E-2</v>
      </c>
      <c r="AQ159" s="8">
        <f t="shared" si="72"/>
        <v>4.4805163884572641E-3</v>
      </c>
      <c r="AR159" s="33">
        <f t="shared" si="54"/>
        <v>0.51524439897823893</v>
      </c>
      <c r="AS159" s="31">
        <f t="shared" si="69"/>
        <v>9.0141040343353837E-3</v>
      </c>
      <c r="AT159" s="8">
        <f t="shared" si="73"/>
        <v>4.6444666154984533E-3</v>
      </c>
    </row>
    <row r="160" spans="1:46">
      <c r="A160" t="s">
        <v>180</v>
      </c>
      <c r="B160">
        <v>51594.016000000003</v>
      </c>
      <c r="C160">
        <v>9920.6720000000005</v>
      </c>
      <c r="D160">
        <v>8388.8860000000004</v>
      </c>
      <c r="E160">
        <v>10657.557000000001</v>
      </c>
      <c r="F160">
        <v>7914.2650000000003</v>
      </c>
      <c r="G160">
        <v>6344.6909999999998</v>
      </c>
      <c r="H160">
        <v>7370.4139999999998</v>
      </c>
      <c r="I160">
        <v>11490.859</v>
      </c>
      <c r="J160">
        <v>21658.628000000001</v>
      </c>
      <c r="K160">
        <v>35790.332000000002</v>
      </c>
      <c r="L160">
        <v>72161.968999999997</v>
      </c>
      <c r="M160">
        <v>84860.034</v>
      </c>
      <c r="N160">
        <v>125009.113</v>
      </c>
      <c r="O160">
        <v>153489.391</v>
      </c>
      <c r="P160">
        <v>97164.760999999999</v>
      </c>
      <c r="Q160">
        <v>109147.427</v>
      </c>
      <c r="R160">
        <v>136751.875</v>
      </c>
      <c r="S160">
        <v>135459.35699999999</v>
      </c>
      <c r="T160">
        <v>144798.97899999999</v>
      </c>
      <c r="U160">
        <v>142976.95199999999</v>
      </c>
      <c r="Z160" s="110" t="s">
        <v>145</v>
      </c>
      <c r="AF160" s="33">
        <f t="shared" si="49"/>
        <v>0.2783577972910698</v>
      </c>
      <c r="AG160" s="31">
        <f t="shared" si="66"/>
        <v>2.0160783685817626E-2</v>
      </c>
      <c r="AH160" s="8">
        <f t="shared" si="50"/>
        <v>5.6119113384459299E-3</v>
      </c>
      <c r="AI160" s="33">
        <f t="shared" si="70"/>
        <v>0.29361773002358932</v>
      </c>
      <c r="AJ160" s="72">
        <f t="shared" si="65"/>
        <v>1.8018445605004402E-2</v>
      </c>
      <c r="AK160" s="8">
        <f t="shared" si="51"/>
        <v>5.2905350970949118E-3</v>
      </c>
      <c r="AL160" s="33">
        <f t="shared" si="52"/>
        <v>0.29233475874412002</v>
      </c>
      <c r="AM160" s="31">
        <f t="shared" si="67"/>
        <v>1.5613227023696528E-2</v>
      </c>
      <c r="AN160" s="8">
        <f t="shared" si="53"/>
        <v>4.5642889551894992E-3</v>
      </c>
      <c r="AO160" s="33">
        <f t="shared" si="71"/>
        <v>0.48039649412690022</v>
      </c>
      <c r="AP160" s="31">
        <f t="shared" si="68"/>
        <v>1.2918724963956487E-2</v>
      </c>
      <c r="AQ160" s="8">
        <f t="shared" si="72"/>
        <v>6.2061101812743618E-3</v>
      </c>
      <c r="AR160" s="33">
        <f t="shared" si="54"/>
        <v>0.42766836165236138</v>
      </c>
      <c r="AS160" s="31">
        <f t="shared" si="69"/>
        <v>1.3924096357907135E-2</v>
      </c>
      <c r="AT160" s="8">
        <f t="shared" si="73"/>
        <v>5.9548954768757567E-3</v>
      </c>
    </row>
    <row r="161" spans="1:46">
      <c r="A161" t="s">
        <v>181</v>
      </c>
      <c r="B161">
        <v>42903.911999999997</v>
      </c>
      <c r="C161">
        <v>27725.79</v>
      </c>
      <c r="D161">
        <v>19770.45</v>
      </c>
      <c r="E161">
        <v>26783.574000000001</v>
      </c>
      <c r="F161">
        <v>19497.032999999999</v>
      </c>
      <c r="G161">
        <v>20438.718000000001</v>
      </c>
      <c r="H161">
        <v>18134.793000000001</v>
      </c>
      <c r="I161">
        <v>20849.442999999999</v>
      </c>
      <c r="J161">
        <v>33021.805999999997</v>
      </c>
      <c r="K161">
        <v>71389.277000000002</v>
      </c>
      <c r="L161">
        <v>135029.55300000001</v>
      </c>
      <c r="M161">
        <v>228123.20199999999</v>
      </c>
      <c r="N161">
        <v>353739.78700000001</v>
      </c>
      <c r="O161">
        <v>429810.86900000001</v>
      </c>
      <c r="P161">
        <v>246222.326</v>
      </c>
      <c r="Q161">
        <v>276502.22399999999</v>
      </c>
      <c r="R161">
        <v>330813.83500000002</v>
      </c>
      <c r="S161">
        <v>283751.41200000001</v>
      </c>
      <c r="T161">
        <v>271058.69300000003</v>
      </c>
      <c r="U161">
        <v>282595.63</v>
      </c>
      <c r="Z161" s="110" t="s">
        <v>146</v>
      </c>
      <c r="AF161" s="33">
        <f t="shared" si="49"/>
        <v>0.58579020493651257</v>
      </c>
      <c r="AG161" s="31">
        <f t="shared" si="66"/>
        <v>1.1826036748105237E-2</v>
      </c>
      <c r="AH161" s="8">
        <f t="shared" si="50"/>
        <v>6.9275764902592954E-3</v>
      </c>
      <c r="AI161" s="33">
        <f t="shared" si="70"/>
        <v>0.50227300332680369</v>
      </c>
      <c r="AJ161" s="72">
        <f t="shared" si="65"/>
        <v>1.3441577409815542E-2</v>
      </c>
      <c r="AK161" s="8">
        <f t="shared" si="51"/>
        <v>6.7513414550777716E-3</v>
      </c>
      <c r="AL161" s="33">
        <f t="shared" si="52"/>
        <v>0.56537248059412348</v>
      </c>
      <c r="AM161" s="31">
        <f t="shared" si="67"/>
        <v>1.2014204053334967E-2</v>
      </c>
      <c r="AN161" s="8">
        <f t="shared" si="53"/>
        <v>6.7925003479979637E-3</v>
      </c>
      <c r="AO161" s="33">
        <f t="shared" si="71"/>
        <v>0.48009441293317323</v>
      </c>
      <c r="AP161" s="31">
        <f t="shared" si="68"/>
        <v>8.8655716212678384E-3</v>
      </c>
      <c r="AQ161" s="8">
        <f t="shared" si="72"/>
        <v>4.2563114028295835E-3</v>
      </c>
      <c r="AR161" s="33">
        <f t="shared" si="54"/>
        <v>0.42068913790883022</v>
      </c>
      <c r="AS161" s="31">
        <f t="shared" si="69"/>
        <v>1.0299298669524145E-2</v>
      </c>
      <c r="AT161" s="8">
        <f t="shared" si="73"/>
        <v>4.3328030783476744E-3</v>
      </c>
    </row>
    <row r="162" spans="1:46">
      <c r="A162" t="s">
        <v>182</v>
      </c>
      <c r="B162">
        <v>726956.28799999994</v>
      </c>
      <c r="C162">
        <v>592109.56799999997</v>
      </c>
      <c r="D162">
        <v>467713.79200000002</v>
      </c>
      <c r="E162">
        <v>510529.05599999998</v>
      </c>
      <c r="F162">
        <v>452858.99900000001</v>
      </c>
      <c r="G162">
        <v>444931.68</v>
      </c>
      <c r="H162">
        <v>529805.21100000001</v>
      </c>
      <c r="I162">
        <v>552285.64099999995</v>
      </c>
      <c r="J162">
        <v>769562.73600000003</v>
      </c>
      <c r="K162">
        <v>1242609.514</v>
      </c>
      <c r="L162">
        <v>1245430.24</v>
      </c>
      <c r="M162">
        <v>1505602.1059999999</v>
      </c>
      <c r="N162">
        <v>1698987.608</v>
      </c>
      <c r="O162">
        <v>2167515.105</v>
      </c>
      <c r="P162">
        <v>1105610.4739999999</v>
      </c>
      <c r="Q162">
        <v>1528949.9569999999</v>
      </c>
      <c r="R162">
        <v>2183661.8840000001</v>
      </c>
      <c r="S162">
        <v>2047129.5830000001</v>
      </c>
      <c r="T162">
        <v>1908309.7660000001</v>
      </c>
      <c r="U162">
        <v>1648288.4069999999</v>
      </c>
      <c r="Z162" s="110" t="s">
        <v>147</v>
      </c>
      <c r="AF162" s="33">
        <f t="shared" si="49"/>
        <v>0.47146759936220084</v>
      </c>
      <c r="AG162" s="31">
        <f t="shared" si="66"/>
        <v>6.8287766223032594E-4</v>
      </c>
      <c r="AH162" s="8">
        <f t="shared" si="50"/>
        <v>3.2195469206980365E-4</v>
      </c>
      <c r="AI162" s="33">
        <f t="shared" si="70"/>
        <v>0.35646690097798178</v>
      </c>
      <c r="AJ162" s="72">
        <f t="shared" si="65"/>
        <v>5.0395649038252974E-3</v>
      </c>
      <c r="AK162" s="8">
        <f t="shared" si="51"/>
        <v>1.7964380835440046E-3</v>
      </c>
      <c r="AL162" s="33">
        <f t="shared" si="52"/>
        <v>0.39317761102900695</v>
      </c>
      <c r="AM162" s="31">
        <f t="shared" si="67"/>
        <v>6.4458408666843775E-3</v>
      </c>
      <c r="AN162" s="8">
        <f t="shared" si="53"/>
        <v>2.5343603130361073E-3</v>
      </c>
      <c r="AO162" s="33">
        <f t="shared" si="71"/>
        <v>0.34051008674904232</v>
      </c>
      <c r="AP162" s="31">
        <f t="shared" si="68"/>
        <v>1.0151709190423557E-2</v>
      </c>
      <c r="AQ162" s="8">
        <f t="shared" si="72"/>
        <v>3.4567593770821756E-3</v>
      </c>
      <c r="AR162" s="33">
        <f t="shared" si="54"/>
        <v>0.22578628565522127</v>
      </c>
      <c r="AS162" s="31">
        <f t="shared" si="69"/>
        <v>9.5108619763924779E-3</v>
      </c>
      <c r="AT162" s="8">
        <f t="shared" si="73"/>
        <v>2.1474221990291343E-3</v>
      </c>
    </row>
    <row r="163" spans="1:46">
      <c r="A163" t="s">
        <v>183</v>
      </c>
      <c r="B163">
        <v>41688.544000000002</v>
      </c>
      <c r="C163">
        <v>42457.671999999999</v>
      </c>
      <c r="D163">
        <v>37938.688000000002</v>
      </c>
      <c r="E163">
        <v>44244.012000000002</v>
      </c>
      <c r="F163">
        <v>27789.379000000001</v>
      </c>
      <c r="G163">
        <v>29869.809000000001</v>
      </c>
      <c r="H163">
        <v>52615.192999999999</v>
      </c>
      <c r="I163">
        <v>69138.304999999993</v>
      </c>
      <c r="J163">
        <v>92959.152000000002</v>
      </c>
      <c r="K163">
        <v>108483.56600000001</v>
      </c>
      <c r="L163">
        <v>202906.34099999999</v>
      </c>
      <c r="M163">
        <v>196206.66099999999</v>
      </c>
      <c r="N163">
        <v>213996.21299999999</v>
      </c>
      <c r="O163">
        <v>305355.37099999998</v>
      </c>
      <c r="P163">
        <v>234432.101</v>
      </c>
      <c r="Q163">
        <v>241059.353</v>
      </c>
      <c r="R163">
        <v>289280.734</v>
      </c>
      <c r="S163">
        <v>247032.02100000001</v>
      </c>
      <c r="T163">
        <v>242926.386</v>
      </c>
      <c r="U163">
        <v>234697.644</v>
      </c>
      <c r="Z163" s="110" t="s">
        <v>148</v>
      </c>
      <c r="AF163" s="33">
        <f t="shared" si="49"/>
        <v>0.26029497441050758</v>
      </c>
      <c r="AG163" s="31">
        <f t="shared" si="66"/>
        <v>8.4765794434720366E-3</v>
      </c>
      <c r="AH163" s="8">
        <f t="shared" si="50"/>
        <v>2.2064110293271884E-3</v>
      </c>
      <c r="AI163" s="33">
        <f t="shared" si="70"/>
        <v>0.17142889286495586</v>
      </c>
      <c r="AJ163" s="72">
        <f t="shared" si="65"/>
        <v>7.110016219755942E-3</v>
      </c>
      <c r="AK163" s="8">
        <f t="shared" si="51"/>
        <v>1.2188622088046398E-3</v>
      </c>
      <c r="AL163" s="33">
        <f t="shared" si="52"/>
        <v>0.28840518650699914</v>
      </c>
      <c r="AM163" s="31">
        <f t="shared" si="67"/>
        <v>6.995105997403518E-3</v>
      </c>
      <c r="AN163" s="8">
        <f t="shared" si="53"/>
        <v>2.0174248498173899E-3</v>
      </c>
      <c r="AO163" s="33">
        <f t="shared" si="71"/>
        <v>0.39319298732709501</v>
      </c>
      <c r="AP163" s="31">
        <f t="shared" si="68"/>
        <v>7.5864792021931981E-3</v>
      </c>
      <c r="AQ163" s="8">
        <f t="shared" si="72"/>
        <v>2.9829504208052199E-3</v>
      </c>
      <c r="AR163" s="33">
        <f t="shared" si="54"/>
        <v>0.48603146047917251</v>
      </c>
      <c r="AS163" s="31">
        <f t="shared" si="69"/>
        <v>8.3678209721196675E-3</v>
      </c>
      <c r="AT163" s="8">
        <f t="shared" si="73"/>
        <v>4.0670242481075708E-3</v>
      </c>
    </row>
    <row r="164" spans="1:46">
      <c r="A164" t="s">
        <v>184</v>
      </c>
      <c r="B164">
        <v>101910.344</v>
      </c>
      <c r="C164">
        <v>99777.808000000005</v>
      </c>
      <c r="D164">
        <v>102826.496</v>
      </c>
      <c r="E164">
        <v>131071.984</v>
      </c>
      <c r="F164">
        <v>124420.637</v>
      </c>
      <c r="G164">
        <v>109307.93</v>
      </c>
      <c r="H164">
        <v>112146.644</v>
      </c>
      <c r="I164">
        <v>122465.30899999999</v>
      </c>
      <c r="J164">
        <v>170002.837</v>
      </c>
      <c r="K164">
        <v>281768.272</v>
      </c>
      <c r="L164">
        <v>301750.467</v>
      </c>
      <c r="M164">
        <v>346536.69300000003</v>
      </c>
      <c r="N164">
        <v>410380.76899999997</v>
      </c>
      <c r="O164">
        <v>504235.38400000002</v>
      </c>
      <c r="P164">
        <v>322996.04100000003</v>
      </c>
      <c r="Q164">
        <v>403049.89199999999</v>
      </c>
      <c r="R164">
        <v>563533.84299999999</v>
      </c>
      <c r="S164">
        <v>518854.24300000002</v>
      </c>
      <c r="T164">
        <v>514175.071</v>
      </c>
      <c r="U164">
        <v>546244.01300000004</v>
      </c>
      <c r="Z164" s="110" t="s">
        <v>149</v>
      </c>
      <c r="AF164" s="33">
        <f t="shared" si="49"/>
        <v>0.57662010998567381</v>
      </c>
      <c r="AG164" s="31">
        <f t="shared" si="66"/>
        <v>4.3408453591304505E-2</v>
      </c>
      <c r="AH164" s="8">
        <f t="shared" si="50"/>
        <v>2.503018728412602E-2</v>
      </c>
      <c r="AI164" s="33">
        <f t="shared" si="70"/>
        <v>0.44438128883479111</v>
      </c>
      <c r="AJ164" s="72">
        <f t="shared" si="65"/>
        <v>4.7326878967673132E-2</v>
      </c>
      <c r="AK164" s="8">
        <f t="shared" si="51"/>
        <v>2.1031179472182755E-2</v>
      </c>
      <c r="AL164" s="33">
        <f t="shared" si="52"/>
        <v>0.75130222616764819</v>
      </c>
      <c r="AM164" s="31">
        <f t="shared" si="67"/>
        <v>5.3262125517465432E-2</v>
      </c>
      <c r="AN164" s="8">
        <f t="shared" si="53"/>
        <v>4.0015953471692477E-2</v>
      </c>
      <c r="AO164" s="33">
        <f t="shared" si="71"/>
        <v>0.60713767957977238</v>
      </c>
      <c r="AP164" s="31">
        <f t="shared" si="68"/>
        <v>5.0936388330820405E-2</v>
      </c>
      <c r="AQ164" s="8">
        <f t="shared" si="72"/>
        <v>3.0925400617348497E-2</v>
      </c>
      <c r="AR164" s="33">
        <f t="shared" si="54"/>
        <v>0.6038712794003952</v>
      </c>
      <c r="AS164" s="31">
        <f t="shared" si="69"/>
        <v>6.5562006173642232E-2</v>
      </c>
      <c r="AT164" s="8">
        <f t="shared" si="73"/>
        <v>3.9591012548133943E-2</v>
      </c>
    </row>
    <row r="165" spans="1:46">
      <c r="A165" t="s">
        <v>185</v>
      </c>
      <c r="B165">
        <v>346835.87199999997</v>
      </c>
      <c r="C165">
        <v>333379.45600000001</v>
      </c>
      <c r="D165">
        <v>280615.00799999997</v>
      </c>
      <c r="E165">
        <v>351186.78399999999</v>
      </c>
      <c r="F165">
        <v>231559.829</v>
      </c>
      <c r="G165">
        <v>255787.35800000001</v>
      </c>
      <c r="H165">
        <v>311510.56300000002</v>
      </c>
      <c r="I165">
        <v>281757.72899999999</v>
      </c>
      <c r="J165">
        <v>359873.54700000002</v>
      </c>
      <c r="K165">
        <v>566387.56400000001</v>
      </c>
      <c r="L165">
        <v>772257.58799999999</v>
      </c>
      <c r="M165">
        <v>1000396.763</v>
      </c>
      <c r="N165">
        <v>1229110.6769999999</v>
      </c>
      <c r="O165">
        <v>1418299.024</v>
      </c>
      <c r="P165">
        <v>915352.69499999995</v>
      </c>
      <c r="Q165">
        <v>1031398.312</v>
      </c>
      <c r="R165">
        <v>1297825.3019999999</v>
      </c>
      <c r="S165">
        <v>1211585.531</v>
      </c>
      <c r="T165">
        <v>1178545.8289999999</v>
      </c>
      <c r="U165">
        <v>1246232.32</v>
      </c>
      <c r="Z165" s="110" t="s">
        <v>150</v>
      </c>
      <c r="AF165" s="33">
        <f t="shared" si="49"/>
        <v>0.97035350583234059</v>
      </c>
      <c r="AG165" s="31">
        <f>(B130+B395)/($BC$66+$BC$67)</f>
        <v>1.9253430046346911E-2</v>
      </c>
      <c r="AH165" s="8">
        <f t="shared" si="50"/>
        <v>1.8682633344770449E-2</v>
      </c>
      <c r="AI165" s="33">
        <f t="shared" si="70"/>
        <v>0.27490526496680895</v>
      </c>
      <c r="AJ165" s="72">
        <f t="shared" ref="AJ165:AJ196" si="74">(G130+G395)/($BC$59+$BC$60)</f>
        <v>8.4870554059916451E-3</v>
      </c>
      <c r="AK165" s="8">
        <f t="shared" si="51"/>
        <v>2.3331362151721214E-3</v>
      </c>
      <c r="AL165" s="33">
        <f t="shared" si="52"/>
        <v>0.19627028382123332</v>
      </c>
      <c r="AM165" s="31">
        <f>(L130+L395)/($BC$52+$BC$53)</f>
        <v>5.1404036255545456E-3</v>
      </c>
      <c r="AN165" s="8">
        <f t="shared" si="53"/>
        <v>1.0089084785432874E-3</v>
      </c>
      <c r="AO165" s="33">
        <f t="shared" si="71"/>
        <v>0.51493320611366356</v>
      </c>
      <c r="AP165" s="31">
        <f>(Q130+Q395)/($BC$45+$BC$46)</f>
        <v>5.1353069979167016E-3</v>
      </c>
      <c r="AQ165" s="8">
        <f t="shared" si="72"/>
        <v>2.6443400968151798E-3</v>
      </c>
      <c r="AR165" s="33">
        <f t="shared" si="54"/>
        <v>0.46277058786871145</v>
      </c>
      <c r="AS165" s="31">
        <f>(U130+U395)/($BC$38+$BC$39)</f>
        <v>5.3674488156236081E-3</v>
      </c>
      <c r="AT165" s="8">
        <f t="shared" si="73"/>
        <v>2.4838974437613563E-3</v>
      </c>
    </row>
    <row r="166" spans="1:46">
      <c r="A166" t="s">
        <v>186</v>
      </c>
      <c r="B166">
        <v>7653.0829999999996</v>
      </c>
      <c r="C166">
        <v>8224.7559999999994</v>
      </c>
      <c r="D166">
        <v>18889.993999999999</v>
      </c>
      <c r="E166">
        <v>24268.518</v>
      </c>
      <c r="F166">
        <v>27437.659</v>
      </c>
      <c r="G166">
        <v>34378.288</v>
      </c>
      <c r="H166">
        <v>31832.848000000002</v>
      </c>
      <c r="I166">
        <v>29948.71</v>
      </c>
      <c r="J166">
        <v>35764.175999999999</v>
      </c>
      <c r="K166">
        <v>46040.82</v>
      </c>
      <c r="L166">
        <v>14728.628000000001</v>
      </c>
      <c r="M166">
        <v>47291.478000000003</v>
      </c>
      <c r="N166">
        <v>72713.597999999998</v>
      </c>
      <c r="O166">
        <v>118935.08100000001</v>
      </c>
      <c r="P166">
        <v>125917.287</v>
      </c>
      <c r="Q166">
        <v>125602.04</v>
      </c>
      <c r="R166">
        <v>301723.66200000001</v>
      </c>
      <c r="S166">
        <v>519880.54200000002</v>
      </c>
      <c r="T166">
        <v>414539.28100000002</v>
      </c>
      <c r="U166">
        <v>358339.49099999998</v>
      </c>
      <c r="Z166" s="110" t="s">
        <v>151</v>
      </c>
      <c r="AF166" s="33">
        <f t="shared" si="49"/>
        <v>0.90448881021482319</v>
      </c>
      <c r="AG166" s="31">
        <f t="shared" ref="AG166:AG216" si="75">(B131+B396)/($BC$66+$BC$67)</f>
        <v>8.579495720641016E-4</v>
      </c>
      <c r="AH166" s="8">
        <f t="shared" si="50"/>
        <v>7.7600578766057594E-4</v>
      </c>
      <c r="AI166" s="33">
        <f t="shared" si="70"/>
        <v>0.24772071819586525</v>
      </c>
      <c r="AJ166" s="72">
        <f t="shared" si="74"/>
        <v>3.8757552251826415E-3</v>
      </c>
      <c r="AK166" s="8">
        <f t="shared" si="51"/>
        <v>9.6010486793362138E-4</v>
      </c>
      <c r="AL166" s="33">
        <f t="shared" si="52"/>
        <v>0.16814291502409826</v>
      </c>
      <c r="AM166" s="31">
        <f t="shared" ref="AM166:AM216" si="76">(L131+L396)/($BC$52+$BC$53)</f>
        <v>3.4620233372074632E-3</v>
      </c>
      <c r="AN166" s="8">
        <f t="shared" si="53"/>
        <v>5.8211469579951957E-4</v>
      </c>
      <c r="AO166" s="33">
        <f t="shared" si="71"/>
        <v>0.28633929639890521</v>
      </c>
      <c r="AP166" s="31">
        <f t="shared" ref="AP166:AP216" si="77">(Q131+Q396)/($BC$45+$BC$46)</f>
        <v>3.0330190632438083E-3</v>
      </c>
      <c r="AQ166" s="8">
        <f t="shared" si="72"/>
        <v>8.6847254453369864E-4</v>
      </c>
      <c r="AR166" s="33">
        <f t="shared" si="54"/>
        <v>0.65967510295201803</v>
      </c>
      <c r="AS166" s="31">
        <f t="shared" ref="AS166:AS216" si="78">(U131+U396)/($BC$38+$BC$39)</f>
        <v>3.9301486247654872E-3</v>
      </c>
      <c r="AT166" s="8">
        <f t="shared" si="73"/>
        <v>2.5926211986589047E-3</v>
      </c>
    </row>
    <row r="167" spans="1:46">
      <c r="A167" t="s">
        <v>187</v>
      </c>
      <c r="B167">
        <v>57563.748</v>
      </c>
      <c r="C167">
        <v>37812.275999999998</v>
      </c>
      <c r="D167">
        <v>37899.847999999998</v>
      </c>
      <c r="E167">
        <v>35284.567999999999</v>
      </c>
      <c r="F167">
        <v>33226.546000000002</v>
      </c>
      <c r="G167">
        <v>37455.555999999997</v>
      </c>
      <c r="H167">
        <v>32510.987000000001</v>
      </c>
      <c r="I167">
        <v>28090.414000000001</v>
      </c>
      <c r="J167">
        <v>47845.701999999997</v>
      </c>
      <c r="K167">
        <v>93489.258000000002</v>
      </c>
      <c r="L167">
        <v>115136.717</v>
      </c>
      <c r="M167">
        <v>188736.228</v>
      </c>
      <c r="N167">
        <v>201499.39300000001</v>
      </c>
      <c r="O167">
        <v>201239.97399999999</v>
      </c>
      <c r="P167">
        <v>177031.109</v>
      </c>
      <c r="Q167">
        <v>232172.565</v>
      </c>
      <c r="R167">
        <v>281526.88</v>
      </c>
      <c r="S167">
        <v>441266.33</v>
      </c>
      <c r="T167">
        <v>611450.93500000006</v>
      </c>
      <c r="U167">
        <v>300924.071</v>
      </c>
      <c r="Z167" s="110" t="s">
        <v>152</v>
      </c>
      <c r="AF167" s="33">
        <f t="shared" si="49"/>
        <v>0.68303075192078444</v>
      </c>
      <c r="AG167" s="31">
        <f t="shared" si="75"/>
        <v>2.4790004455876907E-3</v>
      </c>
      <c r="AH167" s="8">
        <f t="shared" si="50"/>
        <v>1.6932335383617202E-3</v>
      </c>
      <c r="AI167" s="33">
        <f t="shared" si="70"/>
        <v>0.93775785089428387</v>
      </c>
      <c r="AJ167" s="72">
        <f t="shared" si="74"/>
        <v>1.0408320141383715E-3</v>
      </c>
      <c r="AK167" s="8">
        <f t="shared" si="51"/>
        <v>9.7604839272036814E-4</v>
      </c>
      <c r="AL167" s="33">
        <f t="shared" si="52"/>
        <v>0.79801481751949921</v>
      </c>
      <c r="AM167" s="31">
        <f t="shared" si="76"/>
        <v>2.6229642750451218E-4</v>
      </c>
      <c r="AN167" s="8">
        <f t="shared" si="53"/>
        <v>2.0931643573102984E-4</v>
      </c>
      <c r="AO167" s="33">
        <f t="shared" si="71"/>
        <v>0.99640779612045871</v>
      </c>
      <c r="AP167" s="31">
        <f t="shared" si="77"/>
        <v>1.4066272641911364E-4</v>
      </c>
      <c r="AQ167" s="8">
        <f t="shared" si="72"/>
        <v>1.4015743722756404E-4</v>
      </c>
      <c r="AR167" s="33">
        <f t="shared" si="54"/>
        <v>0.99156967218407721</v>
      </c>
      <c r="AS167" s="31">
        <f t="shared" si="78"/>
        <v>8.1904884698988324E-5</v>
      </c>
      <c r="AT167" s="8">
        <f t="shared" si="73"/>
        <v>8.1214399671250494E-5</v>
      </c>
    </row>
    <row r="168" spans="1:46">
      <c r="A168" t="s">
        <v>188</v>
      </c>
      <c r="B168">
        <v>16948.792000000001</v>
      </c>
      <c r="C168">
        <v>4426.8149999999996</v>
      </c>
      <c r="D168">
        <v>12976.245999999999</v>
      </c>
      <c r="E168">
        <v>907.42499999999995</v>
      </c>
      <c r="F168">
        <v>5800.9269999999997</v>
      </c>
      <c r="G168">
        <v>2033.212</v>
      </c>
      <c r="H168">
        <v>1348.1759999999999</v>
      </c>
      <c r="I168">
        <v>1573.598</v>
      </c>
      <c r="J168">
        <v>990.56899999999996</v>
      </c>
      <c r="K168">
        <v>2753.4830000000002</v>
      </c>
      <c r="L168">
        <v>10421.044</v>
      </c>
      <c r="M168">
        <v>38513.516000000003</v>
      </c>
      <c r="N168">
        <v>13102.084000000001</v>
      </c>
      <c r="O168">
        <v>22206.285</v>
      </c>
      <c r="P168">
        <v>10757.946</v>
      </c>
      <c r="Q168">
        <v>24358.491000000002</v>
      </c>
      <c r="R168">
        <v>12652.565000000001</v>
      </c>
      <c r="S168">
        <v>60342.673999999999</v>
      </c>
      <c r="T168">
        <v>55806.53</v>
      </c>
      <c r="U168">
        <v>55968.828000000001</v>
      </c>
      <c r="Z168" s="110" t="s">
        <v>153</v>
      </c>
      <c r="AF168" s="33">
        <f t="shared" si="49"/>
        <v>0.84436810530318651</v>
      </c>
      <c r="AG168" s="31">
        <f t="shared" si="75"/>
        <v>9.4234286893618551E-3</v>
      </c>
      <c r="AH168" s="8">
        <f t="shared" si="50"/>
        <v>7.9568426278961591E-3</v>
      </c>
      <c r="AI168" s="33">
        <f t="shared" si="70"/>
        <v>0.91597860460055736</v>
      </c>
      <c r="AJ168" s="72">
        <f t="shared" si="74"/>
        <v>1.8341745500848255E-2</v>
      </c>
      <c r="AK168" s="8">
        <f t="shared" si="51"/>
        <v>1.6800646449805536E-2</v>
      </c>
      <c r="AL168" s="33">
        <f t="shared" si="52"/>
        <v>0.93532773006994141</v>
      </c>
      <c r="AM168" s="31">
        <f t="shared" si="76"/>
        <v>1.8794169319491804E-2</v>
      </c>
      <c r="AN168" s="8">
        <f t="shared" si="53"/>
        <v>1.7578707728150404E-2</v>
      </c>
      <c r="AO168" s="33">
        <f t="shared" si="71"/>
        <v>0.77320629304798627</v>
      </c>
      <c r="AP168" s="31">
        <f t="shared" si="77"/>
        <v>2.1719806724863816E-2</v>
      </c>
      <c r="AQ168" s="8">
        <f t="shared" si="72"/>
        <v>1.6793891243450675E-2</v>
      </c>
      <c r="AR168" s="33">
        <f t="shared" si="54"/>
        <v>0.77504284666408974</v>
      </c>
      <c r="AS168" s="31">
        <f t="shared" si="78"/>
        <v>2.287519867740993E-2</v>
      </c>
      <c r="AT168" s="8">
        <f t="shared" si="73"/>
        <v>1.7729259100946412E-2</v>
      </c>
    </row>
    <row r="169" spans="1:46">
      <c r="A169" t="s">
        <v>189</v>
      </c>
      <c r="B169">
        <v>179205.552</v>
      </c>
      <c r="C169">
        <v>161781.152</v>
      </c>
      <c r="D169">
        <v>195077.47200000001</v>
      </c>
      <c r="E169">
        <v>221561.024</v>
      </c>
      <c r="F169">
        <v>230442.601</v>
      </c>
      <c r="G169">
        <v>193473.174</v>
      </c>
      <c r="H169">
        <v>194421.76500000001</v>
      </c>
      <c r="I169">
        <v>208034.07399999999</v>
      </c>
      <c r="J169">
        <v>286354.59899999999</v>
      </c>
      <c r="K169">
        <v>344770.62800000003</v>
      </c>
      <c r="L169">
        <v>385054.31400000001</v>
      </c>
      <c r="M169">
        <v>467184.90100000001</v>
      </c>
      <c r="N169">
        <v>571864.85100000002</v>
      </c>
      <c r="O169">
        <v>601610.58700000006</v>
      </c>
      <c r="P169">
        <v>412774.8</v>
      </c>
      <c r="Q169">
        <v>524966.74100000004</v>
      </c>
      <c r="R169">
        <v>676505.63699999999</v>
      </c>
      <c r="S169">
        <v>623567.26100000006</v>
      </c>
      <c r="T169">
        <v>662615.68400000001</v>
      </c>
      <c r="U169">
        <v>748299.04500000004</v>
      </c>
      <c r="Z169" s="110" t="s">
        <v>154</v>
      </c>
      <c r="AF169" s="33">
        <f t="shared" si="49"/>
        <v>0.63818231202765241</v>
      </c>
      <c r="AG169" s="31">
        <f t="shared" si="75"/>
        <v>2.4510249280699337E-2</v>
      </c>
      <c r="AH169" s="8">
        <f t="shared" si="50"/>
        <v>1.5642007554330806E-2</v>
      </c>
      <c r="AI169" s="33">
        <f t="shared" si="70"/>
        <v>0.62787516297944257</v>
      </c>
      <c r="AJ169" s="72">
        <f t="shared" si="74"/>
        <v>3.7522573911930771E-2</v>
      </c>
      <c r="AK169" s="8">
        <f t="shared" si="51"/>
        <v>2.3559492210361712E-2</v>
      </c>
      <c r="AL169" s="33">
        <f t="shared" si="52"/>
        <v>0.5691018837062366</v>
      </c>
      <c r="AM169" s="31">
        <f t="shared" si="76"/>
        <v>4.7682712008898974E-2</v>
      </c>
      <c r="AN169" s="8">
        <f t="shared" si="53"/>
        <v>2.7136321224486396E-2</v>
      </c>
      <c r="AO169" s="33">
        <f t="shared" si="71"/>
        <v>0.5951116832256127</v>
      </c>
      <c r="AP169" s="31">
        <f t="shared" si="77"/>
        <v>6.477242235212341E-2</v>
      </c>
      <c r="AQ169" s="8">
        <f t="shared" si="72"/>
        <v>3.8546825292572459E-2</v>
      </c>
      <c r="AR169" s="33">
        <f t="shared" si="54"/>
        <v>0.58411055754458563</v>
      </c>
      <c r="AS169" s="31">
        <f t="shared" si="78"/>
        <v>5.9658129123822325E-2</v>
      </c>
      <c r="AT169" s="8">
        <f t="shared" si="73"/>
        <v>3.484694306458274E-2</v>
      </c>
    </row>
    <row r="170" spans="1:46">
      <c r="A170" t="s">
        <v>190</v>
      </c>
      <c r="B170">
        <v>6307.8580000000002</v>
      </c>
      <c r="C170">
        <v>9746.5580000000009</v>
      </c>
      <c r="D170">
        <v>4445.8609999999999</v>
      </c>
      <c r="E170">
        <v>2440.4699999999998</v>
      </c>
      <c r="F170">
        <v>4507.43</v>
      </c>
      <c r="G170">
        <v>5607.67</v>
      </c>
      <c r="H170">
        <v>4812.71</v>
      </c>
      <c r="I170">
        <v>3538.3620000000001</v>
      </c>
      <c r="J170">
        <v>5282.9989999999998</v>
      </c>
      <c r="K170">
        <v>8640.125</v>
      </c>
      <c r="L170">
        <v>8764.6360000000004</v>
      </c>
      <c r="M170">
        <v>15907.133</v>
      </c>
      <c r="N170">
        <v>39177.264000000003</v>
      </c>
      <c r="O170">
        <v>54153.421000000002</v>
      </c>
      <c r="P170">
        <v>26938.02</v>
      </c>
      <c r="Q170">
        <v>50253.224000000002</v>
      </c>
      <c r="R170">
        <v>56107.271000000001</v>
      </c>
      <c r="S170">
        <v>57205.705000000002</v>
      </c>
      <c r="T170">
        <v>73189.114000000001</v>
      </c>
      <c r="U170">
        <v>94738.165999999997</v>
      </c>
      <c r="Z170" s="110" t="s">
        <v>155</v>
      </c>
      <c r="AF170" s="33">
        <f t="shared" si="49"/>
        <v>0.8754676712833801</v>
      </c>
      <c r="AG170" s="31">
        <f t="shared" si="75"/>
        <v>1.4451765152381687E-2</v>
      </c>
      <c r="AH170" s="8">
        <f t="shared" si="50"/>
        <v>1.2652053183889898E-2</v>
      </c>
      <c r="AI170" s="33">
        <f t="shared" si="70"/>
        <v>0.93435033477171681</v>
      </c>
      <c r="AJ170" s="72">
        <f t="shared" si="74"/>
        <v>2.0024353903287141E-2</v>
      </c>
      <c r="AK170" s="8">
        <f t="shared" si="51"/>
        <v>1.8709761773123675E-2</v>
      </c>
      <c r="AL170" s="33">
        <f t="shared" si="52"/>
        <v>0.96411572148474944</v>
      </c>
      <c r="AM170" s="31">
        <f t="shared" si="76"/>
        <v>2.0601811742262541E-2</v>
      </c>
      <c r="AN170" s="8">
        <f t="shared" si="53"/>
        <v>1.9862530591784434E-2</v>
      </c>
      <c r="AO170" s="33">
        <f t="shared" si="71"/>
        <v>0.93416093894726981</v>
      </c>
      <c r="AP170" s="31">
        <f t="shared" si="77"/>
        <v>2.4245198871417597E-2</v>
      </c>
      <c r="AQ170" s="8">
        <f t="shared" si="72"/>
        <v>2.264891774268675E-2</v>
      </c>
      <c r="AR170" s="33">
        <f t="shared" si="54"/>
        <v>0.90463157763275914</v>
      </c>
      <c r="AS170" s="31">
        <f t="shared" si="78"/>
        <v>2.5915042777658298E-2</v>
      </c>
      <c r="AT170" s="8">
        <f t="shared" si="73"/>
        <v>2.3443566032373468E-2</v>
      </c>
    </row>
    <row r="171" spans="1:46">
      <c r="A171" t="s">
        <v>191</v>
      </c>
      <c r="B171">
        <v>1189.57</v>
      </c>
      <c r="C171">
        <v>1529.076</v>
      </c>
      <c r="D171">
        <v>6481.7790000000014</v>
      </c>
      <c r="E171">
        <v>2982.4450000000002</v>
      </c>
      <c r="F171">
        <v>4050.855</v>
      </c>
      <c r="G171">
        <v>4674.4489999999996</v>
      </c>
      <c r="H171">
        <v>3024.2330000000002</v>
      </c>
      <c r="I171">
        <v>1906.0429999999999</v>
      </c>
      <c r="J171">
        <v>2174.0569999999998</v>
      </c>
      <c r="K171">
        <v>5460.8109999999997</v>
      </c>
      <c r="L171">
        <v>8750.5110000000004</v>
      </c>
      <c r="M171">
        <v>24075.593000000001</v>
      </c>
      <c r="N171">
        <v>45687.974999999999</v>
      </c>
      <c r="O171">
        <v>27903.883999999998</v>
      </c>
      <c r="P171">
        <v>25487.286</v>
      </c>
      <c r="Q171">
        <v>12513.94</v>
      </c>
      <c r="R171">
        <v>11020.503000000001</v>
      </c>
      <c r="S171">
        <v>15650.409</v>
      </c>
      <c r="T171">
        <v>34026.99</v>
      </c>
      <c r="U171">
        <v>208397.41699999999</v>
      </c>
      <c r="Z171" s="110" t="s">
        <v>156</v>
      </c>
      <c r="AF171" s="33">
        <f t="shared" si="49"/>
        <v>0.21002572876737299</v>
      </c>
      <c r="AG171" s="31">
        <f t="shared" si="75"/>
        <v>5.5487516755744603E-4</v>
      </c>
      <c r="AH171" s="8">
        <f t="shared" si="50"/>
        <v>1.165380614411708E-4</v>
      </c>
      <c r="AI171" s="33">
        <f t="shared" si="70"/>
        <v>0.3627065555053714</v>
      </c>
      <c r="AJ171" s="72">
        <f t="shared" si="74"/>
        <v>4.8588800241233359E-4</v>
      </c>
      <c r="AK171" s="8">
        <f t="shared" si="51"/>
        <v>1.7623476371636309E-4</v>
      </c>
      <c r="AL171" s="33">
        <f t="shared" si="52"/>
        <v>0.30538297678806764</v>
      </c>
      <c r="AM171" s="31">
        <f t="shared" si="76"/>
        <v>2.4114422565499493E-4</v>
      </c>
      <c r="AN171" s="8">
        <f t="shared" si="53"/>
        <v>7.3641341465775857E-5</v>
      </c>
      <c r="AO171" s="33">
        <f t="shared" si="71"/>
        <v>0.21995297688386356</v>
      </c>
      <c r="AP171" s="31">
        <f t="shared" si="77"/>
        <v>2.1381275694155481E-4</v>
      </c>
      <c r="AQ171" s="8">
        <f t="shared" si="72"/>
        <v>4.7028752385040945E-5</v>
      </c>
      <c r="AR171" s="33">
        <f t="shared" si="54"/>
        <v>0.20306862779926421</v>
      </c>
      <c r="AS171" s="31">
        <f t="shared" si="78"/>
        <v>2.4628232806246398E-4</v>
      </c>
      <c r="AT171" s="8">
        <f t="shared" si="73"/>
        <v>5.0012214410852782E-5</v>
      </c>
    </row>
    <row r="172" spans="1:46">
      <c r="A172" t="s">
        <v>192</v>
      </c>
      <c r="B172">
        <v>4163.8190000000004</v>
      </c>
      <c r="C172">
        <v>4210.4009999999998</v>
      </c>
      <c r="D172">
        <v>4636.1909999999998</v>
      </c>
      <c r="E172">
        <v>296.50400000000002</v>
      </c>
      <c r="F172">
        <v>775.16600000000005</v>
      </c>
      <c r="G172">
        <v>321.63</v>
      </c>
      <c r="H172">
        <v>380.53300000000002</v>
      </c>
      <c r="I172">
        <v>503.47800000000001</v>
      </c>
      <c r="J172">
        <v>959.05200000000002</v>
      </c>
      <c r="K172">
        <v>2079.1689999999999</v>
      </c>
      <c r="L172">
        <v>4855.3909999999996</v>
      </c>
      <c r="M172">
        <v>3111.5439999999999</v>
      </c>
      <c r="N172">
        <v>5049.0780000000004</v>
      </c>
      <c r="O172">
        <v>4347.58</v>
      </c>
      <c r="P172">
        <v>2222.4259999999999</v>
      </c>
      <c r="Q172">
        <v>7636.5649999999996</v>
      </c>
      <c r="R172">
        <v>5134.9160000000002</v>
      </c>
      <c r="S172">
        <v>23573.024000000001</v>
      </c>
      <c r="T172">
        <v>52771.642</v>
      </c>
      <c r="U172">
        <v>29303.362000000001</v>
      </c>
      <c r="Z172" s="110" t="s">
        <v>157</v>
      </c>
      <c r="AF172" s="33">
        <f t="shared" si="49"/>
        <v>0.77213576957958119</v>
      </c>
      <c r="AG172" s="31">
        <f t="shared" si="75"/>
        <v>1.5861167650381224E-2</v>
      </c>
      <c r="AH172" s="8">
        <f t="shared" si="50"/>
        <v>1.2246974890157863E-2</v>
      </c>
      <c r="AI172" s="33">
        <f t="shared" si="70"/>
        <v>0.99516722925779111</v>
      </c>
      <c r="AJ172" s="72">
        <f t="shared" si="74"/>
        <v>1.5766752954853934E-2</v>
      </c>
      <c r="AK172" s="8">
        <f t="shared" si="51"/>
        <v>1.5690555852474079E-2</v>
      </c>
      <c r="AL172" s="33">
        <f t="shared" si="52"/>
        <v>0.88580677001899033</v>
      </c>
      <c r="AM172" s="31">
        <f t="shared" si="76"/>
        <v>1.5051057785585829E-2</v>
      </c>
      <c r="AN172" s="8">
        <f t="shared" si="53"/>
        <v>1.333232888241896E-2</v>
      </c>
      <c r="AO172" s="33">
        <f t="shared" si="71"/>
        <v>0.8092304723121968</v>
      </c>
      <c r="AP172" s="31">
        <f t="shared" si="77"/>
        <v>1.7107929310035526E-2</v>
      </c>
      <c r="AQ172" s="8">
        <f t="shared" si="72"/>
        <v>1.3844257715843723E-2</v>
      </c>
      <c r="AR172" s="33">
        <f t="shared" si="54"/>
        <v>0.76121604233863771</v>
      </c>
      <c r="AS172" s="31">
        <f t="shared" si="78"/>
        <v>1.5977350441370098E-2</v>
      </c>
      <c r="AT172" s="8">
        <f t="shared" si="73"/>
        <v>1.2162215470037232E-2</v>
      </c>
    </row>
    <row r="173" spans="1:46">
      <c r="A173" t="s">
        <v>193</v>
      </c>
      <c r="B173">
        <v>63876.915999999997</v>
      </c>
      <c r="C173">
        <v>3510.3679999999999</v>
      </c>
      <c r="D173">
        <v>1374.8130000000001</v>
      </c>
      <c r="E173">
        <v>3207.0129999999999</v>
      </c>
      <c r="F173">
        <v>5520.2240000000002</v>
      </c>
      <c r="G173">
        <v>15142.151</v>
      </c>
      <c r="H173">
        <v>24567.050999999999</v>
      </c>
      <c r="I173">
        <v>26206.55</v>
      </c>
      <c r="J173">
        <v>37358.300999999999</v>
      </c>
      <c r="K173">
        <v>39280.857000000004</v>
      </c>
      <c r="L173">
        <v>40500.661</v>
      </c>
      <c r="M173">
        <v>43048.843999999997</v>
      </c>
      <c r="N173">
        <v>40918.828999999998</v>
      </c>
      <c r="O173">
        <v>74128.888999999996</v>
      </c>
      <c r="P173">
        <v>35755.955999999998</v>
      </c>
      <c r="Q173">
        <v>62631.18</v>
      </c>
      <c r="R173">
        <v>98004.043999999994</v>
      </c>
      <c r="S173">
        <v>111369.58199999999</v>
      </c>
      <c r="T173">
        <v>117167.465</v>
      </c>
      <c r="U173">
        <v>132562.399</v>
      </c>
      <c r="Z173" s="110" t="s">
        <v>158</v>
      </c>
      <c r="AF173" s="33">
        <f t="shared" ref="AF173:AF236" si="79">(2*MIN(B138,B403)/(B138+B403))</f>
        <v>0.35998020294665584</v>
      </c>
      <c r="AG173" s="31">
        <f t="shared" si="75"/>
        <v>1.7448159719843852E-2</v>
      </c>
      <c r="AH173" s="8">
        <f t="shared" ref="AH173:AH236" si="80">(AF173*AG173)</f>
        <v>6.2809920769950553E-3</v>
      </c>
      <c r="AI173" s="33">
        <f t="shared" si="70"/>
        <v>0.49975118331038582</v>
      </c>
      <c r="AJ173" s="72">
        <f t="shared" si="74"/>
        <v>2.1017708901427304E-2</v>
      </c>
      <c r="AK173" s="8">
        <f t="shared" ref="AK173:AK236" si="81">(AI173*AJ173)</f>
        <v>1.0503624893961524E-2</v>
      </c>
      <c r="AL173" s="33">
        <f t="shared" ref="AL173:AL236" si="82">(2*MIN(L138,L403)/(L138+L403))</f>
        <v>0.60374108198005882</v>
      </c>
      <c r="AM173" s="31">
        <f t="shared" si="76"/>
        <v>1.5529637012907259E-2</v>
      </c>
      <c r="AN173" s="8">
        <f t="shared" ref="AN173:AN236" si="83">(AL173*AM173)</f>
        <v>9.3758798529301971E-3</v>
      </c>
      <c r="AO173" s="33">
        <f t="shared" si="71"/>
        <v>0.65658803986233871</v>
      </c>
      <c r="AP173" s="31">
        <f t="shared" si="77"/>
        <v>1.3556983364226208E-2</v>
      </c>
      <c r="AQ173" s="8">
        <f t="shared" si="72"/>
        <v>8.901353133563621E-3</v>
      </c>
      <c r="AR173" s="33">
        <f t="shared" ref="AR173:AR236" si="84">(2*MIN(U138,U403)/(U138+U403))</f>
        <v>0.56107129631619557</v>
      </c>
      <c r="AS173" s="31">
        <f t="shared" si="78"/>
        <v>1.4160194684790295E-2</v>
      </c>
      <c r="AT173" s="8">
        <f t="shared" si="73"/>
        <v>7.9448787878849923E-3</v>
      </c>
    </row>
    <row r="174" spans="1:46">
      <c r="A174" t="s">
        <v>194</v>
      </c>
      <c r="B174">
        <v>200406.64</v>
      </c>
      <c r="C174">
        <v>225499.24799999999</v>
      </c>
      <c r="D174">
        <v>225505.53599999999</v>
      </c>
      <c r="E174">
        <v>280558.81599999999</v>
      </c>
      <c r="F174">
        <v>292254.52500000002</v>
      </c>
      <c r="G174">
        <v>325658.76500000001</v>
      </c>
      <c r="H174">
        <v>371681.46100000001</v>
      </c>
      <c r="I174">
        <v>365081.196</v>
      </c>
      <c r="J174">
        <v>505991.42300000001</v>
      </c>
      <c r="K174">
        <v>587212.35</v>
      </c>
      <c r="L174">
        <v>690589.51800000004</v>
      </c>
      <c r="M174">
        <v>841377.13399999996</v>
      </c>
      <c r="N174">
        <v>1075000.237</v>
      </c>
      <c r="O174">
        <v>1380480.5109999999</v>
      </c>
      <c r="P174">
        <v>1026751.748</v>
      </c>
      <c r="Q174">
        <v>1019556.073</v>
      </c>
      <c r="R174">
        <v>1427042.341</v>
      </c>
      <c r="S174">
        <v>1395066.1640000001</v>
      </c>
      <c r="T174">
        <v>1507206.932</v>
      </c>
      <c r="U174">
        <v>1554429.4580000001</v>
      </c>
      <c r="Z174" s="110" t="s">
        <v>159</v>
      </c>
      <c r="AF174" s="33">
        <f t="shared" si="79"/>
        <v>0.92147391994436945</v>
      </c>
      <c r="AG174" s="31">
        <f t="shared" si="75"/>
        <v>4.7854970093739777E-2</v>
      </c>
      <c r="AH174" s="8">
        <f t="shared" si="80"/>
        <v>4.4097106881098962E-2</v>
      </c>
      <c r="AI174" s="33">
        <f t="shared" si="70"/>
        <v>0.81087256646505979</v>
      </c>
      <c r="AJ174" s="72">
        <f t="shared" si="74"/>
        <v>5.2571354249267614E-2</v>
      </c>
      <c r="AK174" s="8">
        <f t="shared" si="81"/>
        <v>4.2628668942647455E-2</v>
      </c>
      <c r="AL174" s="33">
        <f t="shared" si="82"/>
        <v>0.74846548968333371</v>
      </c>
      <c r="AM174" s="31">
        <f t="shared" si="76"/>
        <v>4.8168449656255573E-2</v>
      </c>
      <c r="AN174" s="8">
        <f t="shared" si="83"/>
        <v>3.6052422259256332E-2</v>
      </c>
      <c r="AO174" s="33">
        <f t="shared" si="71"/>
        <v>0.71119511103389299</v>
      </c>
      <c r="AP174" s="31">
        <f t="shared" si="77"/>
        <v>4.5146718210644102E-2</v>
      </c>
      <c r="AQ174" s="8">
        <f t="shared" si="72"/>
        <v>3.2108125270634912E-2</v>
      </c>
      <c r="AR174" s="33">
        <f t="shared" si="84"/>
        <v>0.75630055699678589</v>
      </c>
      <c r="AS174" s="31">
        <f t="shared" si="78"/>
        <v>3.8588086414779635E-2</v>
      </c>
      <c r="AT174" s="8">
        <f t="shared" si="73"/>
        <v>2.9184191248937945E-2</v>
      </c>
    </row>
    <row r="175" spans="1:46">
      <c r="A175" t="s">
        <v>195</v>
      </c>
      <c r="B175">
        <v>94349.144</v>
      </c>
      <c r="C175">
        <v>123360.38400000001</v>
      </c>
      <c r="D175">
        <v>109143.67999999999</v>
      </c>
      <c r="E175">
        <v>154643.28</v>
      </c>
      <c r="F175">
        <v>138731.984</v>
      </c>
      <c r="G175">
        <v>146085.40599999999</v>
      </c>
      <c r="H175">
        <v>154037.99900000001</v>
      </c>
      <c r="I175">
        <v>151985.60800000001</v>
      </c>
      <c r="J175">
        <v>230895.08199999999</v>
      </c>
      <c r="K175">
        <v>286164.41100000002</v>
      </c>
      <c r="L175">
        <v>330599.07199999999</v>
      </c>
      <c r="M175">
        <v>379327.77</v>
      </c>
      <c r="N175">
        <v>515476.44799999997</v>
      </c>
      <c r="O175">
        <v>601364.14899999998</v>
      </c>
      <c r="P175">
        <v>447196.10200000001</v>
      </c>
      <c r="Q175">
        <v>449019.98300000001</v>
      </c>
      <c r="R175">
        <v>651783.272</v>
      </c>
      <c r="S175">
        <v>644228.20200000005</v>
      </c>
      <c r="T175">
        <v>664054.65300000005</v>
      </c>
      <c r="U175">
        <v>678962.09699999995</v>
      </c>
      <c r="Z175" s="110" t="s">
        <v>160</v>
      </c>
      <c r="AF175" s="33">
        <f t="shared" si="79"/>
        <v>0.84968400658265131</v>
      </c>
      <c r="AG175" s="31">
        <f t="shared" si="75"/>
        <v>2.9478521022110363E-2</v>
      </c>
      <c r="AH175" s="8">
        <f t="shared" si="80"/>
        <v>2.5047427850197646E-2</v>
      </c>
      <c r="AI175" s="33">
        <f t="shared" si="70"/>
        <v>0.84283980320795737</v>
      </c>
      <c r="AJ175" s="72">
        <f t="shared" si="74"/>
        <v>3.4835816612495803E-2</v>
      </c>
      <c r="AK175" s="8">
        <f t="shared" si="81"/>
        <v>2.9361012818264455E-2</v>
      </c>
      <c r="AL175" s="33">
        <f t="shared" si="82"/>
        <v>0.8963178573966637</v>
      </c>
      <c r="AM175" s="31">
        <f t="shared" si="76"/>
        <v>3.3666045057586302E-2</v>
      </c>
      <c r="AN175" s="8">
        <f t="shared" si="83"/>
        <v>3.0175477373035293E-2</v>
      </c>
      <c r="AO175" s="33">
        <f t="shared" si="71"/>
        <v>0.93415586524394312</v>
      </c>
      <c r="AP175" s="31">
        <f t="shared" si="77"/>
        <v>4.1572161917285841E-2</v>
      </c>
      <c r="AQ175" s="8">
        <f t="shared" si="72"/>
        <v>3.8834878885903458E-2</v>
      </c>
      <c r="AR175" s="33">
        <f t="shared" si="84"/>
        <v>0.86924092104050865</v>
      </c>
      <c r="AS175" s="31">
        <f t="shared" si="78"/>
        <v>4.168273580316164E-2</v>
      </c>
      <c r="AT175" s="8">
        <f t="shared" si="73"/>
        <v>3.6232339661028408E-2</v>
      </c>
    </row>
    <row r="176" spans="1:46">
      <c r="A176" t="s">
        <v>196</v>
      </c>
      <c r="B176">
        <v>38337.508000000002</v>
      </c>
      <c r="C176">
        <v>44658.048000000003</v>
      </c>
      <c r="D176">
        <v>51032.671999999999</v>
      </c>
      <c r="E176">
        <v>68988</v>
      </c>
      <c r="F176">
        <v>73256.944000000003</v>
      </c>
      <c r="G176">
        <v>67912.930999999997</v>
      </c>
      <c r="H176">
        <v>66603.694000000003</v>
      </c>
      <c r="I176">
        <v>57386.654000000002</v>
      </c>
      <c r="J176">
        <v>76874.722999999998</v>
      </c>
      <c r="K176">
        <v>128515.553</v>
      </c>
      <c r="L176">
        <v>97376.817999999999</v>
      </c>
      <c r="M176">
        <v>108669.659</v>
      </c>
      <c r="N176">
        <v>140763.01999999999</v>
      </c>
      <c r="O176">
        <v>192826.67199999999</v>
      </c>
      <c r="P176">
        <v>119505.2</v>
      </c>
      <c r="Q176">
        <v>144399.489</v>
      </c>
      <c r="R176">
        <v>178888.55300000001</v>
      </c>
      <c r="S176">
        <v>166283.38399999999</v>
      </c>
      <c r="T176">
        <v>164712.29199999999</v>
      </c>
      <c r="U176">
        <v>160162.68900000001</v>
      </c>
      <c r="Z176" s="110" t="s">
        <v>161</v>
      </c>
      <c r="AF176" s="33">
        <f t="shared" si="79"/>
        <v>0.8263464134657722</v>
      </c>
      <c r="AG176" s="31">
        <f t="shared" si="75"/>
        <v>3.2650392971790149E-2</v>
      </c>
      <c r="AH176" s="8">
        <f t="shared" si="80"/>
        <v>2.6980535130486843E-2</v>
      </c>
      <c r="AI176" s="33">
        <f t="shared" si="70"/>
        <v>0.87368846826482816</v>
      </c>
      <c r="AJ176" s="72">
        <f t="shared" si="74"/>
        <v>3.8212458758803212E-2</v>
      </c>
      <c r="AK176" s="8">
        <f t="shared" si="81"/>
        <v>3.3385784561611696E-2</v>
      </c>
      <c r="AL176" s="33">
        <f t="shared" si="82"/>
        <v>0.86685672637714084</v>
      </c>
      <c r="AM176" s="31">
        <f t="shared" si="76"/>
        <v>2.7874657494126386E-2</v>
      </c>
      <c r="AN176" s="8">
        <f t="shared" si="83"/>
        <v>2.4163334344242435E-2</v>
      </c>
      <c r="AO176" s="33">
        <f t="shared" si="71"/>
        <v>0.92808437511892228</v>
      </c>
      <c r="AP176" s="31">
        <f t="shared" si="77"/>
        <v>1.834324009386E-2</v>
      </c>
      <c r="AQ176" s="8">
        <f t="shared" si="72"/>
        <v>1.7024074520166421E-2</v>
      </c>
      <c r="AR176" s="33">
        <f t="shared" si="84"/>
        <v>0.79312765126299756</v>
      </c>
      <c r="AS176" s="31">
        <f t="shared" si="78"/>
        <v>1.7035121062644445E-2</v>
      </c>
      <c r="AT176" s="8">
        <f t="shared" si="73"/>
        <v>1.3511025557396009E-2</v>
      </c>
    </row>
    <row r="177" spans="1:46">
      <c r="A177" t="s">
        <v>197</v>
      </c>
      <c r="B177">
        <v>90815.055999999997</v>
      </c>
      <c r="C177">
        <v>76312.487999999998</v>
      </c>
      <c r="D177">
        <v>73651.392000000007</v>
      </c>
      <c r="E177">
        <v>88190.255999999994</v>
      </c>
      <c r="F177">
        <v>86413.797999999995</v>
      </c>
      <c r="G177">
        <v>96909.369000000006</v>
      </c>
      <c r="H177">
        <v>105455.397</v>
      </c>
      <c r="I177">
        <v>103036.549</v>
      </c>
      <c r="J177">
        <v>129552.988</v>
      </c>
      <c r="K177">
        <v>176400.609</v>
      </c>
      <c r="L177">
        <v>203508.58499999999</v>
      </c>
      <c r="M177">
        <v>234019.375</v>
      </c>
      <c r="N177">
        <v>311713.30200000003</v>
      </c>
      <c r="O177">
        <v>391509.53200000001</v>
      </c>
      <c r="P177">
        <v>265469.54300000001</v>
      </c>
      <c r="Q177">
        <v>309224.36900000001</v>
      </c>
      <c r="R177">
        <v>386076.549</v>
      </c>
      <c r="S177">
        <v>372537.505</v>
      </c>
      <c r="T177">
        <v>454638.62900000002</v>
      </c>
      <c r="U177">
        <v>507535.69400000002</v>
      </c>
      <c r="Z177" s="110" t="s">
        <v>162</v>
      </c>
      <c r="AF177" s="33">
        <f t="shared" si="79"/>
        <v>0.5693060297863346</v>
      </c>
      <c r="AG177" s="31">
        <f t="shared" si="75"/>
        <v>3.5432496699471835E-2</v>
      </c>
      <c r="AH177" s="8">
        <f t="shared" si="80"/>
        <v>2.0171934021393716E-2</v>
      </c>
      <c r="AI177" s="33">
        <f t="shared" ref="AI177:AI208" si="85">(2*MIN(G142,G407)/(G142+G407))</f>
        <v>0.71043660664645825</v>
      </c>
      <c r="AJ177" s="72">
        <f t="shared" si="74"/>
        <v>2.1320620300963794E-2</v>
      </c>
      <c r="AK177" s="8">
        <f t="shared" si="81"/>
        <v>1.5146949138214308E-2</v>
      </c>
      <c r="AL177" s="33">
        <f t="shared" si="82"/>
        <v>0.69782619870348839</v>
      </c>
      <c r="AM177" s="31">
        <f t="shared" si="76"/>
        <v>1.2447294355080856E-2</v>
      </c>
      <c r="AN177" s="8">
        <f t="shared" si="83"/>
        <v>8.6860481039494637E-3</v>
      </c>
      <c r="AO177" s="33">
        <f t="shared" ref="AO177:AO208" si="86">(2*MIN(Q142,Q407)/(Q142+Q407))</f>
        <v>0.63485704020413503</v>
      </c>
      <c r="AP177" s="31">
        <f t="shared" si="77"/>
        <v>6.5834222453319277E-3</v>
      </c>
      <c r="AQ177" s="8">
        <f t="shared" si="72"/>
        <v>4.1795319610854883E-3</v>
      </c>
      <c r="AR177" s="33">
        <f t="shared" si="84"/>
        <v>0.67874953134677563</v>
      </c>
      <c r="AS177" s="31">
        <f t="shared" si="78"/>
        <v>6.697890545440433E-3</v>
      </c>
      <c r="AT177" s="8">
        <f t="shared" si="73"/>
        <v>4.5461900687296932E-3</v>
      </c>
    </row>
    <row r="178" spans="1:46">
      <c r="A178" t="s">
        <v>198</v>
      </c>
      <c r="B178">
        <v>75771.008000000002</v>
      </c>
      <c r="C178">
        <v>84191.751999999993</v>
      </c>
      <c r="D178">
        <v>82490.759999999995</v>
      </c>
      <c r="E178">
        <v>105461.45600000001</v>
      </c>
      <c r="F178">
        <v>98875.876000000004</v>
      </c>
      <c r="G178">
        <v>113962.43399999999</v>
      </c>
      <c r="H178">
        <v>146604.85399999999</v>
      </c>
      <c r="I178">
        <v>152051.44</v>
      </c>
      <c r="J178">
        <v>214509.93900000001</v>
      </c>
      <c r="K178">
        <v>268840.58399999997</v>
      </c>
      <c r="L178">
        <v>310322.32799999998</v>
      </c>
      <c r="M178">
        <v>327738.94799999997</v>
      </c>
      <c r="N178">
        <v>403262.375</v>
      </c>
      <c r="O178">
        <v>474342.67300000001</v>
      </c>
      <c r="P178">
        <v>328447.58299999998</v>
      </c>
      <c r="Q178">
        <v>383474.07500000001</v>
      </c>
      <c r="R178">
        <v>515030.674</v>
      </c>
      <c r="S178">
        <v>511464.28</v>
      </c>
      <c r="T178">
        <v>549586.38699999999</v>
      </c>
      <c r="U178">
        <v>583870.01100000006</v>
      </c>
      <c r="Z178" s="110" t="s">
        <v>163</v>
      </c>
      <c r="AF178" s="33">
        <f t="shared" si="79"/>
        <v>0.87024498309504827</v>
      </c>
      <c r="AG178" s="31">
        <f t="shared" si="75"/>
        <v>3.0741156070211273E-2</v>
      </c>
      <c r="AH178" s="8">
        <f t="shared" si="80"/>
        <v>2.6752336844643249E-2</v>
      </c>
      <c r="AI178" s="33">
        <f t="shared" si="85"/>
        <v>0.91844916343805072</v>
      </c>
      <c r="AJ178" s="72">
        <f t="shared" si="74"/>
        <v>2.3384765181327323E-2</v>
      </c>
      <c r="AK178" s="8">
        <f t="shared" si="81"/>
        <v>2.1477718017985335E-2</v>
      </c>
      <c r="AL178" s="33">
        <f t="shared" si="82"/>
        <v>0.93646941846597498</v>
      </c>
      <c r="AM178" s="31">
        <f t="shared" si="76"/>
        <v>1.3506439619879049E-2</v>
      </c>
      <c r="AN178" s="8">
        <f t="shared" si="83"/>
        <v>1.2648367656373937E-2</v>
      </c>
      <c r="AO178" s="33">
        <f t="shared" si="86"/>
        <v>0.94401989169342793</v>
      </c>
      <c r="AP178" s="31">
        <f t="shared" si="77"/>
        <v>7.6467098568516441E-3</v>
      </c>
      <c r="AQ178" s="8">
        <f t="shared" si="72"/>
        <v>7.2186462108761573E-3</v>
      </c>
      <c r="AR178" s="33">
        <f t="shared" si="84"/>
        <v>0.85497179347135521</v>
      </c>
      <c r="AS178" s="31">
        <f t="shared" si="78"/>
        <v>7.1337779680566288E-3</v>
      </c>
      <c r="AT178" s="8">
        <f t="shared" si="73"/>
        <v>6.0991789435758158E-3</v>
      </c>
    </row>
    <row r="179" spans="1:46">
      <c r="A179" t="s">
        <v>199</v>
      </c>
      <c r="B179">
        <v>17783.588</v>
      </c>
      <c r="C179">
        <v>21734.802</v>
      </c>
      <c r="D179">
        <v>22326.436000000002</v>
      </c>
      <c r="E179">
        <v>19661.921999999999</v>
      </c>
      <c r="F179">
        <v>22375.719000000001</v>
      </c>
      <c r="G179">
        <v>26558.826000000001</v>
      </c>
      <c r="H179">
        <v>34960.106</v>
      </c>
      <c r="I179">
        <v>37248.982000000004</v>
      </c>
      <c r="J179">
        <v>47850.875999999997</v>
      </c>
      <c r="K179">
        <v>46424.885999999999</v>
      </c>
      <c r="L179">
        <v>31063.98</v>
      </c>
      <c r="M179">
        <v>36200.203999999998</v>
      </c>
      <c r="N179">
        <v>54820.665999999997</v>
      </c>
      <c r="O179">
        <v>106578.182</v>
      </c>
      <c r="P179">
        <v>121877.77</v>
      </c>
      <c r="Q179">
        <v>200791.476</v>
      </c>
      <c r="R179">
        <v>304617.66200000001</v>
      </c>
      <c r="S179">
        <v>251501.622</v>
      </c>
      <c r="T179">
        <v>186915.212</v>
      </c>
      <c r="U179">
        <v>170576.277</v>
      </c>
      <c r="Z179" s="110" t="s">
        <v>164</v>
      </c>
      <c r="AF179" s="33">
        <f t="shared" si="79"/>
        <v>0.65656622653409502</v>
      </c>
      <c r="AG179" s="31">
        <f t="shared" si="75"/>
        <v>2.2424303326549072E-2</v>
      </c>
      <c r="AH179" s="8">
        <f t="shared" si="80"/>
        <v>1.4723040217768279E-2</v>
      </c>
      <c r="AI179" s="33">
        <f t="shared" si="85"/>
        <v>0.71961372495337272</v>
      </c>
      <c r="AJ179" s="72">
        <f t="shared" si="74"/>
        <v>1.3259466726043789E-2</v>
      </c>
      <c r="AK179" s="8">
        <f t="shared" si="81"/>
        <v>9.5416942416236723E-3</v>
      </c>
      <c r="AL179" s="33">
        <f t="shared" si="82"/>
        <v>0.50465107020824573</v>
      </c>
      <c r="AM179" s="31">
        <f t="shared" si="76"/>
        <v>9.3762327844306177E-3</v>
      </c>
      <c r="AN179" s="8">
        <f t="shared" si="83"/>
        <v>4.7317259091845514E-3</v>
      </c>
      <c r="AO179" s="33">
        <f t="shared" si="86"/>
        <v>0.37523948447143657</v>
      </c>
      <c r="AP179" s="31">
        <f t="shared" si="77"/>
        <v>5.8509684189808403E-3</v>
      </c>
      <c r="AQ179" s="8">
        <f t="shared" si="72"/>
        <v>2.1955143731970266E-3</v>
      </c>
      <c r="AR179" s="33">
        <f t="shared" si="84"/>
        <v>0.33357387257112431</v>
      </c>
      <c r="AS179" s="31">
        <f t="shared" si="78"/>
        <v>6.2445279513128962E-3</v>
      </c>
      <c r="AT179" s="8">
        <f t="shared" si="73"/>
        <v>2.083011371098072E-3</v>
      </c>
    </row>
    <row r="180" spans="1:46">
      <c r="A180" t="s">
        <v>200</v>
      </c>
      <c r="B180">
        <v>71284.191999999995</v>
      </c>
      <c r="C180">
        <v>77193.895999999993</v>
      </c>
      <c r="D180">
        <v>67856.872000000003</v>
      </c>
      <c r="E180">
        <v>73805.2</v>
      </c>
      <c r="F180">
        <v>76791.358999999997</v>
      </c>
      <c r="G180">
        <v>75698.767999999996</v>
      </c>
      <c r="H180">
        <v>95758.947</v>
      </c>
      <c r="I180">
        <v>97315.914999999994</v>
      </c>
      <c r="J180">
        <v>123066.389</v>
      </c>
      <c r="K180">
        <v>157448.59299999999</v>
      </c>
      <c r="L180">
        <v>192905.32699999999</v>
      </c>
      <c r="M180">
        <v>246601.054</v>
      </c>
      <c r="N180">
        <v>262844.83299999998</v>
      </c>
      <c r="O180">
        <v>278683.908</v>
      </c>
      <c r="P180">
        <v>239900.74600000001</v>
      </c>
      <c r="Q180">
        <v>231715.837</v>
      </c>
      <c r="R180">
        <v>312589.277</v>
      </c>
      <c r="S180">
        <v>303823.61200000002</v>
      </c>
      <c r="T180">
        <v>323531.74200000003</v>
      </c>
      <c r="U180">
        <v>307024.86</v>
      </c>
      <c r="Z180" s="110" t="s">
        <v>165</v>
      </c>
      <c r="AF180" s="33">
        <f t="shared" si="79"/>
        <v>0.89285798035279729</v>
      </c>
      <c r="AG180" s="31">
        <f t="shared" si="75"/>
        <v>9.7390894315645005E-3</v>
      </c>
      <c r="AH180" s="8">
        <f t="shared" si="80"/>
        <v>8.6956237203419523E-3</v>
      </c>
      <c r="AI180" s="33">
        <f t="shared" si="85"/>
        <v>0.50053424904264987</v>
      </c>
      <c r="AJ180" s="72">
        <f t="shared" si="74"/>
        <v>1.0201496285299452E-2</v>
      </c>
      <c r="AK180" s="8">
        <f t="shared" si="81"/>
        <v>5.1061982822737436E-3</v>
      </c>
      <c r="AL180" s="33">
        <f t="shared" si="82"/>
        <v>0.54975616874052224</v>
      </c>
      <c r="AM180" s="31">
        <f t="shared" si="76"/>
        <v>3.7720301097907945E-3</v>
      </c>
      <c r="AN180" s="8">
        <f t="shared" si="83"/>
        <v>2.0736968215324786E-3</v>
      </c>
      <c r="AO180" s="33">
        <f t="shared" si="86"/>
        <v>0.87331859862410099</v>
      </c>
      <c r="AP180" s="31">
        <f t="shared" si="77"/>
        <v>3.2318608598419685E-3</v>
      </c>
      <c r="AQ180" s="8">
        <f t="shared" si="72"/>
        <v>2.8224441970652698E-3</v>
      </c>
      <c r="AR180" s="33">
        <f t="shared" si="84"/>
        <v>0.86896837925287107</v>
      </c>
      <c r="AS180" s="31">
        <f t="shared" si="78"/>
        <v>4.2221673163385818E-3</v>
      </c>
      <c r="AT180" s="8">
        <f t="shared" si="73"/>
        <v>3.6689298898131815E-3</v>
      </c>
    </row>
    <row r="181" spans="1:46">
      <c r="A181" t="s">
        <v>201</v>
      </c>
      <c r="B181">
        <v>632579.13600000006</v>
      </c>
      <c r="C181">
        <v>685978.304</v>
      </c>
      <c r="D181">
        <v>715623.10400000005</v>
      </c>
      <c r="E181">
        <v>959610.36800000002</v>
      </c>
      <c r="F181">
        <v>912518.83700000006</v>
      </c>
      <c r="G181">
        <v>924869.09400000004</v>
      </c>
      <c r="H181">
        <v>1036084.052</v>
      </c>
      <c r="I181">
        <v>1071455.1229999999</v>
      </c>
      <c r="J181">
        <v>1509383.952</v>
      </c>
      <c r="K181">
        <v>2013955.196</v>
      </c>
      <c r="L181">
        <v>2331328.9500000002</v>
      </c>
      <c r="M181">
        <v>2691688.4879999999</v>
      </c>
      <c r="N181">
        <v>3287188.9819999998</v>
      </c>
      <c r="O181">
        <v>3794144.8820000002</v>
      </c>
      <c r="P181">
        <v>2656280.236</v>
      </c>
      <c r="Q181">
        <v>3175898.4569999999</v>
      </c>
      <c r="R181">
        <v>4624566</v>
      </c>
      <c r="S181">
        <v>4255673.716</v>
      </c>
      <c r="T181">
        <v>4608125.068</v>
      </c>
      <c r="U181">
        <v>4898567.6880000001</v>
      </c>
      <c r="Z181" s="110" t="s">
        <v>166</v>
      </c>
      <c r="AF181" s="33">
        <f t="shared" si="79"/>
        <v>0.81349948636434477</v>
      </c>
      <c r="AG181" s="31">
        <f t="shared" si="75"/>
        <v>5.3725675350335305E-3</v>
      </c>
      <c r="AH181" s="8">
        <f t="shared" si="80"/>
        <v>4.3705809302075306E-3</v>
      </c>
      <c r="AI181" s="33">
        <f t="shared" si="85"/>
        <v>0.74611789523688843</v>
      </c>
      <c r="AJ181" s="72">
        <f t="shared" si="74"/>
        <v>5.6177489171030546E-3</v>
      </c>
      <c r="AK181" s="8">
        <f t="shared" si="81"/>
        <v>4.1915029979982402E-3</v>
      </c>
      <c r="AL181" s="33">
        <f t="shared" si="82"/>
        <v>0.77673432829569611</v>
      </c>
      <c r="AM181" s="31">
        <f t="shared" si="76"/>
        <v>2.7768568835643947E-3</v>
      </c>
      <c r="AN181" s="8">
        <f t="shared" si="83"/>
        <v>2.15688006622867E-3</v>
      </c>
      <c r="AO181" s="33">
        <f t="shared" si="86"/>
        <v>0.59521996213616069</v>
      </c>
      <c r="AP181" s="31">
        <f t="shared" si="77"/>
        <v>2.2821211188611443E-3</v>
      </c>
      <c r="AQ181" s="8">
        <f t="shared" si="72"/>
        <v>1.358364045958663E-3</v>
      </c>
      <c r="AR181" s="33">
        <f t="shared" si="84"/>
        <v>0.69930745785386761</v>
      </c>
      <c r="AS181" s="31">
        <f t="shared" si="78"/>
        <v>2.1706758256867281E-3</v>
      </c>
      <c r="AT181" s="8">
        <f t="shared" si="73"/>
        <v>1.5179697934858309E-3</v>
      </c>
    </row>
    <row r="182" spans="1:46">
      <c r="A182" t="s">
        <v>202</v>
      </c>
      <c r="B182">
        <v>27494.135999999999</v>
      </c>
      <c r="C182">
        <v>35059.483999999997</v>
      </c>
      <c r="D182">
        <v>20161.162</v>
      </c>
      <c r="E182">
        <v>19452.32</v>
      </c>
      <c r="F182">
        <v>23483.368999999999</v>
      </c>
      <c r="G182">
        <v>59007.826999999997</v>
      </c>
      <c r="H182">
        <v>60806.953000000001</v>
      </c>
      <c r="I182">
        <v>83288.587</v>
      </c>
      <c r="J182">
        <v>104918.376</v>
      </c>
      <c r="K182">
        <v>67226.099000000002</v>
      </c>
      <c r="L182">
        <v>92978.81</v>
      </c>
      <c r="M182">
        <v>55835.409</v>
      </c>
      <c r="N182">
        <v>92397.434999999998</v>
      </c>
      <c r="O182">
        <v>135466.215</v>
      </c>
      <c r="P182">
        <v>85859.71</v>
      </c>
      <c r="Q182">
        <v>116399.291</v>
      </c>
      <c r="R182">
        <v>34308.197</v>
      </c>
      <c r="S182">
        <v>49642.271000000001</v>
      </c>
      <c r="T182">
        <v>91628.130999999994</v>
      </c>
      <c r="U182">
        <v>61040.525999999998</v>
      </c>
      <c r="Z182" s="110" t="s">
        <v>167</v>
      </c>
      <c r="AF182" s="33">
        <f t="shared" si="79"/>
        <v>0.7589965465479992</v>
      </c>
      <c r="AG182" s="31">
        <f t="shared" si="75"/>
        <v>3.056249126241042E-2</v>
      </c>
      <c r="AH182" s="8">
        <f t="shared" si="80"/>
        <v>2.3196825322072911E-2</v>
      </c>
      <c r="AI182" s="33">
        <f t="shared" si="85"/>
        <v>0.82870378497030228</v>
      </c>
      <c r="AJ182" s="72">
        <f t="shared" si="74"/>
        <v>3.0844638516339503E-2</v>
      </c>
      <c r="AK182" s="8">
        <f t="shared" si="81"/>
        <v>2.5561068684531316E-2</v>
      </c>
      <c r="AL182" s="33">
        <f t="shared" si="82"/>
        <v>0.87461999224941045</v>
      </c>
      <c r="AM182" s="31">
        <f t="shared" si="76"/>
        <v>3.0114942351663395E-2</v>
      </c>
      <c r="AN182" s="8">
        <f t="shared" si="83"/>
        <v>2.6339130646203281E-2</v>
      </c>
      <c r="AO182" s="33">
        <f t="shared" si="86"/>
        <v>0.91234464125492032</v>
      </c>
      <c r="AP182" s="31">
        <f t="shared" si="77"/>
        <v>2.9567718016913779E-2</v>
      </c>
      <c r="AQ182" s="8">
        <f t="shared" si="72"/>
        <v>2.6975949086867845E-2</v>
      </c>
      <c r="AR182" s="33">
        <f t="shared" si="84"/>
        <v>0.99337304188360398</v>
      </c>
      <c r="AS182" s="31">
        <f t="shared" si="78"/>
        <v>3.1904004978249426E-2</v>
      </c>
      <c r="AT182" s="8">
        <f t="shared" si="73"/>
        <v>3.1692578473513276E-2</v>
      </c>
    </row>
    <row r="183" spans="1:46">
      <c r="A183" t="s">
        <v>203</v>
      </c>
      <c r="B183">
        <v>42341.552000000003</v>
      </c>
      <c r="C183">
        <v>52227.387999999999</v>
      </c>
      <c r="D183">
        <v>33555.987999999998</v>
      </c>
      <c r="E183">
        <v>68320.584000000003</v>
      </c>
      <c r="F183">
        <v>61717.044999999998</v>
      </c>
      <c r="G183">
        <v>68709.544999999998</v>
      </c>
      <c r="H183">
        <v>73263.842999999993</v>
      </c>
      <c r="I183">
        <v>65844.923999999999</v>
      </c>
      <c r="J183">
        <v>71344.194000000003</v>
      </c>
      <c r="K183">
        <v>115998.268</v>
      </c>
      <c r="L183">
        <v>128264.942</v>
      </c>
      <c r="M183">
        <v>133491.182</v>
      </c>
      <c r="N183">
        <v>197466.20800000001</v>
      </c>
      <c r="O183">
        <v>196878.902</v>
      </c>
      <c r="P183">
        <v>233991.70300000001</v>
      </c>
      <c r="Q183">
        <v>128582.94500000001</v>
      </c>
      <c r="R183">
        <v>219729.08900000001</v>
      </c>
      <c r="S183">
        <v>240238.522</v>
      </c>
      <c r="T183">
        <v>220801.64300000001</v>
      </c>
      <c r="U183">
        <v>235986.37299999999</v>
      </c>
      <c r="Z183" s="110" t="s">
        <v>168</v>
      </c>
      <c r="AF183" s="33">
        <f t="shared" si="79"/>
        <v>0.56440938969389765</v>
      </c>
      <c r="AG183" s="31">
        <f t="shared" si="75"/>
        <v>1.3860681533161662E-2</v>
      </c>
      <c r="AH183" s="8">
        <f t="shared" si="80"/>
        <v>7.8230988048732519E-3</v>
      </c>
      <c r="AI183" s="33">
        <f t="shared" si="85"/>
        <v>0.45666131039047619</v>
      </c>
      <c r="AJ183" s="72">
        <f t="shared" si="74"/>
        <v>2.1828680756662968E-2</v>
      </c>
      <c r="AK183" s="8">
        <f t="shared" si="81"/>
        <v>9.9683139584330824E-3</v>
      </c>
      <c r="AL183" s="33">
        <f t="shared" si="82"/>
        <v>0.73475038512496438</v>
      </c>
      <c r="AM183" s="31">
        <f t="shared" si="76"/>
        <v>1.5669372094699249E-2</v>
      </c>
      <c r="AN183" s="8">
        <f t="shared" si="83"/>
        <v>1.1513077181246643E-2</v>
      </c>
      <c r="AO183" s="33">
        <f t="shared" si="86"/>
        <v>0.76597966901420256</v>
      </c>
      <c r="AP183" s="31">
        <f t="shared" si="77"/>
        <v>1.1650770897503325E-2</v>
      </c>
      <c r="AQ183" s="8">
        <f t="shared" si="72"/>
        <v>8.9242536358299009E-3</v>
      </c>
      <c r="AR183" s="33">
        <f t="shared" si="84"/>
        <v>0.83480091465382722</v>
      </c>
      <c r="AS183" s="31">
        <f t="shared" si="78"/>
        <v>1.3229580145279543E-2</v>
      </c>
      <c r="AT183" s="8">
        <f t="shared" si="73"/>
        <v>1.1044065605765475E-2</v>
      </c>
    </row>
    <row r="184" spans="1:46">
      <c r="A184" t="s">
        <v>204</v>
      </c>
      <c r="B184">
        <v>99929.656000000003</v>
      </c>
      <c r="C184">
        <v>131740.872</v>
      </c>
      <c r="D184">
        <v>136111.296</v>
      </c>
      <c r="E184">
        <v>184052.64</v>
      </c>
      <c r="F184">
        <v>202540.86199999999</v>
      </c>
      <c r="G184">
        <v>233462.546</v>
      </c>
      <c r="H184">
        <v>255341.27100000001</v>
      </c>
      <c r="I184">
        <v>347350.68099999998</v>
      </c>
      <c r="J184">
        <v>566277.06000000006</v>
      </c>
      <c r="K184">
        <v>710565.78099999996</v>
      </c>
      <c r="L184">
        <v>845554.85699999996</v>
      </c>
      <c r="M184">
        <v>990346.01800000004</v>
      </c>
      <c r="N184">
        <v>1371157.824</v>
      </c>
      <c r="O184">
        <v>1631861.416</v>
      </c>
      <c r="P184">
        <v>1231586.6939999999</v>
      </c>
      <c r="Q184">
        <v>1632317.5160000001</v>
      </c>
      <c r="R184">
        <v>1801866.5449999999</v>
      </c>
      <c r="S184">
        <v>1592954.835</v>
      </c>
      <c r="T184">
        <v>1649932.0530000001</v>
      </c>
      <c r="U184">
        <v>1942569.392</v>
      </c>
      <c r="Z184" s="110" t="s">
        <v>169</v>
      </c>
      <c r="AF184" s="33">
        <f t="shared" si="79"/>
        <v>0.58253534946228169</v>
      </c>
      <c r="AG184" s="31">
        <f t="shared" si="75"/>
        <v>7.3972095065411234E-3</v>
      </c>
      <c r="AH184" s="8">
        <f t="shared" si="80"/>
        <v>4.3091360249386456E-3</v>
      </c>
      <c r="AI184" s="33">
        <f t="shared" si="85"/>
        <v>0.74564319227197118</v>
      </c>
      <c r="AJ184" s="72">
        <f t="shared" si="74"/>
        <v>6.7156490636867353E-3</v>
      </c>
      <c r="AK184" s="8">
        <f t="shared" si="81"/>
        <v>5.0074780060256514E-3</v>
      </c>
      <c r="AL184" s="33">
        <f t="shared" si="82"/>
        <v>0.66995845575831636</v>
      </c>
      <c r="AM184" s="31">
        <f t="shared" si="76"/>
        <v>7.598420214968051E-3</v>
      </c>
      <c r="AN184" s="8">
        <f t="shared" si="83"/>
        <v>5.0906258734227695E-3</v>
      </c>
      <c r="AO184" s="33">
        <f t="shared" si="86"/>
        <v>0.60949123727461729</v>
      </c>
      <c r="AP184" s="31">
        <f t="shared" si="77"/>
        <v>6.0432236556872713E-3</v>
      </c>
      <c r="AQ184" s="8">
        <f t="shared" si="72"/>
        <v>3.6832918630320707E-3</v>
      </c>
      <c r="AR184" s="33">
        <f t="shared" si="84"/>
        <v>0.66002132396059954</v>
      </c>
      <c r="AS184" s="31">
        <f t="shared" si="78"/>
        <v>6.347066851472986E-3</v>
      </c>
      <c r="AT184" s="8">
        <f t="shared" si="73"/>
        <v>4.1891994665756343E-3</v>
      </c>
    </row>
    <row r="185" spans="1:46">
      <c r="A185" t="s">
        <v>205</v>
      </c>
      <c r="B185">
        <v>195.57499999999999</v>
      </c>
      <c r="C185">
        <v>27763.977999999999</v>
      </c>
      <c r="D185">
        <v>29174.705999999998</v>
      </c>
      <c r="E185">
        <v>41583.868000000002</v>
      </c>
      <c r="F185">
        <v>39890.716999999997</v>
      </c>
      <c r="G185">
        <v>36961.521999999997</v>
      </c>
      <c r="H185">
        <v>59974.245999999999</v>
      </c>
      <c r="I185">
        <v>73136.782999999996</v>
      </c>
      <c r="J185">
        <v>87715.311000000002</v>
      </c>
      <c r="K185">
        <v>125132.35799999999</v>
      </c>
      <c r="L185">
        <v>134877.56599999999</v>
      </c>
      <c r="M185">
        <v>159978.81400000001</v>
      </c>
      <c r="N185">
        <v>188296.179</v>
      </c>
      <c r="O185">
        <v>230340.17</v>
      </c>
      <c r="P185">
        <v>167629.83900000001</v>
      </c>
      <c r="Q185">
        <v>177430.24900000001</v>
      </c>
      <c r="R185">
        <v>268503.61900000001</v>
      </c>
      <c r="S185">
        <v>345874.00900000002</v>
      </c>
      <c r="T185">
        <v>355229.93099999998</v>
      </c>
      <c r="U185">
        <v>479765.15600000002</v>
      </c>
      <c r="Z185" s="110" t="s">
        <v>170</v>
      </c>
      <c r="AF185" s="33">
        <f t="shared" si="79"/>
        <v>0.65862887414473736</v>
      </c>
      <c r="AG185" s="31">
        <f t="shared" si="75"/>
        <v>1.5135600941902376E-2</v>
      </c>
      <c r="AH185" s="8">
        <f t="shared" si="80"/>
        <v>9.9687438078691886E-3</v>
      </c>
      <c r="AI185" s="33">
        <f t="shared" si="85"/>
        <v>0.74169947093700139</v>
      </c>
      <c r="AJ185" s="72">
        <f t="shared" si="74"/>
        <v>1.3717167198907513E-2</v>
      </c>
      <c r="AK185" s="8">
        <f t="shared" si="81"/>
        <v>1.0174015654184092E-2</v>
      </c>
      <c r="AL185" s="33">
        <f t="shared" si="82"/>
        <v>0.98699355223545715</v>
      </c>
      <c r="AM185" s="31">
        <f t="shared" si="76"/>
        <v>1.0261680627393964E-2</v>
      </c>
      <c r="AN185" s="8">
        <f t="shared" si="83"/>
        <v>1.0128212614337342E-2</v>
      </c>
      <c r="AO185" s="33">
        <f t="shared" si="86"/>
        <v>0.9670753491178874</v>
      </c>
      <c r="AP185" s="31">
        <f t="shared" si="77"/>
        <v>1.0036517921215781E-2</v>
      </c>
      <c r="AQ185" s="8">
        <f t="shared" si="72"/>
        <v>9.7060690725876853E-3</v>
      </c>
      <c r="AR185" s="33">
        <f t="shared" si="84"/>
        <v>0.86553285564047122</v>
      </c>
      <c r="AS185" s="31">
        <f t="shared" si="78"/>
        <v>6.9501340686781033E-3</v>
      </c>
      <c r="AT185" s="8">
        <f t="shared" si="73"/>
        <v>6.0155693875470857E-3</v>
      </c>
    </row>
    <row r="186" spans="1:46">
      <c r="A186" t="s">
        <v>206</v>
      </c>
      <c r="B186">
        <v>256025.45600000001</v>
      </c>
      <c r="C186">
        <v>278302.81599999999</v>
      </c>
      <c r="D186">
        <v>276000.06400000001</v>
      </c>
      <c r="E186">
        <v>337988.19199999998</v>
      </c>
      <c r="F186">
        <v>361304.58600000001</v>
      </c>
      <c r="G186">
        <v>404414.88500000001</v>
      </c>
      <c r="H186">
        <v>470734.09499999997</v>
      </c>
      <c r="I186">
        <v>491274.98800000001</v>
      </c>
      <c r="J186">
        <v>657736.48300000001</v>
      </c>
      <c r="K186">
        <v>812718.96299999999</v>
      </c>
      <c r="L186">
        <v>915182.99600000004</v>
      </c>
      <c r="M186">
        <v>1229787.2509999999</v>
      </c>
      <c r="N186">
        <v>1620827.41</v>
      </c>
      <c r="O186">
        <v>2036520.9920000001</v>
      </c>
      <c r="P186">
        <v>1395827.4029999999</v>
      </c>
      <c r="Q186">
        <v>1515927.5</v>
      </c>
      <c r="R186">
        <v>2154005.6430000002</v>
      </c>
      <c r="S186">
        <v>2091611.9950000001</v>
      </c>
      <c r="T186">
        <v>2063042.987</v>
      </c>
      <c r="U186">
        <v>2026385.074</v>
      </c>
      <c r="Z186" s="110" t="s">
        <v>171</v>
      </c>
      <c r="AF186" s="33">
        <f t="shared" si="79"/>
        <v>0.9842686155585143</v>
      </c>
      <c r="AG186" s="31">
        <f t="shared" si="75"/>
        <v>1.9489793263742509E-2</v>
      </c>
      <c r="AH186" s="8">
        <f t="shared" si="80"/>
        <v>1.9183191833225498E-2</v>
      </c>
      <c r="AI186" s="33">
        <f t="shared" si="85"/>
        <v>0.77976280617497717</v>
      </c>
      <c r="AJ186" s="72">
        <f t="shared" si="74"/>
        <v>1.5597548829049662E-2</v>
      </c>
      <c r="AK186" s="8">
        <f t="shared" si="81"/>
        <v>1.2162388444390994E-2</v>
      </c>
      <c r="AL186" s="33">
        <f t="shared" si="82"/>
        <v>0.97718498170230994</v>
      </c>
      <c r="AM186" s="31">
        <f t="shared" si="76"/>
        <v>1.1008859058568689E-2</v>
      </c>
      <c r="AN186" s="8">
        <f t="shared" si="83"/>
        <v>1.0757691737710753E-2</v>
      </c>
      <c r="AO186" s="33">
        <f t="shared" si="86"/>
        <v>0.9998413236599859</v>
      </c>
      <c r="AP186" s="31">
        <f t="shared" si="77"/>
        <v>1.0455977552285662E-2</v>
      </c>
      <c r="AQ186" s="8">
        <f t="shared" si="72"/>
        <v>1.0454318436036395E-2</v>
      </c>
      <c r="AR186" s="33">
        <f t="shared" si="84"/>
        <v>0.98764877377032845</v>
      </c>
      <c r="AS186" s="31">
        <f t="shared" si="78"/>
        <v>1.0328922501236844E-2</v>
      </c>
      <c r="AT186" s="8">
        <f t="shared" si="73"/>
        <v>1.0201347642715323E-2</v>
      </c>
    </row>
    <row r="187" spans="1:46">
      <c r="A187" t="s">
        <v>207</v>
      </c>
      <c r="B187">
        <v>28145.68</v>
      </c>
      <c r="C187">
        <v>53403.423999999999</v>
      </c>
      <c r="D187">
        <v>58909.563999999998</v>
      </c>
      <c r="E187">
        <v>82318.16</v>
      </c>
      <c r="F187">
        <v>34018.764999999999</v>
      </c>
      <c r="G187">
        <v>42796.841999999997</v>
      </c>
      <c r="H187">
        <v>41563.875</v>
      </c>
      <c r="I187">
        <v>52334.974999999999</v>
      </c>
      <c r="J187">
        <v>87817.19</v>
      </c>
      <c r="K187">
        <v>118552.505</v>
      </c>
      <c r="L187">
        <v>136347.408</v>
      </c>
      <c r="M187">
        <v>156989.72099999999</v>
      </c>
      <c r="N187">
        <v>191944.337</v>
      </c>
      <c r="O187">
        <v>224754.83</v>
      </c>
      <c r="P187">
        <v>151637.24900000001</v>
      </c>
      <c r="Q187">
        <v>196437.43299999999</v>
      </c>
      <c r="R187">
        <v>272273.81400000001</v>
      </c>
      <c r="S187">
        <v>330669.51899999997</v>
      </c>
      <c r="T187">
        <v>234187.74</v>
      </c>
      <c r="U187">
        <v>263252.56199999998</v>
      </c>
      <c r="Z187" s="110" t="s">
        <v>172</v>
      </c>
      <c r="AF187" s="33">
        <f t="shared" si="79"/>
        <v>0.92611661629487285</v>
      </c>
      <c r="AG187" s="31">
        <f t="shared" si="75"/>
        <v>1.8717170939229515E-2</v>
      </c>
      <c r="AH187" s="8">
        <f t="shared" si="80"/>
        <v>1.7334283016851967E-2</v>
      </c>
      <c r="AI187" s="33">
        <f t="shared" si="85"/>
        <v>0.91871837977150161</v>
      </c>
      <c r="AJ187" s="72">
        <f t="shared" si="74"/>
        <v>2.1733051478401953E-2</v>
      </c>
      <c r="AK187" s="8">
        <f t="shared" si="81"/>
        <v>1.9966553841728081E-2</v>
      </c>
      <c r="AL187" s="33">
        <f t="shared" si="82"/>
        <v>0.83605540643558607</v>
      </c>
      <c r="AM187" s="31">
        <f t="shared" si="76"/>
        <v>1.8052838838940027E-2</v>
      </c>
      <c r="AN187" s="8">
        <f t="shared" si="83"/>
        <v>1.5093173512806137E-2</v>
      </c>
      <c r="AO187" s="33">
        <f t="shared" si="86"/>
        <v>0.87661675259728877</v>
      </c>
      <c r="AP187" s="31">
        <f t="shared" si="77"/>
        <v>1.6954845262308567E-2</v>
      </c>
      <c r="AQ187" s="8">
        <f t="shared" si="72"/>
        <v>1.4862901394634462E-2</v>
      </c>
      <c r="AR187" s="33">
        <f t="shared" si="84"/>
        <v>0.78546649849012906</v>
      </c>
      <c r="AS187" s="31">
        <f t="shared" si="78"/>
        <v>2.1865395296038245E-2</v>
      </c>
      <c r="AT187" s="8">
        <f t="shared" si="73"/>
        <v>1.71745354812817E-2</v>
      </c>
    </row>
    <row r="188" spans="1:46">
      <c r="A188" t="s">
        <v>208</v>
      </c>
      <c r="B188">
        <v>86715.623999999996</v>
      </c>
      <c r="C188">
        <v>95335.983999999997</v>
      </c>
      <c r="D188">
        <v>103220.784</v>
      </c>
      <c r="E188">
        <v>107540.89599999999</v>
      </c>
      <c r="F188">
        <v>90595.346999999994</v>
      </c>
      <c r="G188">
        <v>75788.884000000005</v>
      </c>
      <c r="H188">
        <v>81501.404999999999</v>
      </c>
      <c r="I188">
        <v>88381.335000000006</v>
      </c>
      <c r="J188">
        <v>126896.639</v>
      </c>
      <c r="K188">
        <v>170796.18100000001</v>
      </c>
      <c r="L188">
        <v>214079.679</v>
      </c>
      <c r="M188">
        <v>234846.90700000001</v>
      </c>
      <c r="N188">
        <v>312488.12099999998</v>
      </c>
      <c r="O188">
        <v>420160.55800000002</v>
      </c>
      <c r="P188">
        <v>263151.41200000001</v>
      </c>
      <c r="Q188">
        <v>300360.26899999997</v>
      </c>
      <c r="R188">
        <v>498209.99300000002</v>
      </c>
      <c r="S188">
        <v>555218.00699999998</v>
      </c>
      <c r="T188">
        <v>559986.02500000002</v>
      </c>
      <c r="U188">
        <v>549212.05099999998</v>
      </c>
      <c r="Z188" s="110" t="s">
        <v>173</v>
      </c>
      <c r="AF188" s="33">
        <f t="shared" si="79"/>
        <v>0.60793276271037011</v>
      </c>
      <c r="AG188" s="31">
        <f t="shared" si="75"/>
        <v>2.3614498864299317E-2</v>
      </c>
      <c r="AH188" s="8">
        <f t="shared" si="80"/>
        <v>1.4356027534594381E-2</v>
      </c>
      <c r="AI188" s="33">
        <f t="shared" si="85"/>
        <v>0.64668623825710869</v>
      </c>
      <c r="AJ188" s="72">
        <f t="shared" si="74"/>
        <v>2.9467472959293285E-2</v>
      </c>
      <c r="AK188" s="8">
        <f t="shared" si="81"/>
        <v>1.9056209238988445E-2</v>
      </c>
      <c r="AL188" s="33">
        <f t="shared" si="82"/>
        <v>0.78581972373430986</v>
      </c>
      <c r="AM188" s="31">
        <f t="shared" si="76"/>
        <v>3.2649240414209323E-2</v>
      </c>
      <c r="AN188" s="8">
        <f t="shared" si="83"/>
        <v>2.5656417082429033E-2</v>
      </c>
      <c r="AO188" s="33">
        <f t="shared" si="86"/>
        <v>0.7900492050529645</v>
      </c>
      <c r="AP188" s="31">
        <f t="shared" si="77"/>
        <v>3.0533464477676998E-2</v>
      </c>
      <c r="AQ188" s="8">
        <f t="shared" si="72"/>
        <v>2.4122939338101643E-2</v>
      </c>
      <c r="AR188" s="33">
        <f t="shared" si="84"/>
        <v>0.78124529002937249</v>
      </c>
      <c r="AS188" s="31">
        <f t="shared" si="78"/>
        <v>2.661629528768869E-2</v>
      </c>
      <c r="AT188" s="8">
        <f t="shared" si="73"/>
        <v>2.0793855331537769E-2</v>
      </c>
    </row>
    <row r="189" spans="1:46">
      <c r="A189" t="s">
        <v>209</v>
      </c>
      <c r="B189">
        <v>118565.88800000001</v>
      </c>
      <c r="C189">
        <v>108097.76</v>
      </c>
      <c r="D189">
        <v>110776.12</v>
      </c>
      <c r="E189">
        <v>125027.408</v>
      </c>
      <c r="F189">
        <v>41392.082999999999</v>
      </c>
      <c r="G189">
        <v>17343.241000000002</v>
      </c>
      <c r="H189">
        <v>45167.595000000001</v>
      </c>
      <c r="I189">
        <v>56362.017999999996</v>
      </c>
      <c r="J189">
        <v>82325.652000000002</v>
      </c>
      <c r="K189">
        <v>101724.545</v>
      </c>
      <c r="L189">
        <v>126635.00599999999</v>
      </c>
      <c r="M189">
        <v>170210.11300000001</v>
      </c>
      <c r="N189">
        <v>220139.70499999999</v>
      </c>
      <c r="O189">
        <v>247894.84</v>
      </c>
      <c r="P189">
        <v>131548.43799999999</v>
      </c>
      <c r="Q189">
        <v>141854.28899999999</v>
      </c>
      <c r="R189">
        <v>158452.34700000001</v>
      </c>
      <c r="S189">
        <v>203756.84899999999</v>
      </c>
      <c r="T189">
        <v>187866.29300000001</v>
      </c>
      <c r="U189">
        <v>176001.30900000001</v>
      </c>
      <c r="Z189" s="110" t="s">
        <v>174</v>
      </c>
      <c r="AF189" s="33">
        <f t="shared" si="79"/>
        <v>0.20246283140222293</v>
      </c>
      <c r="AG189" s="31">
        <f t="shared" si="75"/>
        <v>3.5573592921246386E-2</v>
      </c>
      <c r="AH189" s="8">
        <f t="shared" si="80"/>
        <v>7.2023303459856185E-3</v>
      </c>
      <c r="AI189" s="33">
        <f t="shared" si="85"/>
        <v>0.26498381717897251</v>
      </c>
      <c r="AJ189" s="72">
        <f t="shared" si="74"/>
        <v>3.6848139543650155E-2</v>
      </c>
      <c r="AK189" s="8">
        <f t="shared" si="81"/>
        <v>9.7641606722198605E-3</v>
      </c>
      <c r="AL189" s="33">
        <f t="shared" si="82"/>
        <v>0.3033482595757922</v>
      </c>
      <c r="AM189" s="31">
        <f t="shared" si="76"/>
        <v>3.2629654724489261E-2</v>
      </c>
      <c r="AN189" s="8">
        <f t="shared" si="83"/>
        <v>9.8981489712328431E-3</v>
      </c>
      <c r="AO189" s="33">
        <f t="shared" si="86"/>
        <v>0.45175068616361852</v>
      </c>
      <c r="AP189" s="31">
        <f t="shared" si="77"/>
        <v>1.7559233014076435E-2</v>
      </c>
      <c r="AQ189" s="8">
        <f t="shared" si="72"/>
        <v>7.9323955626158932E-3</v>
      </c>
      <c r="AR189" s="33">
        <f t="shared" si="84"/>
        <v>0.49256676753464362</v>
      </c>
      <c r="AS189" s="31">
        <f t="shared" si="78"/>
        <v>1.8611309287791304E-2</v>
      </c>
      <c r="AT189" s="8">
        <f t="shared" si="73"/>
        <v>9.1673124554748527E-3</v>
      </c>
    </row>
    <row r="190" spans="1:46">
      <c r="A190" t="s">
        <v>210</v>
      </c>
      <c r="B190">
        <v>123625.768</v>
      </c>
      <c r="C190">
        <v>125369.11199999999</v>
      </c>
      <c r="D190">
        <v>118464.272</v>
      </c>
      <c r="E190">
        <v>149052.49600000001</v>
      </c>
      <c r="F190">
        <v>148014.46799999999</v>
      </c>
      <c r="G190">
        <v>166038.359</v>
      </c>
      <c r="H190">
        <v>179737.065</v>
      </c>
      <c r="I190">
        <v>190292.679</v>
      </c>
      <c r="J190">
        <v>249192.628</v>
      </c>
      <c r="K190">
        <v>387777.033</v>
      </c>
      <c r="L190">
        <v>524457.42299999995</v>
      </c>
      <c r="M190">
        <v>689377.28700000001</v>
      </c>
      <c r="N190">
        <v>918876.43200000003</v>
      </c>
      <c r="O190">
        <v>1077738.2450000001</v>
      </c>
      <c r="P190">
        <v>443479.37099999998</v>
      </c>
      <c r="Q190">
        <v>583459.98100000003</v>
      </c>
      <c r="R190">
        <v>1085002.6310000001</v>
      </c>
      <c r="S190">
        <v>1088560.6580000001</v>
      </c>
      <c r="T190">
        <v>984627.05</v>
      </c>
      <c r="U190">
        <v>931585.48899999994</v>
      </c>
      <c r="Z190" s="110" t="s">
        <v>175</v>
      </c>
      <c r="AF190" s="33">
        <f t="shared" si="79"/>
        <v>0.56753097158471622</v>
      </c>
      <c r="AG190" s="31">
        <f t="shared" si="75"/>
        <v>9.536615300523698E-3</v>
      </c>
      <c r="AH190" s="8">
        <f t="shared" si="80"/>
        <v>5.4123245471358848E-3</v>
      </c>
      <c r="AI190" s="33">
        <f t="shared" si="85"/>
        <v>0.64559071285881797</v>
      </c>
      <c r="AJ190" s="72">
        <f t="shared" si="74"/>
        <v>1.1079499720799933E-2</v>
      </c>
      <c r="AK190" s="8">
        <f t="shared" si="81"/>
        <v>7.1528221228703039E-3</v>
      </c>
      <c r="AL190" s="33">
        <f t="shared" si="82"/>
        <v>0.65576154137959519</v>
      </c>
      <c r="AM190" s="31">
        <f t="shared" si="76"/>
        <v>4.9448855362180305E-3</v>
      </c>
      <c r="AN190" s="8">
        <f t="shared" si="83"/>
        <v>3.2426657611760016E-3</v>
      </c>
      <c r="AO190" s="33">
        <f t="shared" si="86"/>
        <v>0.77219477391997982</v>
      </c>
      <c r="AP190" s="31">
        <f t="shared" si="77"/>
        <v>3.343457381351298E-3</v>
      </c>
      <c r="AQ190" s="8">
        <f t="shared" si="72"/>
        <v>2.5818003167036533E-3</v>
      </c>
      <c r="AR190" s="33">
        <f t="shared" si="84"/>
        <v>0.78868197036923848</v>
      </c>
      <c r="AS190" s="31">
        <f t="shared" si="78"/>
        <v>3.3030074990675149E-3</v>
      </c>
      <c r="AT190" s="8">
        <f t="shared" si="73"/>
        <v>2.6050224625089385E-3</v>
      </c>
    </row>
    <row r="191" spans="1:46">
      <c r="A191" t="s">
        <v>211</v>
      </c>
      <c r="B191">
        <v>216005.50399999999</v>
      </c>
      <c r="C191">
        <v>224867.63200000001</v>
      </c>
      <c r="D191">
        <v>230558.09599999999</v>
      </c>
      <c r="E191">
        <v>233335.95199999999</v>
      </c>
      <c r="F191">
        <v>231529.48499999999</v>
      </c>
      <c r="G191">
        <v>285479.54399999999</v>
      </c>
      <c r="H191">
        <v>307039.58799999999</v>
      </c>
      <c r="I191">
        <v>325536.99</v>
      </c>
      <c r="J191">
        <v>429671.62300000002</v>
      </c>
      <c r="K191">
        <v>496792.69</v>
      </c>
      <c r="L191">
        <v>522392.78100000002</v>
      </c>
      <c r="M191">
        <v>584280.18900000001</v>
      </c>
      <c r="N191">
        <v>727249.65099999995</v>
      </c>
      <c r="O191">
        <v>583948.75800000003</v>
      </c>
      <c r="P191">
        <v>325780.66499999998</v>
      </c>
      <c r="Q191">
        <v>420925.75900000002</v>
      </c>
      <c r="R191">
        <v>567007.99399999995</v>
      </c>
      <c r="S191">
        <v>463895.92599999998</v>
      </c>
      <c r="T191">
        <v>510897.78100000002</v>
      </c>
      <c r="U191">
        <v>541467.47400000005</v>
      </c>
      <c r="Z191" s="110" t="s">
        <v>176</v>
      </c>
      <c r="AF191" s="33">
        <f t="shared" si="79"/>
        <v>0.74186140840934189</v>
      </c>
      <c r="AG191" s="31">
        <f t="shared" si="75"/>
        <v>4.0906265821847031E-4</v>
      </c>
      <c r="AH191" s="8">
        <f t="shared" si="80"/>
        <v>3.0346779975362365E-4</v>
      </c>
      <c r="AI191" s="33">
        <f t="shared" si="85"/>
        <v>0.83460231717331301</v>
      </c>
      <c r="AJ191" s="72">
        <f t="shared" si="74"/>
        <v>3.739336270141941E-4</v>
      </c>
      <c r="AK191" s="8">
        <f t="shared" si="81"/>
        <v>3.1208587157506774E-4</v>
      </c>
      <c r="AL191" s="33">
        <f t="shared" si="82"/>
        <v>0.65780946329856838</v>
      </c>
      <c r="AM191" s="31">
        <f t="shared" si="76"/>
        <v>5.7976481601903574E-4</v>
      </c>
      <c r="AN191" s="8">
        <f t="shared" si="83"/>
        <v>3.8137478246487514E-4</v>
      </c>
      <c r="AO191" s="33">
        <f t="shared" si="86"/>
        <v>0.86844643834130764</v>
      </c>
      <c r="AP191" s="31">
        <f t="shared" si="77"/>
        <v>1.2076840807100165E-3</v>
      </c>
      <c r="AQ191" s="8">
        <f t="shared" si="72"/>
        <v>1.0488089385341101E-3</v>
      </c>
      <c r="AR191" s="33">
        <f t="shared" si="84"/>
        <v>0.96780998762977077</v>
      </c>
      <c r="AS191" s="31">
        <f t="shared" si="78"/>
        <v>1.4066243540889942E-3</v>
      </c>
      <c r="AT191" s="8">
        <f t="shared" si="73"/>
        <v>1.3613450987306039E-3</v>
      </c>
    </row>
    <row r="192" spans="1:46">
      <c r="A192" t="s">
        <v>212</v>
      </c>
      <c r="B192">
        <v>21164.576000000001</v>
      </c>
      <c r="C192">
        <v>20775.448</v>
      </c>
      <c r="D192">
        <v>36476.175999999999</v>
      </c>
      <c r="E192">
        <v>39862.148000000001</v>
      </c>
      <c r="F192">
        <v>33896.322</v>
      </c>
      <c r="G192">
        <v>28424.643</v>
      </c>
      <c r="H192">
        <v>39819.341999999997</v>
      </c>
      <c r="I192">
        <v>39729.300000000003</v>
      </c>
      <c r="J192">
        <v>50267.731</v>
      </c>
      <c r="K192">
        <v>61748.1</v>
      </c>
      <c r="L192">
        <v>73502.153000000006</v>
      </c>
      <c r="M192">
        <v>70144.725999999995</v>
      </c>
      <c r="N192">
        <v>102821.095</v>
      </c>
      <c r="O192">
        <v>105731.32399999999</v>
      </c>
      <c r="P192">
        <v>76765.53</v>
      </c>
      <c r="Q192">
        <v>76885.732999999993</v>
      </c>
      <c r="R192">
        <v>115455.18</v>
      </c>
      <c r="S192">
        <v>130041.22100000001</v>
      </c>
      <c r="T192">
        <v>146648.967</v>
      </c>
      <c r="U192">
        <v>110564.681</v>
      </c>
      <c r="Z192" s="110" t="s">
        <v>177</v>
      </c>
      <c r="AF192" s="33">
        <f t="shared" si="79"/>
        <v>0.83644242314871409</v>
      </c>
      <c r="AG192" s="31">
        <f t="shared" si="75"/>
        <v>1.5738668594853865E-2</v>
      </c>
      <c r="AH192" s="8">
        <f t="shared" si="80"/>
        <v>1.3164490096614134E-2</v>
      </c>
      <c r="AI192" s="33">
        <f t="shared" si="85"/>
        <v>0.76643677708538893</v>
      </c>
      <c r="AJ192" s="72">
        <f t="shared" si="74"/>
        <v>7.6466547468509363E-3</v>
      </c>
      <c r="AK192" s="8">
        <f t="shared" si="81"/>
        <v>5.8606774196611226E-3</v>
      </c>
      <c r="AL192" s="33">
        <f t="shared" si="82"/>
        <v>0.72085389489754903</v>
      </c>
      <c r="AM192" s="31">
        <f t="shared" si="76"/>
        <v>1.4350181831185766E-2</v>
      </c>
      <c r="AN192" s="8">
        <f t="shared" si="83"/>
        <v>1.0344384465498301E-2</v>
      </c>
      <c r="AO192" s="33">
        <f t="shared" si="86"/>
        <v>0.67922152536582447</v>
      </c>
      <c r="AP192" s="31">
        <f t="shared" si="77"/>
        <v>1.0066473780599574E-2</v>
      </c>
      <c r="AQ192" s="8">
        <f t="shared" si="72"/>
        <v>6.8373656763139204E-3</v>
      </c>
      <c r="AR192" s="33">
        <f t="shared" si="84"/>
        <v>0.7710745852834463</v>
      </c>
      <c r="AS192" s="31">
        <f t="shared" si="78"/>
        <v>8.0153035454866069E-3</v>
      </c>
      <c r="AT192" s="8">
        <f t="shared" si="73"/>
        <v>6.1803968572570226E-3</v>
      </c>
    </row>
    <row r="193" spans="1:46">
      <c r="A193" t="s">
        <v>213</v>
      </c>
      <c r="B193">
        <v>58657.752</v>
      </c>
      <c r="C193">
        <v>71807.12</v>
      </c>
      <c r="D193">
        <v>79620.384000000005</v>
      </c>
      <c r="E193">
        <v>84793.551999999996</v>
      </c>
      <c r="F193">
        <v>75364.653999999995</v>
      </c>
      <c r="G193">
        <v>63251.563000000002</v>
      </c>
      <c r="H193">
        <v>66804.032999999996</v>
      </c>
      <c r="I193">
        <v>53404.766000000003</v>
      </c>
      <c r="J193">
        <v>65794.23</v>
      </c>
      <c r="K193">
        <v>89933.861000000004</v>
      </c>
      <c r="L193">
        <v>108904.617</v>
      </c>
      <c r="M193">
        <v>135881.264</v>
      </c>
      <c r="N193">
        <v>174146.736</v>
      </c>
      <c r="O193">
        <v>160252.37100000001</v>
      </c>
      <c r="P193">
        <v>194100.823</v>
      </c>
      <c r="Q193">
        <v>132649.76699999999</v>
      </c>
      <c r="R193">
        <v>140956.508</v>
      </c>
      <c r="S193">
        <v>126271.13400000001</v>
      </c>
      <c r="T193">
        <v>124315.554</v>
      </c>
      <c r="U193">
        <v>163481.087</v>
      </c>
      <c r="Z193" s="110" t="s">
        <v>178</v>
      </c>
      <c r="AF193" s="33">
        <f t="shared" si="79"/>
        <v>0.97455103988864611</v>
      </c>
      <c r="AG193" s="31">
        <f t="shared" si="75"/>
        <v>1.8118468917424749E-2</v>
      </c>
      <c r="AH193" s="8">
        <f t="shared" si="80"/>
        <v>1.7657372724666401E-2</v>
      </c>
      <c r="AI193" s="33">
        <f t="shared" si="85"/>
        <v>0.80362454574878106</v>
      </c>
      <c r="AJ193" s="72">
        <f t="shared" si="74"/>
        <v>8.4465425219695557E-3</v>
      </c>
      <c r="AK193" s="8">
        <f t="shared" si="81"/>
        <v>6.7878488973655482E-3</v>
      </c>
      <c r="AL193" s="33">
        <f t="shared" si="82"/>
        <v>0.98838384023438697</v>
      </c>
      <c r="AM193" s="31">
        <f t="shared" si="76"/>
        <v>1.4704958554410631E-2</v>
      </c>
      <c r="AN193" s="8">
        <f t="shared" si="83"/>
        <v>1.453414340649588E-2</v>
      </c>
      <c r="AO193" s="33">
        <f t="shared" si="86"/>
        <v>0.79474302027375643</v>
      </c>
      <c r="AP193" s="31">
        <f t="shared" si="77"/>
        <v>1.5375592605551143E-2</v>
      </c>
      <c r="AQ193" s="8">
        <f t="shared" si="72"/>
        <v>1.2219644905834551E-2</v>
      </c>
      <c r="AR193" s="33">
        <f t="shared" si="84"/>
        <v>0.91854114411807464</v>
      </c>
      <c r="AS193" s="31">
        <f t="shared" si="78"/>
        <v>8.0530698296303813E-3</v>
      </c>
      <c r="AT193" s="8">
        <f t="shared" si="73"/>
        <v>7.397075974971439E-3</v>
      </c>
    </row>
    <row r="194" spans="1:46">
      <c r="A194" t="s">
        <v>214</v>
      </c>
      <c r="B194">
        <v>38423.712</v>
      </c>
      <c r="C194">
        <v>56747.847999999998</v>
      </c>
      <c r="D194">
        <v>68146.008000000002</v>
      </c>
      <c r="E194">
        <v>78417.232000000004</v>
      </c>
      <c r="F194">
        <v>55169.96</v>
      </c>
      <c r="G194">
        <v>43897.855000000003</v>
      </c>
      <c r="H194">
        <v>54554.614999999998</v>
      </c>
      <c r="I194">
        <v>45649.648999999998</v>
      </c>
      <c r="J194">
        <v>50182.345999999998</v>
      </c>
      <c r="K194">
        <v>64248.726999999999</v>
      </c>
      <c r="L194">
        <v>68009.442999999999</v>
      </c>
      <c r="M194">
        <v>86439.576000000001</v>
      </c>
      <c r="N194">
        <v>108742.897</v>
      </c>
      <c r="O194">
        <v>112970.746</v>
      </c>
      <c r="P194">
        <v>83962.726999999999</v>
      </c>
      <c r="Q194">
        <v>97817.637000000002</v>
      </c>
      <c r="R194">
        <v>131217.86199999999</v>
      </c>
      <c r="S194">
        <v>134411.44099999999</v>
      </c>
      <c r="T194">
        <v>132367.67800000001</v>
      </c>
      <c r="U194">
        <v>159384.37899999999</v>
      </c>
      <c r="Z194" s="110" t="s">
        <v>179</v>
      </c>
      <c r="AF194" s="33">
        <f t="shared" si="79"/>
        <v>0.97206646596959434</v>
      </c>
      <c r="AG194" s="31">
        <f t="shared" si="75"/>
        <v>6.4390086507795485E-2</v>
      </c>
      <c r="AH194" s="8">
        <f t="shared" si="80"/>
        <v>6.2591443835109214E-2</v>
      </c>
      <c r="AI194" s="33">
        <f t="shared" si="85"/>
        <v>0.90006848124730532</v>
      </c>
      <c r="AJ194" s="72">
        <f t="shared" si="74"/>
        <v>4.4207229463126912E-2</v>
      </c>
      <c r="AK194" s="8">
        <f t="shared" si="81"/>
        <v>3.9789533883027771E-2</v>
      </c>
      <c r="AL194" s="33">
        <f t="shared" si="82"/>
        <v>0.92832204737051938</v>
      </c>
      <c r="AM194" s="31">
        <f t="shared" si="76"/>
        <v>5.0732150706720415E-2</v>
      </c>
      <c r="AN194" s="8">
        <f t="shared" si="83"/>
        <v>4.7095774011572437E-2</v>
      </c>
      <c r="AO194" s="33">
        <f t="shared" si="86"/>
        <v>0.7073052961732389</v>
      </c>
      <c r="AP194" s="31">
        <f t="shared" si="77"/>
        <v>4.1180866223273459E-2</v>
      </c>
      <c r="AQ194" s="8">
        <f t="shared" si="72"/>
        <v>2.9127444780722964E-2</v>
      </c>
      <c r="AR194" s="33">
        <f t="shared" si="84"/>
        <v>0.56590658218359335</v>
      </c>
      <c r="AS194" s="31">
        <f t="shared" si="78"/>
        <v>3.3941600119315317E-2</v>
      </c>
      <c r="AT194" s="8">
        <f t="shared" si="73"/>
        <v>1.9207774917363977E-2</v>
      </c>
    </row>
    <row r="195" spans="1:46">
      <c r="A195" t="s">
        <v>215</v>
      </c>
      <c r="B195">
        <v>192965.92</v>
      </c>
      <c r="C195">
        <v>216241.728</v>
      </c>
      <c r="D195">
        <v>200276.68799999999</v>
      </c>
      <c r="E195">
        <v>274713.76</v>
      </c>
      <c r="F195">
        <v>290362.79700000002</v>
      </c>
      <c r="G195">
        <v>297948.63099999999</v>
      </c>
      <c r="H195">
        <v>339154.33799999999</v>
      </c>
      <c r="I195">
        <v>389917.60499999998</v>
      </c>
      <c r="J195">
        <v>577212.853</v>
      </c>
      <c r="K195">
        <v>638879.16799999995</v>
      </c>
      <c r="L195">
        <v>694217.42700000003</v>
      </c>
      <c r="M195">
        <v>880993.47900000005</v>
      </c>
      <c r="N195">
        <v>1143313.629</v>
      </c>
      <c r="O195">
        <v>1565523.4350000001</v>
      </c>
      <c r="P195">
        <v>929111.51199999999</v>
      </c>
      <c r="Q195">
        <v>951475.60800000001</v>
      </c>
      <c r="R195">
        <v>1488837.8060000001</v>
      </c>
      <c r="S195">
        <v>1470816.3319999999</v>
      </c>
      <c r="T195">
        <v>1557020.2490000001</v>
      </c>
      <c r="U195">
        <v>1624153.925</v>
      </c>
      <c r="Z195" s="110" t="s">
        <v>180</v>
      </c>
      <c r="AF195" s="33">
        <f t="shared" si="79"/>
        <v>0.47275639709927014</v>
      </c>
      <c r="AG195" s="31">
        <f t="shared" si="75"/>
        <v>1.8008800091445318E-2</v>
      </c>
      <c r="AH195" s="8">
        <f t="shared" si="80"/>
        <v>8.513775447312695E-3</v>
      </c>
      <c r="AI195" s="33">
        <f t="shared" si="85"/>
        <v>5.1213782988731062E-2</v>
      </c>
      <c r="AJ195" s="72">
        <f t="shared" si="74"/>
        <v>1.8028841839104241E-2</v>
      </c>
      <c r="AK195" s="8">
        <f t="shared" si="81"/>
        <v>9.233251934860396E-4</v>
      </c>
      <c r="AL195" s="33">
        <f t="shared" si="82"/>
        <v>0.20225475838353155</v>
      </c>
      <c r="AM195" s="31">
        <f t="shared" si="76"/>
        <v>2.27500535948163E-2</v>
      </c>
      <c r="AN195" s="8">
        <f t="shared" si="83"/>
        <v>4.6013065930319641E-3</v>
      </c>
      <c r="AO195" s="33">
        <f t="shared" si="86"/>
        <v>0.17305591948143417</v>
      </c>
      <c r="AP195" s="31">
        <f t="shared" si="77"/>
        <v>2.8823676928893101E-2</v>
      </c>
      <c r="AQ195" s="8">
        <f t="shared" si="72"/>
        <v>4.9881079137653961E-3</v>
      </c>
      <c r="AR195" s="33">
        <f t="shared" si="84"/>
        <v>0.19960828586660279</v>
      </c>
      <c r="AS195" s="31">
        <f t="shared" si="78"/>
        <v>2.5684101720632756E-2</v>
      </c>
      <c r="AT195" s="8">
        <f t="shared" si="73"/>
        <v>5.1267595184789679E-3</v>
      </c>
    </row>
    <row r="196" spans="1:46">
      <c r="A196" t="s">
        <v>216</v>
      </c>
      <c r="B196">
        <v>118695.192</v>
      </c>
      <c r="C196">
        <v>185077.552</v>
      </c>
      <c r="D196">
        <v>200055.45600000001</v>
      </c>
      <c r="E196">
        <v>297515.32799999998</v>
      </c>
      <c r="F196">
        <v>232930.34700000001</v>
      </c>
      <c r="G196">
        <v>239877.38699999999</v>
      </c>
      <c r="H196">
        <v>261621.23</v>
      </c>
      <c r="I196">
        <v>219136.696</v>
      </c>
      <c r="J196">
        <v>233429.253</v>
      </c>
      <c r="K196">
        <v>324302.217</v>
      </c>
      <c r="L196">
        <v>378122.598</v>
      </c>
      <c r="M196">
        <v>427465.20699999999</v>
      </c>
      <c r="N196">
        <v>602540.03200000001</v>
      </c>
      <c r="O196">
        <v>764887.91</v>
      </c>
      <c r="P196">
        <v>514522.88400000002</v>
      </c>
      <c r="Q196">
        <v>469057.24800000002</v>
      </c>
      <c r="R196">
        <v>717426.40300000005</v>
      </c>
      <c r="S196">
        <v>700681.89599999995</v>
      </c>
      <c r="T196">
        <v>685221.88699999999</v>
      </c>
      <c r="U196">
        <v>738479.19499999995</v>
      </c>
      <c r="Z196" s="110" t="s">
        <v>181</v>
      </c>
      <c r="AF196" s="33">
        <f t="shared" si="79"/>
        <v>0.60316023772412308</v>
      </c>
      <c r="AG196" s="31">
        <f t="shared" si="75"/>
        <v>1.1737809230527543E-2</v>
      </c>
      <c r="AH196" s="8">
        <f t="shared" si="80"/>
        <v>7.0797798058453995E-3</v>
      </c>
      <c r="AI196" s="33">
        <f t="shared" si="85"/>
        <v>0.2117042241847224</v>
      </c>
      <c r="AJ196" s="72">
        <f t="shared" si="74"/>
        <v>1.404974162839708E-2</v>
      </c>
      <c r="AK196" s="8">
        <f t="shared" si="81"/>
        <v>2.9743896514356021E-3</v>
      </c>
      <c r="AL196" s="33">
        <f t="shared" si="82"/>
        <v>0.40173201307645462</v>
      </c>
      <c r="AM196" s="31">
        <f t="shared" si="76"/>
        <v>2.1432122662311537E-2</v>
      </c>
      <c r="AN196" s="8">
        <f t="shared" si="83"/>
        <v>8.6099697816319175E-3</v>
      </c>
      <c r="AO196" s="33">
        <f t="shared" si="86"/>
        <v>0.42982433889780663</v>
      </c>
      <c r="AP196" s="31">
        <f t="shared" si="77"/>
        <v>2.9398824333439932E-2</v>
      </c>
      <c r="AQ196" s="8">
        <f t="shared" si="72"/>
        <v>1.2636330233493569E-2</v>
      </c>
      <c r="AR196" s="33">
        <f t="shared" si="84"/>
        <v>0.40011587285671013</v>
      </c>
      <c r="AS196" s="31">
        <f t="shared" si="78"/>
        <v>2.5325415142530731E-2</v>
      </c>
      <c r="AT196" s="8">
        <f t="shared" si="73"/>
        <v>1.0133100585212227E-2</v>
      </c>
    </row>
    <row r="197" spans="1:46">
      <c r="A197" t="s">
        <v>217</v>
      </c>
      <c r="B197">
        <v>23559.66</v>
      </c>
      <c r="C197">
        <v>27276.984</v>
      </c>
      <c r="D197">
        <v>21456.944</v>
      </c>
      <c r="E197">
        <v>33015.703999999998</v>
      </c>
      <c r="F197">
        <v>31292.350999999999</v>
      </c>
      <c r="G197">
        <v>22684.531999999999</v>
      </c>
      <c r="H197">
        <v>21046.794000000002</v>
      </c>
      <c r="I197">
        <v>18532.346000000001</v>
      </c>
      <c r="J197">
        <v>26657.648000000001</v>
      </c>
      <c r="K197">
        <v>30580.388999999999</v>
      </c>
      <c r="L197">
        <v>36478.321000000004</v>
      </c>
      <c r="M197">
        <v>49483.44</v>
      </c>
      <c r="N197">
        <v>59018.491000000002</v>
      </c>
      <c r="O197">
        <v>98080.86</v>
      </c>
      <c r="P197">
        <v>68233.691000000006</v>
      </c>
      <c r="Q197">
        <v>45423.680999999997</v>
      </c>
      <c r="R197">
        <v>50880.976000000002</v>
      </c>
      <c r="S197">
        <v>50749.167000000001</v>
      </c>
      <c r="T197">
        <v>74667.438999999998</v>
      </c>
      <c r="U197">
        <v>51712.364000000001</v>
      </c>
      <c r="Z197" s="110" t="s">
        <v>182</v>
      </c>
      <c r="AF197" s="33">
        <f t="shared" si="79"/>
        <v>0.26997011470916354</v>
      </c>
      <c r="AG197" s="31">
        <f t="shared" si="75"/>
        <v>6.9338996074416986E-2</v>
      </c>
      <c r="AH197" s="8">
        <f t="shared" si="80"/>
        <v>1.8719456724028593E-2</v>
      </c>
      <c r="AI197" s="33">
        <f t="shared" si="85"/>
        <v>0.66696696373385311</v>
      </c>
      <c r="AJ197" s="72">
        <f t="shared" ref="AJ197:AJ216" si="87">(G162+G427)/($BC$59+$BC$60)</f>
        <v>4.8573190046526153E-2</v>
      </c>
      <c r="AK197" s="8">
        <f t="shared" si="81"/>
        <v>3.2396713084198961E-2</v>
      </c>
      <c r="AL197" s="33">
        <f t="shared" si="82"/>
        <v>0.67450899590492353</v>
      </c>
      <c r="AM197" s="31">
        <f t="shared" si="76"/>
        <v>5.9912220943156014E-2</v>
      </c>
      <c r="AN197" s="8">
        <f t="shared" si="83"/>
        <v>4.0411331990802095E-2</v>
      </c>
      <c r="AO197" s="33">
        <f t="shared" si="86"/>
        <v>0.82454112415971259</v>
      </c>
      <c r="AP197" s="31">
        <f t="shared" si="77"/>
        <v>5.9444019728322549E-2</v>
      </c>
      <c r="AQ197" s="8">
        <f t="shared" si="72"/>
        <v>4.9014038851363205E-2</v>
      </c>
      <c r="AR197" s="33">
        <f t="shared" si="84"/>
        <v>0.79024800853553823</v>
      </c>
      <c r="AS197" s="31">
        <f t="shared" si="78"/>
        <v>4.8855534646559451E-2</v>
      </c>
      <c r="AT197" s="8">
        <f t="shared" si="73"/>
        <v>3.8607988960382596E-2</v>
      </c>
    </row>
    <row r="198" spans="1:46">
      <c r="A198" t="s">
        <v>218</v>
      </c>
      <c r="B198">
        <v>129854.696</v>
      </c>
      <c r="C198">
        <v>114188.208</v>
      </c>
      <c r="D198">
        <v>128826.36</v>
      </c>
      <c r="E198">
        <v>132407.80799999999</v>
      </c>
      <c r="F198">
        <v>119556.683</v>
      </c>
      <c r="G198">
        <v>101728.068</v>
      </c>
      <c r="H198">
        <v>123056.95699999999</v>
      </c>
      <c r="I198">
        <v>105690.439</v>
      </c>
      <c r="J198">
        <v>128795.538</v>
      </c>
      <c r="K198">
        <v>140675.541</v>
      </c>
      <c r="L198">
        <v>153892.20300000001</v>
      </c>
      <c r="M198">
        <v>193389.666</v>
      </c>
      <c r="N198">
        <v>231796.77799999999</v>
      </c>
      <c r="O198">
        <v>295496.89899999998</v>
      </c>
      <c r="P198">
        <v>188316.31</v>
      </c>
      <c r="Q198">
        <v>188321.81899999999</v>
      </c>
      <c r="R198">
        <v>275000.20799999998</v>
      </c>
      <c r="S198">
        <v>261573.709</v>
      </c>
      <c r="T198">
        <v>278442.56699999998</v>
      </c>
      <c r="U198">
        <v>291853.51</v>
      </c>
      <c r="Z198" s="110" t="s">
        <v>183</v>
      </c>
      <c r="AF198" s="33">
        <f t="shared" si="79"/>
        <v>0.20803370544547239</v>
      </c>
      <c r="AG198" s="31">
        <f t="shared" si="75"/>
        <v>3.8389260656156807E-3</v>
      </c>
      <c r="AH198" s="8">
        <f t="shared" si="80"/>
        <v>7.9862601436123874E-4</v>
      </c>
      <c r="AI198" s="33">
        <f t="shared" si="85"/>
        <v>0.27420847585143182</v>
      </c>
      <c r="AJ198" s="72">
        <f t="shared" si="87"/>
        <v>2.518768907961396E-3</v>
      </c>
      <c r="AK198" s="8">
        <f t="shared" si="81"/>
        <v>6.906677832740698E-4</v>
      </c>
      <c r="AL198" s="33">
        <f t="shared" si="82"/>
        <v>7.0600410721057938E-2</v>
      </c>
      <c r="AM198" s="31">
        <f t="shared" si="76"/>
        <v>6.7057326533854298E-3</v>
      </c>
      <c r="AN198" s="8">
        <f t="shared" si="83"/>
        <v>4.73427479514621E-4</v>
      </c>
      <c r="AO198" s="33">
        <f t="shared" si="86"/>
        <v>0.1015306361728374</v>
      </c>
      <c r="AP198" s="31">
        <f t="shared" si="77"/>
        <v>5.8028685348568629E-3</v>
      </c>
      <c r="AQ198" s="8">
        <f t="shared" si="72"/>
        <v>5.891689339713582E-4</v>
      </c>
      <c r="AR198" s="33">
        <f t="shared" si="84"/>
        <v>0.24040211721111043</v>
      </c>
      <c r="AS198" s="31">
        <f t="shared" si="78"/>
        <v>4.7826897695756338E-3</v>
      </c>
      <c r="AT198" s="8">
        <f t="shared" si="73"/>
        <v>1.1497687465699003E-3</v>
      </c>
    </row>
    <row r="199" spans="1:46">
      <c r="A199" t="s">
        <v>219</v>
      </c>
      <c r="B199">
        <v>82867.232000000004</v>
      </c>
      <c r="C199">
        <v>60890.232000000004</v>
      </c>
      <c r="D199">
        <v>57675.752</v>
      </c>
      <c r="E199">
        <v>95676.888000000006</v>
      </c>
      <c r="F199">
        <v>62888.519</v>
      </c>
      <c r="G199">
        <v>70043.951000000001</v>
      </c>
      <c r="H199">
        <v>82675.108999999997</v>
      </c>
      <c r="I199">
        <v>78556.656000000003</v>
      </c>
      <c r="J199">
        <v>116950.766</v>
      </c>
      <c r="K199">
        <v>154701.77499999999</v>
      </c>
      <c r="L199">
        <v>162684.53599999999</v>
      </c>
      <c r="M199">
        <v>195356.81700000001</v>
      </c>
      <c r="N199">
        <v>326085.31699999998</v>
      </c>
      <c r="O199">
        <v>276954.40700000001</v>
      </c>
      <c r="P199">
        <v>196023.31899999999</v>
      </c>
      <c r="Q199">
        <v>226376.86300000001</v>
      </c>
      <c r="R199">
        <v>273517.75900000002</v>
      </c>
      <c r="S199">
        <v>264650.77</v>
      </c>
      <c r="T199">
        <v>252703.35399999999</v>
      </c>
      <c r="U199">
        <v>287916.28200000001</v>
      </c>
      <c r="Z199" s="110" t="s">
        <v>184</v>
      </c>
      <c r="AF199" s="33">
        <f t="shared" si="79"/>
        <v>0.41984096251471037</v>
      </c>
      <c r="AG199" s="31">
        <f t="shared" si="75"/>
        <v>1.0642418316971339E-2</v>
      </c>
      <c r="AH199" s="8">
        <f t="shared" si="80"/>
        <v>4.4681231496814305E-3</v>
      </c>
      <c r="AI199" s="33">
        <f t="shared" si="85"/>
        <v>0.48600836996572927</v>
      </c>
      <c r="AJ199" s="72">
        <f t="shared" si="87"/>
        <v>1.0506846939203188E-2</v>
      </c>
      <c r="AK199" s="8">
        <f t="shared" si="81"/>
        <v>5.1064155544015529E-3</v>
      </c>
      <c r="AL199" s="33">
        <f t="shared" si="82"/>
        <v>0.5831308733785886</v>
      </c>
      <c r="AM199" s="31">
        <f t="shared" si="76"/>
        <v>1.3579726116936546E-2</v>
      </c>
      <c r="AN199" s="8">
        <f t="shared" si="83"/>
        <v>7.9187575508112371E-3</v>
      </c>
      <c r="AO199" s="33">
        <f t="shared" si="86"/>
        <v>0.58011728667664775</v>
      </c>
      <c r="AP199" s="31">
        <f t="shared" si="77"/>
        <v>1.2972649238688044E-2</v>
      </c>
      <c r="AQ199" s="8">
        <f t="shared" si="72"/>
        <v>7.5256580773555883E-3</v>
      </c>
      <c r="AR199" s="33">
        <f t="shared" si="84"/>
        <v>0.62167810263101375</v>
      </c>
      <c r="AS199" s="31">
        <f t="shared" si="78"/>
        <v>1.4210617375006979E-2</v>
      </c>
      <c r="AT199" s="8">
        <f t="shared" si="73"/>
        <v>8.8344296469096556E-3</v>
      </c>
    </row>
    <row r="200" spans="1:46">
      <c r="A200" t="s">
        <v>220</v>
      </c>
      <c r="B200">
        <v>168519.67999999999</v>
      </c>
      <c r="C200">
        <v>218882.38399999999</v>
      </c>
      <c r="D200">
        <v>262495.82400000002</v>
      </c>
      <c r="E200">
        <v>343736.41600000003</v>
      </c>
      <c r="F200">
        <v>338821.51699999999</v>
      </c>
      <c r="G200">
        <v>396097.74800000002</v>
      </c>
      <c r="H200">
        <v>506820.39399999997</v>
      </c>
      <c r="I200">
        <v>537232.59100000001</v>
      </c>
      <c r="J200">
        <v>808189.353</v>
      </c>
      <c r="K200">
        <v>1047239.882</v>
      </c>
      <c r="L200">
        <v>1426267.27</v>
      </c>
      <c r="M200">
        <v>1966689.3060000001</v>
      </c>
      <c r="N200">
        <v>2464610.3309999998</v>
      </c>
      <c r="O200">
        <v>2945818.2790000001</v>
      </c>
      <c r="P200">
        <v>2056044.879</v>
      </c>
      <c r="Q200">
        <v>2456405.59</v>
      </c>
      <c r="R200">
        <v>3062047.1940000001</v>
      </c>
      <c r="S200">
        <v>2753688.98</v>
      </c>
      <c r="T200">
        <v>3057358.909</v>
      </c>
      <c r="U200">
        <v>3074273.77</v>
      </c>
      <c r="Z200" s="110" t="s">
        <v>185</v>
      </c>
      <c r="AF200" s="33">
        <f t="shared" si="79"/>
        <v>0.74102074740030976</v>
      </c>
      <c r="AG200" s="31">
        <f t="shared" si="75"/>
        <v>4.5459880821327417E-2</v>
      </c>
      <c r="AH200" s="8">
        <f t="shared" si="80"/>
        <v>3.3686714862949052E-2</v>
      </c>
      <c r="AI200" s="33">
        <f t="shared" si="85"/>
        <v>0.9294910530732986</v>
      </c>
      <c r="AJ200" s="72">
        <f t="shared" si="87"/>
        <v>3.4772265315510691E-2</v>
      </c>
      <c r="AK200" s="8">
        <f t="shared" si="81"/>
        <v>3.2320509505858165E-2</v>
      </c>
      <c r="AL200" s="33">
        <f t="shared" si="82"/>
        <v>0.86548960676793663</v>
      </c>
      <c r="AM200" s="31">
        <f t="shared" si="76"/>
        <v>4.3403674979940951E-2</v>
      </c>
      <c r="AN200" s="8">
        <f t="shared" si="83"/>
        <v>3.7565429590672425E-2</v>
      </c>
      <c r="AO200" s="33">
        <f t="shared" si="86"/>
        <v>0.89874440256083499</v>
      </c>
      <c r="AP200" s="31">
        <f t="shared" si="77"/>
        <v>4.280166126987394E-2</v>
      </c>
      <c r="AQ200" s="8">
        <f t="shared" si="72"/>
        <v>3.8467753486604084E-2</v>
      </c>
      <c r="AR200" s="33">
        <f t="shared" si="84"/>
        <v>0.89923229162744123</v>
      </c>
      <c r="AS200" s="31">
        <f t="shared" si="78"/>
        <v>4.0595719332026811E-2</v>
      </c>
      <c r="AT200" s="8">
        <f t="shared" si="73"/>
        <v>3.650498172520289E-2</v>
      </c>
    </row>
    <row r="201" spans="1:46">
      <c r="A201" t="s">
        <v>221</v>
      </c>
      <c r="B201">
        <v>105888.864</v>
      </c>
      <c r="C201">
        <v>139996.35200000001</v>
      </c>
      <c r="D201">
        <v>173524.35200000001</v>
      </c>
      <c r="E201">
        <v>278166.78399999999</v>
      </c>
      <c r="F201">
        <v>226389.87</v>
      </c>
      <c r="G201">
        <v>281063.576</v>
      </c>
      <c r="H201">
        <v>439214.55300000001</v>
      </c>
      <c r="I201">
        <v>513922.80300000001</v>
      </c>
      <c r="J201">
        <v>805017.30200000003</v>
      </c>
      <c r="K201">
        <v>966595.44299999997</v>
      </c>
      <c r="L201">
        <v>1218971.3740000001</v>
      </c>
      <c r="M201">
        <v>1181645.0349999999</v>
      </c>
      <c r="N201">
        <v>1334601.942</v>
      </c>
      <c r="O201">
        <v>1455049.2949999999</v>
      </c>
      <c r="P201">
        <v>1036363.179</v>
      </c>
      <c r="Q201">
        <v>1544906.9939999999</v>
      </c>
      <c r="R201">
        <v>1763247.12</v>
      </c>
      <c r="S201">
        <v>1649064.551</v>
      </c>
      <c r="T201">
        <v>1788028.48</v>
      </c>
      <c r="U201">
        <v>1977233.7350000001</v>
      </c>
      <c r="Z201" s="110" t="s">
        <v>186</v>
      </c>
      <c r="AF201" s="33">
        <f t="shared" si="79"/>
        <v>0.72096695759388618</v>
      </c>
      <c r="AG201" s="31">
        <f t="shared" si="75"/>
        <v>1.7516362310579948E-3</v>
      </c>
      <c r="AH201" s="8">
        <f t="shared" si="80"/>
        <v>1.2628718443171039E-3</v>
      </c>
      <c r="AI201" s="33">
        <f t="shared" si="85"/>
        <v>0.9100622983679304</v>
      </c>
      <c r="AJ201" s="72">
        <f t="shared" si="87"/>
        <v>4.5901489647337613E-3</v>
      </c>
      <c r="AK201" s="8">
        <f t="shared" si="81"/>
        <v>4.1773215166967829E-3</v>
      </c>
      <c r="AL201" s="33">
        <f t="shared" si="82"/>
        <v>0.67366885579127089</v>
      </c>
      <c r="AM201" s="31">
        <f t="shared" si="76"/>
        <v>1.3940829655385654E-3</v>
      </c>
      <c r="AN201" s="8">
        <f t="shared" si="83"/>
        <v>9.3915027627246707E-4</v>
      </c>
      <c r="AO201" s="33">
        <f t="shared" si="86"/>
        <v>0.97470406631885154</v>
      </c>
      <c r="AP201" s="31">
        <f t="shared" si="77"/>
        <v>5.5984756864524204E-3</v>
      </c>
      <c r="AQ201" s="8">
        <f t="shared" si="72"/>
        <v>5.4568570167723976E-3</v>
      </c>
      <c r="AR201" s="33">
        <f t="shared" si="84"/>
        <v>0.60763361699059937</v>
      </c>
      <c r="AS201" s="31">
        <f t="shared" si="78"/>
        <v>9.2282224574046032E-3</v>
      </c>
      <c r="AT201" s="8">
        <f t="shared" si="73"/>
        <v>5.6073781901866361E-3</v>
      </c>
    </row>
    <row r="202" spans="1:46">
      <c r="A202" t="s">
        <v>222</v>
      </c>
      <c r="B202">
        <v>90118.12</v>
      </c>
      <c r="C202">
        <v>107484.712</v>
      </c>
      <c r="D202">
        <v>111171.984</v>
      </c>
      <c r="E202">
        <v>137912.976</v>
      </c>
      <c r="F202">
        <v>129008.40399999999</v>
      </c>
      <c r="G202">
        <v>137405.12400000001</v>
      </c>
      <c r="H202">
        <v>175065.91899999999</v>
      </c>
      <c r="I202">
        <v>250610.302</v>
      </c>
      <c r="J202">
        <v>395116.16899999999</v>
      </c>
      <c r="K202">
        <v>535111.89500000002</v>
      </c>
      <c r="L202">
        <v>716662.48899999994</v>
      </c>
      <c r="M202">
        <v>890877.40099999995</v>
      </c>
      <c r="N202">
        <v>1176013.9410000001</v>
      </c>
      <c r="O202">
        <v>1437919.33</v>
      </c>
      <c r="P202">
        <v>1069304.05</v>
      </c>
      <c r="Q202">
        <v>1361509.05</v>
      </c>
      <c r="R202">
        <v>1928653.9620000001</v>
      </c>
      <c r="S202">
        <v>1849375.203</v>
      </c>
      <c r="T202">
        <v>2045992.6329999999</v>
      </c>
      <c r="U202">
        <v>2124217.9249999998</v>
      </c>
      <c r="Z202" s="110" t="s">
        <v>187</v>
      </c>
      <c r="AF202" s="33">
        <f t="shared" si="79"/>
        <v>0.46085916777423919</v>
      </c>
      <c r="AG202" s="31">
        <f t="shared" si="75"/>
        <v>2.0611219549985637E-2</v>
      </c>
      <c r="AH202" s="8">
        <f t="shared" si="80"/>
        <v>9.4988694886185086E-3</v>
      </c>
      <c r="AI202" s="33">
        <f t="shared" si="85"/>
        <v>0.2968174493832525</v>
      </c>
      <c r="AJ202" s="72">
        <f t="shared" si="87"/>
        <v>1.8364158365089648E-2</v>
      </c>
      <c r="AK202" s="8">
        <f t="shared" si="81"/>
        <v>5.4508026459960295E-3</v>
      </c>
      <c r="AL202" s="33">
        <f t="shared" si="82"/>
        <v>0.32461684801586044</v>
      </c>
      <c r="AM202" s="31">
        <f t="shared" si="76"/>
        <v>2.2615988913915922E-2</v>
      </c>
      <c r="AN202" s="8">
        <f t="shared" si="83"/>
        <v>7.3415310359970292E-3</v>
      </c>
      <c r="AO202" s="33">
        <f t="shared" si="86"/>
        <v>0.3338486706664005</v>
      </c>
      <c r="AP202" s="31">
        <f t="shared" si="77"/>
        <v>3.1782172931408621E-2</v>
      </c>
      <c r="AQ202" s="8">
        <f t="shared" si="72"/>
        <v>1.0610436184040426E-2</v>
      </c>
      <c r="AR202" s="33">
        <f t="shared" si="84"/>
        <v>0.39864598118287792</v>
      </c>
      <c r="AS202" s="31">
        <f t="shared" si="78"/>
        <v>2.7067394339474502E-2</v>
      </c>
      <c r="AT202" s="8">
        <f t="shared" si="73"/>
        <v>1.0790307974523688E-2</v>
      </c>
    </row>
    <row r="203" spans="1:46">
      <c r="A203" t="s">
        <v>223</v>
      </c>
      <c r="B203">
        <v>119810.728</v>
      </c>
      <c r="C203">
        <v>138050.864</v>
      </c>
      <c r="D203">
        <v>154368.95999999999</v>
      </c>
      <c r="E203">
        <v>184581.79199999999</v>
      </c>
      <c r="F203">
        <v>171605.489</v>
      </c>
      <c r="G203">
        <v>173413.46599999999</v>
      </c>
      <c r="H203">
        <v>211989.54399999999</v>
      </c>
      <c r="I203">
        <v>239832.826</v>
      </c>
      <c r="J203">
        <v>333171.74400000001</v>
      </c>
      <c r="K203">
        <v>434360.16399999999</v>
      </c>
      <c r="L203">
        <v>597762.83900000004</v>
      </c>
      <c r="M203">
        <v>709410.70900000003</v>
      </c>
      <c r="N203">
        <v>946785.81099999999</v>
      </c>
      <c r="O203">
        <v>1210612.0090000001</v>
      </c>
      <c r="P203">
        <v>787891.00800000003</v>
      </c>
      <c r="Q203">
        <v>755345.72900000005</v>
      </c>
      <c r="R203">
        <v>1065909.9909999999</v>
      </c>
      <c r="S203">
        <v>1038218.138</v>
      </c>
      <c r="T203">
        <v>1081756.044</v>
      </c>
      <c r="U203">
        <v>1198043.584</v>
      </c>
      <c r="Z203" s="110" t="s">
        <v>188</v>
      </c>
      <c r="AF203" s="33">
        <f t="shared" si="79"/>
        <v>0.84168809275577205</v>
      </c>
      <c r="AG203" s="31">
        <f t="shared" si="75"/>
        <v>3.322847606620433E-3</v>
      </c>
      <c r="AH203" s="8">
        <f t="shared" si="80"/>
        <v>2.7968012645344341E-3</v>
      </c>
      <c r="AI203" s="33">
        <f t="shared" si="85"/>
        <v>0.19017806967592471</v>
      </c>
      <c r="AJ203" s="72">
        <f t="shared" si="87"/>
        <v>1.5558453962183226E-3</v>
      </c>
      <c r="AK203" s="8">
        <f t="shared" si="81"/>
        <v>2.9588767416697484E-4</v>
      </c>
      <c r="AL203" s="33">
        <f t="shared" si="82"/>
        <v>0.28171064546135072</v>
      </c>
      <c r="AM203" s="31">
        <f t="shared" si="76"/>
        <v>2.3587437810500631E-3</v>
      </c>
      <c r="AN203" s="8">
        <f t="shared" si="83"/>
        <v>6.6448323303756017E-4</v>
      </c>
      <c r="AO203" s="33">
        <f t="shared" si="86"/>
        <v>0.65873592508702539</v>
      </c>
      <c r="AP203" s="31">
        <f t="shared" si="77"/>
        <v>1.689901415421465E-3</v>
      </c>
      <c r="AQ203" s="8">
        <f t="shared" si="72"/>
        <v>1.1131987721935323E-3</v>
      </c>
      <c r="AR203" s="33">
        <f t="shared" si="84"/>
        <v>0.67090170297884799</v>
      </c>
      <c r="AS203" s="31">
        <f t="shared" si="78"/>
        <v>2.991329338151584E-3</v>
      </c>
      <c r="AT203" s="8">
        <f t="shared" si="73"/>
        <v>2.0068879471364879E-3</v>
      </c>
    </row>
    <row r="204" spans="1:46">
      <c r="A204" t="s">
        <v>224</v>
      </c>
      <c r="B204">
        <v>64777.508000000002</v>
      </c>
      <c r="C204">
        <v>68096.911999999997</v>
      </c>
      <c r="D204">
        <v>79635.839999999997</v>
      </c>
      <c r="E204">
        <v>115646.376</v>
      </c>
      <c r="F204">
        <v>122747.01300000001</v>
      </c>
      <c r="G204">
        <v>116776.54700000001</v>
      </c>
      <c r="H204">
        <v>131941.15299999999</v>
      </c>
      <c r="I204">
        <v>141332.64799999999</v>
      </c>
      <c r="J204">
        <v>194768.258</v>
      </c>
      <c r="K204">
        <v>219622.87</v>
      </c>
      <c r="L204">
        <v>208483.125</v>
      </c>
      <c r="M204">
        <v>239501.66500000001</v>
      </c>
      <c r="N204">
        <v>289315.64399999997</v>
      </c>
      <c r="O204">
        <v>386554.45400000003</v>
      </c>
      <c r="P204">
        <v>246426.959</v>
      </c>
      <c r="Q204">
        <v>272101.25799999997</v>
      </c>
      <c r="R204">
        <v>430435.43199999997</v>
      </c>
      <c r="S204">
        <v>395999.565</v>
      </c>
      <c r="T204">
        <v>430998.64299999998</v>
      </c>
      <c r="U204">
        <v>438020.32199999999</v>
      </c>
      <c r="Z204" s="110" t="s">
        <v>189</v>
      </c>
      <c r="AF204" s="33">
        <f t="shared" si="79"/>
        <v>0.74654648795919476</v>
      </c>
      <c r="AG204" s="31">
        <f t="shared" si="75"/>
        <v>3.9611150913653539E-2</v>
      </c>
      <c r="AH204" s="8">
        <f t="shared" si="80"/>
        <v>2.9571565598609698E-2</v>
      </c>
      <c r="AI204" s="33">
        <f t="shared" si="85"/>
        <v>0.73400526586929848</v>
      </c>
      <c r="AJ204" s="72">
        <f t="shared" si="87"/>
        <v>3.8358868739070143E-2</v>
      </c>
      <c r="AK204" s="8">
        <f t="shared" si="81"/>
        <v>2.8155611647266703E-2</v>
      </c>
      <c r="AL204" s="33">
        <f t="shared" si="82"/>
        <v>0.62055811196417698</v>
      </c>
      <c r="AM204" s="31">
        <f t="shared" si="76"/>
        <v>3.9565105996164605E-2</v>
      </c>
      <c r="AN204" s="8">
        <f t="shared" si="83"/>
        <v>2.4552447476642446E-2</v>
      </c>
      <c r="AO204" s="33">
        <f t="shared" si="86"/>
        <v>0.55675000922712525</v>
      </c>
      <c r="AP204" s="31">
        <f t="shared" si="77"/>
        <v>4.3091726537087108E-2</v>
      </c>
      <c r="AQ204" s="8">
        <f t="shared" si="72"/>
        <v>2.3991319147136005E-2</v>
      </c>
      <c r="AR204" s="33">
        <f t="shared" si="84"/>
        <v>0.5958311230038047</v>
      </c>
      <c r="AS204" s="31">
        <f t="shared" si="78"/>
        <v>4.5032796612685298E-2</v>
      </c>
      <c r="AT204" s="8">
        <f t="shared" si="73"/>
        <v>2.6831941777738212E-2</v>
      </c>
    </row>
    <row r="205" spans="1:46">
      <c r="A205" t="s">
        <v>225</v>
      </c>
      <c r="B205">
        <v>59650.8</v>
      </c>
      <c r="C205">
        <v>56108.356</v>
      </c>
      <c r="D205">
        <v>44830.1</v>
      </c>
      <c r="E205">
        <v>43859.603999999999</v>
      </c>
      <c r="F205">
        <v>41313.661999999997</v>
      </c>
      <c r="G205">
        <v>44028.499000000003</v>
      </c>
      <c r="H205">
        <v>62654.156000000003</v>
      </c>
      <c r="I205">
        <v>72700.209000000003</v>
      </c>
      <c r="J205">
        <v>104066.338</v>
      </c>
      <c r="K205">
        <v>122578.531</v>
      </c>
      <c r="L205">
        <v>135357.22</v>
      </c>
      <c r="M205">
        <v>157854.06700000001</v>
      </c>
      <c r="N205">
        <v>194728.7</v>
      </c>
      <c r="O205">
        <v>223891.258</v>
      </c>
      <c r="P205">
        <v>133237.12</v>
      </c>
      <c r="Q205">
        <v>165230.351</v>
      </c>
      <c r="R205">
        <v>213748.86199999999</v>
      </c>
      <c r="S205">
        <v>183836.93799999999</v>
      </c>
      <c r="T205">
        <v>219157.32500000001</v>
      </c>
      <c r="U205">
        <v>219952.41800000001</v>
      </c>
      <c r="Z205" s="110" t="s">
        <v>190</v>
      </c>
      <c r="AF205" s="33">
        <f t="shared" si="79"/>
        <v>0.77716023962158798</v>
      </c>
      <c r="AG205" s="31">
        <f t="shared" si="75"/>
        <v>1.3393503390479863E-3</v>
      </c>
      <c r="AH205" s="8">
        <f t="shared" si="80"/>
        <v>1.0408898304317881E-3</v>
      </c>
      <c r="AI205" s="33">
        <f t="shared" si="85"/>
        <v>0.35655077734773621</v>
      </c>
      <c r="AJ205" s="72">
        <f t="shared" si="87"/>
        <v>2.2887864334368321E-3</v>
      </c>
      <c r="AK205" s="8">
        <f t="shared" si="81"/>
        <v>8.1606858202485516E-4</v>
      </c>
      <c r="AL205" s="33">
        <f t="shared" si="82"/>
        <v>0.1882428592668329</v>
      </c>
      <c r="AM205" s="31">
        <f t="shared" si="76"/>
        <v>2.9688494199488374E-3</v>
      </c>
      <c r="AN205" s="8">
        <f t="shared" si="83"/>
        <v>5.5886470354384748E-4</v>
      </c>
      <c r="AO205" s="33">
        <f t="shared" si="86"/>
        <v>0.39281702030345994</v>
      </c>
      <c r="AP205" s="31">
        <f t="shared" si="77"/>
        <v>5.8465002211291698E-3</v>
      </c>
      <c r="AQ205" s="8">
        <f t="shared" si="72"/>
        <v>2.29660479606748E-3</v>
      </c>
      <c r="AR205" s="33">
        <f t="shared" si="84"/>
        <v>0.48046278235297746</v>
      </c>
      <c r="AS205" s="31">
        <f t="shared" si="78"/>
        <v>7.0703698636205865E-3</v>
      </c>
      <c r="AT205" s="8">
        <f t="shared" si="73"/>
        <v>3.3970495769397886E-3</v>
      </c>
    </row>
    <row r="206" spans="1:46">
      <c r="A206" t="s">
        <v>226</v>
      </c>
      <c r="B206">
        <v>99831.2</v>
      </c>
      <c r="C206">
        <v>121093.728</v>
      </c>
      <c r="D206">
        <v>133626.848</v>
      </c>
      <c r="E206">
        <v>146932.65599999999</v>
      </c>
      <c r="F206">
        <v>144230.52900000001</v>
      </c>
      <c r="G206">
        <v>148062.49</v>
      </c>
      <c r="H206">
        <v>191146.53400000001</v>
      </c>
      <c r="I206">
        <v>186229.25399999999</v>
      </c>
      <c r="J206">
        <v>276776.92200000002</v>
      </c>
      <c r="K206">
        <v>384616.03899999999</v>
      </c>
      <c r="L206">
        <v>419597.04100000003</v>
      </c>
      <c r="M206">
        <v>537421.321</v>
      </c>
      <c r="N206">
        <v>714083.86199999996</v>
      </c>
      <c r="O206">
        <v>869961.31499999994</v>
      </c>
      <c r="P206">
        <v>659719.67799999996</v>
      </c>
      <c r="Q206">
        <v>806290.58799999999</v>
      </c>
      <c r="R206">
        <v>1069555.3970000001</v>
      </c>
      <c r="S206">
        <v>1320137.69</v>
      </c>
      <c r="T206">
        <v>1451445.432</v>
      </c>
      <c r="U206">
        <v>1490467.4040000001</v>
      </c>
      <c r="Z206" s="110" t="s">
        <v>191</v>
      </c>
      <c r="AF206" s="33">
        <f t="shared" si="79"/>
        <v>7.8210208648876026E-2</v>
      </c>
      <c r="AG206" s="31">
        <f t="shared" si="75"/>
        <v>2.5098595304639489E-3</v>
      </c>
      <c r="AH206" s="8">
        <f t="shared" si="80"/>
        <v>1.9629663755695546E-4</v>
      </c>
      <c r="AI206" s="33">
        <f t="shared" si="85"/>
        <v>0.21060827595702666</v>
      </c>
      <c r="AJ206" s="72">
        <f t="shared" si="87"/>
        <v>3.2299753105109619E-3</v>
      </c>
      <c r="AK206" s="8">
        <f t="shared" si="81"/>
        <v>6.8025953153047557E-4</v>
      </c>
      <c r="AL206" s="33">
        <f t="shared" si="82"/>
        <v>0.22772471906493835</v>
      </c>
      <c r="AM206" s="31">
        <f t="shared" si="76"/>
        <v>2.4501689805576888E-3</v>
      </c>
      <c r="AN206" s="8">
        <f t="shared" si="83"/>
        <v>5.5796404275912609E-4</v>
      </c>
      <c r="AO206" s="33">
        <f t="shared" si="86"/>
        <v>0.20478982022463821</v>
      </c>
      <c r="AP206" s="31">
        <f t="shared" si="77"/>
        <v>2.7925955513967904E-3</v>
      </c>
      <c r="AQ206" s="8">
        <f t="shared" si="72"/>
        <v>5.7189514093067305E-4</v>
      </c>
      <c r="AR206" s="33">
        <f t="shared" si="84"/>
        <v>0.87275741307986965</v>
      </c>
      <c r="AS206" s="31">
        <f t="shared" si="78"/>
        <v>8.5620093418634774E-3</v>
      </c>
      <c r="AT206" s="8">
        <f t="shared" si="73"/>
        <v>7.4725571239704462E-3</v>
      </c>
    </row>
    <row r="207" spans="1:46">
      <c r="A207" t="s">
        <v>227</v>
      </c>
      <c r="B207">
        <v>128505.92</v>
      </c>
      <c r="C207">
        <v>112400.64</v>
      </c>
      <c r="D207">
        <v>126760.208</v>
      </c>
      <c r="E207">
        <v>189553.82399999999</v>
      </c>
      <c r="F207">
        <v>148946.027</v>
      </c>
      <c r="G207">
        <v>164090.44099999999</v>
      </c>
      <c r="H207">
        <v>216580.546</v>
      </c>
      <c r="I207">
        <v>227214.829</v>
      </c>
      <c r="J207">
        <v>267577.66600000003</v>
      </c>
      <c r="K207">
        <v>335450.571</v>
      </c>
      <c r="L207">
        <v>405840.82299999997</v>
      </c>
      <c r="M207">
        <v>500301.25400000002</v>
      </c>
      <c r="N207">
        <v>685169.14399999997</v>
      </c>
      <c r="O207">
        <v>844124.81200000003</v>
      </c>
      <c r="P207">
        <v>584895.25100000005</v>
      </c>
      <c r="Q207">
        <v>544351.58100000001</v>
      </c>
      <c r="R207">
        <v>709164.85800000001</v>
      </c>
      <c r="S207">
        <v>617621.43200000003</v>
      </c>
      <c r="T207">
        <v>642503.93099999998</v>
      </c>
      <c r="U207">
        <v>705253.946</v>
      </c>
      <c r="Z207" s="110" t="s">
        <v>192</v>
      </c>
      <c r="AF207" s="33">
        <f t="shared" si="79"/>
        <v>0.87055216504543342</v>
      </c>
      <c r="AG207" s="31">
        <f t="shared" si="75"/>
        <v>6.0834301060682381E-4</v>
      </c>
      <c r="AH207" s="8">
        <f t="shared" si="80"/>
        <v>5.2959432497402749E-4</v>
      </c>
      <c r="AI207" s="33">
        <f t="shared" si="85"/>
        <v>0.11932531833348203</v>
      </c>
      <c r="AJ207" s="72">
        <f t="shared" si="87"/>
        <v>3.9225470263022145E-4</v>
      </c>
      <c r="AK207" s="8">
        <f t="shared" si="81"/>
        <v>4.6805917259156505E-5</v>
      </c>
      <c r="AL207" s="33">
        <f t="shared" si="82"/>
        <v>0.66217970914717705</v>
      </c>
      <c r="AM207" s="31">
        <f t="shared" si="76"/>
        <v>4.6754254600635297E-4</v>
      </c>
      <c r="AN207" s="8">
        <f t="shared" si="83"/>
        <v>3.0959718712841747E-4</v>
      </c>
      <c r="AO207" s="33">
        <f t="shared" si="86"/>
        <v>0.70502815634052085</v>
      </c>
      <c r="AP207" s="31">
        <f t="shared" si="77"/>
        <v>4.9500995091702408E-4</v>
      </c>
      <c r="AQ207" s="8">
        <f t="shared" si="72"/>
        <v>3.489959530652412E-4</v>
      </c>
      <c r="AR207" s="33">
        <f t="shared" si="84"/>
        <v>0.95922921910383374</v>
      </c>
      <c r="AS207" s="31">
        <f t="shared" si="78"/>
        <v>1.0953980482389914E-3</v>
      </c>
      <c r="AT207" s="8">
        <f t="shared" si="73"/>
        <v>1.0507378144201513E-3</v>
      </c>
    </row>
    <row r="208" spans="1:46">
      <c r="A208" t="s">
        <v>228</v>
      </c>
      <c r="B208">
        <v>70514.648000000001</v>
      </c>
      <c r="C208">
        <v>66954.656000000003</v>
      </c>
      <c r="D208">
        <v>72257.183999999994</v>
      </c>
      <c r="E208">
        <v>135345.24799999999</v>
      </c>
      <c r="F208">
        <v>118029.568</v>
      </c>
      <c r="G208">
        <v>131487.196</v>
      </c>
      <c r="H208">
        <v>150269.44500000001</v>
      </c>
      <c r="I208">
        <v>178008.82500000001</v>
      </c>
      <c r="J208">
        <v>249934.67</v>
      </c>
      <c r="K208">
        <v>281614.28200000001</v>
      </c>
      <c r="L208">
        <v>220504.53899999999</v>
      </c>
      <c r="M208">
        <v>249841.337</v>
      </c>
      <c r="N208">
        <v>298711.69400000002</v>
      </c>
      <c r="O208">
        <v>353768.85800000001</v>
      </c>
      <c r="P208">
        <v>274311.45199999999</v>
      </c>
      <c r="Q208">
        <v>297377.39899999998</v>
      </c>
      <c r="R208">
        <v>402152.88500000001</v>
      </c>
      <c r="S208">
        <v>399930.451</v>
      </c>
      <c r="T208">
        <v>434845.13799999998</v>
      </c>
      <c r="U208">
        <v>460642.30800000002</v>
      </c>
      <c r="Z208" s="110" t="s">
        <v>193</v>
      </c>
      <c r="AF208" s="33">
        <f t="shared" si="79"/>
        <v>0.99737270083854956</v>
      </c>
      <c r="AG208" s="31">
        <f t="shared" si="75"/>
        <v>1.0513014712818293E-2</v>
      </c>
      <c r="AH208" s="8">
        <f t="shared" si="80"/>
        <v>1.0485393878078991E-2</v>
      </c>
      <c r="AI208" s="33">
        <f t="shared" si="85"/>
        <v>0.30607723406611709</v>
      </c>
      <c r="AJ208" s="72">
        <f t="shared" si="87"/>
        <v>7.1994737812845306E-3</v>
      </c>
      <c r="AK208" s="8">
        <f t="shared" si="81"/>
        <v>2.2035950217070984E-3</v>
      </c>
      <c r="AL208" s="33">
        <f t="shared" si="82"/>
        <v>0.55987609107528524</v>
      </c>
      <c r="AM208" s="31">
        <f t="shared" si="76"/>
        <v>4.6125701771011956E-3</v>
      </c>
      <c r="AN208" s="8">
        <f t="shared" si="83"/>
        <v>2.5824677605658535E-3</v>
      </c>
      <c r="AO208" s="33">
        <f t="shared" si="86"/>
        <v>0.7671989867333423</v>
      </c>
      <c r="AP208" s="31">
        <f t="shared" si="77"/>
        <v>3.7308252876499422E-3</v>
      </c>
      <c r="AQ208" s="8">
        <f t="shared" si="72"/>
        <v>2.8622853803641659E-3</v>
      </c>
      <c r="AR208" s="33">
        <f t="shared" si="84"/>
        <v>0.91695748925811804</v>
      </c>
      <c r="AS208" s="31">
        <f t="shared" si="78"/>
        <v>5.1837979420110373E-3</v>
      </c>
      <c r="AT208" s="8">
        <f t="shared" si="73"/>
        <v>4.7533223457278404E-3</v>
      </c>
    </row>
    <row r="209" spans="1:46">
      <c r="A209" t="s">
        <v>229</v>
      </c>
      <c r="B209">
        <v>21568.256000000001</v>
      </c>
      <c r="C209">
        <v>24477.892</v>
      </c>
      <c r="D209">
        <v>11324.431</v>
      </c>
      <c r="E209">
        <v>18581.871999999999</v>
      </c>
      <c r="F209">
        <v>11397.370999999999</v>
      </c>
      <c r="G209">
        <v>19390.597000000002</v>
      </c>
      <c r="H209">
        <v>16506.132000000001</v>
      </c>
      <c r="I209">
        <v>13322.425999999999</v>
      </c>
      <c r="J209">
        <v>17056.092000000001</v>
      </c>
      <c r="K209">
        <v>25170.163</v>
      </c>
      <c r="L209">
        <v>48083.669000000002</v>
      </c>
      <c r="M209">
        <v>69189.495999999999</v>
      </c>
      <c r="N209">
        <v>280241.36099999998</v>
      </c>
      <c r="O209">
        <v>372315.51699999999</v>
      </c>
      <c r="P209">
        <v>280406.64500000002</v>
      </c>
      <c r="Q209">
        <v>305929.83799999999</v>
      </c>
      <c r="R209">
        <v>334676.40899999999</v>
      </c>
      <c r="S209">
        <v>300729.30200000003</v>
      </c>
      <c r="T209">
        <v>329548.70699999999</v>
      </c>
      <c r="U209">
        <v>346646.522</v>
      </c>
      <c r="Z209" s="110" t="s">
        <v>194</v>
      </c>
      <c r="AF209" s="33">
        <f t="shared" si="79"/>
        <v>0.76335715145376493</v>
      </c>
      <c r="AG209" s="31">
        <f t="shared" si="75"/>
        <v>2.6741802300781489E-2</v>
      </c>
      <c r="AH209" s="8">
        <f t="shared" si="80"/>
        <v>2.0413546029064294E-2</v>
      </c>
      <c r="AI209" s="33">
        <f t="shared" ref="AI209:AI240" si="88">(2*MIN(G174,G439)/(G174+G439))</f>
        <v>0.56843637280861048</v>
      </c>
      <c r="AJ209" s="72">
        <f t="shared" si="87"/>
        <v>3.3105208387548893E-2</v>
      </c>
      <c r="AK209" s="8">
        <f t="shared" si="81"/>
        <v>1.8818204576891481E-2</v>
      </c>
      <c r="AL209" s="33">
        <f t="shared" si="82"/>
        <v>0.60311060011476691</v>
      </c>
      <c r="AM209" s="31">
        <f t="shared" si="76"/>
        <v>3.1523233408460374E-2</v>
      </c>
      <c r="AN209" s="8">
        <f t="shared" si="83"/>
        <v>1.9011996218534406E-2</v>
      </c>
      <c r="AO209" s="33">
        <f t="shared" ref="AO209:AO240" si="89">(2*MIN(Q174,Q439)/(Q174+Q439))</f>
        <v>0.64430438022273329</v>
      </c>
      <c r="AP209" s="31">
        <f t="shared" si="77"/>
        <v>3.4369345450440777E-2</v>
      </c>
      <c r="AQ209" s="8">
        <f t="shared" si="72"/>
        <v>2.2144319819107264E-2</v>
      </c>
      <c r="AR209" s="33">
        <f t="shared" si="84"/>
        <v>0.57849734423841814</v>
      </c>
      <c r="AS209" s="31">
        <f t="shared" si="78"/>
        <v>3.9210308069968149E-2</v>
      </c>
      <c r="AT209" s="8">
        <f t="shared" si="73"/>
        <v>2.2683059085246787E-2</v>
      </c>
    </row>
    <row r="210" spans="1:46">
      <c r="A210" t="s">
        <v>230</v>
      </c>
      <c r="B210">
        <v>79363.168000000005</v>
      </c>
      <c r="C210">
        <v>85433.775999999998</v>
      </c>
      <c r="D210">
        <v>94208.224000000002</v>
      </c>
      <c r="E210">
        <v>191350.144</v>
      </c>
      <c r="F210">
        <v>142618.35500000001</v>
      </c>
      <c r="G210">
        <v>175332.83799999999</v>
      </c>
      <c r="H210">
        <v>591175.79</v>
      </c>
      <c r="I210">
        <v>2080016.3359999999</v>
      </c>
      <c r="J210">
        <v>2227059.1889999998</v>
      </c>
      <c r="K210">
        <v>2760795.0580000002</v>
      </c>
      <c r="L210">
        <v>4074051.023</v>
      </c>
      <c r="M210">
        <v>5386145.5949999997</v>
      </c>
      <c r="N210">
        <v>6430824.7350000003</v>
      </c>
      <c r="O210">
        <v>7588901.0820000004</v>
      </c>
      <c r="P210">
        <v>6382631.2230000002</v>
      </c>
      <c r="Q210">
        <v>8011878.7819999997</v>
      </c>
      <c r="R210">
        <v>10543174.089</v>
      </c>
      <c r="S210">
        <v>10487593.704</v>
      </c>
      <c r="T210">
        <v>9409654.7569999993</v>
      </c>
      <c r="U210">
        <v>10356998.933</v>
      </c>
      <c r="Z210" s="110" t="s">
        <v>195</v>
      </c>
      <c r="AF210" s="33">
        <f t="shared" si="79"/>
        <v>0.86771970769310003</v>
      </c>
      <c r="AG210" s="31">
        <f t="shared" si="75"/>
        <v>1.3750132188290527E-2</v>
      </c>
      <c r="AH210" s="8">
        <f t="shared" si="80"/>
        <v>1.1931260683164942E-2</v>
      </c>
      <c r="AI210" s="33">
        <f t="shared" si="88"/>
        <v>0.56824315494645927</v>
      </c>
      <c r="AJ210" s="72">
        <f t="shared" si="87"/>
        <v>1.4848472316651515E-2</v>
      </c>
      <c r="AK210" s="8">
        <f t="shared" si="81"/>
        <v>8.4375427553492182E-3</v>
      </c>
      <c r="AL210" s="33">
        <f t="shared" si="82"/>
        <v>0.44354658895262611</v>
      </c>
      <c r="AM210" s="31">
        <f t="shared" si="76"/>
        <v>1.3543730451482461E-2</v>
      </c>
      <c r="AN210" s="8">
        <f t="shared" si="83"/>
        <v>6.007275443448856E-3</v>
      </c>
      <c r="AO210" s="33">
        <f t="shared" si="89"/>
        <v>0.4655275865579323</v>
      </c>
      <c r="AP210" s="31">
        <f t="shared" si="77"/>
        <v>1.3373002389414792E-2</v>
      </c>
      <c r="AQ210" s="8">
        <f t="shared" si="72"/>
        <v>6.2255015273777305E-3</v>
      </c>
      <c r="AR210" s="33">
        <f t="shared" si="84"/>
        <v>0.39196387184834308</v>
      </c>
      <c r="AS210" s="31">
        <f t="shared" si="78"/>
        <v>1.5140026680817299E-2</v>
      </c>
      <c r="AT210" s="8">
        <f t="shared" si="73"/>
        <v>5.934343477700367E-3</v>
      </c>
    </row>
    <row r="211" spans="1:46">
      <c r="A211" t="s">
        <v>231</v>
      </c>
      <c r="B211">
        <v>99910.224000000002</v>
      </c>
      <c r="C211">
        <v>117190.952</v>
      </c>
      <c r="D211">
        <v>102934.568</v>
      </c>
      <c r="E211">
        <v>152034.56</v>
      </c>
      <c r="F211">
        <v>136848.63800000001</v>
      </c>
      <c r="G211">
        <v>239143.90900000001</v>
      </c>
      <c r="H211">
        <v>408564.04100000003</v>
      </c>
      <c r="I211">
        <v>465218.27500000002</v>
      </c>
      <c r="J211">
        <v>591924.07900000003</v>
      </c>
      <c r="K211">
        <v>683129.50100000005</v>
      </c>
      <c r="L211">
        <v>996471.82799999998</v>
      </c>
      <c r="M211">
        <v>1590316.8470000001</v>
      </c>
      <c r="N211">
        <v>1922809.8160000001</v>
      </c>
      <c r="O211">
        <v>2056430.3540000001</v>
      </c>
      <c r="P211">
        <v>1725482.1540000001</v>
      </c>
      <c r="Q211">
        <v>1989723.3529999999</v>
      </c>
      <c r="R211">
        <v>3066943.9530000002</v>
      </c>
      <c r="S211">
        <v>2352889.9500000002</v>
      </c>
      <c r="T211">
        <v>2392534.8139999998</v>
      </c>
      <c r="U211">
        <v>2818211.2609999999</v>
      </c>
      <c r="Z211" s="110" t="s">
        <v>196</v>
      </c>
      <c r="AF211" s="33">
        <f t="shared" si="79"/>
        <v>0.84367250703216157</v>
      </c>
      <c r="AG211" s="31">
        <f t="shared" si="75"/>
        <v>7.4984731394418793E-3</v>
      </c>
      <c r="AH211" s="8">
        <f t="shared" si="80"/>
        <v>6.3262556324662532E-3</v>
      </c>
      <c r="AI211" s="33">
        <f t="shared" si="88"/>
        <v>0.88618543890620549</v>
      </c>
      <c r="AJ211" s="72">
        <f t="shared" si="87"/>
        <v>8.8732719662969646E-3</v>
      </c>
      <c r="AK211" s="8">
        <f t="shared" si="81"/>
        <v>7.8633644119870047E-3</v>
      </c>
      <c r="AL211" s="33">
        <f t="shared" si="82"/>
        <v>0.87065421954052502</v>
      </c>
      <c r="AM211" s="31">
        <f t="shared" si="76"/>
        <v>7.1315292372610738E-3</v>
      </c>
      <c r="AN211" s="8">
        <f t="shared" si="83"/>
        <v>6.209096022197976E-3</v>
      </c>
      <c r="AO211" s="33">
        <f t="shared" si="89"/>
        <v>0.87572020774982939</v>
      </c>
      <c r="AP211" s="31">
        <f t="shared" si="77"/>
        <v>7.5356830395942797E-3</v>
      </c>
      <c r="AQ211" s="8">
        <f t="shared" si="72"/>
        <v>6.5991499169703689E-3</v>
      </c>
      <c r="AR211" s="33">
        <f t="shared" si="84"/>
        <v>0.8640695859118539</v>
      </c>
      <c r="AS211" s="31">
        <f t="shared" si="78"/>
        <v>6.6464469815456532E-3</v>
      </c>
      <c r="AT211" s="8">
        <f t="shared" si="73"/>
        <v>5.7429926911292438E-3</v>
      </c>
    </row>
    <row r="212" spans="1:46">
      <c r="A212" t="s">
        <v>232</v>
      </c>
      <c r="B212">
        <v>3556.86</v>
      </c>
      <c r="C212">
        <v>981.38499999999999</v>
      </c>
      <c r="D212">
        <v>18605.328000000001</v>
      </c>
      <c r="E212">
        <v>153255.76</v>
      </c>
      <c r="F212">
        <v>70181.801999999996</v>
      </c>
      <c r="G212">
        <v>238513.72700000001</v>
      </c>
      <c r="H212">
        <v>554762.35499999998</v>
      </c>
      <c r="I212">
        <v>421707.79200000002</v>
      </c>
      <c r="J212">
        <v>413516.49800000002</v>
      </c>
      <c r="K212">
        <v>978688.20600000001</v>
      </c>
      <c r="L212">
        <v>1236517.1299999999</v>
      </c>
      <c r="M212">
        <v>1988535.36</v>
      </c>
      <c r="N212">
        <v>2851987.0780000002</v>
      </c>
      <c r="O212">
        <v>3902309.8659999999</v>
      </c>
      <c r="P212">
        <v>2704193.2880000002</v>
      </c>
      <c r="Q212">
        <v>3109951.9160000002</v>
      </c>
      <c r="R212">
        <v>3105699.05</v>
      </c>
      <c r="S212">
        <v>2366936.1830000002</v>
      </c>
      <c r="T212">
        <v>1761278.963</v>
      </c>
      <c r="U212">
        <v>1670786.379</v>
      </c>
      <c r="Z212" s="110" t="s">
        <v>197</v>
      </c>
      <c r="AF212" s="33">
        <f t="shared" si="79"/>
        <v>0.87598434698858563</v>
      </c>
      <c r="AG212" s="31">
        <f t="shared" si="75"/>
        <v>1.3332400560859872E-2</v>
      </c>
      <c r="AH212" s="8">
        <f t="shared" si="80"/>
        <v>1.1678974199095088E-2</v>
      </c>
      <c r="AI212" s="33">
        <f t="shared" si="88"/>
        <v>0.80447609228377925</v>
      </c>
      <c r="AJ212" s="72">
        <f t="shared" si="87"/>
        <v>1.7530602141793021E-2</v>
      </c>
      <c r="AK212" s="8">
        <f t="shared" si="81"/>
        <v>1.41029503064113E-2</v>
      </c>
      <c r="AL212" s="33">
        <f t="shared" si="82"/>
        <v>0.63510910806252663</v>
      </c>
      <c r="AM212" s="31">
        <f t="shared" si="76"/>
        <v>2.0431826445659846E-2</v>
      </c>
      <c r="AN212" s="8">
        <f t="shared" si="83"/>
        <v>1.2976439069991368E-2</v>
      </c>
      <c r="AO212" s="33">
        <f t="shared" si="89"/>
        <v>0.63981435432831724</v>
      </c>
      <c r="AP212" s="31">
        <f t="shared" si="77"/>
        <v>2.2087271565710716E-2</v>
      </c>
      <c r="AQ212" s="8">
        <f t="shared" si="72"/>
        <v>1.4131753395689402E-2</v>
      </c>
      <c r="AR212" s="33">
        <f t="shared" si="84"/>
        <v>0.68910673849061632</v>
      </c>
      <c r="AS212" s="31">
        <f t="shared" si="78"/>
        <v>2.64093070492415E-2</v>
      </c>
      <c r="AT212" s="8">
        <f t="shared" si="73"/>
        <v>1.8198831446500051E-2</v>
      </c>
    </row>
    <row r="213" spans="1:46">
      <c r="A213" t="s">
        <v>233</v>
      </c>
      <c r="B213">
        <v>5544.1080000000002</v>
      </c>
      <c r="C213">
        <v>1215.01</v>
      </c>
      <c r="D213">
        <v>1000.793</v>
      </c>
      <c r="E213">
        <v>985.51599999999996</v>
      </c>
      <c r="F213">
        <v>4556.3580000000002</v>
      </c>
      <c r="G213">
        <v>3426.5749999999998</v>
      </c>
      <c r="H213">
        <v>8190.03</v>
      </c>
      <c r="I213">
        <v>19940.866999999998</v>
      </c>
      <c r="J213">
        <v>95753.966</v>
      </c>
      <c r="K213">
        <v>251396.38500000001</v>
      </c>
      <c r="L213">
        <v>194247.81099999999</v>
      </c>
      <c r="M213">
        <v>368730.41700000002</v>
      </c>
      <c r="N213">
        <v>588299.32900000003</v>
      </c>
      <c r="O213">
        <v>670653.97900000005</v>
      </c>
      <c r="P213">
        <v>430370.39500000002</v>
      </c>
      <c r="Q213">
        <v>570721.40899999999</v>
      </c>
      <c r="R213">
        <v>654979.76300000004</v>
      </c>
      <c r="S213">
        <v>647315.35100000002</v>
      </c>
      <c r="T213">
        <v>876330.15</v>
      </c>
      <c r="U213">
        <v>995908.93900000001</v>
      </c>
      <c r="Z213" s="110" t="s">
        <v>198</v>
      </c>
      <c r="AF213" s="33">
        <f t="shared" si="79"/>
        <v>0.85797612092970088</v>
      </c>
      <c r="AG213" s="31">
        <f t="shared" si="75"/>
        <v>1.4573058939920851E-2</v>
      </c>
      <c r="AH213" s="8">
        <f t="shared" si="80"/>
        <v>1.2503336579353191E-2</v>
      </c>
      <c r="AI213" s="33">
        <f t="shared" si="88"/>
        <v>0.85503621517974837</v>
      </c>
      <c r="AJ213" s="72">
        <f t="shared" si="87"/>
        <v>1.9396412714286659E-2</v>
      </c>
      <c r="AK213" s="8">
        <f t="shared" si="81"/>
        <v>1.6584635315288015E-2</v>
      </c>
      <c r="AL213" s="33">
        <f t="shared" si="82"/>
        <v>0.88401232923019746</v>
      </c>
      <c r="AM213" s="31">
        <f t="shared" si="76"/>
        <v>2.2383474421377655E-2</v>
      </c>
      <c r="AN213" s="8">
        <f t="shared" si="83"/>
        <v>1.9787267359506606E-2</v>
      </c>
      <c r="AO213" s="33">
        <f t="shared" si="89"/>
        <v>0.93120875345090504</v>
      </c>
      <c r="AP213" s="31">
        <f t="shared" si="77"/>
        <v>1.8819639370741416E-2</v>
      </c>
      <c r="AQ213" s="8">
        <f t="shared" ref="AQ213:AQ276" si="90">(AO213*AP213)</f>
        <v>1.752501291882369E-2</v>
      </c>
      <c r="AR213" s="33">
        <f t="shared" si="84"/>
        <v>0.89014366699283176</v>
      </c>
      <c r="AS213" s="31">
        <f t="shared" si="78"/>
        <v>2.351976482826288E-2</v>
      </c>
      <c r="AT213" s="8">
        <f t="shared" ref="AT213:AT218" si="91">(AR213*AS213)</f>
        <v>2.0935969711038949E-2</v>
      </c>
    </row>
    <row r="214" spans="1:46">
      <c r="A214" t="s">
        <v>234</v>
      </c>
      <c r="B214">
        <v>4520.4920000000002</v>
      </c>
      <c r="C214">
        <v>3051.11</v>
      </c>
      <c r="D214">
        <v>7202.9440000000004</v>
      </c>
      <c r="E214">
        <v>15723.902</v>
      </c>
      <c r="F214">
        <v>10758.547</v>
      </c>
      <c r="G214">
        <v>6279.0379999999996</v>
      </c>
      <c r="H214">
        <v>8135.9250000000002</v>
      </c>
      <c r="I214">
        <v>16162.718999999999</v>
      </c>
      <c r="J214">
        <v>67611.64</v>
      </c>
      <c r="K214">
        <v>171827.88099999999</v>
      </c>
      <c r="L214">
        <v>189539.728</v>
      </c>
      <c r="M214">
        <v>197123.516</v>
      </c>
      <c r="N214">
        <v>284032.609</v>
      </c>
      <c r="O214">
        <v>425103.26500000001</v>
      </c>
      <c r="P214">
        <v>460657.58799999999</v>
      </c>
      <c r="Q214">
        <v>521484.43</v>
      </c>
      <c r="R214">
        <v>871150.04700000002</v>
      </c>
      <c r="S214">
        <v>609908.60400000005</v>
      </c>
      <c r="T214">
        <v>423566.04300000001</v>
      </c>
      <c r="U214">
        <v>349985.02399999998</v>
      </c>
      <c r="Z214" s="110" t="s">
        <v>199</v>
      </c>
      <c r="AF214" s="33">
        <f t="shared" si="79"/>
        <v>0.82873042508079253</v>
      </c>
      <c r="AG214" s="31">
        <f t="shared" si="75"/>
        <v>2.5054479426996593E-3</v>
      </c>
      <c r="AH214" s="8">
        <f t="shared" si="80"/>
        <v>2.0763409385712857E-3</v>
      </c>
      <c r="AI214" s="33">
        <f t="shared" si="88"/>
        <v>0.9735126338700536</v>
      </c>
      <c r="AJ214" s="72">
        <f t="shared" si="87"/>
        <v>3.7652990524340772E-3</v>
      </c>
      <c r="AK214" s="8">
        <f t="shared" si="81"/>
        <v>3.6655661978435158E-3</v>
      </c>
      <c r="AL214" s="33">
        <f t="shared" si="82"/>
        <v>0.79702769850073041</v>
      </c>
      <c r="AM214" s="31">
        <f t="shared" si="76"/>
        <v>2.4851721656497061E-3</v>
      </c>
      <c r="AN214" s="8">
        <f t="shared" si="83"/>
        <v>1.9807510515658612E-3</v>
      </c>
      <c r="AO214" s="33">
        <f t="shared" si="89"/>
        <v>0.76497082591785903</v>
      </c>
      <c r="AP214" s="31">
        <f t="shared" si="77"/>
        <v>7.4300270307957137E-3</v>
      </c>
      <c r="AQ214" s="8">
        <f t="shared" si="90"/>
        <v>5.6837539143398145E-3</v>
      </c>
      <c r="AR214" s="33">
        <f t="shared" si="84"/>
        <v>0.85718125342135398</v>
      </c>
      <c r="AS214" s="31">
        <f t="shared" si="78"/>
        <v>5.3520256645689891E-3</v>
      </c>
      <c r="AT214" s="8">
        <f t="shared" si="91"/>
        <v>4.5876560674985014E-3</v>
      </c>
    </row>
    <row r="215" spans="1:46">
      <c r="A215" t="s">
        <v>235</v>
      </c>
      <c r="B215">
        <v>126095.208</v>
      </c>
      <c r="C215">
        <v>160058.78400000001</v>
      </c>
      <c r="D215">
        <v>140021.96799999999</v>
      </c>
      <c r="E215">
        <v>144876.81599999999</v>
      </c>
      <c r="F215">
        <v>169283.209</v>
      </c>
      <c r="G215">
        <v>320976.38299999997</v>
      </c>
      <c r="H215">
        <v>557508.80200000003</v>
      </c>
      <c r="I215">
        <v>632810.32799999998</v>
      </c>
      <c r="J215">
        <v>1034266.703</v>
      </c>
      <c r="K215">
        <v>1477015.9280000001</v>
      </c>
      <c r="L215">
        <v>1076094.156</v>
      </c>
      <c r="M215">
        <v>955737.77300000004</v>
      </c>
      <c r="N215">
        <v>2099528.9879999999</v>
      </c>
      <c r="O215">
        <v>3477645.1860000002</v>
      </c>
      <c r="P215">
        <v>2861023.7259999998</v>
      </c>
      <c r="Q215">
        <v>3379242.656</v>
      </c>
      <c r="R215">
        <v>4936686.3770000003</v>
      </c>
      <c r="S215">
        <v>4652297.9479999999</v>
      </c>
      <c r="T215">
        <v>4904811.71</v>
      </c>
      <c r="U215">
        <v>5632865.398</v>
      </c>
      <c r="Z215" s="110" t="s">
        <v>200</v>
      </c>
      <c r="AF215" s="33">
        <f t="shared" si="79"/>
        <v>0.95474162491988723</v>
      </c>
      <c r="AG215" s="31">
        <f t="shared" si="75"/>
        <v>1.1253624829138834E-2</v>
      </c>
      <c r="AH215" s="8">
        <f t="shared" si="80"/>
        <v>1.0744304055610799E-2</v>
      </c>
      <c r="AI215" s="33">
        <f t="shared" si="88"/>
        <v>0.86625590314738321</v>
      </c>
      <c r="AJ215" s="72">
        <f t="shared" si="87"/>
        <v>9.7166818371315009E-3</v>
      </c>
      <c r="AK215" s="8">
        <f t="shared" si="81"/>
        <v>8.4171330004201225E-3</v>
      </c>
      <c r="AL215" s="33">
        <f t="shared" si="82"/>
        <v>0.76945873129250963</v>
      </c>
      <c r="AM215" s="31">
        <f t="shared" si="76"/>
        <v>9.9958754167629622E-3</v>
      </c>
      <c r="AN215" s="8">
        <f t="shared" si="83"/>
        <v>7.6914136163404147E-3</v>
      </c>
      <c r="AO215" s="33">
        <f t="shared" si="89"/>
        <v>0.88252532998340183</v>
      </c>
      <c r="AP215" s="31">
        <f t="shared" si="77"/>
        <v>9.4763341877593232E-3</v>
      </c>
      <c r="AQ215" s="8">
        <f t="shared" si="90"/>
        <v>8.3631049560852887E-3</v>
      </c>
      <c r="AR215" s="33">
        <f t="shared" si="84"/>
        <v>0.83955461418676125</v>
      </c>
      <c r="AS215" s="31">
        <f t="shared" si="78"/>
        <v>9.4869311314595903E-3</v>
      </c>
      <c r="AT215" s="8">
        <f t="shared" si="91"/>
        <v>7.9647968058889299E-3</v>
      </c>
    </row>
    <row r="216" spans="1:46">
      <c r="A216" t="s">
        <v>236</v>
      </c>
      <c r="B216">
        <v>86946.135999999999</v>
      </c>
      <c r="C216">
        <v>97291.520000000004</v>
      </c>
      <c r="D216">
        <v>96593.024000000005</v>
      </c>
      <c r="E216">
        <v>139802.89600000001</v>
      </c>
      <c r="F216">
        <v>127177.955</v>
      </c>
      <c r="G216">
        <v>162843.378</v>
      </c>
      <c r="H216">
        <v>187309.24400000001</v>
      </c>
      <c r="I216">
        <v>181222.24400000001</v>
      </c>
      <c r="J216">
        <v>238156.22099999999</v>
      </c>
      <c r="K216">
        <v>339187.09399999998</v>
      </c>
      <c r="L216">
        <v>315159.022</v>
      </c>
      <c r="M216">
        <v>362074.31</v>
      </c>
      <c r="N216">
        <v>537554.70600000001</v>
      </c>
      <c r="O216">
        <v>618913.13500000001</v>
      </c>
      <c r="P216">
        <v>450398.087</v>
      </c>
      <c r="Q216">
        <v>643801.08799999999</v>
      </c>
      <c r="R216">
        <v>856603.875</v>
      </c>
      <c r="S216">
        <v>732726.82499999995</v>
      </c>
      <c r="T216">
        <v>730186.478</v>
      </c>
      <c r="U216">
        <v>718133.75300000003</v>
      </c>
      <c r="Z216" s="110" t="s">
        <v>201</v>
      </c>
      <c r="AF216" s="33">
        <f t="shared" si="79"/>
        <v>0.69475370910986145</v>
      </c>
      <c r="AG216" s="31">
        <f t="shared" si="75"/>
        <v>7.997334351826367E-2</v>
      </c>
      <c r="AH216" s="8">
        <f t="shared" si="80"/>
        <v>5.5561777039230785E-2</v>
      </c>
      <c r="AI216" s="33">
        <f t="shared" si="88"/>
        <v>0.81792621539127941</v>
      </c>
      <c r="AJ216" s="72">
        <f t="shared" si="87"/>
        <v>0.11386228393705054</v>
      </c>
      <c r="AK216" s="8">
        <f t="shared" si="81"/>
        <v>9.3130946976439019E-2</v>
      </c>
      <c r="AL216" s="33">
        <f t="shared" si="82"/>
        <v>0.82615416256955576</v>
      </c>
      <c r="AM216" s="31">
        <f t="shared" si="76"/>
        <v>0.12663836350724808</v>
      </c>
      <c r="AN216" s="8">
        <f t="shared" si="83"/>
        <v>0.10462281115250953</v>
      </c>
      <c r="AO216" s="33">
        <f t="shared" si="89"/>
        <v>0.86679386380964141</v>
      </c>
      <c r="AP216" s="31">
        <f t="shared" si="77"/>
        <v>0.12807961959200778</v>
      </c>
      <c r="AQ216" s="8">
        <f t="shared" si="90"/>
        <v>0.11101862834142548</v>
      </c>
      <c r="AR216" s="33">
        <f t="shared" si="84"/>
        <v>0.79684786257130635</v>
      </c>
      <c r="AS216" s="31">
        <f t="shared" si="78"/>
        <v>0.14599079665470718</v>
      </c>
      <c r="AT216" s="8">
        <f t="shared" si="91"/>
        <v>0.11633245426938564</v>
      </c>
    </row>
    <row r="217" spans="1:46">
      <c r="A217" t="s">
        <v>237</v>
      </c>
      <c r="B217">
        <v>458676.89600000001</v>
      </c>
      <c r="C217">
        <v>459421.696</v>
      </c>
      <c r="D217">
        <v>534782.94400000002</v>
      </c>
      <c r="E217">
        <v>903410.17599999998</v>
      </c>
      <c r="F217">
        <v>671119.12699999998</v>
      </c>
      <c r="G217">
        <v>793010.56400000001</v>
      </c>
      <c r="H217">
        <v>862715.26100000006</v>
      </c>
      <c r="I217">
        <v>934928.94900000002</v>
      </c>
      <c r="J217">
        <v>1350728.4469999999</v>
      </c>
      <c r="K217">
        <v>1884999.277</v>
      </c>
      <c r="L217">
        <v>2077241.9790000001</v>
      </c>
      <c r="M217">
        <v>2531315.8470000001</v>
      </c>
      <c r="N217">
        <v>3225534.014</v>
      </c>
      <c r="O217">
        <v>3753429.0019999999</v>
      </c>
      <c r="P217">
        <v>2798670.7930000001</v>
      </c>
      <c r="Q217">
        <v>3527776.19</v>
      </c>
      <c r="R217">
        <v>4379685.1050000004</v>
      </c>
      <c r="S217">
        <v>4314028.5379999997</v>
      </c>
      <c r="T217">
        <v>4988703.8289999999</v>
      </c>
      <c r="U217">
        <v>5680352.0180000002</v>
      </c>
      <c r="Z217" s="110" t="s">
        <v>202</v>
      </c>
      <c r="AF217" s="33">
        <f t="shared" si="79"/>
        <v>0.69157230225126864</v>
      </c>
      <c r="AG217" s="31">
        <f>(B182+B447)/($BD$66+$BD$67)</f>
        <v>5.1287383030943351E-3</v>
      </c>
      <c r="AH217" s="8">
        <f t="shared" si="80"/>
        <v>3.5468933559152141E-3</v>
      </c>
      <c r="AI217" s="33">
        <f t="shared" si="88"/>
        <v>0.54240176275839425</v>
      </c>
      <c r="AJ217" s="72">
        <f t="shared" ref="AJ217:AJ248" si="92">(G182+G447)/($BD$59+$BD$60)</f>
        <v>3.1071939381628827E-3</v>
      </c>
      <c r="AK217" s="8">
        <f t="shared" si="81"/>
        <v>1.6853474692917446E-3</v>
      </c>
      <c r="AL217" s="33">
        <f t="shared" si="82"/>
        <v>0.34627487333669371</v>
      </c>
      <c r="AM217" s="31">
        <f>(L182+L447)/($BD$52+$BD$53)</f>
        <v>1.6037894724109474E-3</v>
      </c>
      <c r="AN217" s="8">
        <f t="shared" si="83"/>
        <v>5.5535199641782362E-4</v>
      </c>
      <c r="AO217" s="33">
        <f t="shared" si="89"/>
        <v>0.37070999396970061</v>
      </c>
      <c r="AP217" s="31">
        <f>(Q182+Q447)/($BD$45+$BD$46)</f>
        <v>1.1696113167044035E-3</v>
      </c>
      <c r="AQ217" s="8">
        <f t="shared" si="90"/>
        <v>4.3358660416238301E-4</v>
      </c>
      <c r="AR217" s="33">
        <f t="shared" si="84"/>
        <v>0.85022181072003711</v>
      </c>
      <c r="AS217" s="31">
        <f>(U182+U447)/($BD$38+$BD$39)</f>
        <v>6.5497288432996221E-4</v>
      </c>
      <c r="AT217" s="8">
        <f t="shared" si="91"/>
        <v>5.5687223168754592E-4</v>
      </c>
    </row>
    <row r="218" spans="1:46">
      <c r="A218" t="s">
        <v>238</v>
      </c>
      <c r="B218">
        <v>248298.89600000001</v>
      </c>
      <c r="C218">
        <v>309185.12</v>
      </c>
      <c r="D218">
        <v>347287.80800000002</v>
      </c>
      <c r="E218">
        <v>555489.79200000002</v>
      </c>
      <c r="F218">
        <v>579702.59400000004</v>
      </c>
      <c r="G218">
        <v>648599.61899999995</v>
      </c>
      <c r="H218">
        <v>740103.46299999999</v>
      </c>
      <c r="I218">
        <v>798237.39800000004</v>
      </c>
      <c r="J218">
        <v>1061337.074</v>
      </c>
      <c r="K218">
        <v>1470226.3729999999</v>
      </c>
      <c r="L218">
        <v>1546199.321</v>
      </c>
      <c r="M218">
        <v>1945739.77</v>
      </c>
      <c r="N218">
        <v>2347365.5660000001</v>
      </c>
      <c r="O218">
        <v>2575354.4789999998</v>
      </c>
      <c r="P218">
        <v>1655210.557</v>
      </c>
      <c r="Q218">
        <v>2307483.9240000001</v>
      </c>
      <c r="R218">
        <v>2830756.625</v>
      </c>
      <c r="S218">
        <v>2906751.9909999999</v>
      </c>
      <c r="T218">
        <v>3039910.906</v>
      </c>
      <c r="U218">
        <v>3207839.3420000002</v>
      </c>
      <c r="Z218" s="110" t="s">
        <v>203</v>
      </c>
      <c r="AF218" s="33">
        <f t="shared" si="79"/>
        <v>0.41285651553058933</v>
      </c>
      <c r="AG218" s="31">
        <f t="shared" ref="AG218:AG266" si="93">(B183+B448)/($BD$66+$BD$67)</f>
        <v>3.4415860789988955E-3</v>
      </c>
      <c r="AH218" s="8">
        <f t="shared" si="80"/>
        <v>1.4208812364740675E-3</v>
      </c>
      <c r="AI218" s="33">
        <f t="shared" si="88"/>
        <v>0.43586870693780139</v>
      </c>
      <c r="AJ218" s="72">
        <f t="shared" si="92"/>
        <v>3.3716341292935738E-3</v>
      </c>
      <c r="AK218" s="8">
        <f t="shared" si="81"/>
        <v>1.4695898082025499E-3</v>
      </c>
      <c r="AL218" s="33">
        <f t="shared" si="82"/>
        <v>0.50227187063116818</v>
      </c>
      <c r="AM218" s="31">
        <f t="shared" ref="AM218:AM266" si="94">(L183+L448)/($BD$52+$BD$53)</f>
        <v>2.442877461007709E-3</v>
      </c>
      <c r="AN218" s="8">
        <f t="shared" si="83"/>
        <v>1.2269886320630606E-3</v>
      </c>
      <c r="AO218" s="33">
        <f t="shared" si="89"/>
        <v>0.66011073454927771</v>
      </c>
      <c r="AP218" s="31">
        <f t="shared" ref="AP218:AP266" si="95">(Q183+Q448)/($BD$45+$BD$46)</f>
        <v>1.5711009127239045E-3</v>
      </c>
      <c r="AQ218" s="8">
        <f>(AO218*AP218)</f>
        <v>1.0371005775492172E-3</v>
      </c>
      <c r="AR218" s="33">
        <f t="shared" si="84"/>
        <v>0.42063262663281509</v>
      </c>
      <c r="AS218" s="31">
        <f t="shared" ref="AS218:AS266" si="96">(U183+U448)/($BD$38+$BD$39)</f>
        <v>1.8434140052332013E-3</v>
      </c>
      <c r="AT218" s="8">
        <f t="shared" si="91"/>
        <v>7.7540007499295942E-4</v>
      </c>
    </row>
    <row r="219" spans="1:46">
      <c r="A219" t="s">
        <v>239</v>
      </c>
      <c r="B219">
        <v>10750.333000000001</v>
      </c>
      <c r="C219">
        <v>7229.9870000000001</v>
      </c>
      <c r="D219">
        <v>5524.866</v>
      </c>
      <c r="E219">
        <v>5218.5029999999997</v>
      </c>
      <c r="F219">
        <v>5519.5110000000004</v>
      </c>
      <c r="G219">
        <v>7287.5590000000002</v>
      </c>
      <c r="H219">
        <v>13049.958000000001</v>
      </c>
      <c r="I219">
        <v>14029.183000000001</v>
      </c>
      <c r="J219">
        <v>16528.162</v>
      </c>
      <c r="K219">
        <v>23621.423999999999</v>
      </c>
      <c r="L219">
        <v>30562.746999999999</v>
      </c>
      <c r="M219">
        <v>33825.023000000001</v>
      </c>
      <c r="N219">
        <v>37702.616000000002</v>
      </c>
      <c r="O219">
        <v>42157.53</v>
      </c>
      <c r="P219">
        <v>43716.480000000003</v>
      </c>
      <c r="Q219">
        <v>56821.608</v>
      </c>
      <c r="R219">
        <v>64093.46</v>
      </c>
      <c r="S219">
        <v>66157.671000000002</v>
      </c>
      <c r="T219">
        <v>72292.716</v>
      </c>
      <c r="U219">
        <v>59625.356</v>
      </c>
      <c r="Z219" s="110" t="s">
        <v>204</v>
      </c>
      <c r="AF219" s="33">
        <f t="shared" si="79"/>
        <v>0.83480024865142799</v>
      </c>
      <c r="AG219" s="31">
        <f t="shared" si="93"/>
        <v>1.106374260085023E-2</v>
      </c>
      <c r="AH219" s="8">
        <f t="shared" si="80"/>
        <v>9.2360150742051682E-3</v>
      </c>
      <c r="AI219" s="33">
        <f t="shared" si="88"/>
        <v>0.70915575355647065</v>
      </c>
      <c r="AJ219" s="72">
        <f t="shared" si="92"/>
        <v>2.5268075168686056E-2</v>
      </c>
      <c r="AK219" s="8">
        <f t="shared" si="81"/>
        <v>1.7919000887171105E-2</v>
      </c>
      <c r="AL219" s="33">
        <f t="shared" si="82"/>
        <v>0.81619159352980519</v>
      </c>
      <c r="AM219" s="31">
        <f t="shared" si="94"/>
        <v>2.9551285049800705E-2</v>
      </c>
      <c r="AN219" s="8">
        <f t="shared" si="83"/>
        <v>2.4119510435650346E-2</v>
      </c>
      <c r="AO219" s="33">
        <f t="shared" si="89"/>
        <v>0.88421310925082441</v>
      </c>
      <c r="AP219" s="31">
        <f t="shared" si="95"/>
        <v>3.0222981953765275E-2</v>
      </c>
      <c r="AQ219" s="8">
        <f t="shared" si="90"/>
        <v>2.6723556844170351E-2</v>
      </c>
      <c r="AR219" s="33">
        <f t="shared" si="84"/>
        <v>0.76708822296410117</v>
      </c>
      <c r="AS219" s="31">
        <f t="shared" si="96"/>
        <v>3.1242828564844189E-2</v>
      </c>
      <c r="AT219" s="8">
        <f t="shared" ref="AT219:AT282" si="97">(AR219*AS219)</f>
        <v>2.3966005844178389E-2</v>
      </c>
    </row>
    <row r="220" spans="1:46">
      <c r="A220" t="s">
        <v>240</v>
      </c>
      <c r="B220">
        <v>85331.8</v>
      </c>
      <c r="C220">
        <v>95092.32</v>
      </c>
      <c r="D220">
        <v>93282.44</v>
      </c>
      <c r="E220">
        <v>118355.864</v>
      </c>
      <c r="F220">
        <v>92707.332999999999</v>
      </c>
      <c r="G220">
        <v>110056.26700000001</v>
      </c>
      <c r="H220">
        <v>153103.84299999999</v>
      </c>
      <c r="I220">
        <v>193988.69500000001</v>
      </c>
      <c r="J220">
        <v>266012.03600000002</v>
      </c>
      <c r="K220">
        <v>407170.315</v>
      </c>
      <c r="L220">
        <v>506181.22700000001</v>
      </c>
      <c r="M220">
        <v>629881.45299999998</v>
      </c>
      <c r="N220">
        <v>855498.87699999998</v>
      </c>
      <c r="O220">
        <v>879224.69900000002</v>
      </c>
      <c r="P220">
        <v>622149.35100000002</v>
      </c>
      <c r="Q220">
        <v>643088.772</v>
      </c>
      <c r="R220">
        <v>690448.36800000002</v>
      </c>
      <c r="S220">
        <v>1002189.4</v>
      </c>
      <c r="T220">
        <v>1148753.9669999999</v>
      </c>
      <c r="U220">
        <v>1192586.287</v>
      </c>
      <c r="Z220" s="110" t="s">
        <v>205</v>
      </c>
      <c r="AF220" s="33">
        <f t="shared" si="79"/>
        <v>7.1157354899156769E-2</v>
      </c>
      <c r="AG220" s="31">
        <f t="shared" si="93"/>
        <v>1.3080507487961183E-5</v>
      </c>
      <c r="AH220" s="8">
        <f t="shared" si="80"/>
        <v>9.3077431358193148E-7</v>
      </c>
      <c r="AI220" s="33">
        <f t="shared" si="88"/>
        <v>0.86315669513806603</v>
      </c>
      <c r="AJ220" s="72">
        <f t="shared" si="92"/>
        <v>3.2866751134241934E-3</v>
      </c>
      <c r="AK220" s="8">
        <f t="shared" si="81"/>
        <v>2.8369156288957551E-3</v>
      </c>
      <c r="AL220" s="33">
        <f t="shared" si="82"/>
        <v>0.3449301548964358</v>
      </c>
      <c r="AM220" s="31">
        <f t="shared" si="94"/>
        <v>2.3246099586756333E-3</v>
      </c>
      <c r="AN220" s="8">
        <f t="shared" si="83"/>
        <v>8.0182807311978343E-4</v>
      </c>
      <c r="AO220" s="33">
        <f t="shared" si="89"/>
        <v>0.60246238095392435</v>
      </c>
      <c r="AP220" s="31">
        <f t="shared" si="95"/>
        <v>2.07851792995602E-3</v>
      </c>
      <c r="AQ220" s="8">
        <f t="shared" si="90"/>
        <v>1.252228860936726E-3</v>
      </c>
      <c r="AR220" s="33">
        <f t="shared" si="84"/>
        <v>0.80590770614235596</v>
      </c>
      <c r="AS220" s="31">
        <f t="shared" si="96"/>
        <v>4.9568973676418727E-3</v>
      </c>
      <c r="AT220" s="8">
        <f t="shared" si="97"/>
        <v>3.9948017871393442E-3</v>
      </c>
    </row>
    <row r="221" spans="1:46">
      <c r="A221" t="s">
        <v>241</v>
      </c>
      <c r="B221">
        <v>144484.416</v>
      </c>
      <c r="C221">
        <v>116933.288</v>
      </c>
      <c r="D221">
        <v>131201.39199999999</v>
      </c>
      <c r="E221">
        <v>220878.24</v>
      </c>
      <c r="F221">
        <v>145432.09</v>
      </c>
      <c r="G221">
        <v>219205.09599999999</v>
      </c>
      <c r="H221">
        <v>271678.17800000001</v>
      </c>
      <c r="I221">
        <v>419402.26199999999</v>
      </c>
      <c r="J221">
        <v>513249.29200000002</v>
      </c>
      <c r="K221">
        <v>813809.27599999995</v>
      </c>
      <c r="L221">
        <v>820024.15599999996</v>
      </c>
      <c r="M221">
        <v>998031.19499999995</v>
      </c>
      <c r="N221">
        <v>1059740.611</v>
      </c>
      <c r="O221">
        <v>1608851.7690000001</v>
      </c>
      <c r="P221">
        <v>1486901.9169999999</v>
      </c>
      <c r="Q221">
        <v>2066413.7949999999</v>
      </c>
      <c r="R221">
        <v>2605629.4040000001</v>
      </c>
      <c r="S221">
        <v>1919636.027</v>
      </c>
      <c r="T221">
        <v>1532152.6610000001</v>
      </c>
      <c r="U221">
        <v>1469121.4310000001</v>
      </c>
      <c r="Z221" s="110" t="s">
        <v>206</v>
      </c>
      <c r="AF221" s="33">
        <f t="shared" si="79"/>
        <v>0.69023059512746288</v>
      </c>
      <c r="AG221" s="31">
        <f t="shared" si="93"/>
        <v>2.5217170862304735E-2</v>
      </c>
      <c r="AH221" s="8">
        <f t="shared" si="80"/>
        <v>1.7405662851719513E-2</v>
      </c>
      <c r="AI221" s="33">
        <f t="shared" si="88"/>
        <v>0.7711195046002286</v>
      </c>
      <c r="AJ221" s="72">
        <f t="shared" si="92"/>
        <v>2.5258877946113967E-2</v>
      </c>
      <c r="AK221" s="8">
        <f t="shared" si="81"/>
        <v>1.9477613448565041E-2</v>
      </c>
      <c r="AL221" s="33">
        <f t="shared" si="82"/>
        <v>0.84487654157052594</v>
      </c>
      <c r="AM221" s="31">
        <f t="shared" si="94"/>
        <v>2.2599885490766757E-2</v>
      </c>
      <c r="AN221" s="8">
        <f t="shared" si="83"/>
        <v>1.9094113093328927E-2</v>
      </c>
      <c r="AO221" s="33">
        <f t="shared" si="89"/>
        <v>0.78027292210195742</v>
      </c>
      <c r="AP221" s="31">
        <f t="shared" si="95"/>
        <v>2.0347234320448781E-2</v>
      </c>
      <c r="AQ221" s="8">
        <f t="shared" si="90"/>
        <v>1.5876395979909808E-2</v>
      </c>
      <c r="AR221" s="33">
        <f t="shared" si="84"/>
        <v>0.79086096869914402</v>
      </c>
      <c r="AS221" s="31">
        <f t="shared" si="96"/>
        <v>2.0675920647018647E-2</v>
      </c>
      <c r="AT221" s="8">
        <f t="shared" si="97"/>
        <v>1.6351778631647801E-2</v>
      </c>
    </row>
    <row r="222" spans="1:46">
      <c r="A222" t="s">
        <v>242</v>
      </c>
      <c r="B222">
        <v>519707.07199999999</v>
      </c>
      <c r="C222">
        <v>436663.36</v>
      </c>
      <c r="D222">
        <v>634717.95200000005</v>
      </c>
      <c r="E222">
        <v>901987.71200000006</v>
      </c>
      <c r="F222">
        <v>992289.91700000002</v>
      </c>
      <c r="G222">
        <v>1301357.1240000001</v>
      </c>
      <c r="H222">
        <v>1215878.6259999999</v>
      </c>
      <c r="I222">
        <v>1065031.557</v>
      </c>
      <c r="J222">
        <v>1517755.304</v>
      </c>
      <c r="K222">
        <v>2090279.051</v>
      </c>
      <c r="L222">
        <v>2118901.3739999998</v>
      </c>
      <c r="M222">
        <v>2339548.8620000002</v>
      </c>
      <c r="N222">
        <v>3055595.0079999999</v>
      </c>
      <c r="O222">
        <v>3453598.9339999999</v>
      </c>
      <c r="P222">
        <v>2548209.8190000001</v>
      </c>
      <c r="Q222">
        <v>3183271.4670000002</v>
      </c>
      <c r="R222">
        <v>4106430.1749999998</v>
      </c>
      <c r="S222">
        <v>3969145.4109999998</v>
      </c>
      <c r="T222">
        <v>4366264.4210000001</v>
      </c>
      <c r="U222">
        <v>4738052.267</v>
      </c>
      <c r="Z222" s="110" t="s">
        <v>207</v>
      </c>
      <c r="AF222" s="33">
        <f t="shared" si="79"/>
        <v>0.62868296680442026</v>
      </c>
      <c r="AG222" s="31">
        <f t="shared" si="93"/>
        <v>5.77548028786021E-3</v>
      </c>
      <c r="AH222" s="8">
        <f t="shared" si="80"/>
        <v>3.630946082092404E-3</v>
      </c>
      <c r="AI222" s="33">
        <f t="shared" si="88"/>
        <v>0.50869444047294743</v>
      </c>
      <c r="AJ222" s="72">
        <f t="shared" si="92"/>
        <v>6.4573050845331973E-3</v>
      </c>
      <c r="AK222" s="8">
        <f t="shared" si="81"/>
        <v>3.2847951969397333E-3</v>
      </c>
      <c r="AL222" s="33">
        <f t="shared" si="82"/>
        <v>0.82633473095747823</v>
      </c>
      <c r="AM222" s="31">
        <f t="shared" si="94"/>
        <v>4.7067115088339035E-3</v>
      </c>
      <c r="AN222" s="8">
        <f t="shared" si="83"/>
        <v>3.8893191883467302E-3</v>
      </c>
      <c r="AO222" s="33">
        <f t="shared" si="89"/>
        <v>0.79667451690350544</v>
      </c>
      <c r="AP222" s="31">
        <f t="shared" si="95"/>
        <v>4.0367601398610415E-3</v>
      </c>
      <c r="AQ222" s="8">
        <f t="shared" si="90"/>
        <v>3.2159839342791223E-3</v>
      </c>
      <c r="AR222" s="33">
        <f t="shared" si="84"/>
        <v>0.87523406340453691</v>
      </c>
      <c r="AS222" s="31">
        <f t="shared" si="96"/>
        <v>3.7107997112937668E-3</v>
      </c>
      <c r="AT222" s="8">
        <f t="shared" si="97"/>
        <v>3.247818309796026E-3</v>
      </c>
    </row>
    <row r="223" spans="1:46">
      <c r="A223" t="s">
        <v>243</v>
      </c>
      <c r="B223">
        <v>720861.696</v>
      </c>
      <c r="C223">
        <v>948178.43200000003</v>
      </c>
      <c r="D223">
        <v>1357142.2720000001</v>
      </c>
      <c r="E223">
        <v>2053531.0079999999</v>
      </c>
      <c r="F223">
        <v>2140616.8480000002</v>
      </c>
      <c r="G223">
        <v>2642385.3280000002</v>
      </c>
      <c r="H223">
        <v>3009018.53</v>
      </c>
      <c r="I223">
        <v>3778766.8360000001</v>
      </c>
      <c r="J223">
        <v>3593764.1680000001</v>
      </c>
      <c r="K223">
        <v>4677624.0779999997</v>
      </c>
      <c r="L223">
        <v>6412439.335</v>
      </c>
      <c r="M223">
        <v>8526739.7109999992</v>
      </c>
      <c r="N223">
        <v>10197235.635</v>
      </c>
      <c r="O223">
        <v>10927756.404999999</v>
      </c>
      <c r="P223">
        <v>10770352.556</v>
      </c>
      <c r="Q223">
        <v>12528608.176000001</v>
      </c>
      <c r="R223">
        <v>15512077.495999999</v>
      </c>
      <c r="S223">
        <v>15197220.367000001</v>
      </c>
      <c r="T223">
        <v>15345240.380000001</v>
      </c>
      <c r="U223">
        <v>17767185.234000001</v>
      </c>
      <c r="Z223" s="110" t="s">
        <v>208</v>
      </c>
      <c r="AF223" s="33">
        <f t="shared" si="79"/>
        <v>0.6406059279546138</v>
      </c>
      <c r="AG223" s="31">
        <f t="shared" si="93"/>
        <v>1.7462823102025696E-2</v>
      </c>
      <c r="AH223" s="8">
        <f t="shared" si="80"/>
        <v>1.1186787997980438E-2</v>
      </c>
      <c r="AI223" s="33">
        <f t="shared" si="88"/>
        <v>0.86657364421690863</v>
      </c>
      <c r="AJ223" s="72">
        <f t="shared" si="92"/>
        <v>6.7126902767983988E-3</v>
      </c>
      <c r="AK223" s="8">
        <f t="shared" si="81"/>
        <v>5.8170404756645979E-3</v>
      </c>
      <c r="AL223" s="33">
        <f t="shared" si="82"/>
        <v>0.9325458634991568</v>
      </c>
      <c r="AM223" s="31">
        <f t="shared" si="94"/>
        <v>6.5483509202661321E-3</v>
      </c>
      <c r="AN223" s="8">
        <f t="shared" si="83"/>
        <v>6.1066375634350779E-3</v>
      </c>
      <c r="AO223" s="33">
        <f t="shared" si="89"/>
        <v>0.92963876701361836</v>
      </c>
      <c r="AP223" s="31">
        <f t="shared" si="95"/>
        <v>5.2895396740272093E-3</v>
      </c>
      <c r="AQ223" s="8">
        <f t="shared" si="90"/>
        <v>4.9173611406322718E-3</v>
      </c>
      <c r="AR223" s="33">
        <f t="shared" si="84"/>
        <v>0.98947361717114868</v>
      </c>
      <c r="AS223" s="31">
        <f t="shared" si="96"/>
        <v>6.8478613512814443E-3</v>
      </c>
      <c r="AT223" s="8">
        <f t="shared" si="97"/>
        <v>6.7757781411389604E-3</v>
      </c>
    </row>
    <row r="224" spans="1:46">
      <c r="A224" t="s">
        <v>244</v>
      </c>
      <c r="B224">
        <v>171622.11199999999</v>
      </c>
      <c r="C224">
        <v>191729.64799999999</v>
      </c>
      <c r="D224">
        <v>322196.8</v>
      </c>
      <c r="E224">
        <v>286179.07199999999</v>
      </c>
      <c r="F224">
        <v>186309.511</v>
      </c>
      <c r="G224">
        <v>187954.47700000001</v>
      </c>
      <c r="H224">
        <v>104980.12300000001</v>
      </c>
      <c r="I224">
        <v>78595.862999999998</v>
      </c>
      <c r="J224">
        <v>108535.40399999999</v>
      </c>
      <c r="K224">
        <v>143978.538</v>
      </c>
      <c r="L224">
        <v>174011.24400000001</v>
      </c>
      <c r="M224">
        <v>251449.23800000001</v>
      </c>
      <c r="N224">
        <v>396515.74800000002</v>
      </c>
      <c r="O224">
        <v>387347.96</v>
      </c>
      <c r="P224">
        <v>153746.02900000001</v>
      </c>
      <c r="Q224">
        <v>165430.29699999999</v>
      </c>
      <c r="R224">
        <v>178751.75899999999</v>
      </c>
      <c r="S224">
        <v>178211.99600000001</v>
      </c>
      <c r="T224">
        <v>209975.823</v>
      </c>
      <c r="U224">
        <v>252123.83</v>
      </c>
      <c r="Z224" s="110" t="s">
        <v>209</v>
      </c>
      <c r="AF224" s="33">
        <f t="shared" si="79"/>
        <v>0.51545429738235848</v>
      </c>
      <c r="AG224" s="31">
        <f t="shared" si="93"/>
        <v>1.0303250061545081E-2</v>
      </c>
      <c r="AH224" s="8">
        <f t="shared" si="80"/>
        <v>5.3108545212284617E-3</v>
      </c>
      <c r="AI224" s="33">
        <f t="shared" si="88"/>
        <v>0.82097169878686238</v>
      </c>
      <c r="AJ224" s="72">
        <f t="shared" si="92"/>
        <v>1.6214316520013479E-3</v>
      </c>
      <c r="AK224" s="8">
        <f t="shared" si="81"/>
        <v>1.3311494978103353E-3</v>
      </c>
      <c r="AL224" s="33">
        <f t="shared" si="82"/>
        <v>0.94030341605041556</v>
      </c>
      <c r="AM224" s="31">
        <f t="shared" si="94"/>
        <v>3.4087797471384711E-3</v>
      </c>
      <c r="AN224" s="8">
        <f t="shared" si="83"/>
        <v>3.2052872407977761E-3</v>
      </c>
      <c r="AO224" s="33">
        <f t="shared" si="89"/>
        <v>0.97753174522775732</v>
      </c>
      <c r="AP224" s="31">
        <f t="shared" si="95"/>
        <v>2.3757526461807218E-3</v>
      </c>
      <c r="AQ224" s="8">
        <f t="shared" si="90"/>
        <v>2.3223736304505038E-3</v>
      </c>
      <c r="AR224" s="33">
        <f t="shared" si="84"/>
        <v>0.83733540722009581</v>
      </c>
      <c r="AS224" s="31">
        <f t="shared" si="96"/>
        <v>2.5931973029529121E-3</v>
      </c>
      <c r="AT224" s="8">
        <f t="shared" si="97"/>
        <v>2.171375919670131E-3</v>
      </c>
    </row>
    <row r="225" spans="1:46">
      <c r="A225" t="s">
        <v>245</v>
      </c>
      <c r="B225">
        <v>60501.184000000001</v>
      </c>
      <c r="C225">
        <v>75316.856</v>
      </c>
      <c r="D225">
        <v>68665.248000000007</v>
      </c>
      <c r="E225">
        <v>78973.712</v>
      </c>
      <c r="F225">
        <v>75751.231</v>
      </c>
      <c r="G225">
        <v>78070.77</v>
      </c>
      <c r="H225">
        <v>83051.752999999997</v>
      </c>
      <c r="I225">
        <v>108117.601</v>
      </c>
      <c r="J225">
        <v>131863.139</v>
      </c>
      <c r="K225">
        <v>215243.47099999999</v>
      </c>
      <c r="L225">
        <v>264209.647</v>
      </c>
      <c r="M225">
        <v>350842.25900000002</v>
      </c>
      <c r="N225">
        <v>641311.74399999995</v>
      </c>
      <c r="O225">
        <v>713957.81499999994</v>
      </c>
      <c r="P225">
        <v>611720.01199999999</v>
      </c>
      <c r="Q225">
        <v>475756.929</v>
      </c>
      <c r="R225">
        <v>688106.8</v>
      </c>
      <c r="S225">
        <v>604727.40599999996</v>
      </c>
      <c r="T225">
        <v>737140.59199999995</v>
      </c>
      <c r="U225">
        <v>846123.25800000003</v>
      </c>
      <c r="Z225" s="110" t="s">
        <v>210</v>
      </c>
      <c r="AF225" s="33">
        <f t="shared" si="79"/>
        <v>0.69427826610110732</v>
      </c>
      <c r="AG225" s="31">
        <f t="shared" si="93"/>
        <v>2.297118960966708E-2</v>
      </c>
      <c r="AH225" s="8">
        <f t="shared" si="80"/>
        <v>1.5948397692479434E-2</v>
      </c>
      <c r="AI225" s="33">
        <f t="shared" si="88"/>
        <v>0.92236466034563658</v>
      </c>
      <c r="AJ225" s="72">
        <f t="shared" si="92"/>
        <v>1.1825872190909295E-2</v>
      </c>
      <c r="AK225" s="8">
        <f t="shared" si="81"/>
        <v>1.090776658665896E-2</v>
      </c>
      <c r="AL225" s="33">
        <f t="shared" si="82"/>
        <v>0.89124408023202406</v>
      </c>
      <c r="AM225" s="31">
        <f t="shared" si="94"/>
        <v>1.3492765888013828E-2</v>
      </c>
      <c r="AN225" s="8">
        <f t="shared" si="83"/>
        <v>1.2025347723648914E-2</v>
      </c>
      <c r="AO225" s="33">
        <f t="shared" si="89"/>
        <v>0.78657669779860651</v>
      </c>
      <c r="AP225" s="31">
        <f t="shared" si="95"/>
        <v>7.8720594108741149E-3</v>
      </c>
      <c r="AQ225" s="8">
        <f t="shared" si="90"/>
        <v>6.1919784962798053E-3</v>
      </c>
      <c r="AR225" s="33">
        <f t="shared" si="84"/>
        <v>0.69444384132148285</v>
      </c>
      <c r="AS225" s="31">
        <f t="shared" si="96"/>
        <v>8.8033157009084935E-3</v>
      </c>
      <c r="AT225" s="8">
        <f t="shared" si="97"/>
        <v>6.1134083717046166E-3</v>
      </c>
    </row>
    <row r="226" spans="1:46">
      <c r="A226" t="s">
        <v>246</v>
      </c>
      <c r="B226">
        <v>487492.864</v>
      </c>
      <c r="C226">
        <v>665435.58400000003</v>
      </c>
      <c r="D226">
        <v>899084.86399999994</v>
      </c>
      <c r="E226">
        <v>1242353.92</v>
      </c>
      <c r="F226">
        <v>1464810.3589999999</v>
      </c>
      <c r="G226">
        <v>1566875.4990000001</v>
      </c>
      <c r="H226">
        <v>1936463.041</v>
      </c>
      <c r="I226">
        <v>2383202.3459999999</v>
      </c>
      <c r="J226">
        <v>3303224.102</v>
      </c>
      <c r="K226">
        <v>4509012.3130000001</v>
      </c>
      <c r="L226">
        <v>5607336.5939999996</v>
      </c>
      <c r="M226">
        <v>6615467.5889999997</v>
      </c>
      <c r="N226">
        <v>8572763.1520000007</v>
      </c>
      <c r="O226">
        <v>10259160.092</v>
      </c>
      <c r="P226">
        <v>7704258.3899999997</v>
      </c>
      <c r="Q226">
        <v>9124752.2530000005</v>
      </c>
      <c r="R226">
        <v>10778866.338</v>
      </c>
      <c r="S226">
        <v>10454810.961999999</v>
      </c>
      <c r="T226">
        <v>11787497.222999999</v>
      </c>
      <c r="U226">
        <v>13340327.9</v>
      </c>
      <c r="Z226" s="110" t="s">
        <v>211</v>
      </c>
      <c r="AF226" s="33">
        <f t="shared" si="79"/>
        <v>0.99000379861114096</v>
      </c>
      <c r="AG226" s="31">
        <f t="shared" si="93"/>
        <v>2.7590090896519422E-2</v>
      </c>
      <c r="AH226" s="8">
        <f t="shared" si="80"/>
        <v>2.7314294791580887E-2</v>
      </c>
      <c r="AI226" s="33">
        <f t="shared" si="88"/>
        <v>0.78949117139684344</v>
      </c>
      <c r="AJ226" s="72">
        <f t="shared" si="92"/>
        <v>1.8101043278826005E-2</v>
      </c>
      <c r="AK226" s="8">
        <f t="shared" si="81"/>
        <v>1.4290613861705301E-2</v>
      </c>
      <c r="AL226" s="33">
        <f t="shared" si="82"/>
        <v>0.6714535800038326</v>
      </c>
      <c r="AM226" s="31">
        <f t="shared" si="94"/>
        <v>1.1216235859796659E-2</v>
      </c>
      <c r="AN226" s="8">
        <f t="shared" si="83"/>
        <v>7.5311817222278319E-3</v>
      </c>
      <c r="AO226" s="33">
        <f t="shared" si="89"/>
        <v>0.73770510836169212</v>
      </c>
      <c r="AP226" s="31">
        <f t="shared" si="95"/>
        <v>5.4592665491469995E-3</v>
      </c>
      <c r="AQ226" s="8">
        <f t="shared" si="90"/>
        <v>4.0273288212138479E-3</v>
      </c>
      <c r="AR226" s="33">
        <f t="shared" si="84"/>
        <v>0.72472198655933795</v>
      </c>
      <c r="AS226" s="31">
        <f t="shared" si="96"/>
        <v>5.2382548136482689E-3</v>
      </c>
      <c r="AT226" s="8">
        <f t="shared" si="97"/>
        <v>3.796278434651188E-3</v>
      </c>
    </row>
    <row r="227" spans="1:46">
      <c r="A227" t="s">
        <v>247</v>
      </c>
      <c r="B227">
        <v>85281.072</v>
      </c>
      <c r="C227">
        <v>83750.559999999998</v>
      </c>
      <c r="D227">
        <v>81115.423999999999</v>
      </c>
      <c r="E227">
        <v>88701.936000000002</v>
      </c>
      <c r="F227">
        <v>68171.678</v>
      </c>
      <c r="G227">
        <v>68089.5</v>
      </c>
      <c r="H227">
        <v>66097.134999999995</v>
      </c>
      <c r="I227">
        <v>61161.665000000001</v>
      </c>
      <c r="J227">
        <v>89788.149000000005</v>
      </c>
      <c r="K227">
        <v>96598.64</v>
      </c>
      <c r="L227">
        <v>109582.162</v>
      </c>
      <c r="M227">
        <v>122904.35400000001</v>
      </c>
      <c r="N227">
        <v>176228.27</v>
      </c>
      <c r="O227">
        <v>203473.71400000001</v>
      </c>
      <c r="P227">
        <v>139659.62100000001</v>
      </c>
      <c r="Q227">
        <v>164403.378</v>
      </c>
      <c r="R227">
        <v>208818.356</v>
      </c>
      <c r="S227">
        <v>234346.723</v>
      </c>
      <c r="T227">
        <v>272414.42499999999</v>
      </c>
      <c r="U227">
        <v>307621.22499999998</v>
      </c>
      <c r="Z227" s="110" t="s">
        <v>212</v>
      </c>
      <c r="AF227" s="33">
        <f t="shared" si="79"/>
        <v>0.4203648391026063</v>
      </c>
      <c r="AG227" s="31">
        <f t="shared" si="93"/>
        <v>6.4951807882115331E-3</v>
      </c>
      <c r="AH227" s="8">
        <f t="shared" si="80"/>
        <v>2.7303456269788806E-3</v>
      </c>
      <c r="AI227" s="33">
        <f t="shared" si="88"/>
        <v>0.7835515293319274</v>
      </c>
      <c r="AJ227" s="72">
        <f t="shared" si="92"/>
        <v>2.784351305027387E-3</v>
      </c>
      <c r="AK227" s="8">
        <f t="shared" si="81"/>
        <v>2.1816827232515571E-3</v>
      </c>
      <c r="AL227" s="33">
        <f t="shared" si="82"/>
        <v>0.99542425049312455</v>
      </c>
      <c r="AM227" s="31">
        <f t="shared" si="94"/>
        <v>2.0871039036207792E-3</v>
      </c>
      <c r="AN227" s="8">
        <f t="shared" si="83"/>
        <v>2.0775538389629887E-3</v>
      </c>
      <c r="AO227" s="33">
        <f t="shared" si="89"/>
        <v>0.93278761804637167</v>
      </c>
      <c r="AP227" s="31">
        <f t="shared" si="95"/>
        <v>1.3494369782905194E-3</v>
      </c>
      <c r="AQ227" s="8">
        <f t="shared" si="90"/>
        <v>1.2587381046833071E-3</v>
      </c>
      <c r="AR227" s="33">
        <f t="shared" si="84"/>
        <v>0.7600919573335605</v>
      </c>
      <c r="AS227" s="31">
        <f t="shared" si="96"/>
        <v>1.7946071734694031E-3</v>
      </c>
      <c r="AT227" s="8">
        <f t="shared" si="97"/>
        <v>1.364066479127207E-3</v>
      </c>
    </row>
    <row r="228" spans="1:46">
      <c r="A228" t="s">
        <v>248</v>
      </c>
      <c r="B228">
        <v>67442.775999999998</v>
      </c>
      <c r="C228">
        <v>70067.936000000002</v>
      </c>
      <c r="D228">
        <v>87060.392000000007</v>
      </c>
      <c r="E228">
        <v>109951</v>
      </c>
      <c r="F228">
        <v>107488.163</v>
      </c>
      <c r="G228">
        <v>111932.337</v>
      </c>
      <c r="H228">
        <v>113153.84299999999</v>
      </c>
      <c r="I228">
        <v>112160.82399999999</v>
      </c>
      <c r="J228">
        <v>153620.21299999999</v>
      </c>
      <c r="K228">
        <v>207348.91</v>
      </c>
      <c r="L228">
        <v>220498.59599999999</v>
      </c>
      <c r="M228">
        <v>317536.57900000003</v>
      </c>
      <c r="N228">
        <v>522765.41200000001</v>
      </c>
      <c r="O228">
        <v>538342.48499999999</v>
      </c>
      <c r="P228">
        <v>210552.95</v>
      </c>
      <c r="Q228">
        <v>244916.16699999999</v>
      </c>
      <c r="R228">
        <v>364639.89199999999</v>
      </c>
      <c r="S228">
        <v>357349.59499999997</v>
      </c>
      <c r="T228">
        <v>367243.8</v>
      </c>
      <c r="U228">
        <v>377152.34899999999</v>
      </c>
      <c r="Z228" s="110" t="s">
        <v>213</v>
      </c>
      <c r="AF228" s="33">
        <f t="shared" si="79"/>
        <v>0.64377019267092339</v>
      </c>
      <c r="AG228" s="31">
        <f t="shared" si="93"/>
        <v>1.1754457898939015E-2</v>
      </c>
      <c r="AH228" s="8">
        <f t="shared" si="80"/>
        <v>7.5671696263422267E-3</v>
      </c>
      <c r="AI228" s="33">
        <f t="shared" si="88"/>
        <v>0.71911415374844589</v>
      </c>
      <c r="AJ228" s="72">
        <f t="shared" si="92"/>
        <v>6.7510293901380265E-3</v>
      </c>
      <c r="AK228" s="8">
        <f t="shared" si="81"/>
        <v>4.8547607868199933E-3</v>
      </c>
      <c r="AL228" s="33">
        <f t="shared" si="82"/>
        <v>0.86186989950358239</v>
      </c>
      <c r="AM228" s="31">
        <f t="shared" si="94"/>
        <v>3.6043858706691564E-3</v>
      </c>
      <c r="AN228" s="8">
        <f t="shared" si="83"/>
        <v>3.1065116881257584E-3</v>
      </c>
      <c r="AO228" s="33">
        <f t="shared" si="89"/>
        <v>0.83944948828884591</v>
      </c>
      <c r="AP228" s="31">
        <f t="shared" si="95"/>
        <v>1.8712510815599647E-3</v>
      </c>
      <c r="AQ228" s="8">
        <f t="shared" si="90"/>
        <v>1.5708207628754619E-3</v>
      </c>
      <c r="AR228" s="33">
        <f t="shared" si="84"/>
        <v>0.81241712790832654</v>
      </c>
      <c r="AS228" s="31">
        <f t="shared" si="96"/>
        <v>1.69833246167191E-3</v>
      </c>
      <c r="AT228" s="8">
        <f t="shared" si="97"/>
        <v>1.3797543807449711E-3</v>
      </c>
    </row>
    <row r="229" spans="1:46">
      <c r="A229" t="s">
        <v>249</v>
      </c>
      <c r="B229">
        <v>293311.424</v>
      </c>
      <c r="C229">
        <v>178639.95199999999</v>
      </c>
      <c r="D229">
        <v>207868.17600000001</v>
      </c>
      <c r="E229">
        <v>330258.62400000001</v>
      </c>
      <c r="F229">
        <v>307623.83500000002</v>
      </c>
      <c r="G229">
        <v>239062.704</v>
      </c>
      <c r="H229">
        <v>246795.57800000001</v>
      </c>
      <c r="I229">
        <v>229931.98800000001</v>
      </c>
      <c r="J229">
        <v>349437.67200000002</v>
      </c>
      <c r="K229">
        <v>453134.12099999998</v>
      </c>
      <c r="L229">
        <v>456925.19900000002</v>
      </c>
      <c r="M229">
        <v>672779.25</v>
      </c>
      <c r="N229">
        <v>947466.80099999998</v>
      </c>
      <c r="O229">
        <v>1024741.925</v>
      </c>
      <c r="P229">
        <v>820472.228</v>
      </c>
      <c r="Q229">
        <v>804445.027</v>
      </c>
      <c r="R229">
        <v>1037239.621</v>
      </c>
      <c r="S229">
        <v>1028787.982</v>
      </c>
      <c r="T229">
        <v>885252.60100000002</v>
      </c>
      <c r="U229">
        <v>928638.26899999997</v>
      </c>
      <c r="Z229" s="110" t="s">
        <v>214</v>
      </c>
      <c r="AF229" s="33">
        <f t="shared" si="79"/>
        <v>0.73144943968238141</v>
      </c>
      <c r="AG229" s="31">
        <f t="shared" si="93"/>
        <v>6.7767749140439856E-3</v>
      </c>
      <c r="AH229" s="8">
        <f t="shared" si="80"/>
        <v>4.9568682137310915E-3</v>
      </c>
      <c r="AI229" s="33">
        <f t="shared" si="88"/>
        <v>0.87287529017658061</v>
      </c>
      <c r="AJ229" s="72">
        <f t="shared" si="92"/>
        <v>2.9892889887054501E-3</v>
      </c>
      <c r="AK229" s="8">
        <f t="shared" si="81"/>
        <v>2.609276493437927E-3</v>
      </c>
      <c r="AL229" s="33">
        <f t="shared" si="82"/>
        <v>0.89910796258697601</v>
      </c>
      <c r="AM229" s="31">
        <f t="shared" si="94"/>
        <v>1.762183730942979E-3</v>
      </c>
      <c r="AN229" s="8">
        <f t="shared" si="83"/>
        <v>1.5843934240320576E-3</v>
      </c>
      <c r="AO229" s="33">
        <f t="shared" si="89"/>
        <v>0.81638391954217071</v>
      </c>
      <c r="AP229" s="31">
        <f t="shared" si="95"/>
        <v>1.3529941872123046E-3</v>
      </c>
      <c r="AQ229" s="8">
        <f t="shared" si="90"/>
        <v>1.1045626976741547E-3</v>
      </c>
      <c r="AR229" s="33">
        <f t="shared" si="84"/>
        <v>0.74472311964041848</v>
      </c>
      <c r="AS229" s="31">
        <f t="shared" si="96"/>
        <v>1.5664817657638933E-3</v>
      </c>
      <c r="AT229" s="8">
        <f t="shared" si="97"/>
        <v>1.1665951874595178E-3</v>
      </c>
    </row>
    <row r="230" spans="1:46">
      <c r="A230" t="s">
        <v>250</v>
      </c>
      <c r="B230">
        <v>1922.4359999999999</v>
      </c>
      <c r="C230">
        <v>115539.712</v>
      </c>
      <c r="D230">
        <v>242275.264</v>
      </c>
      <c r="E230">
        <v>362248.48</v>
      </c>
      <c r="F230">
        <v>487932.26299999998</v>
      </c>
      <c r="G230">
        <v>41813.71</v>
      </c>
      <c r="H230">
        <v>87347.327999999994</v>
      </c>
      <c r="I230">
        <v>76542.725999999995</v>
      </c>
      <c r="J230">
        <v>158543.141</v>
      </c>
      <c r="K230">
        <v>155056.91699999999</v>
      </c>
      <c r="L230">
        <v>216703.91200000001</v>
      </c>
      <c r="M230">
        <v>319171.19300000003</v>
      </c>
      <c r="N230">
        <v>601111.94700000004</v>
      </c>
      <c r="O230">
        <v>545828.43700000003</v>
      </c>
      <c r="P230">
        <v>541961.06299999997</v>
      </c>
      <c r="Q230">
        <v>377200.09299999999</v>
      </c>
      <c r="R230">
        <v>428171.152</v>
      </c>
      <c r="S230">
        <v>422940.402</v>
      </c>
      <c r="T230">
        <v>607390.84299999999</v>
      </c>
      <c r="U230">
        <v>504937.49699999997</v>
      </c>
      <c r="Z230" s="110" t="s">
        <v>215</v>
      </c>
      <c r="AF230" s="33">
        <f t="shared" si="79"/>
        <v>0.58066328297044356</v>
      </c>
      <c r="AG230" s="31">
        <f t="shared" si="93"/>
        <v>4.2871068062823051E-2</v>
      </c>
      <c r="AH230" s="8">
        <f t="shared" si="80"/>
        <v>2.4893655125808167E-2</v>
      </c>
      <c r="AI230" s="33">
        <f t="shared" si="88"/>
        <v>0.73615327015238907</v>
      </c>
      <c r="AJ230" s="72">
        <f t="shared" si="92"/>
        <v>3.1064882998094134E-2</v>
      </c>
      <c r="AK230" s="8">
        <f t="shared" si="81"/>
        <v>2.2868515205948348E-2</v>
      </c>
      <c r="AL230" s="33">
        <f t="shared" si="82"/>
        <v>0.93575818145632206</v>
      </c>
      <c r="AM230" s="31">
        <f t="shared" si="94"/>
        <v>2.1162091052446895E-2</v>
      </c>
      <c r="AN230" s="8">
        <f t="shared" si="83"/>
        <v>1.9802599839050812E-2</v>
      </c>
      <c r="AO230" s="33">
        <f t="shared" si="89"/>
        <v>0.97388389596044034</v>
      </c>
      <c r="AP230" s="31">
        <f t="shared" si="95"/>
        <v>1.5180664279360394E-2</v>
      </c>
      <c r="AQ230" s="8">
        <f t="shared" si="90"/>
        <v>1.4784204471650991E-2</v>
      </c>
      <c r="AR230" s="33">
        <f t="shared" si="84"/>
        <v>0.96322997731896554</v>
      </c>
      <c r="AS230" s="31">
        <f t="shared" si="96"/>
        <v>1.9326974511843363E-2</v>
      </c>
      <c r="AT230" s="8">
        <f t="shared" si="97"/>
        <v>1.8616321220687109E-2</v>
      </c>
    </row>
    <row r="231" spans="1:46">
      <c r="A231" t="s">
        <v>251</v>
      </c>
      <c r="B231">
        <v>6311.4639999999999</v>
      </c>
      <c r="C231">
        <v>12869.401</v>
      </c>
      <c r="D231">
        <v>27878.423999999999</v>
      </c>
      <c r="E231">
        <v>17767.936000000002</v>
      </c>
      <c r="F231">
        <v>20657.794000000002</v>
      </c>
      <c r="G231">
        <v>20964.598999999998</v>
      </c>
      <c r="H231">
        <v>18476.519</v>
      </c>
      <c r="I231">
        <v>25204.553</v>
      </c>
      <c r="J231">
        <v>20287.383000000002</v>
      </c>
      <c r="K231">
        <v>23077.514999999999</v>
      </c>
      <c r="L231">
        <v>20443.194</v>
      </c>
      <c r="M231">
        <v>15273.412</v>
      </c>
      <c r="N231">
        <v>36101.563999999998</v>
      </c>
      <c r="O231">
        <v>49319.298999999999</v>
      </c>
      <c r="P231">
        <v>33351.932000000001</v>
      </c>
      <c r="Q231">
        <v>32745.199000000001</v>
      </c>
      <c r="R231">
        <v>45732.646999999997</v>
      </c>
      <c r="S231">
        <v>13663.348</v>
      </c>
      <c r="T231">
        <v>23129.713</v>
      </c>
      <c r="U231">
        <v>20231.657999999999</v>
      </c>
      <c r="Z231" s="110" t="s">
        <v>216</v>
      </c>
      <c r="AF231" s="33">
        <f t="shared" si="79"/>
        <v>0.88850790103435318</v>
      </c>
      <c r="AG231" s="31">
        <f t="shared" si="93"/>
        <v>1.3776370103459798E-2</v>
      </c>
      <c r="AH231" s="8">
        <f t="shared" si="80"/>
        <v>1.224041368449748E-2</v>
      </c>
      <c r="AI231" s="33">
        <f t="shared" si="88"/>
        <v>0.87230967086084943</v>
      </c>
      <c r="AJ231" s="72">
        <f t="shared" si="92"/>
        <v>1.6326610310589958E-2</v>
      </c>
      <c r="AK231" s="8">
        <f t="shared" si="81"/>
        <v>1.4241860066304077E-2</v>
      </c>
      <c r="AL231" s="33">
        <f t="shared" si="82"/>
        <v>0.88548234388998293</v>
      </c>
      <c r="AM231" s="31">
        <f t="shared" si="94"/>
        <v>9.6777050127906696E-3</v>
      </c>
      <c r="AN231" s="8">
        <f t="shared" si="83"/>
        <v>8.5694369182017192E-3</v>
      </c>
      <c r="AO231" s="33">
        <f t="shared" si="89"/>
        <v>0.59626570580042593</v>
      </c>
      <c r="AP231" s="31">
        <f t="shared" si="95"/>
        <v>5.4705445778750889E-3</v>
      </c>
      <c r="AQ231" s="8">
        <f t="shared" si="90"/>
        <v>3.2618981238393828E-3</v>
      </c>
      <c r="AR231" s="33">
        <f t="shared" si="84"/>
        <v>0.7812550189808789</v>
      </c>
      <c r="AS231" s="31">
        <f t="shared" si="96"/>
        <v>7.4755739795689218E-3</v>
      </c>
      <c r="AT231" s="8">
        <f t="shared" si="97"/>
        <v>5.8403296913010824E-3</v>
      </c>
    </row>
    <row r="232" spans="1:46">
      <c r="A232" t="s">
        <v>252</v>
      </c>
      <c r="B232">
        <v>132540.62400000001</v>
      </c>
      <c r="C232">
        <v>134712.864</v>
      </c>
      <c r="D232">
        <v>106691.89599999999</v>
      </c>
      <c r="E232">
        <v>121318.47199999999</v>
      </c>
      <c r="F232">
        <v>128028.905</v>
      </c>
      <c r="G232">
        <v>139811.394</v>
      </c>
      <c r="H232">
        <v>145207.77299999999</v>
      </c>
      <c r="I232">
        <v>137960.55600000001</v>
      </c>
      <c r="J232">
        <v>153384.14199999999</v>
      </c>
      <c r="K232">
        <v>187950.31700000001</v>
      </c>
      <c r="L232">
        <v>228843.617</v>
      </c>
      <c r="M232">
        <v>310136.96600000001</v>
      </c>
      <c r="N232">
        <v>385973.12699999998</v>
      </c>
      <c r="O232">
        <v>465456.29599999997</v>
      </c>
      <c r="P232">
        <v>240381.255</v>
      </c>
      <c r="Q232">
        <v>247583.277</v>
      </c>
      <c r="R232">
        <v>346829.31599999999</v>
      </c>
      <c r="S232">
        <v>300159.54100000003</v>
      </c>
      <c r="T232">
        <v>334358.74900000001</v>
      </c>
      <c r="U232">
        <v>360199.83500000002</v>
      </c>
      <c r="Z232" s="110" t="s">
        <v>217</v>
      </c>
      <c r="AF232" s="33">
        <f t="shared" si="79"/>
        <v>0.50130816508733167</v>
      </c>
      <c r="AG232" s="31">
        <f t="shared" si="93"/>
        <v>6.0627867749685335E-3</v>
      </c>
      <c r="AH232" s="8">
        <f t="shared" si="80"/>
        <v>3.0393245134752167E-3</v>
      </c>
      <c r="AI232" s="33">
        <f t="shared" si="88"/>
        <v>0.42997978323567776</v>
      </c>
      <c r="AJ232" s="72">
        <f t="shared" si="92"/>
        <v>4.0492851522259538E-3</v>
      </c>
      <c r="AK232" s="8">
        <f t="shared" si="81"/>
        <v>1.741110752013564E-3</v>
      </c>
      <c r="AL232" s="33">
        <f t="shared" si="82"/>
        <v>0.41554567785406121</v>
      </c>
      <c r="AM232" s="31">
        <f t="shared" si="94"/>
        <v>2.5040487007850836E-3</v>
      </c>
      <c r="AN232" s="8">
        <f t="shared" si="83"/>
        <v>1.0405466147473189E-3</v>
      </c>
      <c r="AO232" s="33">
        <f t="shared" si="89"/>
        <v>0.58701607067286843</v>
      </c>
      <c r="AP232" s="31">
        <f t="shared" si="95"/>
        <v>1.266840545163244E-3</v>
      </c>
      <c r="AQ232" s="8">
        <f t="shared" si="90"/>
        <v>7.4365575899080203E-4</v>
      </c>
      <c r="AR232" s="33">
        <f t="shared" si="84"/>
        <v>0.47943855425854343</v>
      </c>
      <c r="AS232" s="31">
        <f t="shared" si="96"/>
        <v>1.3307012230199717E-3</v>
      </c>
      <c r="AT232" s="8">
        <f t="shared" si="97"/>
        <v>6.3798947051477086E-4</v>
      </c>
    </row>
    <row r="233" spans="1:46">
      <c r="A233" t="s">
        <v>253</v>
      </c>
      <c r="B233">
        <v>70544.84</v>
      </c>
      <c r="C233">
        <v>94433.304000000004</v>
      </c>
      <c r="D233">
        <v>103304.272</v>
      </c>
      <c r="E233">
        <v>117975.072</v>
      </c>
      <c r="F233">
        <v>112376.389</v>
      </c>
      <c r="G233">
        <v>110814.72100000001</v>
      </c>
      <c r="H233">
        <v>138978.57</v>
      </c>
      <c r="I233">
        <v>150727.15599999999</v>
      </c>
      <c r="J233">
        <v>231071.185</v>
      </c>
      <c r="K233">
        <v>314155.90899999999</v>
      </c>
      <c r="L233">
        <v>340204.00699999998</v>
      </c>
      <c r="M233">
        <v>417660.47700000001</v>
      </c>
      <c r="N233">
        <v>425858.01199999999</v>
      </c>
      <c r="O233">
        <v>514205.94699999999</v>
      </c>
      <c r="P233">
        <v>362975.27299999999</v>
      </c>
      <c r="Q233">
        <v>372555.16399999999</v>
      </c>
      <c r="R233">
        <v>462835.3</v>
      </c>
      <c r="S233">
        <v>446791.20199999999</v>
      </c>
      <c r="T233">
        <v>435281.90299999999</v>
      </c>
      <c r="U233">
        <v>430927.05900000001</v>
      </c>
      <c r="Z233" s="110" t="s">
        <v>218</v>
      </c>
      <c r="AF233" s="33">
        <f t="shared" si="79"/>
        <v>0.6481345472760599</v>
      </c>
      <c r="AG233" s="31">
        <f t="shared" si="93"/>
        <v>1.2391738624084919E-2</v>
      </c>
      <c r="AH233" s="8">
        <f t="shared" si="80"/>
        <v>8.0315139030845435E-3</v>
      </c>
      <c r="AI233" s="33">
        <f t="shared" si="88"/>
        <v>0.87627995006094583</v>
      </c>
      <c r="AJ233" s="72">
        <f t="shared" si="92"/>
        <v>6.9483108639095273E-3</v>
      </c>
      <c r="AK233" s="8">
        <f t="shared" si="81"/>
        <v>6.0886654968345683E-3</v>
      </c>
      <c r="AL233" s="33">
        <f t="shared" si="82"/>
        <v>0.97126581462727368</v>
      </c>
      <c r="AM233" s="31">
        <f t="shared" si="94"/>
        <v>4.267171961917786E-3</v>
      </c>
      <c r="AN233" s="8">
        <f t="shared" si="83"/>
        <v>4.1445582517467402E-3</v>
      </c>
      <c r="AO233" s="33">
        <f t="shared" si="89"/>
        <v>0.94899296771078023</v>
      </c>
      <c r="AP233" s="31">
        <f t="shared" si="95"/>
        <v>2.9334901801723727E-3</v>
      </c>
      <c r="AQ233" s="8">
        <f t="shared" si="90"/>
        <v>2.7838615518322113E-3</v>
      </c>
      <c r="AR233" s="33">
        <f t="shared" si="84"/>
        <v>0.97913933918897134</v>
      </c>
      <c r="AS233" s="31">
        <f t="shared" si="96"/>
        <v>3.6773887270900082E-3</v>
      </c>
      <c r="AT233" s="8">
        <f t="shared" si="97"/>
        <v>3.6006759681838831E-3</v>
      </c>
    </row>
    <row r="234" spans="1:46">
      <c r="A234" t="s">
        <v>254</v>
      </c>
      <c r="B234">
        <v>71882.127999999997</v>
      </c>
      <c r="C234">
        <v>82439.808000000005</v>
      </c>
      <c r="D234">
        <v>87161.775999999998</v>
      </c>
      <c r="E234">
        <v>103253.632</v>
      </c>
      <c r="F234">
        <v>89152.854000000007</v>
      </c>
      <c r="G234">
        <v>99535.377999999997</v>
      </c>
      <c r="H234">
        <v>119558.137</v>
      </c>
      <c r="I234">
        <v>124051.379</v>
      </c>
      <c r="J234">
        <v>153594.49799999999</v>
      </c>
      <c r="K234">
        <v>177001.76800000001</v>
      </c>
      <c r="L234">
        <v>182807.27499999999</v>
      </c>
      <c r="M234">
        <v>207654.31599999999</v>
      </c>
      <c r="N234">
        <v>260422.64</v>
      </c>
      <c r="O234">
        <v>281664.52600000001</v>
      </c>
      <c r="P234">
        <v>224041.65299999999</v>
      </c>
      <c r="Q234">
        <v>241452.22700000001</v>
      </c>
      <c r="R234">
        <v>364866.46899999998</v>
      </c>
      <c r="S234">
        <v>349374.87699999998</v>
      </c>
      <c r="T234">
        <v>371077.14600000001</v>
      </c>
      <c r="U234">
        <v>381302.11900000001</v>
      </c>
      <c r="Z234" s="110" t="s">
        <v>219</v>
      </c>
      <c r="AF234" s="33">
        <f t="shared" si="79"/>
        <v>0.97850325302171959</v>
      </c>
      <c r="AG234" s="31">
        <f t="shared" si="93"/>
        <v>1.0465353406385434E-2</v>
      </c>
      <c r="AH234" s="8">
        <f t="shared" si="80"/>
        <v>1.0240382352170082E-2</v>
      </c>
      <c r="AI234" s="33">
        <f t="shared" si="88"/>
        <v>0.93185922335764182</v>
      </c>
      <c r="AJ234" s="72">
        <f t="shared" si="92"/>
        <v>5.7692173513666399E-3</v>
      </c>
      <c r="AK234" s="8">
        <f t="shared" si="81"/>
        <v>5.3760984004259486E-3</v>
      </c>
      <c r="AL234" s="33">
        <f t="shared" si="82"/>
        <v>0.98368218806449226</v>
      </c>
      <c r="AM234" s="31">
        <f t="shared" si="94"/>
        <v>4.5660791545416805E-3</v>
      </c>
      <c r="AN234" s="8">
        <f t="shared" si="83"/>
        <v>4.491570733615227E-3</v>
      </c>
      <c r="AO234" s="33">
        <f t="shared" si="89"/>
        <v>0.95183895800588159</v>
      </c>
      <c r="AP234" s="31">
        <f t="shared" si="95"/>
        <v>3.5358484617624367E-3</v>
      </c>
      <c r="AQ234" s="8">
        <f t="shared" si="90"/>
        <v>3.3655583155106569E-3</v>
      </c>
      <c r="AR234" s="33">
        <f t="shared" si="84"/>
        <v>0.96769725713400567</v>
      </c>
      <c r="AS234" s="31">
        <f t="shared" si="96"/>
        <v>3.4409492198362855E-3</v>
      </c>
      <c r="AT234" s="8">
        <f t="shared" si="97"/>
        <v>3.3297971219729701E-3</v>
      </c>
    </row>
    <row r="235" spans="1:46">
      <c r="A235" t="s">
        <v>255</v>
      </c>
      <c r="B235">
        <v>390068.06400000001</v>
      </c>
      <c r="C235">
        <v>505379.32799999998</v>
      </c>
      <c r="D235">
        <v>519201.728</v>
      </c>
      <c r="E235">
        <v>854523.77599999995</v>
      </c>
      <c r="F235">
        <v>751738.55799999996</v>
      </c>
      <c r="G235">
        <v>792360.94400000002</v>
      </c>
      <c r="H235">
        <v>926810.15599999996</v>
      </c>
      <c r="I235">
        <v>1023743.03</v>
      </c>
      <c r="J235">
        <v>1303785.0260000001</v>
      </c>
      <c r="K235">
        <v>1510386.5660000001</v>
      </c>
      <c r="L235">
        <v>1772438.132</v>
      </c>
      <c r="M235">
        <v>1849125.885</v>
      </c>
      <c r="N235">
        <v>2142516.1839999999</v>
      </c>
      <c r="O235">
        <v>2402532.4019999998</v>
      </c>
      <c r="P235">
        <v>1852553.4920000001</v>
      </c>
      <c r="Q235">
        <v>2131964.426</v>
      </c>
      <c r="R235">
        <v>2693361.5759999999</v>
      </c>
      <c r="S235">
        <v>2490303.17</v>
      </c>
      <c r="T235">
        <v>3006264.1090000002</v>
      </c>
      <c r="U235">
        <v>3496732.872</v>
      </c>
      <c r="Z235" s="110" t="s">
        <v>220</v>
      </c>
      <c r="AF235" s="33">
        <f t="shared" si="79"/>
        <v>0.68232443061027548</v>
      </c>
      <c r="AG235" s="31">
        <f t="shared" si="93"/>
        <v>3.1861613018943608E-2</v>
      </c>
      <c r="AH235" s="8">
        <f t="shared" si="80"/>
        <v>2.1739956961475636E-2</v>
      </c>
      <c r="AI235" s="33">
        <f t="shared" si="88"/>
        <v>0.89858527813490174</v>
      </c>
      <c r="AJ235" s="72">
        <f t="shared" si="92"/>
        <v>2.7602477830887699E-2</v>
      </c>
      <c r="AK235" s="8">
        <f t="shared" si="81"/>
        <v>2.4803180218880682E-2</v>
      </c>
      <c r="AL235" s="33">
        <f t="shared" si="82"/>
        <v>0.58876451814175024</v>
      </c>
      <c r="AM235" s="31">
        <f t="shared" si="94"/>
        <v>2.8828903800136321E-2</v>
      </c>
      <c r="AN235" s="8">
        <f t="shared" si="83"/>
        <v>1.6973435654442134E-2</v>
      </c>
      <c r="AO235" s="33">
        <f t="shared" si="89"/>
        <v>0.46400605781025644</v>
      </c>
      <c r="AP235" s="31">
        <f t="shared" si="95"/>
        <v>2.6181841803960763E-2</v>
      </c>
      <c r="AQ235" s="8">
        <f t="shared" si="90"/>
        <v>1.2148533201667608E-2</v>
      </c>
      <c r="AR235" s="33">
        <f t="shared" si="84"/>
        <v>0.53087883538706082</v>
      </c>
      <c r="AS235" s="31">
        <f t="shared" si="96"/>
        <v>2.5816897093333374E-2</v>
      </c>
      <c r="AT235" s="8">
        <f t="shared" si="97"/>
        <v>1.3705644262216416E-2</v>
      </c>
    </row>
    <row r="236" spans="1:46">
      <c r="A236" t="s">
        <v>256</v>
      </c>
      <c r="B236">
        <v>39394.639999999999</v>
      </c>
      <c r="C236">
        <v>43259.16</v>
      </c>
      <c r="D236">
        <v>37161.044000000002</v>
      </c>
      <c r="E236">
        <v>47064.995999999999</v>
      </c>
      <c r="F236">
        <v>39863.267999999996</v>
      </c>
      <c r="G236">
        <v>34625.446000000004</v>
      </c>
      <c r="H236">
        <v>37527.087</v>
      </c>
      <c r="I236">
        <v>41425.603999999999</v>
      </c>
      <c r="J236">
        <v>50196.027000000002</v>
      </c>
      <c r="K236">
        <v>63080.983999999997</v>
      </c>
      <c r="L236">
        <v>67143.808000000005</v>
      </c>
      <c r="M236">
        <v>74165.561000000002</v>
      </c>
      <c r="N236">
        <v>116463.43</v>
      </c>
      <c r="O236">
        <v>142324.019</v>
      </c>
      <c r="P236">
        <v>115457.899</v>
      </c>
      <c r="Q236">
        <v>135646.58199999999</v>
      </c>
      <c r="R236">
        <v>298125.04599999997</v>
      </c>
      <c r="S236">
        <v>293978.01699999999</v>
      </c>
      <c r="T236">
        <v>395742.946</v>
      </c>
      <c r="U236">
        <v>381574.49099999998</v>
      </c>
      <c r="Z236" s="110" t="s">
        <v>221</v>
      </c>
      <c r="AF236" s="33">
        <f t="shared" si="79"/>
        <v>0.91449316826806459</v>
      </c>
      <c r="AG236" s="31">
        <f t="shared" si="93"/>
        <v>1.493749861062744E-2</v>
      </c>
      <c r="AH236" s="8">
        <f t="shared" si="80"/>
        <v>1.3660240430432501E-2</v>
      </c>
      <c r="AI236" s="33">
        <f t="shared" si="88"/>
        <v>0.84383072534766335</v>
      </c>
      <c r="AJ236" s="72">
        <f t="shared" si="92"/>
        <v>1.8658628480674556E-2</v>
      </c>
      <c r="AK236" s="8">
        <f t="shared" si="81"/>
        <v>1.5744724004840178E-2</v>
      </c>
      <c r="AL236" s="33">
        <f t="shared" si="82"/>
        <v>0.56530688183262678</v>
      </c>
      <c r="AM236" s="31">
        <f t="shared" si="94"/>
        <v>2.4236013833630075E-2</v>
      </c>
      <c r="AN236" s="8">
        <f t="shared" si="83"/>
        <v>1.3700785408341826E-2</v>
      </c>
      <c r="AO236" s="33">
        <f t="shared" si="89"/>
        <v>0.64865173666473208</v>
      </c>
      <c r="AP236" s="31">
        <f t="shared" si="95"/>
        <v>1.871650142838643E-2</v>
      </c>
      <c r="AQ236" s="8">
        <f t="shared" si="90"/>
        <v>1.2140491155810796E-2</v>
      </c>
      <c r="AR236" s="33">
        <f t="shared" si="84"/>
        <v>0.70332433221630097</v>
      </c>
      <c r="AS236" s="31">
        <f t="shared" si="96"/>
        <v>1.8812467804004553E-2</v>
      </c>
      <c r="AT236" s="8">
        <f t="shared" si="97"/>
        <v>1.3231266355592165E-2</v>
      </c>
    </row>
    <row r="237" spans="1:46">
      <c r="A237" t="s">
        <v>257</v>
      </c>
      <c r="B237">
        <v>118886.38400000001</v>
      </c>
      <c r="C237">
        <v>157471.12</v>
      </c>
      <c r="D237">
        <v>185691.48800000001</v>
      </c>
      <c r="E237">
        <v>236110.52799999999</v>
      </c>
      <c r="F237">
        <v>223794.00399999999</v>
      </c>
      <c r="G237">
        <v>205174.54399999999</v>
      </c>
      <c r="H237">
        <v>206324.00099999999</v>
      </c>
      <c r="I237">
        <v>200232.87100000001</v>
      </c>
      <c r="J237">
        <v>249435.84599999999</v>
      </c>
      <c r="K237">
        <v>286640.84700000001</v>
      </c>
      <c r="L237">
        <v>365654.81599999999</v>
      </c>
      <c r="M237">
        <v>417589.35399999999</v>
      </c>
      <c r="N237">
        <v>485800.11499999999</v>
      </c>
      <c r="O237">
        <v>477865.67700000003</v>
      </c>
      <c r="P237">
        <v>388451.66899999999</v>
      </c>
      <c r="Q237">
        <v>423725.60800000001</v>
      </c>
      <c r="R237">
        <v>511320.03700000001</v>
      </c>
      <c r="S237">
        <v>494790.70199999999</v>
      </c>
      <c r="T237">
        <v>483306.10800000001</v>
      </c>
      <c r="U237">
        <v>517321.19500000001</v>
      </c>
      <c r="Z237" s="110" t="s">
        <v>222</v>
      </c>
      <c r="AF237" s="33">
        <f t="shared" ref="AF237:AF298" si="98">(2*MIN(B202,B467)/(B202+B467))</f>
        <v>0.48555204680190067</v>
      </c>
      <c r="AG237" s="31">
        <f t="shared" si="93"/>
        <v>2.3943321006068878E-2</v>
      </c>
      <c r="AH237" s="8">
        <f t="shared" ref="AH237:AH298" si="99">(AF237*AG237)</f>
        <v>1.1625728521731687E-2</v>
      </c>
      <c r="AI237" s="33">
        <f t="shared" si="88"/>
        <v>0.66619323459260027</v>
      </c>
      <c r="AJ237" s="72">
        <f t="shared" si="92"/>
        <v>1.5830669568153037E-2</v>
      </c>
      <c r="AK237" s="8">
        <f t="shared" ref="AK237:AK298" si="100">(AI237*AJ237)</f>
        <v>1.0546284965374514E-2</v>
      </c>
      <c r="AL237" s="33">
        <f t="shared" ref="AL237:AL298" si="101">(2*MIN(L202,L467)/(L202+L467))</f>
        <v>0.97139614848429046</v>
      </c>
      <c r="AM237" s="31">
        <f t="shared" si="94"/>
        <v>1.9874363435235905E-2</v>
      </c>
      <c r="AN237" s="8">
        <f t="shared" ref="AN237:AN297" si="102">(AL237*AM237)</f>
        <v>1.9305880094565169E-2</v>
      </c>
      <c r="AO237" s="33">
        <f t="shared" si="89"/>
        <v>0.91347831824843739</v>
      </c>
      <c r="AP237" s="31">
        <f t="shared" si="95"/>
        <v>2.0515011066448836E-2</v>
      </c>
      <c r="AQ237" s="8">
        <f t="shared" si="90"/>
        <v>1.8740017807827764E-2</v>
      </c>
      <c r="AR237" s="33">
        <f t="shared" ref="AR237:AR298" si="103">(2*MIN(U202,U467)/(U202+U467))</f>
        <v>0.90823144228967545</v>
      </c>
      <c r="AS237" s="31">
        <f t="shared" si="96"/>
        <v>2.4004220412865099E-2</v>
      </c>
      <c r="AT237" s="8">
        <f t="shared" si="97"/>
        <v>2.1801387726615738E-2</v>
      </c>
    </row>
    <row r="238" spans="1:46">
      <c r="A238" t="s">
        <v>258</v>
      </c>
      <c r="B238">
        <v>94878.183999999994</v>
      </c>
      <c r="C238">
        <v>137080.016</v>
      </c>
      <c r="D238">
        <v>122509.856</v>
      </c>
      <c r="E238">
        <v>160925.152</v>
      </c>
      <c r="F238">
        <v>125947.02499999999</v>
      </c>
      <c r="G238">
        <v>112777.75</v>
      </c>
      <c r="H238">
        <v>116030.18</v>
      </c>
      <c r="I238">
        <v>129478.71</v>
      </c>
      <c r="J238">
        <v>171602.19399999999</v>
      </c>
      <c r="K238">
        <v>219959.258</v>
      </c>
      <c r="L238">
        <v>200293.28400000001</v>
      </c>
      <c r="M238">
        <v>199790.93400000001</v>
      </c>
      <c r="N238">
        <v>239224.93</v>
      </c>
      <c r="O238">
        <v>214753.06899999999</v>
      </c>
      <c r="P238">
        <v>169196.22099999999</v>
      </c>
      <c r="Q238">
        <v>166041.878</v>
      </c>
      <c r="R238">
        <v>226046.269</v>
      </c>
      <c r="S238">
        <v>216796.93</v>
      </c>
      <c r="T238">
        <v>213707.49600000001</v>
      </c>
      <c r="U238">
        <v>228797.44699999999</v>
      </c>
      <c r="Z238" s="110" t="s">
        <v>223</v>
      </c>
      <c r="AF238" s="33">
        <f t="shared" si="98"/>
        <v>0.84107401740533172</v>
      </c>
      <c r="AG238" s="31">
        <f t="shared" si="93"/>
        <v>1.8376785425511164E-2</v>
      </c>
      <c r="AH238" s="8">
        <f t="shared" si="99"/>
        <v>1.5456236744830423E-2</v>
      </c>
      <c r="AI238" s="33">
        <f t="shared" si="88"/>
        <v>0.97418649071841001</v>
      </c>
      <c r="AJ238" s="72">
        <f t="shared" si="92"/>
        <v>1.2975107897075743E-2</v>
      </c>
      <c r="AK238" s="8">
        <f t="shared" si="100"/>
        <v>1.2640174828944946E-2</v>
      </c>
      <c r="AL238" s="33">
        <f t="shared" si="101"/>
        <v>0.82279137622564358</v>
      </c>
      <c r="AM238" s="31">
        <f t="shared" si="94"/>
        <v>1.4484455635004887E-2</v>
      </c>
      <c r="AN238" s="8">
        <f t="shared" si="102"/>
        <v>1.191768518580495E-2</v>
      </c>
      <c r="AO238" s="33">
        <f t="shared" si="89"/>
        <v>0.81283486618237366</v>
      </c>
      <c r="AP238" s="31">
        <f t="shared" si="95"/>
        <v>1.0416558686021316E-2</v>
      </c>
      <c r="AQ238" s="8">
        <f t="shared" si="90"/>
        <v>8.466942085632978E-3</v>
      </c>
      <c r="AR238" s="33">
        <f t="shared" si="103"/>
        <v>0.79477182244284217</v>
      </c>
      <c r="AS238" s="31">
        <f t="shared" si="96"/>
        <v>1.2263726608631306E-2</v>
      </c>
      <c r="AT238" s="8">
        <f t="shared" si="97"/>
        <v>9.74686434668268E-3</v>
      </c>
    </row>
    <row r="239" spans="1:46">
      <c r="A239" t="s">
        <v>259</v>
      </c>
      <c r="B239">
        <v>24104.808000000001</v>
      </c>
      <c r="C239">
        <v>23120.617999999999</v>
      </c>
      <c r="D239">
        <v>20736.112000000001</v>
      </c>
      <c r="E239">
        <v>26540.016</v>
      </c>
      <c r="F239">
        <v>24508.885999999999</v>
      </c>
      <c r="G239">
        <v>21717.118999999999</v>
      </c>
      <c r="H239">
        <v>26444.132000000001</v>
      </c>
      <c r="I239">
        <v>22284.579000000002</v>
      </c>
      <c r="J239">
        <v>31615.623</v>
      </c>
      <c r="K239">
        <v>41314.353000000003</v>
      </c>
      <c r="L239">
        <v>30709.757000000001</v>
      </c>
      <c r="M239">
        <v>31945.042000000001</v>
      </c>
      <c r="N239">
        <v>40540.599000000002</v>
      </c>
      <c r="O239">
        <v>46703.127999999997</v>
      </c>
      <c r="P239">
        <v>73796.145000000004</v>
      </c>
      <c r="Q239">
        <v>52059.256000000001</v>
      </c>
      <c r="R239">
        <v>75220.574999999997</v>
      </c>
      <c r="S239">
        <v>100496.421</v>
      </c>
      <c r="T239">
        <v>99220.191000000006</v>
      </c>
      <c r="U239">
        <v>104202.02</v>
      </c>
      <c r="Z239" s="110" t="s">
        <v>224</v>
      </c>
      <c r="AF239" s="33">
        <f t="shared" si="98"/>
        <v>0.45168038190173843</v>
      </c>
      <c r="AG239" s="31">
        <f t="shared" si="93"/>
        <v>1.8501249624568023E-2</v>
      </c>
      <c r="AH239" s="8">
        <f t="shared" si="99"/>
        <v>8.3566514960842792E-3</v>
      </c>
      <c r="AI239" s="33">
        <f t="shared" si="88"/>
        <v>0.84972632407673521</v>
      </c>
      <c r="AJ239" s="72">
        <f t="shared" si="92"/>
        <v>1.0548073085014348E-2</v>
      </c>
      <c r="AK239" s="8">
        <f t="shared" si="100"/>
        <v>8.9629753686219903E-3</v>
      </c>
      <c r="AL239" s="33">
        <f t="shared" si="101"/>
        <v>0.80948587912402448</v>
      </c>
      <c r="AM239" s="31">
        <f t="shared" si="94"/>
        <v>7.346632756837764E-3</v>
      </c>
      <c r="AN239" s="8">
        <f t="shared" si="102"/>
        <v>5.9469954757701733E-3</v>
      </c>
      <c r="AO239" s="33">
        <f t="shared" si="89"/>
        <v>0.86722171255608682</v>
      </c>
      <c r="AP239" s="31">
        <f t="shared" si="95"/>
        <v>5.1367688963160239E-3</v>
      </c>
      <c r="AQ239" s="8">
        <f t="shared" si="90"/>
        <v>4.4547175192680222E-3</v>
      </c>
      <c r="AR239" s="33">
        <f t="shared" si="103"/>
        <v>0.91472908217394544</v>
      </c>
      <c r="AS239" s="31">
        <f t="shared" si="96"/>
        <v>5.9077334545856591E-3</v>
      </c>
      <c r="AT239" s="8">
        <f t="shared" si="97"/>
        <v>5.4039756006414516E-3</v>
      </c>
    </row>
    <row r="240" spans="1:46">
      <c r="A240" t="s">
        <v>260</v>
      </c>
      <c r="B240">
        <v>41312.544000000002</v>
      </c>
      <c r="C240">
        <v>45645.048000000003</v>
      </c>
      <c r="D240">
        <v>42729.343999999997</v>
      </c>
      <c r="E240">
        <v>45070.955999999998</v>
      </c>
      <c r="F240">
        <v>40188.271000000001</v>
      </c>
      <c r="G240">
        <v>41775.387999999999</v>
      </c>
      <c r="H240">
        <v>40710.75</v>
      </c>
      <c r="I240">
        <v>42474.080000000002</v>
      </c>
      <c r="J240">
        <v>55485.358</v>
      </c>
      <c r="K240">
        <v>55419.05</v>
      </c>
      <c r="L240">
        <v>40396.707000000002</v>
      </c>
      <c r="M240">
        <v>32945.334999999999</v>
      </c>
      <c r="N240">
        <v>42306.506999999998</v>
      </c>
      <c r="O240">
        <v>62119.387000000002</v>
      </c>
      <c r="P240">
        <v>83544.505999999994</v>
      </c>
      <c r="Q240">
        <v>63302.036999999997</v>
      </c>
      <c r="R240">
        <v>67913.744999999995</v>
      </c>
      <c r="S240">
        <v>61217.207999999999</v>
      </c>
      <c r="T240">
        <v>58246.036999999997</v>
      </c>
      <c r="U240">
        <v>68187.053</v>
      </c>
      <c r="Z240" s="110" t="s">
        <v>225</v>
      </c>
      <c r="AF240" s="33">
        <f t="shared" si="98"/>
        <v>0.74762442860451672</v>
      </c>
      <c r="AG240" s="31">
        <f t="shared" si="93"/>
        <v>1.0292973229477366E-2</v>
      </c>
      <c r="AH240" s="8">
        <f t="shared" si="99"/>
        <v>7.6952782293296029E-3</v>
      </c>
      <c r="AI240" s="33">
        <f t="shared" si="88"/>
        <v>0.67142540459163125</v>
      </c>
      <c r="AJ240" s="72">
        <f t="shared" si="92"/>
        <v>5.0330666784832029E-3</v>
      </c>
      <c r="AK240" s="8">
        <f t="shared" si="100"/>
        <v>3.3793288309372422E-3</v>
      </c>
      <c r="AL240" s="33">
        <f t="shared" si="101"/>
        <v>0.79087362638027181</v>
      </c>
      <c r="AM240" s="31">
        <f t="shared" si="94"/>
        <v>4.882036622252511E-3</v>
      </c>
      <c r="AN240" s="8">
        <f t="shared" si="102"/>
        <v>3.8610740075621366E-3</v>
      </c>
      <c r="AO240" s="33">
        <f t="shared" si="89"/>
        <v>0.75129390468724655</v>
      </c>
      <c r="AP240" s="31">
        <f t="shared" si="95"/>
        <v>3.600556086103678E-3</v>
      </c>
      <c r="AQ240" s="8">
        <f t="shared" si="90"/>
        <v>2.7050758409742619E-3</v>
      </c>
      <c r="AR240" s="33">
        <f t="shared" si="103"/>
        <v>0.70707285414073862</v>
      </c>
      <c r="AS240" s="31">
        <f t="shared" si="96"/>
        <v>3.837811994601612E-3</v>
      </c>
      <c r="AT240" s="8">
        <f t="shared" si="97"/>
        <v>2.7136126806785229E-3</v>
      </c>
    </row>
    <row r="241" spans="1:46">
      <c r="A241" t="s">
        <v>261</v>
      </c>
      <c r="B241">
        <v>81367.975999999995</v>
      </c>
      <c r="C241">
        <v>118965.792</v>
      </c>
      <c r="D241">
        <v>107822.632</v>
      </c>
      <c r="E241">
        <v>118191.008</v>
      </c>
      <c r="F241">
        <v>124994.444</v>
      </c>
      <c r="G241">
        <v>127649.77499999999</v>
      </c>
      <c r="H241">
        <v>140957.24400000001</v>
      </c>
      <c r="I241">
        <v>148774.63</v>
      </c>
      <c r="J241">
        <v>210390.976</v>
      </c>
      <c r="K241">
        <v>243521.61600000001</v>
      </c>
      <c r="L241">
        <v>220011.791</v>
      </c>
      <c r="M241">
        <v>205463.511</v>
      </c>
      <c r="N241">
        <v>262850.55</v>
      </c>
      <c r="O241">
        <v>305674.95</v>
      </c>
      <c r="P241">
        <v>290540.51400000002</v>
      </c>
      <c r="Q241">
        <v>261459.57699999999</v>
      </c>
      <c r="R241">
        <v>321035.65399999998</v>
      </c>
      <c r="S241">
        <v>349581.84100000001</v>
      </c>
      <c r="T241">
        <v>339100.647</v>
      </c>
      <c r="U241">
        <v>380447.90600000002</v>
      </c>
      <c r="Z241" s="110" t="s">
        <v>226</v>
      </c>
      <c r="AF241" s="33">
        <f t="shared" si="98"/>
        <v>0.68820098387223172</v>
      </c>
      <c r="AG241" s="31">
        <f t="shared" si="93"/>
        <v>1.8713673866837376E-2</v>
      </c>
      <c r="AH241" s="8">
        <f t="shared" si="99"/>
        <v>1.2878768767021553E-2</v>
      </c>
      <c r="AI241" s="33">
        <f t="shared" ref="AI241:AI272" si="104">(2*MIN(G206,G471)/(G206+G471))</f>
        <v>0.79499611464667053</v>
      </c>
      <c r="AJ241" s="72">
        <f t="shared" si="92"/>
        <v>1.4294751704255978E-2</v>
      </c>
      <c r="AK241" s="8">
        <f t="shared" si="100"/>
        <v>1.1364272064722375E-2</v>
      </c>
      <c r="AL241" s="33">
        <f t="shared" si="101"/>
        <v>0.94620756925931959</v>
      </c>
      <c r="AM241" s="31">
        <f t="shared" si="94"/>
        <v>1.2649480763587432E-2</v>
      </c>
      <c r="AN241" s="8">
        <f t="shared" si="102"/>
        <v>1.1969034445706586E-2</v>
      </c>
      <c r="AO241" s="33">
        <f t="shared" ref="AO241:AO272" si="105">(2*MIN(Q206,Q471)/(Q206+Q471))</f>
        <v>0.9507527538305377</v>
      </c>
      <c r="AP241" s="31">
        <f t="shared" si="95"/>
        <v>1.2580658465506133E-2</v>
      </c>
      <c r="AQ241" s="8">
        <f t="shared" si="90"/>
        <v>1.1961095681081424E-2</v>
      </c>
      <c r="AR241" s="33">
        <f t="shared" si="103"/>
        <v>0.86143521073618778</v>
      </c>
      <c r="AS241" s="31">
        <f t="shared" si="96"/>
        <v>1.6150421198180515E-2</v>
      </c>
      <c r="AT241" s="8">
        <f t="shared" si="97"/>
        <v>1.3912541488332826E-2</v>
      </c>
    </row>
    <row r="242" spans="1:46">
      <c r="A242" t="s">
        <v>262</v>
      </c>
      <c r="B242">
        <v>111812.008</v>
      </c>
      <c r="C242">
        <v>80880.576000000001</v>
      </c>
      <c r="D242">
        <v>76628.504000000001</v>
      </c>
      <c r="E242">
        <v>85145.952000000005</v>
      </c>
      <c r="F242">
        <v>82949.574999999997</v>
      </c>
      <c r="G242">
        <v>71751.184999999998</v>
      </c>
      <c r="H242">
        <v>78603.103000000003</v>
      </c>
      <c r="I242">
        <v>77122.48</v>
      </c>
      <c r="J242">
        <v>81683.168000000005</v>
      </c>
      <c r="K242">
        <v>90030.286999999997</v>
      </c>
      <c r="L242">
        <v>97283.1</v>
      </c>
      <c r="M242">
        <v>94941.501000000004</v>
      </c>
      <c r="N242">
        <v>112067.177</v>
      </c>
      <c r="O242">
        <v>113948.936</v>
      </c>
      <c r="P242">
        <v>84470.245999999999</v>
      </c>
      <c r="Q242">
        <v>84707.4</v>
      </c>
      <c r="R242">
        <v>117936.22199999999</v>
      </c>
      <c r="S242">
        <v>103499.432</v>
      </c>
      <c r="T242">
        <v>127202.113</v>
      </c>
      <c r="U242">
        <v>123386.409</v>
      </c>
      <c r="Z242" s="110" t="s">
        <v>227</v>
      </c>
      <c r="AF242" s="33">
        <f t="shared" si="98"/>
        <v>0.8442215538702853</v>
      </c>
      <c r="AG242" s="31">
        <f t="shared" si="93"/>
        <v>1.4343548235647291E-2</v>
      </c>
      <c r="AH242" s="8">
        <f t="shared" si="99"/>
        <v>1.2109132579511545E-2</v>
      </c>
      <c r="AI242" s="33">
        <f t="shared" si="104"/>
        <v>0.92167125916786841</v>
      </c>
      <c r="AJ242" s="72">
        <f t="shared" si="92"/>
        <v>1.1679618978922977E-2</v>
      </c>
      <c r="AK242" s="8">
        <f t="shared" si="100"/>
        <v>1.0764769130904874E-2</v>
      </c>
      <c r="AL242" s="33">
        <f t="shared" si="101"/>
        <v>0.91374917091035557</v>
      </c>
      <c r="AM242" s="31">
        <f t="shared" si="94"/>
        <v>1.2669382090771789E-2</v>
      </c>
      <c r="AN242" s="8">
        <f t="shared" si="102"/>
        <v>1.157663738138923E-2</v>
      </c>
      <c r="AO242" s="33">
        <f t="shared" si="105"/>
        <v>0.93276311945359325</v>
      </c>
      <c r="AP242" s="31">
        <f t="shared" si="95"/>
        <v>9.5542751174104781E-3</v>
      </c>
      <c r="AQ242" s="8">
        <f t="shared" si="90"/>
        <v>8.9118754626336429E-3</v>
      </c>
      <c r="AR242" s="33">
        <f t="shared" si="103"/>
        <v>0.90056353931011213</v>
      </c>
      <c r="AS242" s="31">
        <f t="shared" si="96"/>
        <v>9.661627384496033E-3</v>
      </c>
      <c r="AT242" s="8">
        <f t="shared" si="97"/>
        <v>8.7009093528772497E-3</v>
      </c>
    </row>
    <row r="243" spans="1:46">
      <c r="A243" t="s">
        <v>263</v>
      </c>
      <c r="B243">
        <v>51401.555999999997</v>
      </c>
      <c r="C243">
        <v>59149.192000000003</v>
      </c>
      <c r="D243">
        <v>63710.148000000001</v>
      </c>
      <c r="E243">
        <v>58490.072</v>
      </c>
      <c r="F243">
        <v>47836.749000000003</v>
      </c>
      <c r="G243">
        <v>45732.124000000003</v>
      </c>
      <c r="H243">
        <v>55936.470999999998</v>
      </c>
      <c r="I243">
        <v>66208.298999999999</v>
      </c>
      <c r="J243">
        <v>72778.914000000004</v>
      </c>
      <c r="K243">
        <v>83616.322</v>
      </c>
      <c r="L243">
        <v>82360.38</v>
      </c>
      <c r="M243">
        <v>82975.733999999997</v>
      </c>
      <c r="N243">
        <v>97074.346999999994</v>
      </c>
      <c r="O243">
        <v>100475.815</v>
      </c>
      <c r="P243">
        <v>84577.08</v>
      </c>
      <c r="Q243">
        <v>90560.948999999993</v>
      </c>
      <c r="R243">
        <v>104322.045</v>
      </c>
      <c r="S243">
        <v>99232.716</v>
      </c>
      <c r="T243">
        <v>110536.784</v>
      </c>
      <c r="U243">
        <v>120074.711</v>
      </c>
      <c r="Z243" s="110" t="s">
        <v>228</v>
      </c>
      <c r="AF243" s="33">
        <f t="shared" si="98"/>
        <v>0.84474919059889075</v>
      </c>
      <c r="AG243" s="31">
        <f t="shared" si="93"/>
        <v>1.0768609095148193E-2</v>
      </c>
      <c r="AH243" s="8">
        <f t="shared" si="99"/>
        <v>9.0967738170022894E-3</v>
      </c>
      <c r="AI243" s="33">
        <f t="shared" si="104"/>
        <v>0.79463883594247364</v>
      </c>
      <c r="AJ243" s="72">
        <f t="shared" si="92"/>
        <v>1.2700190968909479E-2</v>
      </c>
      <c r="AK243" s="8">
        <f t="shared" si="100"/>
        <v>1.0092064967781344E-2</v>
      </c>
      <c r="AL243" s="33">
        <f t="shared" si="101"/>
        <v>0.87112668726432618</v>
      </c>
      <c r="AM243" s="31">
        <f t="shared" si="94"/>
        <v>7.2204275550969803E-3</v>
      </c>
      <c r="AN243" s="8">
        <f t="shared" si="102"/>
        <v>6.2899071367036909E-3</v>
      </c>
      <c r="AO243" s="33">
        <f t="shared" si="105"/>
        <v>0.97098142843823365</v>
      </c>
      <c r="AP243" s="31">
        <f t="shared" si="95"/>
        <v>5.0140268523859747E-3</v>
      </c>
      <c r="AQ243" s="8">
        <f t="shared" si="90"/>
        <v>4.8685269553573945E-3</v>
      </c>
      <c r="AR243" s="33">
        <f t="shared" si="103"/>
        <v>0.99741817647340336</v>
      </c>
      <c r="AS243" s="31">
        <f t="shared" si="96"/>
        <v>5.668434285020515E-3</v>
      </c>
      <c r="AT243" s="8">
        <f t="shared" si="97"/>
        <v>5.6537993880244816E-3</v>
      </c>
    </row>
    <row r="244" spans="1:46">
      <c r="A244" t="s">
        <v>264</v>
      </c>
      <c r="B244">
        <v>311634.40000000002</v>
      </c>
      <c r="C244">
        <v>340484.70400000003</v>
      </c>
      <c r="D244">
        <v>233380.54399999999</v>
      </c>
      <c r="E244">
        <v>205300.448</v>
      </c>
      <c r="F244">
        <v>215362.91500000001</v>
      </c>
      <c r="G244">
        <v>178664.30600000001</v>
      </c>
      <c r="H244">
        <v>180427.226</v>
      </c>
      <c r="I244">
        <v>154868.93700000001</v>
      </c>
      <c r="J244">
        <v>155556.245</v>
      </c>
      <c r="K244">
        <v>179634.02</v>
      </c>
      <c r="L244">
        <v>186502.85500000001</v>
      </c>
      <c r="M244">
        <v>236450.342</v>
      </c>
      <c r="N244">
        <v>318775.21899999998</v>
      </c>
      <c r="O244">
        <v>347564.59499999997</v>
      </c>
      <c r="P244">
        <v>321026.95899999997</v>
      </c>
      <c r="Q244">
        <v>381667.90500000003</v>
      </c>
      <c r="R244">
        <v>616807.27599999995</v>
      </c>
      <c r="S244">
        <v>725024.35499999998</v>
      </c>
      <c r="T244">
        <v>817241.11600000004</v>
      </c>
      <c r="U244">
        <v>892320.89099999995</v>
      </c>
      <c r="Z244" s="110" t="s">
        <v>229</v>
      </c>
      <c r="AF244" s="33">
        <f t="shared" si="98"/>
        <v>0.39780836163774108</v>
      </c>
      <c r="AG244" s="31">
        <f t="shared" si="93"/>
        <v>6.9943792411071848E-3</v>
      </c>
      <c r="AH244" s="8">
        <f t="shared" si="99"/>
        <v>2.7824225465778759E-3</v>
      </c>
      <c r="AI244" s="33">
        <f t="shared" si="104"/>
        <v>0.58870434110695657</v>
      </c>
      <c r="AJ244" s="72">
        <f t="shared" si="92"/>
        <v>2.5280782699526501E-3</v>
      </c>
      <c r="AK244" s="8">
        <f t="shared" si="100"/>
        <v>1.4882906521792895E-3</v>
      </c>
      <c r="AL244" s="33">
        <f t="shared" si="101"/>
        <v>0.71316549361402581</v>
      </c>
      <c r="AM244" s="31">
        <f t="shared" si="94"/>
        <v>1.9232421881095225E-3</v>
      </c>
      <c r="AN244" s="8">
        <f t="shared" si="102"/>
        <v>1.3715899644224467E-3</v>
      </c>
      <c r="AO244" s="33">
        <f t="shared" si="105"/>
        <v>0.84541889385690383</v>
      </c>
      <c r="AP244" s="31">
        <f t="shared" si="95"/>
        <v>5.924333625504246E-3</v>
      </c>
      <c r="AQ244" s="8">
        <f t="shared" si="90"/>
        <v>5.0085435805130602E-3</v>
      </c>
      <c r="AR244" s="33">
        <f t="shared" si="103"/>
        <v>0.86055934731694206</v>
      </c>
      <c r="AS244" s="31">
        <f t="shared" si="96"/>
        <v>4.9696424105583831E-3</v>
      </c>
      <c r="AT244" s="8">
        <f t="shared" si="97"/>
        <v>4.2766722292287172E-3</v>
      </c>
    </row>
    <row r="245" spans="1:46">
      <c r="A245" t="s">
        <v>265</v>
      </c>
      <c r="B245">
        <v>7875.0060000000003</v>
      </c>
      <c r="C245">
        <v>15247.712</v>
      </c>
      <c r="D245">
        <v>19522.28</v>
      </c>
      <c r="E245">
        <v>52758.04</v>
      </c>
      <c r="F245">
        <v>33939.898000000001</v>
      </c>
      <c r="G245">
        <v>40124.377999999997</v>
      </c>
      <c r="H245">
        <v>61816.332999999999</v>
      </c>
      <c r="I245">
        <v>62739.474999999999</v>
      </c>
      <c r="J245">
        <v>76447.884999999995</v>
      </c>
      <c r="K245">
        <v>139091.63399999999</v>
      </c>
      <c r="L245">
        <v>131787.68400000001</v>
      </c>
      <c r="M245">
        <v>163713.51999999999</v>
      </c>
      <c r="N245">
        <v>186533.79</v>
      </c>
      <c r="O245">
        <v>249296.21599999999</v>
      </c>
      <c r="P245">
        <v>194108.12400000001</v>
      </c>
      <c r="Q245">
        <v>217788.47</v>
      </c>
      <c r="R245">
        <v>424098.11099999998</v>
      </c>
      <c r="S245">
        <v>458058.82</v>
      </c>
      <c r="T245">
        <v>461104.61700000003</v>
      </c>
      <c r="U245">
        <v>410603.77</v>
      </c>
      <c r="Z245" s="110" t="s">
        <v>230</v>
      </c>
      <c r="AF245" s="33">
        <f t="shared" si="98"/>
        <v>0.19299091963389065</v>
      </c>
      <c r="AG245" s="31">
        <f t="shared" si="93"/>
        <v>5.305058461217365E-2</v>
      </c>
      <c r="AH245" s="8">
        <f t="shared" si="99"/>
        <v>1.0238281111418921E-2</v>
      </c>
      <c r="AI245" s="33">
        <f t="shared" si="104"/>
        <v>0.44418580934837504</v>
      </c>
      <c r="AJ245" s="72">
        <f t="shared" si="92"/>
        <v>3.0296688126764018E-2</v>
      </c>
      <c r="AK245" s="8">
        <f t="shared" si="100"/>
        <v>1.345735893616198E-2</v>
      </c>
      <c r="AL245" s="33">
        <f t="shared" si="101"/>
        <v>0.65963909362895268</v>
      </c>
      <c r="AM245" s="31">
        <f t="shared" si="94"/>
        <v>8.6702458276288641E-2</v>
      </c>
      <c r="AN245" s="8">
        <f t="shared" si="102"/>
        <v>5.7192330992773127E-2</v>
      </c>
      <c r="AO245" s="33">
        <f t="shared" si="105"/>
        <v>0.77664245235831519</v>
      </c>
      <c r="AP245" s="31">
        <f t="shared" si="95"/>
        <v>0.10721871165898783</v>
      </c>
      <c r="AQ245" s="8">
        <f t="shared" si="90"/>
        <v>8.3270603161535395E-2</v>
      </c>
      <c r="AR245" s="33">
        <f t="shared" si="103"/>
        <v>0.74851460144167636</v>
      </c>
      <c r="AS245" s="31">
        <f t="shared" si="96"/>
        <v>0.10210035777938398</v>
      </c>
      <c r="AT245" s="8">
        <f t="shared" si="97"/>
        <v>7.6423608610288157E-2</v>
      </c>
    </row>
    <row r="246" spans="1:46">
      <c r="A246" t="s">
        <v>266</v>
      </c>
      <c r="B246">
        <v>40300.620000000003</v>
      </c>
      <c r="C246">
        <v>46144.608</v>
      </c>
      <c r="D246">
        <v>46331.24</v>
      </c>
      <c r="E246">
        <v>59165.156000000003</v>
      </c>
      <c r="F246">
        <v>58760.125999999997</v>
      </c>
      <c r="G246">
        <v>58780.309000000001</v>
      </c>
      <c r="H246">
        <v>76409.604000000007</v>
      </c>
      <c r="I246">
        <v>89171.44</v>
      </c>
      <c r="J246">
        <v>115493.04399999999</v>
      </c>
      <c r="K246">
        <v>177931.65100000001</v>
      </c>
      <c r="L246">
        <v>189352.804</v>
      </c>
      <c r="M246">
        <v>256227.837</v>
      </c>
      <c r="N246">
        <v>340441.402</v>
      </c>
      <c r="O246">
        <v>456560.15100000001</v>
      </c>
      <c r="P246">
        <v>436880.83500000002</v>
      </c>
      <c r="Q246">
        <v>440685.92700000003</v>
      </c>
      <c r="R246">
        <v>508793.31199999998</v>
      </c>
      <c r="S246">
        <v>538963.05200000003</v>
      </c>
      <c r="T246">
        <v>598655.28799999994</v>
      </c>
      <c r="U246">
        <v>616679.549</v>
      </c>
      <c r="Z246" s="110" t="s">
        <v>231</v>
      </c>
      <c r="AF246" s="33">
        <f t="shared" si="98"/>
        <v>0.67784454304275377</v>
      </c>
      <c r="AG246" s="31">
        <f t="shared" si="93"/>
        <v>1.9014630162479517E-2</v>
      </c>
      <c r="AH246" s="8">
        <f t="shared" si="99"/>
        <v>1.2888963293612891E-2</v>
      </c>
      <c r="AI246" s="33">
        <f t="shared" si="104"/>
        <v>0.75457648688331158</v>
      </c>
      <c r="AJ246" s="72">
        <f t="shared" si="92"/>
        <v>2.4324987697897867E-2</v>
      </c>
      <c r="AK246" s="8">
        <f t="shared" si="100"/>
        <v>1.8355063760559547E-2</v>
      </c>
      <c r="AL246" s="33">
        <f t="shared" si="101"/>
        <v>0.62345772391714904</v>
      </c>
      <c r="AM246" s="31">
        <f t="shared" si="94"/>
        <v>4.5591587560701613E-2</v>
      </c>
      <c r="AN246" s="8">
        <f t="shared" si="102"/>
        <v>2.8424427410364432E-2</v>
      </c>
      <c r="AO246" s="33">
        <f t="shared" si="105"/>
        <v>0.58153201081058914</v>
      </c>
      <c r="AP246" s="31">
        <f t="shared" si="95"/>
        <v>5.6015561248798015E-2</v>
      </c>
      <c r="AQ246" s="8">
        <f t="shared" si="90"/>
        <v>3.2574841969697226E-2</v>
      </c>
      <c r="AR246" s="33">
        <f t="shared" si="103"/>
        <v>0.83492540907907153</v>
      </c>
      <c r="AS246" s="31">
        <f t="shared" si="96"/>
        <v>4.164328558212245E-2</v>
      </c>
      <c r="AT246" s="8">
        <f t="shared" si="97"/>
        <v>3.4769037250050185E-2</v>
      </c>
    </row>
    <row r="247" spans="1:46">
      <c r="A247" t="s">
        <v>267</v>
      </c>
      <c r="B247">
        <v>11189.38</v>
      </c>
      <c r="C247">
        <v>13041.07</v>
      </c>
      <c r="D247">
        <v>15089.174999999999</v>
      </c>
      <c r="E247">
        <v>15720.95</v>
      </c>
      <c r="F247">
        <v>15459.876</v>
      </c>
      <c r="G247">
        <v>14655.105</v>
      </c>
      <c r="H247">
        <v>16840.057000000001</v>
      </c>
      <c r="I247">
        <v>30614.245999999999</v>
      </c>
      <c r="J247">
        <v>68925.702999999994</v>
      </c>
      <c r="K247">
        <v>151146.723</v>
      </c>
      <c r="L247">
        <v>121025.97199999999</v>
      </c>
      <c r="M247">
        <v>133221.511</v>
      </c>
      <c r="N247">
        <v>164696.35800000001</v>
      </c>
      <c r="O247">
        <v>160205.356</v>
      </c>
      <c r="P247">
        <v>142977.68900000001</v>
      </c>
      <c r="Q247">
        <v>162982.83199999999</v>
      </c>
      <c r="R247">
        <v>216509.579</v>
      </c>
      <c r="S247">
        <v>199510.94399999999</v>
      </c>
      <c r="T247">
        <v>214510.04399999999</v>
      </c>
      <c r="U247">
        <v>219718.03599999999</v>
      </c>
      <c r="Z247" s="110" t="s">
        <v>232</v>
      </c>
      <c r="AF247" s="33">
        <f t="shared" si="98"/>
        <v>0.11794030520053991</v>
      </c>
      <c r="AG247" s="31">
        <f t="shared" si="93"/>
        <v>3.8905641297102096E-3</v>
      </c>
      <c r="AH247" s="8">
        <f t="shared" si="99"/>
        <v>4.5885432086029506E-4</v>
      </c>
      <c r="AI247" s="33">
        <f t="shared" si="104"/>
        <v>0.71752811743806888</v>
      </c>
      <c r="AJ247" s="72">
        <f t="shared" si="92"/>
        <v>1.4274539282471502E-2</v>
      </c>
      <c r="AK247" s="8">
        <f t="shared" si="100"/>
        <v>1.024238329864754E-2</v>
      </c>
      <c r="AL247" s="33">
        <f t="shared" si="101"/>
        <v>0.39767039041656527</v>
      </c>
      <c r="AM247" s="31">
        <f t="shared" si="94"/>
        <v>2.2012784351168088E-2</v>
      </c>
      <c r="AN247" s="8">
        <f t="shared" si="102"/>
        <v>8.7538325470846723E-3</v>
      </c>
      <c r="AO247" s="33">
        <f t="shared" si="105"/>
        <v>0.41001105930583465</v>
      </c>
      <c r="AP247" s="31">
        <f t="shared" si="95"/>
        <v>3.2022054404556459E-2</v>
      </c>
      <c r="AQ247" s="8">
        <f t="shared" si="90"/>
        <v>1.3129396447561262E-2</v>
      </c>
      <c r="AR247" s="33">
        <f t="shared" si="103"/>
        <v>0.57350649029315459</v>
      </c>
      <c r="AS247" s="31">
        <f t="shared" si="96"/>
        <v>1.4450079796916687E-2</v>
      </c>
      <c r="AT247" s="8">
        <f t="shared" si="97"/>
        <v>8.2872145487857089E-3</v>
      </c>
    </row>
    <row r="248" spans="1:46">
      <c r="A248" t="s">
        <v>268</v>
      </c>
      <c r="B248">
        <v>158511.74400000001</v>
      </c>
      <c r="C248">
        <v>119695.38400000001</v>
      </c>
      <c r="D248">
        <v>113353.74400000001</v>
      </c>
      <c r="E248">
        <v>154051.584</v>
      </c>
      <c r="F248">
        <v>133636.37100000001</v>
      </c>
      <c r="G248">
        <v>153000.408</v>
      </c>
      <c r="H248">
        <v>204719.87899999999</v>
      </c>
      <c r="I248">
        <v>212946.83900000001</v>
      </c>
      <c r="J248">
        <v>319612.47399999999</v>
      </c>
      <c r="K248">
        <v>414152.39199999999</v>
      </c>
      <c r="L248">
        <v>474182.978</v>
      </c>
      <c r="M248">
        <v>558824.25399999996</v>
      </c>
      <c r="N248">
        <v>678907.16700000002</v>
      </c>
      <c r="O248">
        <v>829866.26199999999</v>
      </c>
      <c r="P248">
        <v>656720.40899999999</v>
      </c>
      <c r="Q248">
        <v>747612.65599999996</v>
      </c>
      <c r="R248">
        <v>999704.31599999999</v>
      </c>
      <c r="S248">
        <v>993349.19299999997</v>
      </c>
      <c r="T248">
        <v>1111605.7760000001</v>
      </c>
      <c r="U248">
        <v>1168867.327</v>
      </c>
      <c r="Z248" s="110" t="s">
        <v>233</v>
      </c>
      <c r="AF248" s="33">
        <f t="shared" si="98"/>
        <v>0.15171208846503251</v>
      </c>
      <c r="AG248" s="31">
        <f t="shared" si="93"/>
        <v>4.714325327325442E-3</v>
      </c>
      <c r="AH248" s="8">
        <f t="shared" si="99"/>
        <v>7.1522014111214077E-4</v>
      </c>
      <c r="AI248" s="33">
        <f t="shared" si="104"/>
        <v>0.11273009603972856</v>
      </c>
      <c r="AJ248" s="72">
        <f t="shared" si="92"/>
        <v>2.3330118172004205E-3</v>
      </c>
      <c r="AK248" s="8">
        <f t="shared" si="100"/>
        <v>2.6300064621482503E-4</v>
      </c>
      <c r="AL248" s="33">
        <f t="shared" si="101"/>
        <v>0.61799045664877494</v>
      </c>
      <c r="AM248" s="31">
        <f t="shared" si="94"/>
        <v>4.0093298861557528E-3</v>
      </c>
      <c r="AN248" s="8">
        <f t="shared" si="102"/>
        <v>2.4777276072009747E-3</v>
      </c>
      <c r="AO248" s="33">
        <f t="shared" si="105"/>
        <v>0.39294779918078382</v>
      </c>
      <c r="AP248" s="31">
        <f t="shared" si="95"/>
        <v>5.814117449330353E-3</v>
      </c>
      <c r="AQ248" s="8">
        <f t="shared" si="90"/>
        <v>2.2846446558929547E-3</v>
      </c>
      <c r="AR248" s="33">
        <f t="shared" si="103"/>
        <v>0.3207298744243241</v>
      </c>
      <c r="AS248" s="31">
        <f t="shared" si="96"/>
        <v>7.3167495237353719E-3</v>
      </c>
      <c r="AT248" s="8">
        <f t="shared" si="97"/>
        <v>2.3467001559418789E-3</v>
      </c>
    </row>
    <row r="249" spans="1:46">
      <c r="A249" t="s">
        <v>269</v>
      </c>
      <c r="B249">
        <v>10668.04</v>
      </c>
      <c r="C249">
        <v>13630.68</v>
      </c>
      <c r="D249">
        <v>13403.675999999999</v>
      </c>
      <c r="E249">
        <v>23528.867999999999</v>
      </c>
      <c r="F249">
        <v>13008.511</v>
      </c>
      <c r="G249">
        <v>9419.4449999999997</v>
      </c>
      <c r="H249">
        <v>11550.321</v>
      </c>
      <c r="I249">
        <v>20853.179</v>
      </c>
      <c r="J249">
        <v>36674.574000000001</v>
      </c>
      <c r="K249">
        <v>31689.142</v>
      </c>
      <c r="L249">
        <v>17501.32</v>
      </c>
      <c r="M249">
        <v>16465.376</v>
      </c>
      <c r="N249">
        <v>14322.51</v>
      </c>
      <c r="O249">
        <v>15489.495999999999</v>
      </c>
      <c r="P249">
        <v>11285.38</v>
      </c>
      <c r="Q249">
        <v>18128.428</v>
      </c>
      <c r="R249">
        <v>20475.534</v>
      </c>
      <c r="S249">
        <v>10510.84</v>
      </c>
      <c r="T249">
        <v>10628.875</v>
      </c>
      <c r="U249">
        <v>12847.522999999999</v>
      </c>
      <c r="Z249" s="110" t="s">
        <v>234</v>
      </c>
      <c r="AF249" s="33">
        <f t="shared" si="98"/>
        <v>0.14957488627755444</v>
      </c>
      <c r="AG249" s="31">
        <f t="shared" si="93"/>
        <v>3.8988369911352109E-3</v>
      </c>
      <c r="AH249" s="8">
        <f t="shared" si="99"/>
        <v>5.8316809956377173E-4</v>
      </c>
      <c r="AI249" s="33">
        <f t="shared" si="104"/>
        <v>0.15204366307265207</v>
      </c>
      <c r="AJ249" s="72">
        <f t="shared" ref="AJ249:AJ266" si="106">(G214+G479)/($BD$59+$BD$60)</f>
        <v>3.1697233621385042E-3</v>
      </c>
      <c r="AK249" s="8">
        <f t="shared" si="100"/>
        <v>4.8193635090650066E-4</v>
      </c>
      <c r="AL249" s="33">
        <f t="shared" si="101"/>
        <v>0.61788112935153983</v>
      </c>
      <c r="AM249" s="31">
        <f t="shared" si="94"/>
        <v>8.7502814327497635E-3</v>
      </c>
      <c r="AN249" s="8">
        <f t="shared" si="102"/>
        <v>5.4066337738112339E-3</v>
      </c>
      <c r="AO249" s="33">
        <f t="shared" si="105"/>
        <v>0.90581435958172507</v>
      </c>
      <c r="AP249" s="31">
        <f t="shared" si="95"/>
        <v>7.8026109968903573E-3</v>
      </c>
      <c r="AQ249" s="8">
        <f t="shared" si="90"/>
        <v>7.0677170832135648E-3</v>
      </c>
      <c r="AR249" s="33">
        <f t="shared" si="103"/>
        <v>0.97065129639466585</v>
      </c>
      <c r="AS249" s="31">
        <f t="shared" si="96"/>
        <v>4.4484154614349361E-3</v>
      </c>
      <c r="AT249" s="8">
        <f t="shared" si="97"/>
        <v>4.3178602345438962E-3</v>
      </c>
    </row>
    <row r="250" spans="1:46">
      <c r="A250" t="s">
        <v>270</v>
      </c>
      <c r="B250">
        <v>13842.892</v>
      </c>
      <c r="C250">
        <v>13595.789000000001</v>
      </c>
      <c r="D250">
        <v>13442.822</v>
      </c>
      <c r="E250">
        <v>14235.226000000001</v>
      </c>
      <c r="F250">
        <v>9206.6309999999994</v>
      </c>
      <c r="G250">
        <v>9172.0210000000006</v>
      </c>
      <c r="H250">
        <v>10110.596</v>
      </c>
      <c r="I250">
        <v>10241.226000000001</v>
      </c>
      <c r="J250">
        <v>10694.543</v>
      </c>
      <c r="K250">
        <v>20375.538</v>
      </c>
      <c r="L250">
        <v>28455.337</v>
      </c>
      <c r="M250">
        <v>34809.267999999996</v>
      </c>
      <c r="N250">
        <v>37490.103999999999</v>
      </c>
      <c r="O250">
        <v>42237.574000000001</v>
      </c>
      <c r="P250">
        <v>37721.203000000001</v>
      </c>
      <c r="Q250">
        <v>32132.762999999999</v>
      </c>
      <c r="R250">
        <v>40393.656000000003</v>
      </c>
      <c r="S250">
        <v>42448.470999999998</v>
      </c>
      <c r="T250">
        <v>47243.370999999999</v>
      </c>
      <c r="U250">
        <v>41291.824999999997</v>
      </c>
      <c r="Z250" s="110" t="s">
        <v>235</v>
      </c>
      <c r="AF250" s="33">
        <f t="shared" si="98"/>
        <v>0.3790919085147495</v>
      </c>
      <c r="AG250" s="31">
        <f t="shared" si="93"/>
        <v>4.2910356414264862E-2</v>
      </c>
      <c r="AH250" s="8">
        <f t="shared" si="99"/>
        <v>1.6266968908131788E-2</v>
      </c>
      <c r="AI250" s="33">
        <f t="shared" si="104"/>
        <v>0.44854665793465132</v>
      </c>
      <c r="AJ250" s="72">
        <f t="shared" si="106"/>
        <v>5.492398340387545E-2</v>
      </c>
      <c r="AK250" s="8">
        <f t="shared" si="100"/>
        <v>2.4635969196266587E-2</v>
      </c>
      <c r="AL250" s="33">
        <f t="shared" si="101"/>
        <v>0.73859983901112902</v>
      </c>
      <c r="AM250" s="31">
        <f t="shared" si="94"/>
        <v>4.1559256000425669E-2</v>
      </c>
      <c r="AN250" s="8">
        <f t="shared" si="102"/>
        <v>3.0695659791336698E-2</v>
      </c>
      <c r="AO250" s="33">
        <f t="shared" si="105"/>
        <v>0.85661271517604454</v>
      </c>
      <c r="AP250" s="31">
        <f t="shared" si="95"/>
        <v>6.4583932019268334E-2</v>
      </c>
      <c r="AQ250" s="8">
        <f t="shared" si="90"/>
        <v>5.5323417363770527E-2</v>
      </c>
      <c r="AR250" s="33">
        <f t="shared" si="103"/>
        <v>0.94177849495270916</v>
      </c>
      <c r="AS250" s="31">
        <f t="shared" si="96"/>
        <v>7.3790376047312589E-2</v>
      </c>
      <c r="AT250" s="8">
        <f t="shared" si="97"/>
        <v>6.9494189295832495E-2</v>
      </c>
    </row>
    <row r="251" spans="1:46">
      <c r="A251" t="s">
        <v>271</v>
      </c>
      <c r="B251">
        <v>1158.3030000000001</v>
      </c>
      <c r="C251">
        <v>874.67499999999995</v>
      </c>
      <c r="D251">
        <v>692.15499999999997</v>
      </c>
      <c r="E251">
        <v>642.10199999999998</v>
      </c>
      <c r="F251">
        <v>727.01</v>
      </c>
      <c r="G251">
        <v>1101.421</v>
      </c>
      <c r="H251">
        <v>1065.4939999999999</v>
      </c>
      <c r="I251">
        <v>808.505</v>
      </c>
      <c r="J251">
        <v>671.96699999999998</v>
      </c>
      <c r="K251">
        <v>669.29399999999998</v>
      </c>
      <c r="L251">
        <v>844.47500000000002</v>
      </c>
      <c r="M251">
        <v>425.25700000000001</v>
      </c>
      <c r="N251">
        <v>264.78699999999998</v>
      </c>
      <c r="O251">
        <v>339.90699999999998</v>
      </c>
      <c r="P251">
        <v>770.93200000000002</v>
      </c>
      <c r="Q251">
        <v>158.21100000000001</v>
      </c>
      <c r="R251">
        <v>144.09200000000001</v>
      </c>
      <c r="S251">
        <v>133.304</v>
      </c>
      <c r="T251">
        <v>60.517000000000003</v>
      </c>
      <c r="U251">
        <v>77.486000000000004</v>
      </c>
      <c r="Z251" s="110" t="s">
        <v>236</v>
      </c>
      <c r="AF251" s="33">
        <f t="shared" si="98"/>
        <v>0.7643587591600095</v>
      </c>
      <c r="AG251" s="31">
        <f t="shared" si="93"/>
        <v>1.467442502305626E-2</v>
      </c>
      <c r="AH251" s="8">
        <f t="shared" si="99"/>
        <v>1.1216525302009877E-2</v>
      </c>
      <c r="AI251" s="33">
        <f t="shared" si="104"/>
        <v>0.80199691118410255</v>
      </c>
      <c r="AJ251" s="72">
        <f t="shared" si="106"/>
        <v>1.5584539739019958E-2</v>
      </c>
      <c r="AK251" s="8">
        <f t="shared" si="100"/>
        <v>1.2498752732919905E-2</v>
      </c>
      <c r="AL251" s="33">
        <f t="shared" si="101"/>
        <v>0.8407430612458997</v>
      </c>
      <c r="AM251" s="31">
        <f t="shared" si="94"/>
        <v>1.0692842066788617E-2</v>
      </c>
      <c r="AN251" s="8">
        <f t="shared" si="102"/>
        <v>8.9899327726507949E-3</v>
      </c>
      <c r="AO251" s="33">
        <f t="shared" si="105"/>
        <v>0.74141966180802732</v>
      </c>
      <c r="AP251" s="31">
        <f t="shared" si="95"/>
        <v>1.4215993873156538E-2</v>
      </c>
      <c r="AQ251" s="8">
        <f t="shared" si="90"/>
        <v>1.0540017369700708E-2</v>
      </c>
      <c r="AR251" s="33">
        <f t="shared" si="103"/>
        <v>0.87495351662401133</v>
      </c>
      <c r="AS251" s="31">
        <f t="shared" si="96"/>
        <v>1.0126036251477691E-2</v>
      </c>
      <c r="AT251" s="8">
        <f t="shared" si="97"/>
        <v>8.8598110276926264E-3</v>
      </c>
    </row>
    <row r="252" spans="1:46">
      <c r="A252" t="s">
        <v>272</v>
      </c>
      <c r="B252">
        <v>23560.1</v>
      </c>
      <c r="C252">
        <v>34946.44</v>
      </c>
      <c r="D252">
        <v>40686.232000000004</v>
      </c>
      <c r="E252">
        <v>73725.512000000002</v>
      </c>
      <c r="F252">
        <v>59745.993000000002</v>
      </c>
      <c r="G252">
        <v>54739.23</v>
      </c>
      <c r="H252">
        <v>63740.682999999997</v>
      </c>
      <c r="I252">
        <v>58028.731</v>
      </c>
      <c r="J252">
        <v>85148.71</v>
      </c>
      <c r="K252">
        <v>121805.223</v>
      </c>
      <c r="L252">
        <v>176897.899</v>
      </c>
      <c r="M252">
        <v>165092.72700000001</v>
      </c>
      <c r="N252">
        <v>195379.147</v>
      </c>
      <c r="O252">
        <v>242881.42800000001</v>
      </c>
      <c r="P252">
        <v>404995.25599999999</v>
      </c>
      <c r="Q252">
        <v>374579.25</v>
      </c>
      <c r="R252">
        <v>254888.90700000001</v>
      </c>
      <c r="S252">
        <v>269622.75900000002</v>
      </c>
      <c r="T252">
        <v>295300.95199999999</v>
      </c>
      <c r="U252">
        <v>341541.70899999997</v>
      </c>
      <c r="Z252" s="110" t="s">
        <v>237</v>
      </c>
      <c r="AF252" s="33">
        <f t="shared" si="98"/>
        <v>0.94453450270247252</v>
      </c>
      <c r="AG252" s="31">
        <f t="shared" si="93"/>
        <v>6.2646540369374143E-2</v>
      </c>
      <c r="AH252" s="8">
        <f t="shared" si="99"/>
        <v>5.9171818853817178E-2</v>
      </c>
      <c r="AI252" s="33">
        <f t="shared" si="104"/>
        <v>0.90257396838009107</v>
      </c>
      <c r="AJ252" s="72">
        <f t="shared" si="106"/>
        <v>6.7436146074678932E-2</v>
      </c>
      <c r="AK252" s="8">
        <f t="shared" si="100"/>
        <v>6.0866109974882468E-2</v>
      </c>
      <c r="AL252" s="33">
        <f t="shared" si="101"/>
        <v>0.99903163654272187</v>
      </c>
      <c r="AM252" s="31">
        <f t="shared" si="94"/>
        <v>5.9310904793414124E-2</v>
      </c>
      <c r="AN252" s="8">
        <f t="shared" si="102"/>
        <v>5.9253470280594078E-2</v>
      </c>
      <c r="AO252" s="33">
        <f t="shared" si="105"/>
        <v>0.90749137234201815</v>
      </c>
      <c r="AP252" s="31">
        <f t="shared" si="95"/>
        <v>5.2864699720094659E-2</v>
      </c>
      <c r="AQ252" s="8">
        <f t="shared" si="90"/>
        <v>4.7974258897437408E-2</v>
      </c>
      <c r="AR252" s="33">
        <f t="shared" si="103"/>
        <v>0.84477195529708848</v>
      </c>
      <c r="AS252" s="31">
        <f t="shared" si="96"/>
        <v>6.0663385845765146E-2</v>
      </c>
      <c r="AT252" s="8">
        <f t="shared" si="97"/>
        <v>5.1246727075868741E-2</v>
      </c>
    </row>
    <row r="253" spans="1:46">
      <c r="A253" t="s">
        <v>273</v>
      </c>
      <c r="B253">
        <v>12324.212</v>
      </c>
      <c r="C253">
        <v>17017.52</v>
      </c>
      <c r="D253">
        <v>17663.833999999999</v>
      </c>
      <c r="E253">
        <v>17235.026000000002</v>
      </c>
      <c r="F253">
        <v>11659.298000000001</v>
      </c>
      <c r="G253">
        <v>9229.7810000000009</v>
      </c>
      <c r="H253">
        <v>7519.8230000000003</v>
      </c>
      <c r="I253">
        <v>7283.6989999999996</v>
      </c>
      <c r="J253">
        <v>7570.915</v>
      </c>
      <c r="K253">
        <v>9724.8080000000009</v>
      </c>
      <c r="L253">
        <v>8926.1020000000008</v>
      </c>
      <c r="M253">
        <v>10467.663</v>
      </c>
      <c r="N253">
        <v>13539.882</v>
      </c>
      <c r="O253">
        <v>27220.829000000002</v>
      </c>
      <c r="P253">
        <v>13970.463</v>
      </c>
      <c r="Q253">
        <v>28853.444</v>
      </c>
      <c r="R253">
        <v>28526.388999999999</v>
      </c>
      <c r="S253">
        <v>32850.858999999997</v>
      </c>
      <c r="T253">
        <v>41140.313999999998</v>
      </c>
      <c r="U253">
        <v>45912.141000000003</v>
      </c>
      <c r="Z253" s="110" t="s">
        <v>238</v>
      </c>
      <c r="AF253" s="33">
        <f t="shared" si="98"/>
        <v>0.94224703548714694</v>
      </c>
      <c r="AG253" s="31">
        <f t="shared" si="93"/>
        <v>3.3995236201857064E-2</v>
      </c>
      <c r="AH253" s="8">
        <f t="shared" si="99"/>
        <v>3.2031910531885158E-2</v>
      </c>
      <c r="AI253" s="33">
        <f t="shared" si="104"/>
        <v>0.82524165720199416</v>
      </c>
      <c r="AJ253" s="72">
        <f t="shared" si="106"/>
        <v>4.2376464940429459E-2</v>
      </c>
      <c r="AK253" s="8">
        <f t="shared" si="100"/>
        <v>3.4970824153802212E-2</v>
      </c>
      <c r="AL253" s="33">
        <f t="shared" si="101"/>
        <v>0.81657714194845854</v>
      </c>
      <c r="AM253" s="31">
        <f t="shared" si="94"/>
        <v>3.7269384858479339E-2</v>
      </c>
      <c r="AN253" s="8">
        <f t="shared" si="102"/>
        <v>3.0433327769914215E-2</v>
      </c>
      <c r="AO253" s="33">
        <f t="shared" si="105"/>
        <v>0.89969166890299834</v>
      </c>
      <c r="AP253" s="31">
        <f t="shared" si="95"/>
        <v>3.4333169930447029E-2</v>
      </c>
      <c r="AQ253" s="8">
        <f t="shared" si="90"/>
        <v>3.0889266953454127E-2</v>
      </c>
      <c r="AR253" s="33">
        <f t="shared" si="103"/>
        <v>0.87743856722386082</v>
      </c>
      <c r="AS253" s="31">
        <f t="shared" si="96"/>
        <v>3.5255072447044268E-2</v>
      </c>
      <c r="AT253" s="8">
        <f t="shared" si="97"/>
        <v>3.0934160255307937E-2</v>
      </c>
    </row>
    <row r="254" spans="1:46">
      <c r="A254" t="s">
        <v>274</v>
      </c>
      <c r="B254">
        <v>9098.9779999999992</v>
      </c>
      <c r="C254">
        <v>75100.576000000001</v>
      </c>
      <c r="D254">
        <v>66244.428</v>
      </c>
      <c r="E254">
        <v>78861.368000000002</v>
      </c>
      <c r="F254">
        <v>85045.971999999994</v>
      </c>
      <c r="G254">
        <v>73545.535000000003</v>
      </c>
      <c r="H254">
        <v>57209.91</v>
      </c>
      <c r="I254">
        <v>63283.341</v>
      </c>
      <c r="J254">
        <v>73272.604000000007</v>
      </c>
      <c r="K254">
        <v>81106.596999999994</v>
      </c>
      <c r="L254">
        <v>98338.384000000005</v>
      </c>
      <c r="M254">
        <v>109693.24800000001</v>
      </c>
      <c r="N254">
        <v>137829.802</v>
      </c>
      <c r="O254">
        <v>153766.64799999999</v>
      </c>
      <c r="P254">
        <v>176233.06200000001</v>
      </c>
      <c r="Q254">
        <v>189236.198</v>
      </c>
      <c r="R254">
        <v>190641.772</v>
      </c>
      <c r="S254">
        <v>245101.12899999999</v>
      </c>
      <c r="T254">
        <v>298161.59999999998</v>
      </c>
      <c r="U254">
        <v>332434.13199999998</v>
      </c>
      <c r="Z254" s="110" t="s">
        <v>239</v>
      </c>
      <c r="AF254" s="33">
        <f t="shared" si="98"/>
        <v>0.22965364571186211</v>
      </c>
      <c r="AG254" s="31">
        <f t="shared" si="93"/>
        <v>6.038883161839626E-3</v>
      </c>
      <c r="AH254" s="8">
        <f t="shared" si="99"/>
        <v>1.3868515341444471E-3</v>
      </c>
      <c r="AI254" s="33">
        <f t="shared" si="104"/>
        <v>0.24309919931527807</v>
      </c>
      <c r="AJ254" s="72">
        <f t="shared" si="106"/>
        <v>2.3008861452164762E-3</v>
      </c>
      <c r="AK254" s="8">
        <f t="shared" si="100"/>
        <v>5.5934357961774195E-4</v>
      </c>
      <c r="AL254" s="33">
        <f t="shared" si="101"/>
        <v>0.4922849405483255</v>
      </c>
      <c r="AM254" s="31">
        <f t="shared" si="94"/>
        <v>1.7709346515369447E-3</v>
      </c>
      <c r="AN254" s="8">
        <f t="shared" si="102"/>
        <v>8.7180445964683438E-4</v>
      </c>
      <c r="AO254" s="33">
        <f t="shared" si="105"/>
        <v>0.53713153926676582</v>
      </c>
      <c r="AP254" s="31">
        <f t="shared" si="95"/>
        <v>1.7318986990294077E-3</v>
      </c>
      <c r="AQ254" s="8">
        <f t="shared" si="90"/>
        <v>9.3025741406377489E-4</v>
      </c>
      <c r="AR254" s="33">
        <f t="shared" si="103"/>
        <v>0.54397717902317555</v>
      </c>
      <c r="AS254" s="31">
        <f t="shared" si="96"/>
        <v>1.3522887153019554E-3</v>
      </c>
      <c r="AT254" s="8">
        <f t="shared" si="97"/>
        <v>7.356142005748318E-4</v>
      </c>
    </row>
    <row r="255" spans="1:46">
      <c r="A255" t="s">
        <v>275</v>
      </c>
      <c r="B255">
        <v>111564.512</v>
      </c>
      <c r="C255">
        <v>133021.91200000001</v>
      </c>
      <c r="D255">
        <v>162841.984</v>
      </c>
      <c r="E255">
        <v>243421.6</v>
      </c>
      <c r="F255">
        <v>288899.69699999999</v>
      </c>
      <c r="G255">
        <v>266467.96399999998</v>
      </c>
      <c r="H255">
        <v>309058.98100000003</v>
      </c>
      <c r="I255">
        <v>399179.33600000001</v>
      </c>
      <c r="J255">
        <v>615713.73800000001</v>
      </c>
      <c r="K255">
        <v>671004.24899999995</v>
      </c>
      <c r="L255">
        <v>662576.32200000004</v>
      </c>
      <c r="M255">
        <v>697511.12899999996</v>
      </c>
      <c r="N255">
        <v>971880.69499999995</v>
      </c>
      <c r="O255">
        <v>1196971.2609999999</v>
      </c>
      <c r="P255">
        <v>1050967.7790000001</v>
      </c>
      <c r="Q255">
        <v>963005.70400000003</v>
      </c>
      <c r="R255">
        <v>1187344.73</v>
      </c>
      <c r="S255">
        <v>1060937.42</v>
      </c>
      <c r="T255">
        <v>1031890.644</v>
      </c>
      <c r="U255">
        <v>1069994.3899999999</v>
      </c>
      <c r="Z255" s="110" t="s">
        <v>240</v>
      </c>
      <c r="AF255" s="33">
        <f t="shared" si="98"/>
        <v>0.43071061724854598</v>
      </c>
      <c r="AG255" s="31">
        <f t="shared" si="93"/>
        <v>2.5558383566276998E-2</v>
      </c>
      <c r="AH255" s="8">
        <f t="shared" si="99"/>
        <v>1.100826716170626E-2</v>
      </c>
      <c r="AI255" s="33">
        <f t="shared" si="104"/>
        <v>0.54630258730726833</v>
      </c>
      <c r="AJ255" s="72">
        <f t="shared" si="106"/>
        <v>1.5462442375476289E-2</v>
      </c>
      <c r="AK255" s="8">
        <f t="shared" si="100"/>
        <v>8.4471722758122404E-3</v>
      </c>
      <c r="AL255" s="33">
        <f t="shared" si="101"/>
        <v>0.94502337861154573</v>
      </c>
      <c r="AM255" s="31">
        <f t="shared" si="94"/>
        <v>1.5278832917377146E-2</v>
      </c>
      <c r="AN255" s="8">
        <f t="shared" si="102"/>
        <v>1.443885430482105E-2</v>
      </c>
      <c r="AO255" s="33">
        <f t="shared" si="105"/>
        <v>0.94440315237613226</v>
      </c>
      <c r="AP255" s="31">
        <f t="shared" si="95"/>
        <v>1.114815810493118E-2</v>
      </c>
      <c r="AQ255" s="8">
        <f t="shared" si="90"/>
        <v>1.0528355657484535E-2</v>
      </c>
      <c r="AR255" s="33">
        <f t="shared" si="103"/>
        <v>0.94438040178752147</v>
      </c>
      <c r="AS255" s="31">
        <f t="shared" si="96"/>
        <v>1.393803292509707E-2</v>
      </c>
      <c r="AT255" s="8">
        <f t="shared" si="97"/>
        <v>1.3162805133930873E-2</v>
      </c>
    </row>
    <row r="256" spans="1:46">
      <c r="A256" t="s">
        <v>276</v>
      </c>
      <c r="B256">
        <v>250828.25599999999</v>
      </c>
      <c r="C256">
        <v>286038.36800000002</v>
      </c>
      <c r="D256">
        <v>309576.35200000001</v>
      </c>
      <c r="E256">
        <v>336821.02399999998</v>
      </c>
      <c r="F256">
        <v>366598.489</v>
      </c>
      <c r="G256">
        <v>393664.87199999997</v>
      </c>
      <c r="H256">
        <v>458908.571</v>
      </c>
      <c r="I256">
        <v>603016.353</v>
      </c>
      <c r="J256">
        <v>740317.86800000002</v>
      </c>
      <c r="K256">
        <v>937725.94700000004</v>
      </c>
      <c r="L256">
        <v>1054502.605</v>
      </c>
      <c r="M256">
        <v>1278169.155</v>
      </c>
      <c r="N256">
        <v>1536241.2290000001</v>
      </c>
      <c r="O256">
        <v>1800012.3130000001</v>
      </c>
      <c r="P256">
        <v>1431111.7450000001</v>
      </c>
      <c r="Q256">
        <v>1637448.9779999999</v>
      </c>
      <c r="R256">
        <v>2144504.9219999998</v>
      </c>
      <c r="S256">
        <v>2089361.889</v>
      </c>
      <c r="T256">
        <v>2311037.8190000001</v>
      </c>
      <c r="U256">
        <v>2597160.159</v>
      </c>
      <c r="Z256" s="110" t="s">
        <v>241</v>
      </c>
      <c r="AF256" s="33">
        <f t="shared" si="98"/>
        <v>0.79758925196982189</v>
      </c>
      <c r="AG256" s="31">
        <f t="shared" si="93"/>
        <v>2.3369518702092917E-2</v>
      </c>
      <c r="AH256" s="8">
        <f t="shared" si="99"/>
        <v>1.8639276940497052E-2</v>
      </c>
      <c r="AI256" s="33">
        <f t="shared" si="104"/>
        <v>0.59241668704312889</v>
      </c>
      <c r="AJ256" s="72">
        <f t="shared" si="106"/>
        <v>2.8400104413123569E-2</v>
      </c>
      <c r="AK256" s="8">
        <f t="shared" si="100"/>
        <v>1.6824695768101607E-2</v>
      </c>
      <c r="AL256" s="33">
        <f t="shared" si="101"/>
        <v>0.60255906364750667</v>
      </c>
      <c r="AM256" s="31">
        <f t="shared" si="94"/>
        <v>3.8819838328474632E-2</v>
      </c>
      <c r="AN256" s="8">
        <f t="shared" si="102"/>
        <v>2.3391245434153263E-2</v>
      </c>
      <c r="AO256" s="33">
        <f t="shared" si="105"/>
        <v>0.64064656570020284</v>
      </c>
      <c r="AP256" s="31">
        <f t="shared" si="95"/>
        <v>5.28066248546082E-2</v>
      </c>
      <c r="AQ256" s="8">
        <f t="shared" si="90"/>
        <v>3.3830382859323715E-2</v>
      </c>
      <c r="AR256" s="33">
        <f t="shared" si="103"/>
        <v>0.58061489946173073</v>
      </c>
      <c r="AS256" s="31">
        <f t="shared" si="96"/>
        <v>3.1216818345816671E-2</v>
      </c>
      <c r="AT256" s="8">
        <f t="shared" si="97"/>
        <v>1.8124949845371458E-2</v>
      </c>
    </row>
    <row r="257" spans="1:46">
      <c r="A257" t="s">
        <v>277</v>
      </c>
      <c r="B257">
        <v>142245.18400000001</v>
      </c>
      <c r="C257">
        <v>171682.8</v>
      </c>
      <c r="D257">
        <v>160947.584</v>
      </c>
      <c r="E257">
        <v>195011.39199999999</v>
      </c>
      <c r="F257">
        <v>163749.33600000001</v>
      </c>
      <c r="G257">
        <v>179435.41</v>
      </c>
      <c r="H257">
        <v>214088.144</v>
      </c>
      <c r="I257">
        <v>230453.04399999999</v>
      </c>
      <c r="J257">
        <v>336718.14299999998</v>
      </c>
      <c r="K257">
        <v>457983.74400000001</v>
      </c>
      <c r="L257">
        <v>597436.80000000005</v>
      </c>
      <c r="M257">
        <v>995619.36399999994</v>
      </c>
      <c r="N257">
        <v>1346181.3670000001</v>
      </c>
      <c r="O257">
        <v>1702172.7250000001</v>
      </c>
      <c r="P257">
        <v>1556439.9310000001</v>
      </c>
      <c r="Q257">
        <v>2038428.9650000001</v>
      </c>
      <c r="R257">
        <v>2583602.0729999999</v>
      </c>
      <c r="S257">
        <v>2669613.7349999999</v>
      </c>
      <c r="T257">
        <v>3036762.1710000001</v>
      </c>
      <c r="U257">
        <v>3405056.4</v>
      </c>
      <c r="Z257" s="110" t="s">
        <v>242</v>
      </c>
      <c r="AF257" s="33">
        <f t="shared" si="98"/>
        <v>0.98390095577468462</v>
      </c>
      <c r="AG257" s="31">
        <f t="shared" si="93"/>
        <v>6.5982784339985528E-2</v>
      </c>
      <c r="AH257" s="8">
        <f t="shared" si="99"/>
        <v>6.4920524576786653E-2</v>
      </c>
      <c r="AI257" s="33">
        <f t="shared" si="104"/>
        <v>0.77204978469133489</v>
      </c>
      <c r="AJ257" s="72">
        <f t="shared" si="106"/>
        <v>8.1341524538371665E-2</v>
      </c>
      <c r="AK257" s="8">
        <f t="shared" si="100"/>
        <v>6.2799706506314779E-2</v>
      </c>
      <c r="AL257" s="33">
        <f t="shared" si="101"/>
        <v>0.77573621371240253</v>
      </c>
      <c r="AM257" s="31">
        <f t="shared" si="94"/>
        <v>4.9369921796608242E-2</v>
      </c>
      <c r="AN257" s="8">
        <f t="shared" si="102"/>
        <v>3.8298036205778291E-2</v>
      </c>
      <c r="AO257" s="33">
        <f t="shared" si="105"/>
        <v>0.84114141507967743</v>
      </c>
      <c r="AP257" s="31">
        <f t="shared" si="95"/>
        <v>4.4971032049518918E-2</v>
      </c>
      <c r="AQ257" s="8">
        <f t="shared" si="90"/>
        <v>3.7826997535725868E-2</v>
      </c>
      <c r="AR257" s="33">
        <f t="shared" si="103"/>
        <v>0.7694737625982645</v>
      </c>
      <c r="AS257" s="31">
        <f t="shared" si="96"/>
        <v>4.7503771191910224E-2</v>
      </c>
      <c r="AT257" s="8">
        <f t="shared" si="97"/>
        <v>3.6552905556646205E-2</v>
      </c>
    </row>
    <row r="258" spans="1:46">
      <c r="A258" t="s">
        <v>278</v>
      </c>
      <c r="B258">
        <v>38063.008000000002</v>
      </c>
      <c r="C258">
        <v>58106.256000000001</v>
      </c>
      <c r="D258">
        <v>66805.123999999996</v>
      </c>
      <c r="E258">
        <v>71588.2</v>
      </c>
      <c r="F258">
        <v>64336.197999999997</v>
      </c>
      <c r="G258">
        <v>66773.876000000004</v>
      </c>
      <c r="H258">
        <v>64812.428</v>
      </c>
      <c r="I258">
        <v>67664.25</v>
      </c>
      <c r="J258">
        <v>79095.062999999995</v>
      </c>
      <c r="K258">
        <v>93574.445000000007</v>
      </c>
      <c r="L258">
        <v>106050.34299999999</v>
      </c>
      <c r="M258">
        <v>125680.762</v>
      </c>
      <c r="N258">
        <v>160597.364</v>
      </c>
      <c r="O258">
        <v>179717.899</v>
      </c>
      <c r="P258">
        <v>155075.35399999999</v>
      </c>
      <c r="Q258">
        <v>288191.848</v>
      </c>
      <c r="R258">
        <v>790017.44200000004</v>
      </c>
      <c r="S258">
        <v>929206.13199999998</v>
      </c>
      <c r="T258">
        <v>1058364.7620000001</v>
      </c>
      <c r="U258">
        <v>930303.71299999999</v>
      </c>
      <c r="Z258" s="110" t="s">
        <v>243</v>
      </c>
      <c r="AF258" s="33">
        <f t="shared" si="98"/>
        <v>0.92620373937026712</v>
      </c>
      <c r="AG258" s="31">
        <f t="shared" si="93"/>
        <v>8.6604032882012072E-2</v>
      </c>
      <c r="AH258" s="8">
        <f t="shared" si="99"/>
        <v>8.0212979099865148E-2</v>
      </c>
      <c r="AI258" s="33">
        <f t="shared" si="104"/>
        <v>0.42182785595898425</v>
      </c>
      <c r="AJ258" s="72">
        <f t="shared" si="106"/>
        <v>0.12851042189669107</v>
      </c>
      <c r="AK258" s="8">
        <f t="shared" si="100"/>
        <v>5.4209275737065694E-2</v>
      </c>
      <c r="AL258" s="33">
        <f t="shared" si="101"/>
        <v>0.43873370558029923</v>
      </c>
      <c r="AM258" s="31">
        <f t="shared" si="94"/>
        <v>0.11715827953196058</v>
      </c>
      <c r="AN258" s="8">
        <f t="shared" si="102"/>
        <v>5.1401286118469586E-2</v>
      </c>
      <c r="AO258" s="33">
        <f t="shared" si="105"/>
        <v>0.35786764695258888</v>
      </c>
      <c r="AP258" s="31">
        <f t="shared" si="95"/>
        <v>0.12490628449662079</v>
      </c>
      <c r="AQ258" s="8">
        <f t="shared" si="90"/>
        <v>4.4699918122396314E-2</v>
      </c>
      <c r="AR258" s="33">
        <f t="shared" si="103"/>
        <v>0.28341101663613305</v>
      </c>
      <c r="AS258" s="31">
        <f t="shared" si="96"/>
        <v>0.12769427553831808</v>
      </c>
      <c r="AT258" s="8">
        <f t="shared" si="97"/>
        <v>3.6189964448929225E-2</v>
      </c>
    </row>
    <row r="259" spans="1:46">
      <c r="A259" t="s">
        <v>279</v>
      </c>
      <c r="B259">
        <v>80666.191999999995</v>
      </c>
      <c r="C259">
        <v>17261.580000000002</v>
      </c>
      <c r="D259">
        <v>131790.88800000001</v>
      </c>
      <c r="E259">
        <v>109503.576</v>
      </c>
      <c r="F259">
        <v>117863.76300000001</v>
      </c>
      <c r="G259">
        <v>9816.2960000000003</v>
      </c>
      <c r="H259">
        <v>7632.893</v>
      </c>
      <c r="I259">
        <v>9554.8490000000002</v>
      </c>
      <c r="J259">
        <v>7455.8379999999997</v>
      </c>
      <c r="K259">
        <v>9052.9380000000001</v>
      </c>
      <c r="L259">
        <v>9119.8829999999998</v>
      </c>
      <c r="M259">
        <v>11471.450999999999</v>
      </c>
      <c r="N259">
        <v>12516.462</v>
      </c>
      <c r="O259">
        <v>7663.5929999999998</v>
      </c>
      <c r="P259">
        <v>9383.0040000000008</v>
      </c>
      <c r="Q259">
        <v>12310.968999999999</v>
      </c>
      <c r="R259">
        <v>5856.3549999999996</v>
      </c>
      <c r="S259">
        <v>5534.942</v>
      </c>
      <c r="T259">
        <v>6939.893</v>
      </c>
      <c r="U259">
        <v>5571.085</v>
      </c>
      <c r="Z259" s="110" t="s">
        <v>244</v>
      </c>
      <c r="AF259" s="33">
        <f t="shared" si="98"/>
        <v>0.850586172646429</v>
      </c>
      <c r="AG259" s="31">
        <f t="shared" si="93"/>
        <v>2.6029329309848782E-2</v>
      </c>
      <c r="AH259" s="8">
        <f t="shared" si="99"/>
        <v>2.2140187594217792E-2</v>
      </c>
      <c r="AI259" s="33">
        <f t="shared" si="104"/>
        <v>0.90517446054000872</v>
      </c>
      <c r="AJ259" s="72">
        <f t="shared" si="106"/>
        <v>1.5937381059057239E-2</v>
      </c>
      <c r="AK259" s="8">
        <f t="shared" si="100"/>
        <v>1.4426110302552688E-2</v>
      </c>
      <c r="AL259" s="33">
        <f t="shared" si="101"/>
        <v>0.46028491628373014</v>
      </c>
      <c r="AM259" s="31">
        <f t="shared" si="94"/>
        <v>1.0783935176629717E-2</v>
      </c>
      <c r="AN259" s="8">
        <f t="shared" si="102"/>
        <v>4.9636826999841822E-3</v>
      </c>
      <c r="AO259" s="33">
        <f t="shared" si="105"/>
        <v>0.49217798328855095</v>
      </c>
      <c r="AP259" s="31">
        <f t="shared" si="95"/>
        <v>5.5027842722033451E-3</v>
      </c>
      <c r="AQ259" s="8">
        <f t="shared" si="90"/>
        <v>2.7083492655649989E-3</v>
      </c>
      <c r="AR259" s="33">
        <f t="shared" si="103"/>
        <v>0.57651976692285534</v>
      </c>
      <c r="AS259" s="31">
        <f t="shared" si="96"/>
        <v>5.3953399362822747E-3</v>
      </c>
      <c r="AT259" s="8">
        <f t="shared" si="97"/>
        <v>3.1105201225350302E-3</v>
      </c>
    </row>
    <row r="260" spans="1:46">
      <c r="A260" t="s">
        <v>280</v>
      </c>
      <c r="B260">
        <v>55721.392</v>
      </c>
      <c r="C260">
        <v>54961.635999999999</v>
      </c>
      <c r="D260">
        <v>50228.207999999999</v>
      </c>
      <c r="E260">
        <v>53026.404000000002</v>
      </c>
      <c r="F260">
        <v>51788.792000000001</v>
      </c>
      <c r="G260">
        <v>45987.851000000002</v>
      </c>
      <c r="H260">
        <v>44760.913</v>
      </c>
      <c r="I260">
        <v>36323.063000000002</v>
      </c>
      <c r="J260">
        <v>50332.377999999997</v>
      </c>
      <c r="K260">
        <v>47905.618000000002</v>
      </c>
      <c r="L260">
        <v>51928.033000000003</v>
      </c>
      <c r="M260">
        <v>48952.368000000002</v>
      </c>
      <c r="N260">
        <v>51172.815000000002</v>
      </c>
      <c r="O260">
        <v>55138.171999999999</v>
      </c>
      <c r="P260">
        <v>40558.165000000001</v>
      </c>
      <c r="Q260">
        <v>91788.148000000001</v>
      </c>
      <c r="R260">
        <v>81757.441000000006</v>
      </c>
      <c r="S260">
        <v>79370.31</v>
      </c>
      <c r="T260">
        <v>104228.908</v>
      </c>
      <c r="U260">
        <v>100231.993</v>
      </c>
      <c r="Z260" s="110" t="s">
        <v>245</v>
      </c>
      <c r="AF260" s="33">
        <f t="shared" si="98"/>
        <v>0.67456538658440801</v>
      </c>
      <c r="AG260" s="31">
        <f t="shared" si="93"/>
        <v>1.1570386732232743E-2</v>
      </c>
      <c r="AH260" s="8">
        <f t="shared" si="99"/>
        <v>7.8049823989596858E-3</v>
      </c>
      <c r="AI260" s="33">
        <f t="shared" si="104"/>
        <v>0.58762505895762385</v>
      </c>
      <c r="AJ260" s="72">
        <f t="shared" si="106"/>
        <v>1.0197289019763791E-2</v>
      </c>
      <c r="AK260" s="8">
        <f t="shared" si="100"/>
        <v>5.9921825614466283E-3</v>
      </c>
      <c r="AL260" s="33">
        <f t="shared" si="101"/>
        <v>0.74298314737845328</v>
      </c>
      <c r="AM260" s="31">
        <f t="shared" si="94"/>
        <v>1.0143700263090369E-2</v>
      </c>
      <c r="AN260" s="8">
        <f t="shared" si="102"/>
        <v>7.5365983475345275E-3</v>
      </c>
      <c r="AO260" s="33">
        <f t="shared" si="105"/>
        <v>0.90630049338945518</v>
      </c>
      <c r="AP260" s="31">
        <f t="shared" si="95"/>
        <v>7.1215860501192343E-3</v>
      </c>
      <c r="AQ260" s="8">
        <f t="shared" si="90"/>
        <v>6.4542969509385232E-3</v>
      </c>
      <c r="AR260" s="33">
        <f t="shared" si="103"/>
        <v>0.96038287207151163</v>
      </c>
      <c r="AS260" s="31">
        <f t="shared" si="96"/>
        <v>1.0041054547436755E-2</v>
      </c>
      <c r="AT260" s="8">
        <f t="shared" si="97"/>
        <v>9.6432568048940223E-3</v>
      </c>
    </row>
    <row r="261" spans="1:46">
      <c r="A261" t="s">
        <v>281</v>
      </c>
      <c r="B261">
        <v>103088.52800000001</v>
      </c>
      <c r="C261">
        <v>239550.88</v>
      </c>
      <c r="D261">
        <v>102660.648</v>
      </c>
      <c r="E261">
        <v>115641.60000000001</v>
      </c>
      <c r="F261">
        <v>103635.91499999999</v>
      </c>
      <c r="G261">
        <v>111035.63400000001</v>
      </c>
      <c r="H261">
        <v>117703.65</v>
      </c>
      <c r="I261">
        <v>125264.22900000001</v>
      </c>
      <c r="J261">
        <v>155619.92800000001</v>
      </c>
      <c r="K261">
        <v>175375.01300000001</v>
      </c>
      <c r="L261">
        <v>326205.49800000002</v>
      </c>
      <c r="M261">
        <v>545106.30000000005</v>
      </c>
      <c r="N261">
        <v>666026.60199999996</v>
      </c>
      <c r="O261">
        <v>1140004.639</v>
      </c>
      <c r="P261">
        <v>1051445.764</v>
      </c>
      <c r="Q261">
        <v>888627.28200000001</v>
      </c>
      <c r="R261">
        <v>1100139.5020000001</v>
      </c>
      <c r="S261">
        <v>1180699.0079999999</v>
      </c>
      <c r="T261">
        <v>1113718.3259999999</v>
      </c>
      <c r="U261">
        <v>1255112.3319999999</v>
      </c>
      <c r="Z261" s="110" t="s">
        <v>246</v>
      </c>
      <c r="AF261" s="33">
        <f t="shared" si="98"/>
        <v>0.94619407371165398</v>
      </c>
      <c r="AG261" s="31">
        <f t="shared" si="93"/>
        <v>5.967819516988785E-2</v>
      </c>
      <c r="AH261" s="8">
        <f t="shared" si="99"/>
        <v>5.6467154599555335E-2</v>
      </c>
      <c r="AI261" s="33">
        <f t="shared" si="104"/>
        <v>0.88783999513716771</v>
      </c>
      <c r="AJ261" s="72">
        <f t="shared" si="106"/>
        <v>0.10813437891419676</v>
      </c>
      <c r="AK261" s="8">
        <f t="shared" si="100"/>
        <v>9.60060264493411E-2</v>
      </c>
      <c r="AL261" s="33">
        <f t="shared" si="101"/>
        <v>0.7415719967874902</v>
      </c>
      <c r="AM261" s="31">
        <f t="shared" si="94"/>
        <v>0.12710275160107681</v>
      </c>
      <c r="AN261" s="8">
        <f t="shared" si="102"/>
        <v>9.4255841301994894E-2</v>
      </c>
      <c r="AO261" s="33">
        <f t="shared" si="105"/>
        <v>0.7933470139146962</v>
      </c>
      <c r="AP261" s="31">
        <f t="shared" si="95"/>
        <v>0.12380218510543541</v>
      </c>
      <c r="AQ261" s="8">
        <f t="shared" si="90"/>
        <v>9.8218093869511663E-2</v>
      </c>
      <c r="AR261" s="33">
        <f t="shared" si="103"/>
        <v>0.78439146125412673</v>
      </c>
      <c r="AS261" s="31">
        <f t="shared" si="96"/>
        <v>0.135391650278916</v>
      </c>
      <c r="AT261" s="8">
        <f t="shared" si="97"/>
        <v>0.10620005440388662</v>
      </c>
    </row>
    <row r="262" spans="1:46">
      <c r="A262" t="s">
        <v>282</v>
      </c>
      <c r="B262">
        <v>75344.600000000006</v>
      </c>
      <c r="C262">
        <v>89605.648000000001</v>
      </c>
      <c r="D262">
        <v>84734.111999999994</v>
      </c>
      <c r="E262">
        <v>92331.816000000006</v>
      </c>
      <c r="F262">
        <v>89888.494000000006</v>
      </c>
      <c r="G262">
        <v>88571.274999999994</v>
      </c>
      <c r="H262">
        <v>97210.362999999998</v>
      </c>
      <c r="I262">
        <v>98837.082999999999</v>
      </c>
      <c r="J262">
        <v>117701.444</v>
      </c>
      <c r="K262">
        <v>146482.41399999999</v>
      </c>
      <c r="L262">
        <v>163172.22700000001</v>
      </c>
      <c r="M262">
        <v>200028.617</v>
      </c>
      <c r="N262">
        <v>228527.299</v>
      </c>
      <c r="O262">
        <v>263076.58799999999</v>
      </c>
      <c r="P262">
        <v>235070.516</v>
      </c>
      <c r="Q262">
        <v>245443.584</v>
      </c>
      <c r="R262">
        <v>341176.87900000002</v>
      </c>
      <c r="S262">
        <v>321161.495</v>
      </c>
      <c r="T262">
        <v>344329.576</v>
      </c>
      <c r="U262">
        <v>363928.49099999998</v>
      </c>
      <c r="Z262" s="110" t="s">
        <v>247</v>
      </c>
      <c r="AF262" s="33">
        <f t="shared" si="98"/>
        <v>0.97377444240480127</v>
      </c>
      <c r="AG262" s="31">
        <f t="shared" si="93"/>
        <v>1.0720570046098764E-2</v>
      </c>
      <c r="AH262" s="8">
        <f t="shared" si="99"/>
        <v>1.0439417118901438E-2</v>
      </c>
      <c r="AI262" s="33">
        <f t="shared" si="104"/>
        <v>0.96714708335685873</v>
      </c>
      <c r="AJ262" s="72">
        <f t="shared" si="106"/>
        <v>5.403612432265675E-3</v>
      </c>
      <c r="AK262" s="8">
        <f t="shared" si="100"/>
        <v>5.2260880034566085E-3</v>
      </c>
      <c r="AL262" s="33">
        <f t="shared" si="101"/>
        <v>0.81076409490249679</v>
      </c>
      <c r="AM262" s="31">
        <f t="shared" si="94"/>
        <v>3.8554232057034618E-3</v>
      </c>
      <c r="AN262" s="8">
        <f t="shared" si="102"/>
        <v>3.12583870583825E-3</v>
      </c>
      <c r="AO262" s="33">
        <f t="shared" si="105"/>
        <v>0.9039325975504332</v>
      </c>
      <c r="AP262" s="31">
        <f t="shared" si="95"/>
        <v>2.9775859660500503E-3</v>
      </c>
      <c r="AQ262" s="8">
        <f t="shared" si="90"/>
        <v>2.6915370167213382E-3</v>
      </c>
      <c r="AR262" s="33">
        <f t="shared" si="103"/>
        <v>0.96004664094111658</v>
      </c>
      <c r="AS262" s="31">
        <f t="shared" si="96"/>
        <v>3.9531480930084526E-3</v>
      </c>
      <c r="AT262" s="8">
        <f t="shared" si="97"/>
        <v>3.7952065478355458E-3</v>
      </c>
    </row>
    <row r="263" spans="1:46">
      <c r="A263" t="s">
        <v>283</v>
      </c>
      <c r="B263">
        <v>19801.315999999999</v>
      </c>
      <c r="C263">
        <v>25607.527999999998</v>
      </c>
      <c r="D263">
        <v>23282.761999999999</v>
      </c>
      <c r="E263">
        <v>28253.867999999999</v>
      </c>
      <c r="F263">
        <v>23446.616000000002</v>
      </c>
      <c r="G263">
        <v>22110.65</v>
      </c>
      <c r="H263">
        <v>29558.114000000001</v>
      </c>
      <c r="I263">
        <v>46342.809000000001</v>
      </c>
      <c r="J263">
        <v>60293.673999999999</v>
      </c>
      <c r="K263">
        <v>32836.866000000002</v>
      </c>
      <c r="L263">
        <v>21330.451000000001</v>
      </c>
      <c r="M263">
        <v>14830.892</v>
      </c>
      <c r="N263">
        <v>22701.955999999998</v>
      </c>
      <c r="O263">
        <v>41034.076999999997</v>
      </c>
      <c r="P263">
        <v>44339.771999999997</v>
      </c>
      <c r="Q263">
        <v>95666</v>
      </c>
      <c r="R263">
        <v>135236.486</v>
      </c>
      <c r="S263">
        <v>164405.65700000001</v>
      </c>
      <c r="T263">
        <v>260669.367</v>
      </c>
      <c r="U263">
        <v>244413.02799999999</v>
      </c>
      <c r="Z263" s="110" t="s">
        <v>248</v>
      </c>
      <c r="AF263" s="33">
        <f t="shared" si="98"/>
        <v>0.93668414682891865</v>
      </c>
      <c r="AG263" s="31">
        <f t="shared" si="93"/>
        <v>9.2886013073162944E-3</v>
      </c>
      <c r="AH263" s="8">
        <f t="shared" si="99"/>
        <v>8.7004855907775423E-3</v>
      </c>
      <c r="AI263" s="33">
        <f t="shared" si="104"/>
        <v>0.99134745029935223</v>
      </c>
      <c r="AJ263" s="72">
        <f t="shared" si="106"/>
        <v>8.5174688564660823E-3</v>
      </c>
      <c r="AK263" s="8">
        <f t="shared" si="100"/>
        <v>8.4437710338617893E-3</v>
      </c>
      <c r="AL263" s="33">
        <f t="shared" si="101"/>
        <v>0.92262236041579915</v>
      </c>
      <c r="AM263" s="31">
        <f t="shared" si="94"/>
        <v>6.8172395143181351E-3</v>
      </c>
      <c r="AN263" s="8">
        <f t="shared" si="102"/>
        <v>6.2897376122200543E-3</v>
      </c>
      <c r="AO263" s="33">
        <f t="shared" si="105"/>
        <v>0.94948111953574399</v>
      </c>
      <c r="AP263" s="31">
        <f t="shared" si="95"/>
        <v>3.816833471741791E-3</v>
      </c>
      <c r="AQ263" s="8">
        <f t="shared" si="90"/>
        <v>3.624011317830896E-3</v>
      </c>
      <c r="AR263" s="33">
        <f t="shared" si="103"/>
        <v>0.99063574332127702</v>
      </c>
      <c r="AS263" s="31">
        <f t="shared" si="96"/>
        <v>4.60986295688268E-3</v>
      </c>
      <c r="AT263" s="8">
        <f t="shared" si="97"/>
        <v>4.5666950169006935E-3</v>
      </c>
    </row>
    <row r="264" spans="1:46">
      <c r="Z264" s="110" t="s">
        <v>249</v>
      </c>
      <c r="AF264" s="33">
        <f t="shared" si="98"/>
        <v>0.61500864931894605</v>
      </c>
      <c r="AG264" s="31">
        <f t="shared" si="93"/>
        <v>2.7320583549202301E-2</v>
      </c>
      <c r="AH264" s="8">
        <f t="shared" si="99"/>
        <v>1.6802395187200326E-2</v>
      </c>
      <c r="AI264" s="33">
        <f t="shared" si="104"/>
        <v>0.66057032288490458</v>
      </c>
      <c r="AJ264" s="72">
        <f t="shared" si="106"/>
        <v>1.3698987956792677E-2</v>
      </c>
      <c r="AK264" s="8">
        <f t="shared" si="100"/>
        <v>9.0491448978149581E-3</v>
      </c>
      <c r="AL264" s="33">
        <f t="shared" si="101"/>
        <v>0.67862683648919886</v>
      </c>
      <c r="AM264" s="31">
        <f t="shared" si="94"/>
        <v>9.8638470034332036E-3</v>
      </c>
      <c r="AN264" s="8">
        <f t="shared" si="102"/>
        <v>6.6938712875533385E-3</v>
      </c>
      <c r="AO264" s="33">
        <f t="shared" si="105"/>
        <v>0.38916538833850212</v>
      </c>
      <c r="AP264" s="31">
        <f t="shared" si="95"/>
        <v>8.1758899844950692E-3</v>
      </c>
      <c r="AQ264" s="8">
        <f t="shared" si="90"/>
        <v>3.1817734008288937E-3</v>
      </c>
      <c r="AR264" s="33">
        <f t="shared" si="103"/>
        <v>0.65662974693611009</v>
      </c>
      <c r="AS264" s="31">
        <f t="shared" si="96"/>
        <v>8.5284472772143866E-3</v>
      </c>
      <c r="AT264" s="8">
        <f t="shared" si="97"/>
        <v>5.6000321773952396E-3</v>
      </c>
    </row>
    <row r="265" spans="1:46">
      <c r="Z265" s="110" t="s">
        <v>250</v>
      </c>
      <c r="AF265" s="33">
        <f t="shared" si="98"/>
        <v>0.47447386442719647</v>
      </c>
      <c r="AG265" s="31">
        <f t="shared" si="93"/>
        <v>1.6256995754890713E-4</v>
      </c>
      <c r="AH265" s="8">
        <f t="shared" si="99"/>
        <v>7.7135195997995245E-5</v>
      </c>
      <c r="AI265" s="33">
        <f t="shared" si="104"/>
        <v>0.25039296635327019</v>
      </c>
      <c r="AJ265" s="72">
        <f t="shared" si="106"/>
        <v>1.2817199709456984E-2</v>
      </c>
      <c r="AK265" s="8">
        <f t="shared" si="100"/>
        <v>3.209336655593207E-3</v>
      </c>
      <c r="AL265" s="33">
        <f t="shared" si="101"/>
        <v>0.5591791795210348</v>
      </c>
      <c r="AM265" s="31">
        <f t="shared" si="94"/>
        <v>1.1054585393353087E-2</v>
      </c>
      <c r="AN265" s="8">
        <f t="shared" si="102"/>
        <v>6.1814939902003945E-3</v>
      </c>
      <c r="AO265" s="33">
        <f t="shared" si="105"/>
        <v>0.91773437200206653</v>
      </c>
      <c r="AP265" s="31">
        <f t="shared" si="95"/>
        <v>6.7289052611856125E-3</v>
      </c>
      <c r="AQ265" s="8">
        <f t="shared" si="90"/>
        <v>6.1753476441355794E-3</v>
      </c>
      <c r="AR265" s="33">
        <f t="shared" si="103"/>
        <v>0.97049341451923021</v>
      </c>
      <c r="AS265" s="31">
        <f t="shared" si="96"/>
        <v>6.4189523166024607E-3</v>
      </c>
      <c r="AT265" s="8">
        <f t="shared" si="97"/>
        <v>6.2295509513756453E-3</v>
      </c>
    </row>
    <row r="266" spans="1:46">
      <c r="A266" t="s">
        <v>284</v>
      </c>
      <c r="Z266" s="110" t="s">
        <v>251</v>
      </c>
      <c r="AF266" s="33">
        <f t="shared" si="98"/>
        <v>0.61086057254704562</v>
      </c>
      <c r="AG266" s="31">
        <f t="shared" si="93"/>
        <v>5.8612780707442366E-4</v>
      </c>
      <c r="AH266" s="8">
        <f t="shared" si="99"/>
        <v>3.5804236781522672E-4</v>
      </c>
      <c r="AI266" s="33">
        <f t="shared" si="104"/>
        <v>0.412771073829172</v>
      </c>
      <c r="AJ266" s="72">
        <f t="shared" si="106"/>
        <v>1.0137796375099236E-3</v>
      </c>
      <c r="AK266" s="8">
        <f t="shared" si="100"/>
        <v>4.1845890960111987E-4</v>
      </c>
      <c r="AL266" s="33">
        <f t="shared" si="101"/>
        <v>0.67732508796371105</v>
      </c>
      <c r="AM266" s="31">
        <f t="shared" si="94"/>
        <v>4.4088196517699601E-4</v>
      </c>
      <c r="AN266" s="8">
        <f t="shared" si="102"/>
        <v>2.9862041584512259E-4</v>
      </c>
      <c r="AO266" s="33">
        <f t="shared" si="105"/>
        <v>0.70807254847603296</v>
      </c>
      <c r="AP266" s="31">
        <f t="shared" si="95"/>
        <v>4.1495320940264141E-4</v>
      </c>
      <c r="AQ266" s="8">
        <f t="shared" si="90"/>
        <v>2.9381697648003726E-4</v>
      </c>
      <c r="AR266" s="33">
        <f t="shared" si="103"/>
        <v>0.69416753806467224</v>
      </c>
      <c r="AS266" s="31">
        <f t="shared" si="96"/>
        <v>1.9114508432635006E-4</v>
      </c>
      <c r="AT266" s="8">
        <f t="shared" si="97"/>
        <v>1.3268671259998658E-4</v>
      </c>
    </row>
    <row r="267" spans="1:46">
      <c r="A267" t="s">
        <v>0</v>
      </c>
      <c r="Z267" s="110" t="s">
        <v>252</v>
      </c>
      <c r="AF267" s="33">
        <f t="shared" si="98"/>
        <v>0.16919900264221713</v>
      </c>
      <c r="AG267" s="31">
        <f>(B232+B497)/($BE$66+$BE$67)</f>
        <v>2.566439081822882E-2</v>
      </c>
      <c r="AH267" s="8">
        <f t="shared" si="99"/>
        <v>4.3423893298643913E-3</v>
      </c>
      <c r="AI267" s="33">
        <f t="shared" si="104"/>
        <v>0.15942415102508198</v>
      </c>
      <c r="AJ267" s="72">
        <f t="shared" ref="AJ267:AJ298" si="107">(G232+G497)/($BE$59+$BE$60)</f>
        <v>2.1981059187345074E-2</v>
      </c>
      <c r="AK267" s="8">
        <f t="shared" si="100"/>
        <v>3.5043116995745666E-3</v>
      </c>
      <c r="AL267" s="33">
        <f t="shared" si="101"/>
        <v>0.20731843474566178</v>
      </c>
      <c r="AM267" s="31">
        <f>(L232+L497)/($BE$52+$BE$53)</f>
        <v>1.6091204780079305E-2</v>
      </c>
      <c r="AN267" s="8">
        <f t="shared" si="102"/>
        <v>3.3360033881779522E-3</v>
      </c>
      <c r="AO267" s="33">
        <f t="shared" si="105"/>
        <v>0.23983546696249095</v>
      </c>
      <c r="AP267" s="31">
        <f>(Q232+Q497)/($BE$45+$BE$46)</f>
        <v>1.0981924906086238E-2</v>
      </c>
      <c r="AQ267" s="8">
        <f t="shared" si="90"/>
        <v>2.6338550879982025E-3</v>
      </c>
      <c r="AR267" s="33">
        <f t="shared" si="103"/>
        <v>0.23034344234792831</v>
      </c>
      <c r="AS267" s="31">
        <f>(U232+U497)/($BE$38+$BE$39)</f>
        <v>1.1240724628418032E-2</v>
      </c>
      <c r="AT267" s="8">
        <f t="shared" si="97"/>
        <v>2.5892272053949466E-3</v>
      </c>
    </row>
    <row r="268" spans="1:46">
      <c r="Z268" s="110" t="s">
        <v>253</v>
      </c>
      <c r="AF268" s="33">
        <f t="shared" si="98"/>
        <v>0.9265387461731085</v>
      </c>
      <c r="AG268" s="31">
        <f t="shared" ref="AG268:AG297" si="108">(B233+B498)/($BE$66+$BE$67)</f>
        <v>2.3297105639435118E-2</v>
      </c>
      <c r="AH268" s="8">
        <f t="shared" si="99"/>
        <v>2.1585671048624671E-2</v>
      </c>
      <c r="AI268" s="33">
        <f t="shared" si="104"/>
        <v>0.80963111238413055</v>
      </c>
      <c r="AJ268" s="72">
        <f t="shared" si="107"/>
        <v>2.6938639531271746E-2</v>
      </c>
      <c r="AK268" s="8">
        <f t="shared" si="100"/>
        <v>2.1810360689818658E-2</v>
      </c>
      <c r="AL268" s="33">
        <f t="shared" si="101"/>
        <v>0.61752398760146565</v>
      </c>
      <c r="AM268" s="31">
        <f t="shared" ref="AM268:AM297" si="109">(L233+L498)/($BE$52+$BE$53)</f>
        <v>3.1019495551288381E-2</v>
      </c>
      <c r="AN268" s="8">
        <f t="shared" si="102"/>
        <v>1.9155282586217525E-2</v>
      </c>
      <c r="AO268" s="33">
        <f t="shared" si="105"/>
        <v>0.69236481839163766</v>
      </c>
      <c r="AP268" s="31">
        <f t="shared" ref="AP268:AP298" si="110">(Q233+Q498)/($BE$45+$BE$46)</f>
        <v>2.2244078520587247E-2</v>
      </c>
      <c r="AQ268" s="8">
        <f t="shared" si="90"/>
        <v>1.5401017385195717E-2</v>
      </c>
      <c r="AR268" s="33">
        <f t="shared" si="103"/>
        <v>0.64414405603161307</v>
      </c>
      <c r="AS268" s="31">
        <f t="shared" ref="AS268:AS297" si="111">(U233+U498)/($BE$38+$BE$39)</f>
        <v>1.7552137199347513E-2</v>
      </c>
      <c r="AT268" s="8">
        <f t="shared" si="97"/>
        <v>1.1306104847611064E-2</v>
      </c>
    </row>
    <row r="269" spans="1:46">
      <c r="A269" t="s">
        <v>1</v>
      </c>
      <c r="B269" t="s">
        <v>291</v>
      </c>
      <c r="C269" t="s">
        <v>3</v>
      </c>
      <c r="D269" t="s">
        <v>4</v>
      </c>
      <c r="F269" s="2" t="s">
        <v>453</v>
      </c>
      <c r="Z269" s="110" t="s">
        <v>254</v>
      </c>
      <c r="AF269" s="33">
        <f t="shared" si="98"/>
        <v>0.86295954957246102</v>
      </c>
      <c r="AG269" s="31">
        <f t="shared" si="108"/>
        <v>2.9529328826934115E-2</v>
      </c>
      <c r="AH269" s="8">
        <f t="shared" si="99"/>
        <v>2.5482616303668153E-2</v>
      </c>
      <c r="AI269" s="33">
        <f t="shared" si="104"/>
        <v>0.9120521359556617</v>
      </c>
      <c r="AJ269" s="72">
        <f t="shared" si="107"/>
        <v>2.6474584636900625E-2</v>
      </c>
      <c r="AK269" s="8">
        <f t="shared" si="100"/>
        <v>2.4146201466624162E-2</v>
      </c>
      <c r="AL269" s="33">
        <f t="shared" si="101"/>
        <v>0.92365973650449018</v>
      </c>
      <c r="AM269" s="31">
        <f t="shared" si="109"/>
        <v>2.1409020560786828E-2</v>
      </c>
      <c r="AN269" s="8">
        <f t="shared" si="102"/>
        <v>1.9774650289995574E-2</v>
      </c>
      <c r="AO269" s="33">
        <f t="shared" si="105"/>
        <v>0.99499466871979692</v>
      </c>
      <c r="AP269" s="31">
        <f t="shared" si="110"/>
        <v>1.894614645916478E-2</v>
      </c>
      <c r="AQ269" s="8">
        <f t="shared" si="90"/>
        <v>1.8851314719653414E-2</v>
      </c>
      <c r="AR269" s="33">
        <f t="shared" si="103"/>
        <v>0.86168004833495193</v>
      </c>
      <c r="AS269" s="31">
        <f t="shared" si="111"/>
        <v>1.8498846972610915E-2</v>
      </c>
      <c r="AT269" s="8">
        <f t="shared" si="97"/>
        <v>1.5940087353500252E-2</v>
      </c>
    </row>
    <row r="270" spans="1:46">
      <c r="Z270" s="110" t="s">
        <v>255</v>
      </c>
      <c r="AF270" s="33">
        <f t="shared" si="98"/>
        <v>0.76619902339994383</v>
      </c>
      <c r="AG270" s="31">
        <f t="shared" si="108"/>
        <v>0.11207748443176863</v>
      </c>
      <c r="AH270" s="8">
        <f t="shared" si="99"/>
        <v>8.5873659116743536E-2</v>
      </c>
      <c r="AI270" s="33">
        <f t="shared" si="104"/>
        <v>0.61303766982820274</v>
      </c>
      <c r="AJ270" s="72">
        <f t="shared" si="107"/>
        <v>0.16531724676911486</v>
      </c>
      <c r="AK270" s="8">
        <f t="shared" si="100"/>
        <v>0.10134569974175214</v>
      </c>
      <c r="AL270" s="33">
        <f t="shared" si="101"/>
        <v>0.65124778516550097</v>
      </c>
      <c r="AM270" s="31">
        <f t="shared" si="109"/>
        <v>0.16565014670611442</v>
      </c>
      <c r="AN270" s="8">
        <f t="shared" si="102"/>
        <v>0.10787929115469731</v>
      </c>
      <c r="AO270" s="33">
        <f t="shared" si="105"/>
        <v>0.74605807020982662</v>
      </c>
      <c r="AP270" s="31">
        <f t="shared" si="110"/>
        <v>0.13274340624174752</v>
      </c>
      <c r="AQ270" s="8">
        <f t="shared" si="90"/>
        <v>9.9034289493797209E-2</v>
      </c>
      <c r="AR270" s="33">
        <f t="shared" si="103"/>
        <v>0.73159038612393834</v>
      </c>
      <c r="AS270" s="31">
        <f t="shared" si="111"/>
        <v>0.15224488838188438</v>
      </c>
      <c r="AT270" s="8">
        <f t="shared" si="97"/>
        <v>0.11138089667669869</v>
      </c>
    </row>
    <row r="271" spans="1:46">
      <c r="A271" t="s">
        <v>5</v>
      </c>
      <c r="B271" t="s">
        <v>432</v>
      </c>
      <c r="C271" t="s">
        <v>433</v>
      </c>
      <c r="D271" t="s">
        <v>434</v>
      </c>
      <c r="E271" t="s">
        <v>435</v>
      </c>
      <c r="F271" t="s">
        <v>436</v>
      </c>
      <c r="G271" t="s">
        <v>6</v>
      </c>
      <c r="H271" t="s">
        <v>7</v>
      </c>
      <c r="I271" t="s">
        <v>8</v>
      </c>
      <c r="J271" t="s">
        <v>9</v>
      </c>
      <c r="K271" t="s">
        <v>10</v>
      </c>
      <c r="L271" t="s">
        <v>11</v>
      </c>
      <c r="M271" t="s">
        <v>12</v>
      </c>
      <c r="N271" t="s">
        <v>13</v>
      </c>
      <c r="O271" t="s">
        <v>14</v>
      </c>
      <c r="P271" t="s">
        <v>15</v>
      </c>
      <c r="Q271" t="s">
        <v>16</v>
      </c>
      <c r="R271" s="1" t="s">
        <v>426</v>
      </c>
      <c r="S271" t="s">
        <v>427</v>
      </c>
      <c r="T271" t="s">
        <v>428</v>
      </c>
      <c r="U271" t="s">
        <v>429</v>
      </c>
      <c r="Z271" s="110" t="s">
        <v>256</v>
      </c>
      <c r="AF271" s="33">
        <f t="shared" si="98"/>
        <v>0.98315687672289953</v>
      </c>
      <c r="AG271" s="31">
        <f t="shared" si="108"/>
        <v>1.3734291784789325E-2</v>
      </c>
      <c r="AH271" s="8">
        <f t="shared" si="99"/>
        <v>1.3502963415134449E-2</v>
      </c>
      <c r="AI271" s="33">
        <f t="shared" si="104"/>
        <v>0.92258080081726412</v>
      </c>
      <c r="AJ271" s="72">
        <f t="shared" si="107"/>
        <v>1.0860522820171154E-2</v>
      </c>
      <c r="AK271" s="8">
        <f t="shared" si="100"/>
        <v>1.0019709840727675E-2</v>
      </c>
      <c r="AL271" s="33">
        <f t="shared" si="101"/>
        <v>0.8586924187482643</v>
      </c>
      <c r="AM271" s="31">
        <f t="shared" si="109"/>
        <v>9.8564665077837815E-3</v>
      </c>
      <c r="AN271" s="8">
        <f t="shared" si="102"/>
        <v>8.4636730658801135E-3</v>
      </c>
      <c r="AO271" s="33">
        <f t="shared" si="105"/>
        <v>0.86768734387111213</v>
      </c>
      <c r="AP271" s="31">
        <f t="shared" si="110"/>
        <v>1.2205512523262888E-2</v>
      </c>
      <c r="AQ271" s="8">
        <f t="shared" si="90"/>
        <v>1.0590568741895571E-2</v>
      </c>
      <c r="AR271" s="33">
        <f t="shared" si="103"/>
        <v>0.86635840695042909</v>
      </c>
      <c r="AS271" s="31">
        <f t="shared" si="111"/>
        <v>1.8588457414927678E-2</v>
      </c>
      <c r="AT271" s="8">
        <f t="shared" si="97"/>
        <v>1.6104266353662633E-2</v>
      </c>
    </row>
    <row r="272" spans="1:46">
      <c r="A272" t="s">
        <v>17</v>
      </c>
      <c r="Z272" s="110" t="s">
        <v>257</v>
      </c>
      <c r="AF272" s="33">
        <f t="shared" si="98"/>
        <v>0.77426052328676853</v>
      </c>
      <c r="AG272" s="31">
        <f t="shared" si="108"/>
        <v>3.438405034662035E-2</v>
      </c>
      <c r="AH272" s="8">
        <f t="shared" si="99"/>
        <v>2.6622212814092865E-2</v>
      </c>
      <c r="AI272" s="33">
        <f t="shared" si="104"/>
        <v>0.64273600685331367</v>
      </c>
      <c r="AJ272" s="72">
        <f t="shared" si="107"/>
        <v>4.3744042813936922E-2</v>
      </c>
      <c r="AK272" s="8">
        <f t="shared" si="100"/>
        <v>2.8115871401850207E-2</v>
      </c>
      <c r="AL272" s="33">
        <f t="shared" si="101"/>
        <v>0.91224929916972874</v>
      </c>
      <c r="AM272" s="31">
        <f t="shared" si="109"/>
        <v>4.2373548713741001E-2</v>
      </c>
      <c r="AN272" s="8">
        <f t="shared" si="102"/>
        <v>3.8655240117444589E-2</v>
      </c>
      <c r="AO272" s="33">
        <f t="shared" si="105"/>
        <v>0.95798039885802089</v>
      </c>
      <c r="AP272" s="31">
        <f t="shared" si="110"/>
        <v>3.1748210536931852E-2</v>
      </c>
      <c r="AQ272" s="8">
        <f t="shared" si="90"/>
        <v>3.0414163393198398E-2</v>
      </c>
      <c r="AR272" s="33">
        <f t="shared" si="103"/>
        <v>0.95258628403103351</v>
      </c>
      <c r="AS272" s="31">
        <f t="shared" si="111"/>
        <v>2.7276070503518223E-2</v>
      </c>
      <c r="AT272" s="8">
        <f t="shared" si="97"/>
        <v>2.5982810643914906E-2</v>
      </c>
    </row>
    <row r="273" spans="1:46">
      <c r="A273" t="s">
        <v>28</v>
      </c>
      <c r="B273">
        <v>25303402.495999999</v>
      </c>
      <c r="C273">
        <v>27717294.079999998</v>
      </c>
      <c r="D273">
        <v>27183540.223999999</v>
      </c>
      <c r="E273">
        <v>30524192.767999999</v>
      </c>
      <c r="F273">
        <v>28837311.765000001</v>
      </c>
      <c r="G273">
        <v>32242586.506000001</v>
      </c>
      <c r="H273">
        <v>36476653.549000002</v>
      </c>
      <c r="I273">
        <v>40656356</v>
      </c>
      <c r="J273">
        <v>51239343.424000002</v>
      </c>
      <c r="K273">
        <v>66705681.857000001</v>
      </c>
      <c r="L273">
        <v>76527310.253000006</v>
      </c>
      <c r="M273">
        <v>93429474.463</v>
      </c>
      <c r="N273">
        <v>116822197.47400001</v>
      </c>
      <c r="O273">
        <v>141833835.98800001</v>
      </c>
      <c r="P273">
        <v>104849536.20999999</v>
      </c>
      <c r="Q273">
        <v>125690657.757</v>
      </c>
      <c r="R273">
        <v>150813415.50099999</v>
      </c>
      <c r="S273">
        <v>139726823.79300001</v>
      </c>
      <c r="T273">
        <v>142525808.08899999</v>
      </c>
      <c r="U273">
        <v>152004088.98699999</v>
      </c>
      <c r="Z273" s="110" t="s">
        <v>258</v>
      </c>
      <c r="AF273" s="33">
        <f t="shared" si="98"/>
        <v>0.93961316687683327</v>
      </c>
      <c r="AG273" s="31">
        <f t="shared" si="108"/>
        <v>3.1719411904286093E-2</v>
      </c>
      <c r="AH273" s="8">
        <f t="shared" si="99"/>
        <v>2.9803977070856982E-2</v>
      </c>
      <c r="AI273" s="33">
        <f t="shared" ref="AI273:AI298" si="112">(2*MIN(G238,G503)/(G238+G503))</f>
        <v>0.81092888023535425</v>
      </c>
      <c r="AJ273" s="72">
        <f t="shared" si="107"/>
        <v>2.7445766469280892E-2</v>
      </c>
      <c r="AK273" s="8">
        <f t="shared" si="100"/>
        <v>2.2256564670134985E-2</v>
      </c>
      <c r="AL273" s="33">
        <f t="shared" si="101"/>
        <v>0.85687014438497933</v>
      </c>
      <c r="AM273" s="31">
        <f t="shared" si="109"/>
        <v>2.946485356338897E-2</v>
      </c>
      <c r="AN273" s="8">
        <f t="shared" si="102"/>
        <v>2.5247553327143381E-2</v>
      </c>
      <c r="AO273" s="33">
        <f t="shared" ref="AO273:AO298" si="113">(2*MIN(Q238,Q503)/(Q238+Q503))</f>
        <v>0.65488220441553158</v>
      </c>
      <c r="AP273" s="31">
        <f t="shared" si="110"/>
        <v>1.9795427088488783E-2</v>
      </c>
      <c r="AQ273" s="8">
        <f t="shared" si="90"/>
        <v>1.2963672929056463E-2</v>
      </c>
      <c r="AR273" s="33">
        <f t="shared" si="103"/>
        <v>0.70416675088626779</v>
      </c>
      <c r="AS273" s="31">
        <f t="shared" si="111"/>
        <v>1.7943842484752365E-2</v>
      </c>
      <c r="AT273" s="8">
        <f t="shared" si="97"/>
        <v>1.2635457260903047E-2</v>
      </c>
    </row>
    <row r="274" spans="1:46">
      <c r="A274" t="s">
        <v>29</v>
      </c>
      <c r="B274">
        <v>39569.688000000002</v>
      </c>
      <c r="C274">
        <v>22426.596000000001</v>
      </c>
      <c r="D274">
        <v>10108.664000000001</v>
      </c>
      <c r="E274">
        <v>16509.04</v>
      </c>
      <c r="F274">
        <v>12484.766</v>
      </c>
      <c r="G274">
        <v>12255.941000000001</v>
      </c>
      <c r="H274">
        <v>9570.9240000000009</v>
      </c>
      <c r="I274">
        <v>13521.898999999999</v>
      </c>
      <c r="J274">
        <v>16579.851999999999</v>
      </c>
      <c r="K274">
        <v>20841.852999999999</v>
      </c>
      <c r="L274">
        <v>38593.995000000003</v>
      </c>
      <c r="M274">
        <v>43935.97</v>
      </c>
      <c r="N274">
        <v>51597.489000000001</v>
      </c>
      <c r="O274">
        <v>90196.323000000004</v>
      </c>
      <c r="P274">
        <v>125453.202</v>
      </c>
      <c r="Q274">
        <v>101861.74</v>
      </c>
      <c r="R274">
        <v>105319.626</v>
      </c>
      <c r="S274">
        <v>128352.649</v>
      </c>
      <c r="T274">
        <v>102849.55100000001</v>
      </c>
      <c r="U274">
        <v>98980.387000000002</v>
      </c>
      <c r="Z274" s="110" t="s">
        <v>259</v>
      </c>
      <c r="AF274" s="33">
        <f t="shared" si="98"/>
        <v>0.8841940823120269</v>
      </c>
      <c r="AG274" s="31">
        <f t="shared" si="108"/>
        <v>9.6644949209227921E-3</v>
      </c>
      <c r="AH274" s="8">
        <f t="shared" si="99"/>
        <v>8.5452892176145732E-3</v>
      </c>
      <c r="AI274" s="33">
        <f t="shared" si="112"/>
        <v>0.79047444385957832</v>
      </c>
      <c r="AJ274" s="72">
        <f t="shared" si="107"/>
        <v>7.9501284630997347E-3</v>
      </c>
      <c r="AK274" s="8">
        <f t="shared" si="100"/>
        <v>6.2843733754809668E-3</v>
      </c>
      <c r="AL274" s="33">
        <f t="shared" si="101"/>
        <v>0.8238125339790151</v>
      </c>
      <c r="AM274" s="31">
        <f t="shared" si="109"/>
        <v>4.6989507759748785E-3</v>
      </c>
      <c r="AN274" s="8">
        <f t="shared" si="102"/>
        <v>3.8710545457985241E-3</v>
      </c>
      <c r="AO274" s="33">
        <f t="shared" si="113"/>
        <v>0.86998920168543026</v>
      </c>
      <c r="AP274" s="31">
        <f t="shared" si="110"/>
        <v>4.6719105981460653E-3</v>
      </c>
      <c r="AQ274" s="8">
        <f t="shared" si="90"/>
        <v>4.0645117716267961E-3</v>
      </c>
      <c r="AR274" s="33">
        <f t="shared" si="103"/>
        <v>0.98348702552814782</v>
      </c>
      <c r="AS274" s="31">
        <f t="shared" si="111"/>
        <v>5.851231648500284E-3</v>
      </c>
      <c r="AT274" s="8">
        <f t="shared" si="97"/>
        <v>5.7546104096597049E-3</v>
      </c>
    </row>
    <row r="275" spans="1:46">
      <c r="A275" t="s">
        <v>30</v>
      </c>
      <c r="B275">
        <v>3362.6509999999998</v>
      </c>
      <c r="C275">
        <v>3425.4279999999999</v>
      </c>
      <c r="D275">
        <v>1702.002</v>
      </c>
      <c r="E275">
        <v>6565.1120000000001</v>
      </c>
      <c r="F275">
        <v>3698.2579999999998</v>
      </c>
      <c r="G275">
        <v>4919.2629999999999</v>
      </c>
      <c r="H275">
        <v>364.30500000000001</v>
      </c>
      <c r="I275">
        <v>3043.0790000000002</v>
      </c>
      <c r="J275">
        <v>5240.8019999999997</v>
      </c>
      <c r="K275">
        <v>23237.153999999999</v>
      </c>
      <c r="L275">
        <v>50193.406999999999</v>
      </c>
      <c r="M275">
        <v>57837.561999999998</v>
      </c>
      <c r="N275">
        <v>82953.775999999998</v>
      </c>
      <c r="O275">
        <v>85168.770999999993</v>
      </c>
      <c r="P275">
        <v>94926.19</v>
      </c>
      <c r="Q275">
        <v>107097.088</v>
      </c>
      <c r="R275">
        <v>129007.99800000001</v>
      </c>
      <c r="S275">
        <v>116242.93399999999</v>
      </c>
      <c r="T275">
        <v>127201.901</v>
      </c>
      <c r="U275">
        <v>138938.74600000001</v>
      </c>
      <c r="Z275" s="110" t="s">
        <v>260</v>
      </c>
      <c r="AF275" s="33">
        <f t="shared" si="98"/>
        <v>0.96303686057101345</v>
      </c>
      <c r="AG275" s="31">
        <f t="shared" si="108"/>
        <v>1.5207650346516619E-2</v>
      </c>
      <c r="AH275" s="8">
        <f t="shared" si="99"/>
        <v>1.464552784637105E-2</v>
      </c>
      <c r="AI275" s="33">
        <f t="shared" si="112"/>
        <v>0.98775275980050303</v>
      </c>
      <c r="AJ275" s="72">
        <f t="shared" si="107"/>
        <v>1.2238607568780121E-2</v>
      </c>
      <c r="AK275" s="8">
        <f t="shared" si="100"/>
        <v>1.2088718402177888E-2</v>
      </c>
      <c r="AL275" s="33">
        <f t="shared" si="101"/>
        <v>0.69312159716469579</v>
      </c>
      <c r="AM275" s="31">
        <f t="shared" si="109"/>
        <v>7.3466515848204976E-3</v>
      </c>
      <c r="AN275" s="8">
        <f t="shared" si="102"/>
        <v>5.0921228802833273E-3</v>
      </c>
      <c r="AO275" s="33">
        <f t="shared" si="113"/>
        <v>0.60317372655221513</v>
      </c>
      <c r="AP275" s="31">
        <f t="shared" si="110"/>
        <v>8.1938063924900523E-3</v>
      </c>
      <c r="AQ275" s="8">
        <f t="shared" si="90"/>
        <v>4.9422887364055871E-3</v>
      </c>
      <c r="AR275" s="33">
        <f t="shared" si="103"/>
        <v>0.47225998027801691</v>
      </c>
      <c r="AS275" s="31">
        <f t="shared" si="111"/>
        <v>7.9737123630589345E-3</v>
      </c>
      <c r="AT275" s="8">
        <f t="shared" si="97"/>
        <v>3.765665243320792E-3</v>
      </c>
    </row>
    <row r="276" spans="1:46">
      <c r="A276" t="s">
        <v>31</v>
      </c>
      <c r="B276">
        <v>34442.712</v>
      </c>
      <c r="C276">
        <v>36850.68</v>
      </c>
      <c r="D276">
        <v>33311.834000000003</v>
      </c>
      <c r="E276">
        <v>52190.48</v>
      </c>
      <c r="F276">
        <v>47085.887999999999</v>
      </c>
      <c r="G276">
        <v>51177.127</v>
      </c>
      <c r="H276">
        <v>65414.891000000003</v>
      </c>
      <c r="I276">
        <v>76213.13</v>
      </c>
      <c r="J276">
        <v>108973.67</v>
      </c>
      <c r="K276">
        <v>209638.821</v>
      </c>
      <c r="L276">
        <v>345286.33500000002</v>
      </c>
      <c r="M276">
        <v>398219.62199999997</v>
      </c>
      <c r="N276">
        <v>507684.902</v>
      </c>
      <c r="O276">
        <v>712438.73199999996</v>
      </c>
      <c r="P276">
        <v>741674.52399999998</v>
      </c>
      <c r="Q276">
        <v>774931.82400000002</v>
      </c>
      <c r="R276">
        <v>910890.02300000004</v>
      </c>
      <c r="S276">
        <v>996929.80700000003</v>
      </c>
      <c r="T276">
        <v>1006081.216</v>
      </c>
      <c r="U276">
        <v>1003207.297</v>
      </c>
      <c r="Z276" s="110" t="s">
        <v>261</v>
      </c>
      <c r="AF276" s="33">
        <f t="shared" si="98"/>
        <v>0.88327566406787339</v>
      </c>
      <c r="AG276" s="31">
        <f t="shared" si="108"/>
        <v>3.2657304659313761E-2</v>
      </c>
      <c r="AH276" s="8">
        <f t="shared" si="99"/>
        <v>2.8845402459622218E-2</v>
      </c>
      <c r="AI276" s="33">
        <f t="shared" si="112"/>
        <v>0.91400659578824794</v>
      </c>
      <c r="AJ276" s="72">
        <f t="shared" si="107"/>
        <v>4.0413874900806168E-2</v>
      </c>
      <c r="AK276" s="8">
        <f t="shared" si="100"/>
        <v>3.6938548220697962E-2</v>
      </c>
      <c r="AL276" s="33">
        <f t="shared" si="101"/>
        <v>0.74029465075434753</v>
      </c>
      <c r="AM276" s="31">
        <f t="shared" si="109"/>
        <v>3.7462284357309146E-2</v>
      </c>
      <c r="AN276" s="8">
        <f t="shared" si="102"/>
        <v>2.7733128714754231E-2</v>
      </c>
      <c r="AO276" s="33">
        <f t="shared" si="113"/>
        <v>0.65654148290409065</v>
      </c>
      <c r="AP276" s="31">
        <f t="shared" si="110"/>
        <v>3.1092297251289074E-2</v>
      </c>
      <c r="AQ276" s="8">
        <f t="shared" si="90"/>
        <v>2.0413382944256112E-2</v>
      </c>
      <c r="AR276" s="33">
        <f t="shared" si="103"/>
        <v>0.68945164643984502</v>
      </c>
      <c r="AS276" s="31">
        <f t="shared" si="111"/>
        <v>3.0474120042794501E-2</v>
      </c>
      <c r="AT276" s="8">
        <f t="shared" si="97"/>
        <v>2.101043223731015E-2</v>
      </c>
    </row>
    <row r="277" spans="1:46">
      <c r="A277" t="s">
        <v>32</v>
      </c>
      <c r="B277">
        <v>184.15199999999999</v>
      </c>
      <c r="C277">
        <v>126.702</v>
      </c>
      <c r="D277">
        <v>199.846</v>
      </c>
      <c r="E277">
        <v>413.19</v>
      </c>
      <c r="F277">
        <v>398.78800000000001</v>
      </c>
      <c r="G277">
        <v>449.65699999999998</v>
      </c>
      <c r="H277">
        <v>658.322</v>
      </c>
      <c r="I277">
        <v>1392.9559999999999</v>
      </c>
      <c r="J277">
        <v>1828.4739999999999</v>
      </c>
      <c r="K277">
        <v>2705.9229999999998</v>
      </c>
      <c r="L277">
        <v>4625.4319999999998</v>
      </c>
      <c r="M277">
        <v>15458.297</v>
      </c>
      <c r="N277">
        <v>35233.667999999998</v>
      </c>
      <c r="O277">
        <v>41712.252</v>
      </c>
      <c r="P277">
        <v>27334.22</v>
      </c>
      <c r="Q277">
        <v>28779.054</v>
      </c>
      <c r="R277">
        <v>55890.072</v>
      </c>
      <c r="S277">
        <v>41857.862999999998</v>
      </c>
      <c r="T277">
        <v>45112.048000000003</v>
      </c>
      <c r="U277">
        <v>43907.010999999999</v>
      </c>
      <c r="Z277" s="110" t="s">
        <v>262</v>
      </c>
      <c r="AF277" s="33">
        <f t="shared" si="98"/>
        <v>0.86247983204110812</v>
      </c>
      <c r="AG277" s="31">
        <f t="shared" si="108"/>
        <v>3.4845959788143248E-2</v>
      </c>
      <c r="AH277" s="8">
        <f t="shared" si="99"/>
        <v>3.0053937545388997E-2</v>
      </c>
      <c r="AI277" s="33">
        <f t="shared" si="112"/>
        <v>0.95523604766630954</v>
      </c>
      <c r="AJ277" s="72">
        <f t="shared" si="107"/>
        <v>1.9873331059210186E-2</v>
      </c>
      <c r="AK277" s="8">
        <f t="shared" si="100"/>
        <v>1.8983722214964052E-2</v>
      </c>
      <c r="AL277" s="33">
        <f t="shared" si="101"/>
        <v>0.94994119325870829</v>
      </c>
      <c r="AM277" s="31">
        <f t="shared" si="109"/>
        <v>1.2909029442696172E-2</v>
      </c>
      <c r="AN277" s="8">
        <f t="shared" si="102"/>
        <v>1.22628188326066E-2</v>
      </c>
      <c r="AO277" s="33">
        <f t="shared" si="113"/>
        <v>0.74936306276092357</v>
      </c>
      <c r="AP277" s="31">
        <f t="shared" si="110"/>
        <v>8.8255036329852286E-3</v>
      </c>
      <c r="AQ277" s="8">
        <f t="shared" ref="AQ277:AQ298" si="114">(AO277*AP277)</f>
        <v>6.6135064328214687E-3</v>
      </c>
      <c r="AR277" s="33">
        <f t="shared" si="103"/>
        <v>0.79040031488302376</v>
      </c>
      <c r="AS277" s="31">
        <f t="shared" si="111"/>
        <v>8.6210469290362596E-3</v>
      </c>
      <c r="AT277" s="8">
        <f t="shared" si="97"/>
        <v>6.8140782073315845E-3</v>
      </c>
    </row>
    <row r="278" spans="1:46">
      <c r="A278" t="s">
        <v>33</v>
      </c>
      <c r="B278">
        <v>18629.234</v>
      </c>
      <c r="C278">
        <v>20375.092000000001</v>
      </c>
      <c r="D278">
        <v>16064.331</v>
      </c>
      <c r="E278">
        <v>14988.424000000001</v>
      </c>
      <c r="F278">
        <v>14436.829</v>
      </c>
      <c r="G278">
        <v>13192.638999999999</v>
      </c>
      <c r="H278">
        <v>14245.433999999999</v>
      </c>
      <c r="I278">
        <v>15362.108</v>
      </c>
      <c r="J278">
        <v>24001.305</v>
      </c>
      <c r="K278">
        <v>41358.188999999998</v>
      </c>
      <c r="L278">
        <v>56912.038999999997</v>
      </c>
      <c r="M278">
        <v>77089.138000000006</v>
      </c>
      <c r="N278">
        <v>114802.65700000001</v>
      </c>
      <c r="O278">
        <v>159683.20499999999</v>
      </c>
      <c r="P278">
        <v>148101.31599999999</v>
      </c>
      <c r="Q278">
        <v>142278.992</v>
      </c>
      <c r="R278">
        <v>177218.54399999999</v>
      </c>
      <c r="S278">
        <v>164982.89499999999</v>
      </c>
      <c r="T278">
        <v>185754.511</v>
      </c>
      <c r="U278">
        <v>181901.97899999999</v>
      </c>
      <c r="Z278" s="110" t="s">
        <v>263</v>
      </c>
      <c r="AF278" s="33">
        <f t="shared" si="98"/>
        <v>0.86794582566778933</v>
      </c>
      <c r="AG278" s="31">
        <f t="shared" si="108"/>
        <v>1.6096525613409986E-2</v>
      </c>
      <c r="AH278" s="8">
        <f t="shared" si="99"/>
        <v>1.397091221391385E-2</v>
      </c>
      <c r="AI278" s="33">
        <f t="shared" si="112"/>
        <v>0.94065508278657761</v>
      </c>
      <c r="AJ278" s="72">
        <f t="shared" si="107"/>
        <v>1.2492338802462156E-2</v>
      </c>
      <c r="AK278" s="8">
        <f t="shared" si="100"/>
        <v>1.1750981990428015E-2</v>
      </c>
      <c r="AL278" s="33">
        <f t="shared" si="101"/>
        <v>0.88873528529282675</v>
      </c>
      <c r="AM278" s="31">
        <f t="shared" si="109"/>
        <v>1.1681505812119483E-2</v>
      </c>
      <c r="AN278" s="8">
        <f t="shared" si="102"/>
        <v>1.0381766400583822E-2</v>
      </c>
      <c r="AO278" s="33">
        <f t="shared" si="113"/>
        <v>0.84699996383265752</v>
      </c>
      <c r="AP278" s="31">
        <f t="shared" si="110"/>
        <v>8.3477224636642217E-3</v>
      </c>
      <c r="AQ278" s="8">
        <f t="shared" si="114"/>
        <v>7.0705206248086582E-3</v>
      </c>
      <c r="AR278" s="33">
        <f t="shared" si="103"/>
        <v>0.76284739678374314</v>
      </c>
      <c r="AS278" s="31">
        <f t="shared" si="111"/>
        <v>8.6926795603431833E-3</v>
      </c>
      <c r="AT278" s="8">
        <f t="shared" si="97"/>
        <v>6.6311879736830502E-3</v>
      </c>
    </row>
    <row r="279" spans="1:46">
      <c r="A279" t="s">
        <v>34</v>
      </c>
      <c r="B279">
        <v>21869.434000000001</v>
      </c>
      <c r="C279">
        <v>31348.06</v>
      </c>
      <c r="D279">
        <v>30125.98</v>
      </c>
      <c r="E279">
        <v>36925.476000000002</v>
      </c>
      <c r="F279">
        <v>42229.315999999999</v>
      </c>
      <c r="G279">
        <v>38180.582000000002</v>
      </c>
      <c r="H279">
        <v>44028.256000000001</v>
      </c>
      <c r="I279">
        <v>53296.271999999997</v>
      </c>
      <c r="J279">
        <v>69838.880999999994</v>
      </c>
      <c r="K279">
        <v>93935.114000000001</v>
      </c>
      <c r="L279">
        <v>124395.894</v>
      </c>
      <c r="M279">
        <v>142433.527</v>
      </c>
      <c r="N279">
        <v>202903.527</v>
      </c>
      <c r="O279">
        <v>230706.75899999999</v>
      </c>
      <c r="P279">
        <v>164072.774</v>
      </c>
      <c r="Q279">
        <v>176174.26800000001</v>
      </c>
      <c r="R279">
        <v>214760.93599999999</v>
      </c>
      <c r="S279">
        <v>215463.13200000001</v>
      </c>
      <c r="T279">
        <v>221410.95600000001</v>
      </c>
      <c r="U279">
        <v>237045.66800000001</v>
      </c>
      <c r="Z279" s="110" t="s">
        <v>264</v>
      </c>
      <c r="AF279" s="33">
        <f t="shared" si="98"/>
        <v>0.82028003975171981</v>
      </c>
      <c r="AG279" s="31">
        <f t="shared" si="108"/>
        <v>9.3646069424031392E-2</v>
      </c>
      <c r="AH279" s="8">
        <f t="shared" si="99"/>
        <v>7.6816001549736779E-2</v>
      </c>
      <c r="AI279" s="33">
        <f t="shared" si="112"/>
        <v>0.98760639325490329</v>
      </c>
      <c r="AJ279" s="72">
        <f t="shared" si="107"/>
        <v>5.1067920277123917E-2</v>
      </c>
      <c r="AK279" s="8">
        <f t="shared" si="100"/>
        <v>5.0435004555919295E-2</v>
      </c>
      <c r="AL279" s="33">
        <f t="shared" si="101"/>
        <v>0.67079080885929387</v>
      </c>
      <c r="AM279" s="31">
        <f t="shared" si="109"/>
        <v>3.5047035784622919E-2</v>
      </c>
      <c r="AN279" s="8">
        <f t="shared" si="102"/>
        <v>2.3509229482087824E-2</v>
      </c>
      <c r="AO279" s="33">
        <f t="shared" si="113"/>
        <v>0.79432137164984018</v>
      </c>
      <c r="AP279" s="31">
        <f t="shared" si="110"/>
        <v>3.7514556966903208E-2</v>
      </c>
      <c r="AQ279" s="8">
        <f t="shared" si="114"/>
        <v>2.9798614346786625E-2</v>
      </c>
      <c r="AR279" s="33">
        <f t="shared" si="103"/>
        <v>0.9827692272009082</v>
      </c>
      <c r="AS279" s="31">
        <f t="shared" si="111"/>
        <v>4.8444152207233387E-2</v>
      </c>
      <c r="AT279" s="8">
        <f t="shared" si="97"/>
        <v>4.7609422027105927E-2</v>
      </c>
    </row>
    <row r="280" spans="1:46">
      <c r="A280" t="s">
        <v>35</v>
      </c>
      <c r="B280">
        <v>971.31799999999998</v>
      </c>
      <c r="C280">
        <v>2008.857</v>
      </c>
      <c r="D280">
        <v>2105.85</v>
      </c>
      <c r="E280">
        <v>2232.183</v>
      </c>
      <c r="F280">
        <v>1467.6</v>
      </c>
      <c r="G280">
        <v>1869.8030000000001</v>
      </c>
      <c r="H280">
        <v>3917.8110000000001</v>
      </c>
      <c r="I280">
        <v>7150.402</v>
      </c>
      <c r="J280">
        <v>10125.421</v>
      </c>
      <c r="K280">
        <v>12419.873</v>
      </c>
      <c r="L280">
        <v>24125.384999999998</v>
      </c>
      <c r="M280">
        <v>41973.495000000003</v>
      </c>
      <c r="N280">
        <v>69603.585999999996</v>
      </c>
      <c r="O280">
        <v>73015.383000000002</v>
      </c>
      <c r="P280">
        <v>73803.232000000004</v>
      </c>
      <c r="Q280">
        <v>93089.459000000003</v>
      </c>
      <c r="R280">
        <v>96750.351999999999</v>
      </c>
      <c r="S280">
        <v>84169.505999999994</v>
      </c>
      <c r="T280">
        <v>98505.218999999997</v>
      </c>
      <c r="U280">
        <v>92482.456999999995</v>
      </c>
      <c r="Z280" s="110" t="s">
        <v>265</v>
      </c>
      <c r="AF280" s="33">
        <f t="shared" si="98"/>
        <v>0.81706274725856198</v>
      </c>
      <c r="AG280" s="31">
        <f t="shared" si="108"/>
        <v>3.4167922467717065E-3</v>
      </c>
      <c r="AH280" s="8">
        <f t="shared" si="99"/>
        <v>2.7917336599590451E-3</v>
      </c>
      <c r="AI280" s="33">
        <f t="shared" si="112"/>
        <v>0.66837701149333728</v>
      </c>
      <c r="AJ280" s="72">
        <f t="shared" si="107"/>
        <v>8.7194039507685062E-3</v>
      </c>
      <c r="AK280" s="8">
        <f t="shared" si="100"/>
        <v>5.8278491546178519E-3</v>
      </c>
      <c r="AL280" s="33">
        <f t="shared" si="101"/>
        <v>0.85966453689982614</v>
      </c>
      <c r="AM280" s="31">
        <f t="shared" si="109"/>
        <v>1.4567838097321336E-2</v>
      </c>
      <c r="AN280" s="8">
        <f t="shared" si="102"/>
        <v>1.2523453791565392E-2</v>
      </c>
      <c r="AO280" s="33">
        <f t="shared" si="113"/>
        <v>0.57633192934212474</v>
      </c>
      <c r="AP280" s="31">
        <f t="shared" si="110"/>
        <v>2.9503438350575215E-2</v>
      </c>
      <c r="AQ280" s="8">
        <f t="shared" si="114"/>
        <v>1.7003773546813448E-2</v>
      </c>
      <c r="AR280" s="33">
        <f t="shared" si="103"/>
        <v>0.60510816623552</v>
      </c>
      <c r="AS280" s="31">
        <f t="shared" si="111"/>
        <v>1.6256318134068581E-2</v>
      </c>
      <c r="AT280" s="8">
        <f t="shared" si="97"/>
        <v>9.8368308558474688E-3</v>
      </c>
    </row>
    <row r="281" spans="1:46">
      <c r="A281" t="s">
        <v>36</v>
      </c>
      <c r="B281">
        <v>38080.904000000002</v>
      </c>
      <c r="C281">
        <v>46227.584000000003</v>
      </c>
      <c r="D281">
        <v>29159.013999999999</v>
      </c>
      <c r="E281">
        <v>27409.324000000001</v>
      </c>
      <c r="F281">
        <v>30968.773000000001</v>
      </c>
      <c r="G281">
        <v>31164.977999999999</v>
      </c>
      <c r="H281">
        <v>36225.446000000004</v>
      </c>
      <c r="I281">
        <v>42805.750999999997</v>
      </c>
      <c r="J281">
        <v>68012.297000000006</v>
      </c>
      <c r="K281">
        <v>109793.314</v>
      </c>
      <c r="L281">
        <v>149376.965</v>
      </c>
      <c r="M281">
        <v>190900.56</v>
      </c>
      <c r="N281">
        <v>245892.10399999999</v>
      </c>
      <c r="O281">
        <v>301532.10700000002</v>
      </c>
      <c r="P281">
        <v>269295.78399999999</v>
      </c>
      <c r="Q281">
        <v>313169.88500000001</v>
      </c>
      <c r="R281">
        <v>365516.85100000002</v>
      </c>
      <c r="S281">
        <v>342010.29599999997</v>
      </c>
      <c r="T281">
        <v>384069.136</v>
      </c>
      <c r="U281">
        <v>400578.27600000001</v>
      </c>
      <c r="Z281" s="110" t="s">
        <v>266</v>
      </c>
      <c r="AF281" s="33">
        <f t="shared" si="98"/>
        <v>0.43754377949018702</v>
      </c>
      <c r="AG281" s="31">
        <f t="shared" si="108"/>
        <v>3.2652264298814064E-2</v>
      </c>
      <c r="AH281" s="8">
        <f t="shared" si="99"/>
        <v>1.4286795130215607E-2</v>
      </c>
      <c r="AI281" s="33">
        <f t="shared" si="112"/>
        <v>0.687095172093525</v>
      </c>
      <c r="AJ281" s="72">
        <f t="shared" si="107"/>
        <v>2.475567296036189E-2</v>
      </c>
      <c r="AK281" s="8">
        <f t="shared" si="100"/>
        <v>1.7009503372990877E-2</v>
      </c>
      <c r="AL281" s="33">
        <f t="shared" si="101"/>
        <v>0.83396662878770134</v>
      </c>
      <c r="AM281" s="31">
        <f t="shared" si="109"/>
        <v>2.8620418433776322E-2</v>
      </c>
      <c r="AN281" s="8">
        <f t="shared" si="102"/>
        <v>2.3868473875709822E-2</v>
      </c>
      <c r="AO281" s="33">
        <f t="shared" si="113"/>
        <v>0.96580730350127841</v>
      </c>
      <c r="AP281" s="31">
        <f t="shared" si="110"/>
        <v>3.5624528508042062E-2</v>
      </c>
      <c r="AQ281" s="8">
        <f t="shared" si="114"/>
        <v>3.4406429816856522E-2</v>
      </c>
      <c r="AR281" s="33">
        <f t="shared" si="103"/>
        <v>0.95393711523435587</v>
      </c>
      <c r="AS281" s="31">
        <f t="shared" si="111"/>
        <v>3.255678727401675E-2</v>
      </c>
      <c r="AT281" s="8">
        <f t="shared" si="97"/>
        <v>3.1057127733474129E-2</v>
      </c>
    </row>
    <row r="282" spans="1:46">
      <c r="A282" t="s">
        <v>37</v>
      </c>
      <c r="B282">
        <v>4605.0429999999997</v>
      </c>
      <c r="C282">
        <v>8149.875</v>
      </c>
      <c r="D282">
        <v>7022.1540000000014</v>
      </c>
      <c r="E282">
        <v>6489.4040000000014</v>
      </c>
      <c r="F282">
        <v>2670.2429999999999</v>
      </c>
      <c r="G282">
        <v>4535.3220000000001</v>
      </c>
      <c r="H282">
        <v>4465.0280000000002</v>
      </c>
      <c r="I282">
        <v>3130.6</v>
      </c>
      <c r="J282">
        <v>6483.0209999999997</v>
      </c>
      <c r="K282">
        <v>13739.603999999999</v>
      </c>
      <c r="L282">
        <v>24491.210999999999</v>
      </c>
      <c r="M282">
        <v>31736.706999999999</v>
      </c>
      <c r="N282">
        <v>43160.245999999999</v>
      </c>
      <c r="O282">
        <v>59387.254000000001</v>
      </c>
      <c r="P282">
        <v>67807.184999999998</v>
      </c>
      <c r="Q282">
        <v>62935.754000000001</v>
      </c>
      <c r="R282">
        <v>70328.054999999993</v>
      </c>
      <c r="S282">
        <v>85993.903000000006</v>
      </c>
      <c r="T282">
        <v>68431.562000000005</v>
      </c>
      <c r="U282">
        <v>78420.676000000007</v>
      </c>
      <c r="Z282" s="110" t="s">
        <v>267</v>
      </c>
      <c r="AF282" s="33">
        <f t="shared" si="98"/>
        <v>0.29999489524638051</v>
      </c>
      <c r="AG282" s="31">
        <f t="shared" si="108"/>
        <v>1.3222550910294078E-2</v>
      </c>
      <c r="AH282" s="8">
        <f t="shared" si="99"/>
        <v>3.9666977752236049E-3</v>
      </c>
      <c r="AI282" s="33">
        <f t="shared" si="112"/>
        <v>0.56248670076797025</v>
      </c>
      <c r="AJ282" s="72">
        <f t="shared" si="107"/>
        <v>7.5393940881182337E-3</v>
      </c>
      <c r="AK282" s="8">
        <f t="shared" si="100"/>
        <v>4.2408089064151647E-3</v>
      </c>
      <c r="AL282" s="33">
        <f t="shared" si="101"/>
        <v>0.61756532689557053</v>
      </c>
      <c r="AM282" s="31">
        <f t="shared" si="109"/>
        <v>1.1035369321146937E-2</v>
      </c>
      <c r="AN282" s="8">
        <f t="shared" si="102"/>
        <v>6.8150614622274584E-3</v>
      </c>
      <c r="AO282" s="33">
        <f t="shared" si="113"/>
        <v>0.78757245119972774</v>
      </c>
      <c r="AP282" s="31">
        <f t="shared" si="110"/>
        <v>1.0495339523990942E-2</v>
      </c>
      <c r="AQ282" s="8">
        <f t="shared" si="114"/>
        <v>8.2658402750829304E-3</v>
      </c>
      <c r="AR282" s="33">
        <f t="shared" si="103"/>
        <v>0.90925803024129492</v>
      </c>
      <c r="AS282" s="31">
        <f t="shared" si="111"/>
        <v>1.1124576143854557E-2</v>
      </c>
      <c r="AT282" s="8">
        <f t="shared" si="97"/>
        <v>1.0115110191830496E-2</v>
      </c>
    </row>
    <row r="283" spans="1:46">
      <c r="A283" t="s">
        <v>38</v>
      </c>
      <c r="B283">
        <v>41782.504000000001</v>
      </c>
      <c r="C283">
        <v>49143.98</v>
      </c>
      <c r="D283">
        <v>41928.983999999997</v>
      </c>
      <c r="E283">
        <v>40760.639999999999</v>
      </c>
      <c r="F283">
        <v>33644.052000000003</v>
      </c>
      <c r="G283">
        <v>26233.653999999999</v>
      </c>
      <c r="H283">
        <v>34764.148999999998</v>
      </c>
      <c r="I283">
        <v>35252.362999999998</v>
      </c>
      <c r="J283">
        <v>40149.266000000003</v>
      </c>
      <c r="K283">
        <v>44625.934999999998</v>
      </c>
      <c r="L283">
        <v>56565.120999999999</v>
      </c>
      <c r="M283">
        <v>60944.44</v>
      </c>
      <c r="N283">
        <v>72593.850999999995</v>
      </c>
      <c r="O283">
        <v>92826.073000000004</v>
      </c>
      <c r="P283">
        <v>89753.107999999993</v>
      </c>
      <c r="Q283">
        <v>98132.725999999995</v>
      </c>
      <c r="R283">
        <v>139172.57199999999</v>
      </c>
      <c r="S283">
        <v>133549.58100000001</v>
      </c>
      <c r="T283">
        <v>160530.24299999999</v>
      </c>
      <c r="U283">
        <v>174906.78</v>
      </c>
      <c r="Z283" s="110" t="s">
        <v>268</v>
      </c>
      <c r="AF283" s="33">
        <f t="shared" si="98"/>
        <v>0.55154615500114323</v>
      </c>
      <c r="AG283" s="31">
        <f t="shared" si="108"/>
        <v>0.10188322238152929</v>
      </c>
      <c r="AH283" s="8">
        <f t="shared" si="99"/>
        <v>5.6193299563658899E-2</v>
      </c>
      <c r="AI283" s="33">
        <f t="shared" si="112"/>
        <v>0.56280813318264966</v>
      </c>
      <c r="AJ283" s="72">
        <f t="shared" si="107"/>
        <v>7.8666892141042763E-2</v>
      </c>
      <c r="AK283" s="8">
        <f t="shared" si="100"/>
        <v>4.4274366709181133E-2</v>
      </c>
      <c r="AL283" s="33">
        <f t="shared" si="101"/>
        <v>0.73565189953888244</v>
      </c>
      <c r="AM283" s="31">
        <f t="shared" si="109"/>
        <v>8.1250587515722297E-2</v>
      </c>
      <c r="AN283" s="8">
        <f t="shared" si="102"/>
        <v>5.9772149044591313E-2</v>
      </c>
      <c r="AO283" s="33">
        <f t="shared" si="113"/>
        <v>0.78754165752009464</v>
      </c>
      <c r="AP283" s="31">
        <f t="shared" si="110"/>
        <v>7.4116267132625924E-2</v>
      </c>
      <c r="AQ283" s="8">
        <f t="shared" si="114"/>
        <v>5.8369647866830333E-2</v>
      </c>
      <c r="AR283" s="33">
        <f t="shared" si="103"/>
        <v>0.82297375623261859</v>
      </c>
      <c r="AS283" s="31">
        <f t="shared" si="111"/>
        <v>7.8436647287024749E-2</v>
      </c>
      <c r="AT283" s="8">
        <f t="shared" ref="AT283:AT298" si="115">(AR283*AS283)</f>
        <v>6.455130224409579E-2</v>
      </c>
    </row>
    <row r="284" spans="1:46">
      <c r="A284" t="s">
        <v>39</v>
      </c>
      <c r="B284">
        <v>2048.0169999999998</v>
      </c>
      <c r="C284">
        <v>1405.097</v>
      </c>
      <c r="D284">
        <v>1162.1579999999999</v>
      </c>
      <c r="E284">
        <v>1654.077</v>
      </c>
      <c r="F284">
        <v>1601.81</v>
      </c>
      <c r="G284">
        <v>1274.623</v>
      </c>
      <c r="H284">
        <v>1444.6880000000001</v>
      </c>
      <c r="I284">
        <v>1543.18</v>
      </c>
      <c r="J284">
        <v>2290.2049999999999</v>
      </c>
      <c r="K284">
        <v>3055.6480000000001</v>
      </c>
      <c r="L284">
        <v>4672.5789999999997</v>
      </c>
      <c r="M284">
        <v>4992.5129999999999</v>
      </c>
      <c r="N284">
        <v>6425.2280000000001</v>
      </c>
      <c r="O284">
        <v>7486.1840000000002</v>
      </c>
      <c r="P284">
        <v>6541.4009999999998</v>
      </c>
      <c r="Q284">
        <v>7227.6390000000001</v>
      </c>
      <c r="R284">
        <v>8338.5409999999993</v>
      </c>
      <c r="S284">
        <v>8555.6990000000005</v>
      </c>
      <c r="T284">
        <v>14319.475</v>
      </c>
      <c r="U284">
        <v>13321.55</v>
      </c>
      <c r="Z284" s="110" t="s">
        <v>269</v>
      </c>
      <c r="AF284" s="33">
        <f t="shared" si="98"/>
        <v>0.49581597581126124</v>
      </c>
      <c r="AG284" s="31">
        <f t="shared" si="108"/>
        <v>7.6275876830553891E-3</v>
      </c>
      <c r="AH284" s="8">
        <f t="shared" si="99"/>
        <v>3.781879830160065E-3</v>
      </c>
      <c r="AI284" s="33">
        <f t="shared" si="112"/>
        <v>0.55690345562991617</v>
      </c>
      <c r="AJ284" s="72">
        <f t="shared" si="107"/>
        <v>4.8944643640550832E-3</v>
      </c>
      <c r="AK284" s="8">
        <f t="shared" si="100"/>
        <v>2.7257441177997561E-3</v>
      </c>
      <c r="AL284" s="33">
        <f t="shared" si="101"/>
        <v>0.7334054698450817</v>
      </c>
      <c r="AM284" s="31">
        <f t="shared" si="109"/>
        <v>3.008012051356992E-3</v>
      </c>
      <c r="AN284" s="8">
        <f t="shared" si="102"/>
        <v>2.2060924918251429E-3</v>
      </c>
      <c r="AO284" s="33">
        <f t="shared" si="113"/>
        <v>0.94660672502561938</v>
      </c>
      <c r="AP284" s="31">
        <f t="shared" si="110"/>
        <v>1.4952058552317727E-3</v>
      </c>
      <c r="AQ284" s="8">
        <f t="shared" si="114"/>
        <v>1.4153719178600786E-3</v>
      </c>
      <c r="AR284" s="33">
        <f t="shared" si="103"/>
        <v>0.79051765692401155</v>
      </c>
      <c r="AS284" s="31">
        <f t="shared" si="111"/>
        <v>8.9752719815781976E-4</v>
      </c>
      <c r="AT284" s="8">
        <f t="shared" si="115"/>
        <v>7.0951109771329266E-4</v>
      </c>
    </row>
    <row r="285" spans="1:46">
      <c r="A285" t="s">
        <v>40</v>
      </c>
      <c r="B285">
        <v>1426.7</v>
      </c>
      <c r="C285">
        <v>1632.508</v>
      </c>
      <c r="D285">
        <v>1905.884</v>
      </c>
      <c r="E285">
        <v>2143.0529999999999</v>
      </c>
      <c r="F285">
        <v>2053.3020000000001</v>
      </c>
      <c r="G285">
        <v>2101.998</v>
      </c>
      <c r="H285">
        <v>2303.3510000000001</v>
      </c>
      <c r="I285">
        <v>2120.8739999999998</v>
      </c>
      <c r="J285">
        <v>3078.6280000000002</v>
      </c>
      <c r="K285">
        <v>3204.6010000000001</v>
      </c>
      <c r="L285">
        <v>3941.5889999999999</v>
      </c>
      <c r="M285">
        <v>5438.77</v>
      </c>
      <c r="N285">
        <v>7271.5969999999998</v>
      </c>
      <c r="O285">
        <v>8268.1270000000004</v>
      </c>
      <c r="P285">
        <v>7190.8339999999998</v>
      </c>
      <c r="Q285">
        <v>7963.0839999999998</v>
      </c>
      <c r="R285">
        <v>10247.494000000001</v>
      </c>
      <c r="S285">
        <v>10342.089</v>
      </c>
      <c r="T285">
        <v>12334.263000000001</v>
      </c>
      <c r="U285">
        <v>13205.621999999999</v>
      </c>
      <c r="Z285" s="110" t="s">
        <v>270</v>
      </c>
      <c r="AF285" s="33">
        <f t="shared" si="98"/>
        <v>0.36065355947492722</v>
      </c>
      <c r="AG285" s="31">
        <f t="shared" si="108"/>
        <v>1.3606915798736078E-2</v>
      </c>
      <c r="AH285" s="8">
        <f t="shared" si="99"/>
        <v>4.9073826162897892E-3</v>
      </c>
      <c r="AI285" s="33">
        <f t="shared" si="112"/>
        <v>0.28659060711434559</v>
      </c>
      <c r="AJ285" s="72">
        <f t="shared" si="107"/>
        <v>9.26110603854019E-3</v>
      </c>
      <c r="AK285" s="8">
        <f t="shared" si="100"/>
        <v>2.6541460021355652E-3</v>
      </c>
      <c r="AL285" s="33">
        <f t="shared" si="101"/>
        <v>0.46425137102223435</v>
      </c>
      <c r="AM285" s="31">
        <f t="shared" si="109"/>
        <v>7.7261555819217557E-3</v>
      </c>
      <c r="AN285" s="8">
        <f t="shared" si="102"/>
        <v>3.5868783216382641E-3</v>
      </c>
      <c r="AO285" s="33">
        <f t="shared" si="113"/>
        <v>0.58413216794473599</v>
      </c>
      <c r="AP285" s="31">
        <f t="shared" si="110"/>
        <v>4.2948438251343033E-3</v>
      </c>
      <c r="AQ285" s="8">
        <f t="shared" si="114"/>
        <v>2.5087564345597632E-3</v>
      </c>
      <c r="AR285" s="33">
        <f t="shared" si="103"/>
        <v>0.66657459228431959</v>
      </c>
      <c r="AS285" s="31">
        <f t="shared" si="111"/>
        <v>3.421016046883065E-3</v>
      </c>
      <c r="AT285" s="8">
        <f t="shared" si="115"/>
        <v>2.2803623766491938E-3</v>
      </c>
    </row>
    <row r="286" spans="1:46">
      <c r="A286" t="s">
        <v>41</v>
      </c>
      <c r="B286">
        <v>27118.495999999999</v>
      </c>
      <c r="C286">
        <v>32461.468000000001</v>
      </c>
      <c r="D286">
        <v>34770.78</v>
      </c>
      <c r="E286">
        <v>35555.735999999997</v>
      </c>
      <c r="F286">
        <v>30876.295999999998</v>
      </c>
      <c r="G286">
        <v>28096.161</v>
      </c>
      <c r="H286">
        <v>30288.325000000001</v>
      </c>
      <c r="I286">
        <v>32130.543000000001</v>
      </c>
      <c r="J286">
        <v>39059.256999999998</v>
      </c>
      <c r="K286">
        <v>46785.904999999999</v>
      </c>
      <c r="L286">
        <v>51680.794999999998</v>
      </c>
      <c r="M286">
        <v>56598.158000000003</v>
      </c>
      <c r="N286">
        <v>73437.600999999995</v>
      </c>
      <c r="O286">
        <v>84394.21</v>
      </c>
      <c r="P286">
        <v>76057.542000000001</v>
      </c>
      <c r="Q286">
        <v>79647.536999999997</v>
      </c>
      <c r="R286">
        <v>88280.038</v>
      </c>
      <c r="S286">
        <v>92534.62</v>
      </c>
      <c r="T286">
        <v>88055.366999999998</v>
      </c>
      <c r="U286">
        <v>95381.172000000006</v>
      </c>
      <c r="Z286" s="110" t="s">
        <v>271</v>
      </c>
      <c r="AF286" s="33">
        <f t="shared" si="98"/>
        <v>0.78484538369905199</v>
      </c>
      <c r="AG286" s="31">
        <f t="shared" si="108"/>
        <v>3.3791987013229342E-4</v>
      </c>
      <c r="AH286" s="8">
        <f t="shared" si="99"/>
        <v>2.6521485013351366E-4</v>
      </c>
      <c r="AI286" s="33">
        <f t="shared" si="112"/>
        <v>0.53637012359689418</v>
      </c>
      <c r="AJ286" s="72">
        <f t="shared" si="107"/>
        <v>2.177618791484527E-4</v>
      </c>
      <c r="AK286" s="8">
        <f t="shared" si="100"/>
        <v>1.1680096603354751E-4</v>
      </c>
      <c r="AL286" s="33">
        <f t="shared" si="101"/>
        <v>0.90352341767716449</v>
      </c>
      <c r="AM286" s="31">
        <f t="shared" si="109"/>
        <v>1.1781492059802623E-4</v>
      </c>
      <c r="AN286" s="8">
        <f t="shared" si="102"/>
        <v>1.0644853971209242E-4</v>
      </c>
      <c r="AO286" s="33">
        <f t="shared" si="113"/>
        <v>0.19202950882946612</v>
      </c>
      <c r="AP286" s="31">
        <f t="shared" si="110"/>
        <v>6.4324901973509367E-5</v>
      </c>
      <c r="AQ286" s="8">
        <f t="shared" si="114"/>
        <v>1.235227933147656E-5</v>
      </c>
      <c r="AR286" s="33">
        <f t="shared" si="103"/>
        <v>0.14050287357624475</v>
      </c>
      <c r="AS286" s="31">
        <f t="shared" si="111"/>
        <v>3.0456347891609351E-5</v>
      </c>
      <c r="AT286" s="8">
        <f t="shared" si="115"/>
        <v>4.2792043974089172E-6</v>
      </c>
    </row>
    <row r="287" spans="1:46">
      <c r="A287" t="s">
        <v>42</v>
      </c>
      <c r="B287">
        <v>526.14300000000003</v>
      </c>
      <c r="C287">
        <v>338.34399999999999</v>
      </c>
      <c r="D287">
        <v>32100.342000000001</v>
      </c>
      <c r="E287">
        <v>7227.8370000000004</v>
      </c>
      <c r="F287">
        <v>3735.5149999999999</v>
      </c>
      <c r="G287">
        <v>1009.328</v>
      </c>
      <c r="H287">
        <v>310.03300000000002</v>
      </c>
      <c r="I287">
        <v>2866.6729999999998</v>
      </c>
      <c r="J287">
        <v>1185.008</v>
      </c>
      <c r="K287">
        <v>4168.7430000000004</v>
      </c>
      <c r="L287">
        <v>4647.33</v>
      </c>
      <c r="M287">
        <v>9686.7350000000006</v>
      </c>
      <c r="N287">
        <v>12805.58</v>
      </c>
      <c r="O287">
        <v>17298.486000000001</v>
      </c>
      <c r="P287">
        <v>11132.833000000001</v>
      </c>
      <c r="Q287">
        <v>12735.983</v>
      </c>
      <c r="R287">
        <v>9719.5429999999997</v>
      </c>
      <c r="S287">
        <v>21021.136999999999</v>
      </c>
      <c r="T287">
        <v>16635.056</v>
      </c>
      <c r="U287">
        <v>11758.617</v>
      </c>
      <c r="Z287" s="110" t="s">
        <v>272</v>
      </c>
      <c r="AF287" s="33">
        <f t="shared" si="98"/>
        <v>0.78050456291764347</v>
      </c>
      <c r="AG287" s="31">
        <f t="shared" si="108"/>
        <v>1.0701010067984145E-2</v>
      </c>
      <c r="AH287" s="8">
        <f t="shared" si="99"/>
        <v>8.352187185889268E-3</v>
      </c>
      <c r="AI287" s="33">
        <f t="shared" si="112"/>
        <v>0.93053288971755199</v>
      </c>
      <c r="AJ287" s="72">
        <f t="shared" si="107"/>
        <v>1.7022632568646109E-2</v>
      </c>
      <c r="AK287" s="8">
        <f t="shared" si="100"/>
        <v>1.5840119474702378E-2</v>
      </c>
      <c r="AL287" s="33">
        <f t="shared" si="101"/>
        <v>0.9830681450508878</v>
      </c>
      <c r="AM287" s="31">
        <f t="shared" si="109"/>
        <v>2.2682554452601523E-2</v>
      </c>
      <c r="AN287" s="8">
        <f t="shared" si="102"/>
        <v>2.2298496730734734E-2</v>
      </c>
      <c r="AO287" s="33">
        <f t="shared" si="113"/>
        <v>0.90797280070379027</v>
      </c>
      <c r="AP287" s="31">
        <f t="shared" si="110"/>
        <v>3.2209301400359665E-2</v>
      </c>
      <c r="AQ287" s="8">
        <f t="shared" si="114"/>
        <v>2.924516960119708E-2</v>
      </c>
      <c r="AR287" s="33">
        <f t="shared" si="103"/>
        <v>0.98189557578384179</v>
      </c>
      <c r="AS287" s="31">
        <f t="shared" si="111"/>
        <v>1.8526407460076291E-2</v>
      </c>
      <c r="AT287" s="8">
        <f t="shared" si="115"/>
        <v>1.8190997520217671E-2</v>
      </c>
    </row>
    <row r="288" spans="1:46">
      <c r="A288" t="s">
        <v>43</v>
      </c>
      <c r="B288">
        <v>21214.258000000002</v>
      </c>
      <c r="C288">
        <v>26446.761999999999</v>
      </c>
      <c r="D288">
        <v>17920.878000000001</v>
      </c>
      <c r="E288">
        <v>20590.664000000001</v>
      </c>
      <c r="F288">
        <v>18943.989000000001</v>
      </c>
      <c r="G288">
        <v>9867.59</v>
      </c>
      <c r="H288">
        <v>9455.1440000000002</v>
      </c>
      <c r="I288">
        <v>10795.287</v>
      </c>
      <c r="J288">
        <v>14272.466</v>
      </c>
      <c r="K288">
        <v>20367.697</v>
      </c>
      <c r="L288">
        <v>24482.224999999999</v>
      </c>
      <c r="M288">
        <v>32705.912</v>
      </c>
      <c r="N288">
        <v>42809.455000000002</v>
      </c>
      <c r="O288">
        <v>63495.993000000002</v>
      </c>
      <c r="P288">
        <v>56009.275000000001</v>
      </c>
      <c r="Q288">
        <v>53305.019</v>
      </c>
      <c r="R288">
        <v>60862.576999999997</v>
      </c>
      <c r="S288">
        <v>57858.745999999999</v>
      </c>
      <c r="T288">
        <v>63899.203000000001</v>
      </c>
      <c r="U288">
        <v>64265.618999999999</v>
      </c>
      <c r="Z288" s="110" t="s">
        <v>273</v>
      </c>
      <c r="AF288" s="33">
        <f t="shared" si="98"/>
        <v>0.56934097098221925</v>
      </c>
      <c r="AG288" s="31">
        <f t="shared" si="108"/>
        <v>7.6737882697597674E-3</v>
      </c>
      <c r="AH288" s="8">
        <f t="shared" si="99"/>
        <v>4.36900206461699E-3</v>
      </c>
      <c r="AI288" s="33">
        <f t="shared" si="112"/>
        <v>0.4920784813959132</v>
      </c>
      <c r="AJ288" s="72">
        <f t="shared" si="107"/>
        <v>5.4277119512677963E-3</v>
      </c>
      <c r="AK288" s="8">
        <f t="shared" si="100"/>
        <v>2.6708602544343063E-3</v>
      </c>
      <c r="AL288" s="33">
        <f t="shared" si="101"/>
        <v>0.36359450405040106</v>
      </c>
      <c r="AM288" s="31">
        <f t="shared" si="109"/>
        <v>3.0945495869403972E-3</v>
      </c>
      <c r="AN288" s="8">
        <f t="shared" si="102"/>
        <v>1.1251612223229671E-3</v>
      </c>
      <c r="AO288" s="33">
        <f t="shared" si="113"/>
        <v>0.50240905990504203</v>
      </c>
      <c r="AP288" s="31">
        <f t="shared" si="110"/>
        <v>4.4838453476539353E-3</v>
      </c>
      <c r="AQ288" s="8">
        <f t="shared" si="114"/>
        <v>2.2527245258744102E-3</v>
      </c>
      <c r="AR288" s="33">
        <f t="shared" si="103"/>
        <v>0.55882480886307639</v>
      </c>
      <c r="AS288" s="31">
        <f t="shared" si="111"/>
        <v>4.5372389977543399E-3</v>
      </c>
      <c r="AT288" s="8">
        <f t="shared" si="115"/>
        <v>2.5355217156861655E-3</v>
      </c>
    </row>
    <row r="289" spans="1:46">
      <c r="A289" t="s">
        <v>44</v>
      </c>
      <c r="B289">
        <v>1478.9739999999999</v>
      </c>
      <c r="C289">
        <v>21820.968000000001</v>
      </c>
      <c r="D289">
        <v>19549.171999999999</v>
      </c>
      <c r="E289">
        <v>5743.9930000000004</v>
      </c>
      <c r="F289">
        <v>3779.7979999999998</v>
      </c>
      <c r="G289">
        <v>10657.582</v>
      </c>
      <c r="H289">
        <v>11354</v>
      </c>
      <c r="I289">
        <v>1118.2070000000001</v>
      </c>
      <c r="J289">
        <v>2644.424</v>
      </c>
      <c r="K289">
        <v>1074.626</v>
      </c>
      <c r="L289">
        <v>785.00099999999998</v>
      </c>
      <c r="M289">
        <v>23802.276999999998</v>
      </c>
      <c r="N289">
        <v>42126.957999999999</v>
      </c>
      <c r="O289">
        <v>22044.078000000001</v>
      </c>
      <c r="P289">
        <v>6454.2</v>
      </c>
      <c r="Q289">
        <v>10289.704</v>
      </c>
      <c r="R289">
        <v>10753.130999999999</v>
      </c>
      <c r="S289">
        <v>9720.7009999999991</v>
      </c>
      <c r="T289">
        <v>13368.437</v>
      </c>
      <c r="U289">
        <v>10610.597</v>
      </c>
      <c r="Z289" s="110" t="s">
        <v>274</v>
      </c>
      <c r="AF289" s="33">
        <f t="shared" si="98"/>
        <v>0.43077996581130551</v>
      </c>
      <c r="AG289" s="31">
        <f t="shared" si="108"/>
        <v>2.0555680576974551E-3</v>
      </c>
      <c r="AH289" s="8">
        <f t="shared" si="99"/>
        <v>8.8549753761772135E-4</v>
      </c>
      <c r="AI289" s="33">
        <f t="shared" si="112"/>
        <v>0.35582823910015887</v>
      </c>
      <c r="AJ289" s="72">
        <f t="shared" si="107"/>
        <v>1.2944011665295694E-2</v>
      </c>
      <c r="AK289" s="8">
        <f t="shared" si="100"/>
        <v>4.6058448777540817E-3</v>
      </c>
      <c r="AL289" s="33">
        <f t="shared" si="101"/>
        <v>0.49437040835905477</v>
      </c>
      <c r="AM289" s="31">
        <f t="shared" si="109"/>
        <v>8.2329947094390045E-3</v>
      </c>
      <c r="AN289" s="8">
        <f t="shared" si="102"/>
        <v>4.0701489565232981E-3</v>
      </c>
      <c r="AO289" s="33">
        <f t="shared" si="113"/>
        <v>0.72406123636608044</v>
      </c>
      <c r="AP289" s="31">
        <f t="shared" si="110"/>
        <v>1.1579366785645922E-2</v>
      </c>
      <c r="AQ289" s="8">
        <f t="shared" si="114"/>
        <v>8.3841706311511138E-3</v>
      </c>
      <c r="AR289" s="33">
        <f t="shared" si="103"/>
        <v>0.38195769801861323</v>
      </c>
      <c r="AS289" s="31">
        <f t="shared" si="111"/>
        <v>1.134633299174061E-2</v>
      </c>
      <c r="AT289" s="8">
        <f t="shared" si="115"/>
        <v>4.3338192304778885E-3</v>
      </c>
    </row>
    <row r="290" spans="1:46">
      <c r="A290" t="s">
        <v>45</v>
      </c>
      <c r="B290">
        <v>25530.777999999998</v>
      </c>
      <c r="C290">
        <v>26746.252</v>
      </c>
      <c r="D290">
        <v>21647.268</v>
      </c>
      <c r="E290">
        <v>17543.186000000002</v>
      </c>
      <c r="F290">
        <v>15334.126</v>
      </c>
      <c r="G290">
        <v>10099.49</v>
      </c>
      <c r="H290">
        <v>9505.4719999999998</v>
      </c>
      <c r="I290">
        <v>12392.165999999999</v>
      </c>
      <c r="J290">
        <v>14547.504000000001</v>
      </c>
      <c r="K290">
        <v>18500.685000000001</v>
      </c>
      <c r="L290">
        <v>16979.386999999999</v>
      </c>
      <c r="M290">
        <v>17307.673999999999</v>
      </c>
      <c r="N290">
        <v>30295.925999999999</v>
      </c>
      <c r="O290">
        <v>40852.036999999997</v>
      </c>
      <c r="P290">
        <v>28639.113000000001</v>
      </c>
      <c r="Q290">
        <v>31061.685000000001</v>
      </c>
      <c r="R290">
        <v>39347.656000000003</v>
      </c>
      <c r="S290">
        <v>69794.354999999996</v>
      </c>
      <c r="T290">
        <v>63265.231</v>
      </c>
      <c r="U290">
        <v>70814.017999999996</v>
      </c>
      <c r="Z290" s="110" t="s">
        <v>275</v>
      </c>
      <c r="AF290" s="33">
        <f t="shared" si="98"/>
        <v>0.74314440377076851</v>
      </c>
      <c r="AG290" s="31">
        <f t="shared" si="108"/>
        <v>5.3220132069012605E-2</v>
      </c>
      <c r="AH290" s="8">
        <f t="shared" si="99"/>
        <v>3.9550243315027926E-2</v>
      </c>
      <c r="AI290" s="33">
        <f t="shared" si="112"/>
        <v>0.98813567684501402</v>
      </c>
      <c r="AJ290" s="72">
        <f t="shared" si="107"/>
        <v>7.8034776828803831E-2</v>
      </c>
      <c r="AK290" s="8">
        <f t="shared" si="100"/>
        <v>7.7108947019179697E-2</v>
      </c>
      <c r="AL290" s="33">
        <f t="shared" si="101"/>
        <v>0.98118654322063648</v>
      </c>
      <c r="AM290" s="31">
        <f t="shared" si="109"/>
        <v>8.5121102365943349E-2</v>
      </c>
      <c r="AN290" s="8">
        <f t="shared" si="102"/>
        <v>8.3519680185569892E-2</v>
      </c>
      <c r="AO290" s="33">
        <f t="shared" si="113"/>
        <v>0.90121224216588081</v>
      </c>
      <c r="AP290" s="31">
        <f t="shared" si="110"/>
        <v>6.8426681111609752E-2</v>
      </c>
      <c r="AQ290" s="8">
        <f t="shared" si="114"/>
        <v>6.1666962708563547E-2</v>
      </c>
      <c r="AR290" s="33">
        <f t="shared" si="103"/>
        <v>0.76953888414789928</v>
      </c>
      <c r="AS290" s="31">
        <f t="shared" si="111"/>
        <v>4.8023454326260609E-2</v>
      </c>
      <c r="AT290" s="8">
        <f t="shared" si="115"/>
        <v>3.6955915455158195E-2</v>
      </c>
    </row>
    <row r="291" spans="1:46">
      <c r="A291" t="s">
        <v>46</v>
      </c>
      <c r="B291">
        <v>442.113</v>
      </c>
      <c r="C291">
        <v>25560.722000000002</v>
      </c>
      <c r="D291">
        <v>7569.01</v>
      </c>
      <c r="E291">
        <v>1046.942</v>
      </c>
      <c r="F291">
        <v>433.33499999999998</v>
      </c>
      <c r="G291">
        <v>2445.9180000000001</v>
      </c>
      <c r="H291">
        <v>4905.8940000000002</v>
      </c>
      <c r="I291">
        <v>6001.2870000000003</v>
      </c>
      <c r="J291">
        <v>5673.4809999999998</v>
      </c>
      <c r="K291">
        <v>4043.8119999999999</v>
      </c>
      <c r="L291">
        <v>2132.8429999999998</v>
      </c>
      <c r="M291">
        <v>9846.5820000000003</v>
      </c>
      <c r="N291">
        <v>11225.790999999999</v>
      </c>
      <c r="O291">
        <v>4030.0740000000001</v>
      </c>
      <c r="P291">
        <v>3516.703</v>
      </c>
      <c r="Q291">
        <v>5002.0159999999996</v>
      </c>
      <c r="R291">
        <v>14106.999</v>
      </c>
      <c r="S291">
        <v>14679.43</v>
      </c>
      <c r="T291">
        <v>11598.993</v>
      </c>
      <c r="U291">
        <v>13809.039000000001</v>
      </c>
      <c r="Z291" s="110" t="s">
        <v>276</v>
      </c>
      <c r="AF291" s="33">
        <f t="shared" si="98"/>
        <v>0.9604591500707198</v>
      </c>
      <c r="AG291" s="31">
        <f t="shared" si="108"/>
        <v>9.2580740416999929E-2</v>
      </c>
      <c r="AH291" s="8">
        <f t="shared" si="99"/>
        <v>8.8920019253829682E-2</v>
      </c>
      <c r="AI291" s="33">
        <f t="shared" si="112"/>
        <v>0.82189271191544544</v>
      </c>
      <c r="AJ291" s="72">
        <f t="shared" si="107"/>
        <v>0.13860257619302704</v>
      </c>
      <c r="AK291" s="8">
        <f t="shared" si="100"/>
        <v>0.11391644722575416</v>
      </c>
      <c r="AL291" s="33">
        <f t="shared" si="101"/>
        <v>0.87525842984014834</v>
      </c>
      <c r="AM291" s="31">
        <f t="shared" si="109"/>
        <v>0.1518672978115452</v>
      </c>
      <c r="AN291" s="8">
        <f t="shared" si="102"/>
        <v>0.13292313262659924</v>
      </c>
      <c r="AO291" s="33">
        <f t="shared" si="113"/>
        <v>0.90340359064142461</v>
      </c>
      <c r="AP291" s="31">
        <f t="shared" si="110"/>
        <v>0.14151301786217105</v>
      </c>
      <c r="AQ291" s="8">
        <f t="shared" si="114"/>
        <v>0.12784336845918939</v>
      </c>
      <c r="AR291" s="33">
        <f t="shared" si="103"/>
        <v>0.97997338059117289</v>
      </c>
      <c r="AS291" s="31">
        <f t="shared" si="111"/>
        <v>0.14636062052547358</v>
      </c>
      <c r="AT291" s="8">
        <f t="shared" si="115"/>
        <v>0.14342951208177016</v>
      </c>
    </row>
    <row r="292" spans="1:46">
      <c r="A292" t="s">
        <v>47</v>
      </c>
      <c r="B292">
        <v>885.62199999999996</v>
      </c>
      <c r="C292">
        <v>1133.6400000000001</v>
      </c>
      <c r="D292">
        <v>2570.4850000000001</v>
      </c>
      <c r="E292">
        <v>5655.6459999999997</v>
      </c>
      <c r="F292">
        <v>3041.5210000000002</v>
      </c>
      <c r="G292">
        <v>2473.6080000000002</v>
      </c>
      <c r="H292">
        <v>2225.4029999999998</v>
      </c>
      <c r="I292">
        <v>2311.2600000000002</v>
      </c>
      <c r="J292">
        <v>2854.6379999999999</v>
      </c>
      <c r="K292">
        <v>4361.3649999999998</v>
      </c>
      <c r="L292">
        <v>8074.6270000000004</v>
      </c>
      <c r="M292">
        <v>11086.177</v>
      </c>
      <c r="N292">
        <v>18734.916000000001</v>
      </c>
      <c r="O292">
        <v>28504.048999999999</v>
      </c>
      <c r="P292">
        <v>28862.672999999999</v>
      </c>
      <c r="Q292">
        <v>31946.545999999998</v>
      </c>
      <c r="R292">
        <v>20899.991000000002</v>
      </c>
      <c r="S292">
        <v>23511.883999999998</v>
      </c>
      <c r="T292">
        <v>31397.167000000001</v>
      </c>
      <c r="U292">
        <v>27821.879000000001</v>
      </c>
      <c r="Z292" s="110" t="s">
        <v>277</v>
      </c>
      <c r="AF292" s="33">
        <f t="shared" si="98"/>
        <v>0.89844645674069767</v>
      </c>
      <c r="AG292" s="31">
        <f t="shared" si="108"/>
        <v>5.6126564595073473E-2</v>
      </c>
      <c r="AH292" s="8">
        <f t="shared" si="99"/>
        <v>5.042671308947165E-2</v>
      </c>
      <c r="AI292" s="33">
        <f t="shared" si="112"/>
        <v>0.94607813935085872</v>
      </c>
      <c r="AJ292" s="72">
        <f t="shared" si="107"/>
        <v>4.9267384537909312E-2</v>
      </c>
      <c r="AK292" s="8">
        <f t="shared" si="100"/>
        <v>4.6610795494308507E-2</v>
      </c>
      <c r="AL292" s="33">
        <f t="shared" si="101"/>
        <v>0.87340306907756449</v>
      </c>
      <c r="AM292" s="31">
        <f t="shared" si="109"/>
        <v>6.6846137385683568E-2</v>
      </c>
      <c r="AN292" s="8">
        <f t="shared" si="102"/>
        <v>5.838362154863655E-2</v>
      </c>
      <c r="AO292" s="33">
        <f t="shared" si="113"/>
        <v>0.70365111989091078</v>
      </c>
      <c r="AP292" s="31">
        <f>(Q257+Q522)/($BE$45+$BE$46)</f>
        <v>0.12276769827858039</v>
      </c>
      <c r="AQ292" s="8">
        <f t="shared" si="114"/>
        <v>8.6385628380152527E-2</v>
      </c>
      <c r="AR292" s="33">
        <f t="shared" si="103"/>
        <v>0.60435113971573251</v>
      </c>
      <c r="AS292" s="31">
        <f t="shared" si="111"/>
        <v>0.13473732891598503</v>
      </c>
      <c r="AT292" s="8">
        <f t="shared" si="115"/>
        <v>8.1428658292629075E-2</v>
      </c>
    </row>
    <row r="293" spans="1:46">
      <c r="A293" t="s">
        <v>48</v>
      </c>
      <c r="B293">
        <v>70.239000000000004</v>
      </c>
      <c r="C293">
        <v>1760.9929999999999</v>
      </c>
      <c r="D293">
        <v>680.91700000000003</v>
      </c>
      <c r="E293">
        <v>437.15</v>
      </c>
      <c r="F293">
        <v>625.18200000000002</v>
      </c>
      <c r="G293">
        <v>472.30599999999998</v>
      </c>
      <c r="H293">
        <v>1054.3800000000001</v>
      </c>
      <c r="I293">
        <v>1269</v>
      </c>
      <c r="J293">
        <v>1344.1769999999999</v>
      </c>
      <c r="K293">
        <v>922.31100000000004</v>
      </c>
      <c r="L293">
        <v>966.28499999999997</v>
      </c>
      <c r="M293">
        <v>1018.895</v>
      </c>
      <c r="N293">
        <v>2702.8310000000001</v>
      </c>
      <c r="O293">
        <v>4079.9369999999999</v>
      </c>
      <c r="P293">
        <v>3291.46</v>
      </c>
      <c r="Q293">
        <v>2856.0210000000002</v>
      </c>
      <c r="R293">
        <v>8375.9390000000003</v>
      </c>
      <c r="S293">
        <v>3683.136</v>
      </c>
      <c r="T293">
        <v>3954.598</v>
      </c>
      <c r="U293">
        <v>4401.451</v>
      </c>
      <c r="Z293" s="110" t="s">
        <v>278</v>
      </c>
      <c r="AF293" s="33">
        <f t="shared" si="98"/>
        <v>0.95348334382883304</v>
      </c>
      <c r="AG293" s="31">
        <f t="shared" si="108"/>
        <v>1.2893773916618915E-2</v>
      </c>
      <c r="AH293" s="8">
        <f t="shared" si="99"/>
        <v>1.2293998668590793E-2</v>
      </c>
      <c r="AI293" s="33">
        <f t="shared" si="112"/>
        <v>0.88546651664317755</v>
      </c>
      <c r="AJ293" s="72">
        <f t="shared" si="107"/>
        <v>1.7336971486858224E-2</v>
      </c>
      <c r="AK293" s="8">
        <f t="shared" si="100"/>
        <v>1.5351307751610442E-2</v>
      </c>
      <c r="AL293" s="33">
        <f t="shared" si="101"/>
        <v>0.93065296306988432</v>
      </c>
      <c r="AM293" s="31">
        <f t="shared" si="109"/>
        <v>1.250104498579821E-2</v>
      </c>
      <c r="AN293" s="8">
        <f t="shared" si="102"/>
        <v>1.1634134557503024E-2</v>
      </c>
      <c r="AO293" s="33">
        <f t="shared" si="113"/>
        <v>0.98837850791890602</v>
      </c>
      <c r="AP293" s="31">
        <f t="shared" si="110"/>
        <v>2.2242012117005543E-2</v>
      </c>
      <c r="AQ293" s="8">
        <f t="shared" si="114"/>
        <v>2.1983526749320168E-2</v>
      </c>
      <c r="AR293" s="33">
        <f t="shared" si="103"/>
        <v>0.54441216321392616</v>
      </c>
      <c r="AS293" s="31">
        <f t="shared" si="111"/>
        <v>3.5296051577738019E-2</v>
      </c>
      <c r="AT293" s="8">
        <f t="shared" si="115"/>
        <v>1.9215599792346667E-2</v>
      </c>
    </row>
    <row r="294" spans="1:46">
      <c r="A294" t="s">
        <v>49</v>
      </c>
      <c r="B294">
        <v>51133.516000000003</v>
      </c>
      <c r="C294">
        <v>56877.976000000002</v>
      </c>
      <c r="D294">
        <v>56633.788</v>
      </c>
      <c r="E294">
        <v>62939.451999999997</v>
      </c>
      <c r="F294">
        <v>71591.096999999994</v>
      </c>
      <c r="G294">
        <v>73229.245999999999</v>
      </c>
      <c r="H294">
        <v>86765.78</v>
      </c>
      <c r="I294">
        <v>97155.089000000007</v>
      </c>
      <c r="J294">
        <v>144843.34400000001</v>
      </c>
      <c r="K294">
        <v>194114.524</v>
      </c>
      <c r="L294">
        <v>221758.80600000001</v>
      </c>
      <c r="M294">
        <v>260448.35200000001</v>
      </c>
      <c r="N294">
        <v>340955.66600000003</v>
      </c>
      <c r="O294">
        <v>435896.51699999999</v>
      </c>
      <c r="P294">
        <v>396871.73200000002</v>
      </c>
      <c r="Q294">
        <v>416338.522</v>
      </c>
      <c r="R294">
        <v>505389.48300000001</v>
      </c>
      <c r="S294">
        <v>496769.72700000001</v>
      </c>
      <c r="T294">
        <v>542996.228</v>
      </c>
      <c r="U294">
        <v>531921.10400000005</v>
      </c>
      <c r="Z294" s="110" t="s">
        <v>279</v>
      </c>
      <c r="AF294" s="33">
        <f t="shared" si="98"/>
        <v>0.95363487332378449</v>
      </c>
      <c r="AG294" s="31">
        <f t="shared" si="108"/>
        <v>2.7329481247570342E-2</v>
      </c>
      <c r="AH294" s="8">
        <f t="shared" si="99"/>
        <v>2.6062346387531486E-2</v>
      </c>
      <c r="AI294" s="33">
        <f t="shared" si="112"/>
        <v>0.57443084422706558</v>
      </c>
      <c r="AJ294" s="72">
        <f t="shared" si="107"/>
        <v>1.9925954042153021E-3</v>
      </c>
      <c r="AK294" s="8">
        <f t="shared" si="100"/>
        <v>1.1446082602463671E-3</v>
      </c>
      <c r="AL294" s="33">
        <f t="shared" si="101"/>
        <v>0.86168616771809148</v>
      </c>
      <c r="AM294" s="31">
        <f t="shared" si="109"/>
        <v>1.0099041675798658E-3</v>
      </c>
      <c r="AN294" s="8">
        <f t="shared" si="102"/>
        <v>8.7022045192442388E-4</v>
      </c>
      <c r="AO294" s="33">
        <f t="shared" si="113"/>
        <v>0.93859199057826659</v>
      </c>
      <c r="AP294" s="31">
        <f t="shared" si="110"/>
        <v>9.0556641172982364E-4</v>
      </c>
      <c r="AQ294" s="8">
        <f t="shared" si="114"/>
        <v>8.4995738098631328E-4</v>
      </c>
      <c r="AR294" s="33">
        <f t="shared" si="103"/>
        <v>0.55884634447742143</v>
      </c>
      <c r="AS294" s="31">
        <f t="shared" si="111"/>
        <v>5.5053782044424729E-4</v>
      </c>
      <c r="AT294" s="8">
        <f t="shared" si="115"/>
        <v>3.0766604845183462E-4</v>
      </c>
    </row>
    <row r="295" spans="1:46">
      <c r="A295" t="s">
        <v>50</v>
      </c>
      <c r="B295">
        <v>144020.78400000001</v>
      </c>
      <c r="C295">
        <v>143050.62400000001</v>
      </c>
      <c r="D295">
        <v>120430.67200000001</v>
      </c>
      <c r="E295">
        <v>136755.39199999999</v>
      </c>
      <c r="F295">
        <v>118353.693</v>
      </c>
      <c r="G295">
        <v>112470.823</v>
      </c>
      <c r="H295">
        <v>126973.239</v>
      </c>
      <c r="I295">
        <v>156072.19399999999</v>
      </c>
      <c r="J295">
        <v>189353.06400000001</v>
      </c>
      <c r="K295">
        <v>222163.33900000001</v>
      </c>
      <c r="L295">
        <v>277756.40500000003</v>
      </c>
      <c r="M295">
        <v>363621.315</v>
      </c>
      <c r="N295">
        <v>464350.20199999999</v>
      </c>
      <c r="O295">
        <v>533996.77899999998</v>
      </c>
      <c r="P295">
        <v>500073.397</v>
      </c>
      <c r="Q295">
        <v>585879.18299999996</v>
      </c>
      <c r="R295">
        <v>594583.76100000006</v>
      </c>
      <c r="S295">
        <v>516528.80200000003</v>
      </c>
      <c r="T295">
        <v>595992.87300000002</v>
      </c>
      <c r="U295">
        <v>572277.07400000002</v>
      </c>
      <c r="Z295" s="110" t="s">
        <v>280</v>
      </c>
      <c r="AF295" s="33">
        <f t="shared" si="98"/>
        <v>0.81003173710439347</v>
      </c>
      <c r="AG295" s="31">
        <f t="shared" si="108"/>
        <v>1.6600060392473599E-2</v>
      </c>
      <c r="AH295" s="8">
        <f t="shared" si="99"/>
        <v>1.3446575755753228E-2</v>
      </c>
      <c r="AI295" s="33">
        <f t="shared" si="112"/>
        <v>0.95570089176502271</v>
      </c>
      <c r="AJ295" s="72">
        <f t="shared" si="107"/>
        <v>1.2743184686253769E-2</v>
      </c>
      <c r="AK295" s="8">
        <f t="shared" si="100"/>
        <v>1.2178672968579107E-2</v>
      </c>
      <c r="AL295" s="33">
        <f t="shared" si="101"/>
        <v>0.76677376532953145</v>
      </c>
      <c r="AM295" s="31">
        <f t="shared" si="109"/>
        <v>8.536651214899927E-3</v>
      </c>
      <c r="AN295" s="8">
        <f t="shared" si="102"/>
        <v>6.5456801953537366E-3</v>
      </c>
      <c r="AO295" s="33">
        <f t="shared" si="113"/>
        <v>0.71042318338034716</v>
      </c>
      <c r="AP295" s="31">
        <f t="shared" si="110"/>
        <v>1.0087415514103479E-2</v>
      </c>
      <c r="AQ295" s="8">
        <f t="shared" si="114"/>
        <v>7.1663338416096947E-3</v>
      </c>
      <c r="AR295" s="33">
        <f t="shared" si="103"/>
        <v>0.77322344876335503</v>
      </c>
      <c r="AS295" s="31">
        <f t="shared" si="111"/>
        <v>7.1588149914390102E-3</v>
      </c>
      <c r="AT295" s="8">
        <f t="shared" si="115"/>
        <v>5.5353636167392792E-3</v>
      </c>
    </row>
    <row r="296" spans="1:46">
      <c r="A296" t="s">
        <v>51</v>
      </c>
      <c r="B296">
        <v>38070.608</v>
      </c>
      <c r="C296">
        <v>38805.576000000001</v>
      </c>
      <c r="D296">
        <v>34903.603999999999</v>
      </c>
      <c r="E296">
        <v>40706.480000000003</v>
      </c>
      <c r="F296">
        <v>39532.195</v>
      </c>
      <c r="G296">
        <v>34959.894</v>
      </c>
      <c r="H296">
        <v>38598.815999999999</v>
      </c>
      <c r="I296">
        <v>45409.462</v>
      </c>
      <c r="J296">
        <v>59960.654999999999</v>
      </c>
      <c r="K296">
        <v>81252.505999999994</v>
      </c>
      <c r="L296">
        <v>90893.807000000001</v>
      </c>
      <c r="M296">
        <v>107814.651</v>
      </c>
      <c r="N296">
        <v>149159.85500000001</v>
      </c>
      <c r="O296">
        <v>173533.731</v>
      </c>
      <c r="P296">
        <v>167747.44</v>
      </c>
      <c r="Q296">
        <v>176042.2</v>
      </c>
      <c r="R296">
        <v>176712.95</v>
      </c>
      <c r="S296">
        <v>159744.32999999999</v>
      </c>
      <c r="T296">
        <v>171688.69500000001</v>
      </c>
      <c r="U296">
        <v>186424.77499999999</v>
      </c>
      <c r="Z296" s="110" t="s">
        <v>281</v>
      </c>
      <c r="AF296" s="33">
        <f t="shared" si="98"/>
        <v>0.8974546641808846</v>
      </c>
      <c r="AG296" s="31">
        <f t="shared" si="108"/>
        <v>4.0721232004589603E-2</v>
      </c>
      <c r="AH296" s="8">
        <f t="shared" si="99"/>
        <v>3.6545459593710854E-2</v>
      </c>
      <c r="AI296" s="33">
        <f t="shared" si="112"/>
        <v>0.8791613535053372</v>
      </c>
      <c r="AJ296" s="72">
        <f t="shared" si="107"/>
        <v>3.6547153445210159E-2</v>
      </c>
      <c r="AK296" s="8">
        <f t="shared" si="100"/>
        <v>3.2130844889658214E-2</v>
      </c>
      <c r="AL296" s="33">
        <f t="shared" si="101"/>
        <v>0.98713380270237749</v>
      </c>
      <c r="AM296" s="31">
        <f t="shared" si="109"/>
        <v>4.0596828771060384E-2</v>
      </c>
      <c r="AN296" s="8">
        <f t="shared" si="102"/>
        <v>4.0074501962434124E-2</v>
      </c>
      <c r="AO296" s="33">
        <f t="shared" si="113"/>
        <v>0.76087197470048773</v>
      </c>
      <c r="AP296" s="31">
        <f t="shared" si="110"/>
        <v>5.5990441437725018E-2</v>
      </c>
      <c r="AQ296" s="8">
        <f t="shared" si="114"/>
        <v>4.2601557741073846E-2</v>
      </c>
      <c r="AR296" s="33">
        <f t="shared" si="103"/>
        <v>0.68702214472573253</v>
      </c>
      <c r="AS296" s="31">
        <f t="shared" si="111"/>
        <v>5.2791619402524761E-2</v>
      </c>
      <c r="AT296" s="8">
        <f t="shared" si="115"/>
        <v>3.6269011585467158E-2</v>
      </c>
    </row>
    <row r="297" spans="1:46">
      <c r="A297" t="s">
        <v>52</v>
      </c>
      <c r="B297">
        <v>219866.06400000001</v>
      </c>
      <c r="C297">
        <v>255594.62400000001</v>
      </c>
      <c r="D297">
        <v>223628.20800000001</v>
      </c>
      <c r="E297">
        <v>204164.91200000001</v>
      </c>
      <c r="F297">
        <v>198976.041</v>
      </c>
      <c r="G297">
        <v>148666.065</v>
      </c>
      <c r="H297">
        <v>168237.019</v>
      </c>
      <c r="I297">
        <v>188460.02900000001</v>
      </c>
      <c r="J297">
        <v>249706.33900000001</v>
      </c>
      <c r="K297">
        <v>324770.57799999998</v>
      </c>
      <c r="L297">
        <v>425640.59299999999</v>
      </c>
      <c r="M297">
        <v>428938.25699999998</v>
      </c>
      <c r="N297">
        <v>496642.728</v>
      </c>
      <c r="O297">
        <v>624523.68099999998</v>
      </c>
      <c r="P297">
        <v>561027.75899999996</v>
      </c>
      <c r="Q297">
        <v>611908.34100000001</v>
      </c>
      <c r="R297">
        <v>657656.67799999996</v>
      </c>
      <c r="S297">
        <v>619259.27899999998</v>
      </c>
      <c r="T297">
        <v>683897.08900000004</v>
      </c>
      <c r="U297">
        <v>663610.42299999995</v>
      </c>
      <c r="Z297" s="110" t="s">
        <v>282</v>
      </c>
      <c r="AF297" s="33">
        <f t="shared" si="98"/>
        <v>0.76695086972863413</v>
      </c>
      <c r="AG297" s="31">
        <f t="shared" si="108"/>
        <v>3.4826327268486945E-2</v>
      </c>
      <c r="AH297" s="8">
        <f t="shared" si="99"/>
        <v>2.671008198802011E-2</v>
      </c>
      <c r="AI297" s="33">
        <f t="shared" si="112"/>
        <v>0.87689978440080207</v>
      </c>
      <c r="AJ297" s="72">
        <f t="shared" si="107"/>
        <v>2.9228242510974053E-2</v>
      </c>
      <c r="AK297" s="8">
        <f t="shared" si="100"/>
        <v>2.5630239556287505E-2</v>
      </c>
      <c r="AL297" s="33">
        <f t="shared" si="101"/>
        <v>0.73003259040768975</v>
      </c>
      <c r="AM297" s="31">
        <f t="shared" si="109"/>
        <v>2.8174544485939233E-2</v>
      </c>
      <c r="AN297" s="8">
        <f t="shared" si="102"/>
        <v>2.0568335694626908E-2</v>
      </c>
      <c r="AO297" s="33">
        <f t="shared" si="113"/>
        <v>0.71263647466810531</v>
      </c>
      <c r="AP297" s="31">
        <f t="shared" si="110"/>
        <v>2.6890202054094606E-2</v>
      </c>
      <c r="AQ297" s="8">
        <f t="shared" si="114"/>
        <v>1.9162938794943025E-2</v>
      </c>
      <c r="AR297" s="33">
        <f t="shared" si="103"/>
        <v>0.81878305935663065</v>
      </c>
      <c r="AS297" s="31">
        <f t="shared" si="111"/>
        <v>2.454635422224068E-2</v>
      </c>
      <c r="AT297" s="8">
        <f t="shared" si="115"/>
        <v>2.0098139006137772E-2</v>
      </c>
    </row>
    <row r="298" spans="1:46">
      <c r="A298" t="s">
        <v>53</v>
      </c>
      <c r="B298">
        <v>43372.807999999997</v>
      </c>
      <c r="C298">
        <v>50324.415999999997</v>
      </c>
      <c r="D298">
        <v>38665.548000000003</v>
      </c>
      <c r="E298">
        <v>44403.455999999998</v>
      </c>
      <c r="F298">
        <v>44268.735000000001</v>
      </c>
      <c r="G298">
        <v>32706.006000000001</v>
      </c>
      <c r="H298">
        <v>35510.14</v>
      </c>
      <c r="I298">
        <v>38980.904000000002</v>
      </c>
      <c r="J298">
        <v>60523.813000000002</v>
      </c>
      <c r="K298">
        <v>70084.411999999997</v>
      </c>
      <c r="L298">
        <v>78655.455000000002</v>
      </c>
      <c r="M298">
        <v>91655.34</v>
      </c>
      <c r="N298">
        <v>122382.329</v>
      </c>
      <c r="O298">
        <v>152858.72899999999</v>
      </c>
      <c r="P298">
        <v>126871.452</v>
      </c>
      <c r="Q298">
        <v>131820.511</v>
      </c>
      <c r="R298">
        <v>158487.503</v>
      </c>
      <c r="S298">
        <v>144664.78700000001</v>
      </c>
      <c r="T298">
        <v>155888.93700000001</v>
      </c>
      <c r="U298">
        <v>162064.65599999999</v>
      </c>
      <c r="Z298" s="110" t="s">
        <v>283</v>
      </c>
      <c r="AF298" s="13">
        <f t="shared" si="98"/>
        <v>0.99668658967791235</v>
      </c>
      <c r="AG298" s="5">
        <f>(D263+D528)/($AW$66+$AW$67)</f>
        <v>1.2814842945928257E-2</v>
      </c>
      <c r="AH298" s="6">
        <f t="shared" si="99"/>
        <v>1.2772382113035287E-2</v>
      </c>
      <c r="AI298" s="13">
        <f t="shared" si="112"/>
        <v>0.61995214039848379</v>
      </c>
      <c r="AJ298" s="159">
        <f t="shared" si="107"/>
        <v>4.6362530394089023E-3</v>
      </c>
      <c r="AK298" s="6">
        <f t="shared" si="100"/>
        <v>2.8742549952105248E-3</v>
      </c>
      <c r="AL298" s="13">
        <f t="shared" si="101"/>
        <v>0.87200910919318519</v>
      </c>
      <c r="AM298" s="5">
        <f t="shared" ref="AM298" si="116">(J263+J528)/($BE$52+$BE$53)</f>
        <v>4.5412131308363085E-3</v>
      </c>
      <c r="AN298" s="6">
        <f>(AL298*AM298)</f>
        <v>3.9599792168769649E-3</v>
      </c>
      <c r="AO298" s="13">
        <f t="shared" si="113"/>
        <v>0.75243294267607885</v>
      </c>
      <c r="AP298" s="5">
        <f t="shared" si="110"/>
        <v>9.9265936169419377E-3</v>
      </c>
      <c r="AQ298" s="6">
        <f t="shared" si="114"/>
        <v>7.4690960459452031E-3</v>
      </c>
      <c r="AR298" s="13">
        <f t="shared" si="103"/>
        <v>0.92693523088554231</v>
      </c>
      <c r="AS298" s="5">
        <f t="shared" ref="AS298" si="117">(T263+T528)/($BE$38+$BE$39)</f>
        <v>1.6284959826702538E-2</v>
      </c>
      <c r="AT298" s="6">
        <f t="shared" si="115"/>
        <v>1.5095102996926298E-2</v>
      </c>
    </row>
    <row r="299" spans="1:46">
      <c r="A299" t="s">
        <v>54</v>
      </c>
      <c r="B299">
        <v>41848.436000000002</v>
      </c>
      <c r="C299">
        <v>48483.32</v>
      </c>
      <c r="D299">
        <v>42563.468000000001</v>
      </c>
      <c r="E299">
        <v>37289.084000000003</v>
      </c>
      <c r="F299">
        <v>29289.252</v>
      </c>
      <c r="G299">
        <v>20849.109</v>
      </c>
      <c r="H299">
        <v>19492.019</v>
      </c>
      <c r="I299">
        <v>20717.920999999998</v>
      </c>
      <c r="J299">
        <v>30993.54</v>
      </c>
      <c r="K299">
        <v>40287.216</v>
      </c>
      <c r="L299">
        <v>46775.96</v>
      </c>
      <c r="M299">
        <v>56046.811999999998</v>
      </c>
      <c r="N299">
        <v>73543.403000000006</v>
      </c>
      <c r="O299">
        <v>85523.167000000001</v>
      </c>
      <c r="P299">
        <v>61350.764999999999</v>
      </c>
      <c r="Q299">
        <v>60437.574999999997</v>
      </c>
      <c r="R299">
        <v>65112.254000000001</v>
      </c>
      <c r="S299">
        <v>55992.603999999999</v>
      </c>
      <c r="T299">
        <v>54973.127999999997</v>
      </c>
      <c r="U299">
        <v>55651.307999999997</v>
      </c>
    </row>
    <row r="300" spans="1:46">
      <c r="A300" t="s">
        <v>55</v>
      </c>
      <c r="B300">
        <v>23651.026000000002</v>
      </c>
      <c r="C300">
        <v>23946.871999999999</v>
      </c>
      <c r="D300">
        <v>15884.786</v>
      </c>
      <c r="E300">
        <v>27892.684000000001</v>
      </c>
      <c r="F300">
        <v>28148.06</v>
      </c>
      <c r="G300">
        <v>31994.195</v>
      </c>
      <c r="H300">
        <v>35072.008999999998</v>
      </c>
      <c r="I300">
        <v>36930.133000000002</v>
      </c>
      <c r="J300">
        <v>27082.398000000001</v>
      </c>
      <c r="K300">
        <v>55256.144999999997</v>
      </c>
      <c r="L300">
        <v>79589.585000000006</v>
      </c>
      <c r="M300">
        <v>113512.27099999999</v>
      </c>
      <c r="N300">
        <v>177437.63699999999</v>
      </c>
      <c r="O300">
        <v>155261.266</v>
      </c>
      <c r="P300">
        <v>150194.26699999999</v>
      </c>
      <c r="Q300">
        <v>151761.46400000001</v>
      </c>
      <c r="R300">
        <v>172651.45499999999</v>
      </c>
      <c r="S300">
        <v>252400.29199999999</v>
      </c>
      <c r="T300">
        <v>219194.00099999999</v>
      </c>
      <c r="U300">
        <v>211112.30799999999</v>
      </c>
    </row>
    <row r="301" spans="1:46">
      <c r="A301" t="s">
        <v>56</v>
      </c>
      <c r="B301">
        <v>27858.748</v>
      </c>
      <c r="C301">
        <v>30063.932000000001</v>
      </c>
      <c r="D301">
        <v>28042.763999999999</v>
      </c>
      <c r="E301">
        <v>24338.896000000001</v>
      </c>
      <c r="F301">
        <v>25521.016</v>
      </c>
      <c r="G301">
        <v>29630.41</v>
      </c>
      <c r="H301">
        <v>33713.044999999998</v>
      </c>
      <c r="I301">
        <v>33368.430999999997</v>
      </c>
      <c r="J301">
        <v>52462.125999999997</v>
      </c>
      <c r="K301">
        <v>64537.925000000003</v>
      </c>
      <c r="L301">
        <v>73995.698000000004</v>
      </c>
      <c r="M301">
        <v>68767.149000000005</v>
      </c>
      <c r="N301">
        <v>85953.142000000007</v>
      </c>
      <c r="O301">
        <v>108074.228</v>
      </c>
      <c r="P301">
        <v>88663.054000000004</v>
      </c>
      <c r="Q301">
        <v>85634.569000000003</v>
      </c>
      <c r="R301">
        <v>100193.061</v>
      </c>
      <c r="S301">
        <v>95076.790999999997</v>
      </c>
      <c r="T301">
        <v>97013.567999999999</v>
      </c>
      <c r="U301">
        <v>104438.30100000001</v>
      </c>
    </row>
    <row r="302" spans="1:46">
      <c r="A302" t="s">
        <v>57</v>
      </c>
      <c r="B302">
        <v>115646.768</v>
      </c>
      <c r="C302">
        <v>96116.856</v>
      </c>
      <c r="D302">
        <v>103189.296</v>
      </c>
      <c r="E302">
        <v>146352.272</v>
      </c>
      <c r="F302">
        <v>91899.081999999995</v>
      </c>
      <c r="G302">
        <v>70859.683999999994</v>
      </c>
      <c r="H302">
        <v>69912.502999999997</v>
      </c>
      <c r="I302">
        <v>64326.879999999997</v>
      </c>
      <c r="J302">
        <v>91570.112999999998</v>
      </c>
      <c r="K302">
        <v>102536.23299999999</v>
      </c>
      <c r="L302">
        <v>143186.09400000001</v>
      </c>
      <c r="M302">
        <v>150635.40100000001</v>
      </c>
      <c r="N302">
        <v>213796.171</v>
      </c>
      <c r="O302">
        <v>264540.57299999997</v>
      </c>
      <c r="P302">
        <v>233381.861</v>
      </c>
      <c r="Q302">
        <v>245735.47399999999</v>
      </c>
      <c r="R302">
        <v>307494.652</v>
      </c>
      <c r="S302">
        <v>345677.85100000002</v>
      </c>
      <c r="T302">
        <v>347920.91</v>
      </c>
      <c r="U302">
        <v>427485.07400000002</v>
      </c>
    </row>
    <row r="303" spans="1:46">
      <c r="A303" t="s">
        <v>58</v>
      </c>
      <c r="B303">
        <v>25182.655999999999</v>
      </c>
      <c r="C303">
        <v>33935.364000000001</v>
      </c>
      <c r="D303">
        <v>30753.266</v>
      </c>
      <c r="E303">
        <v>23188.7</v>
      </c>
      <c r="F303">
        <v>23412.397000000001</v>
      </c>
      <c r="G303">
        <v>12784.514999999999</v>
      </c>
      <c r="H303">
        <v>15037.703</v>
      </c>
      <c r="I303">
        <v>18790.530999999999</v>
      </c>
      <c r="J303">
        <v>28000.774000000001</v>
      </c>
      <c r="K303">
        <v>33738.724000000002</v>
      </c>
      <c r="L303">
        <v>27632.58</v>
      </c>
      <c r="M303">
        <v>30394.202000000001</v>
      </c>
      <c r="N303">
        <v>46800.904000000002</v>
      </c>
      <c r="O303">
        <v>61772.067999999999</v>
      </c>
      <c r="P303">
        <v>57001.523000000001</v>
      </c>
      <c r="Q303">
        <v>76230.668999999994</v>
      </c>
      <c r="R303">
        <v>70613.156000000003</v>
      </c>
      <c r="S303">
        <v>47342.504999999997</v>
      </c>
      <c r="T303">
        <v>47573.696000000004</v>
      </c>
      <c r="U303">
        <v>65607.278000000006</v>
      </c>
    </row>
    <row r="304" spans="1:46">
      <c r="A304" t="s">
        <v>59</v>
      </c>
      <c r="B304">
        <v>54065.696000000004</v>
      </c>
      <c r="C304">
        <v>62469.692000000003</v>
      </c>
      <c r="D304">
        <v>54374.296000000002</v>
      </c>
      <c r="E304">
        <v>57736.928</v>
      </c>
      <c r="F304">
        <v>64573.17</v>
      </c>
      <c r="G304">
        <v>68532.835000000006</v>
      </c>
      <c r="H304">
        <v>81640.024999999994</v>
      </c>
      <c r="I304">
        <v>85691.256999999998</v>
      </c>
      <c r="J304">
        <v>117828.196</v>
      </c>
      <c r="K304">
        <v>158964.00200000001</v>
      </c>
      <c r="L304">
        <v>189140.41399999999</v>
      </c>
      <c r="M304">
        <v>237959.902</v>
      </c>
      <c r="N304">
        <v>269382.967</v>
      </c>
      <c r="O304">
        <v>316343.24099999998</v>
      </c>
      <c r="P304">
        <v>285993.14399999997</v>
      </c>
      <c r="Q304">
        <v>293930.88199999998</v>
      </c>
      <c r="R304">
        <v>333039.06099999999</v>
      </c>
      <c r="S304">
        <v>347203.62099999998</v>
      </c>
      <c r="T304">
        <v>379739.99800000002</v>
      </c>
      <c r="U304">
        <v>394355.40600000002</v>
      </c>
    </row>
    <row r="305" spans="1:21">
      <c r="A305" t="s">
        <v>60</v>
      </c>
      <c r="B305">
        <v>9686.3870000000006</v>
      </c>
      <c r="C305">
        <v>10643.653</v>
      </c>
      <c r="D305">
        <v>10216.175999999999</v>
      </c>
      <c r="E305">
        <v>12474.24</v>
      </c>
      <c r="F305">
        <v>10720.056</v>
      </c>
      <c r="G305">
        <v>9144.0480000000007</v>
      </c>
      <c r="H305">
        <v>10782.146000000001</v>
      </c>
      <c r="I305">
        <v>9402.6010000000006</v>
      </c>
      <c r="J305">
        <v>13083.083000000001</v>
      </c>
      <c r="K305">
        <v>14580.571</v>
      </c>
      <c r="L305">
        <v>16915.732</v>
      </c>
      <c r="M305">
        <v>18202.440999999999</v>
      </c>
      <c r="N305">
        <v>30253.374</v>
      </c>
      <c r="O305">
        <v>42653.618999999999</v>
      </c>
      <c r="P305">
        <v>27372.151999999998</v>
      </c>
      <c r="Q305">
        <v>27324.848999999998</v>
      </c>
      <c r="R305">
        <v>28253.37</v>
      </c>
      <c r="S305">
        <v>30095.188999999998</v>
      </c>
      <c r="T305">
        <v>31514.938999999998</v>
      </c>
      <c r="U305">
        <v>34078.828000000001</v>
      </c>
    </row>
    <row r="306" spans="1:21">
      <c r="A306" t="s">
        <v>61</v>
      </c>
      <c r="B306">
        <v>16960.088</v>
      </c>
      <c r="C306">
        <v>15138.588</v>
      </c>
      <c r="D306">
        <v>15919.192999999999</v>
      </c>
      <c r="E306">
        <v>15112.316000000001</v>
      </c>
      <c r="F306">
        <v>14602.472</v>
      </c>
      <c r="G306">
        <v>11063.164000000001</v>
      </c>
      <c r="H306">
        <v>9523.7780000000002</v>
      </c>
      <c r="I306">
        <v>9295.5769999999993</v>
      </c>
      <c r="J306">
        <v>11691.898999999999</v>
      </c>
      <c r="K306">
        <v>15074.558000000001</v>
      </c>
      <c r="L306">
        <v>16569.989000000001</v>
      </c>
      <c r="M306">
        <v>17021.441999999999</v>
      </c>
      <c r="N306">
        <v>20904.688999999998</v>
      </c>
      <c r="O306">
        <v>25465.264999999999</v>
      </c>
      <c r="P306">
        <v>25007.962</v>
      </c>
      <c r="Q306">
        <v>25983.391</v>
      </c>
      <c r="R306">
        <v>35288.489000000001</v>
      </c>
      <c r="S306">
        <v>33596.49</v>
      </c>
      <c r="T306">
        <v>36941.266000000003</v>
      </c>
      <c r="U306">
        <v>42857.701999999997</v>
      </c>
    </row>
    <row r="307" spans="1:21">
      <c r="A307" t="s">
        <v>62</v>
      </c>
      <c r="B307">
        <v>157020.56</v>
      </c>
      <c r="C307">
        <v>206261.152</v>
      </c>
      <c r="D307">
        <v>185574.04800000001</v>
      </c>
      <c r="E307">
        <v>181837.93599999999</v>
      </c>
      <c r="F307">
        <v>146819.90900000001</v>
      </c>
      <c r="G307">
        <v>160010.851</v>
      </c>
      <c r="H307">
        <v>185019.19699999999</v>
      </c>
      <c r="I307">
        <v>205330.71299999999</v>
      </c>
      <c r="J307">
        <v>240779.34700000001</v>
      </c>
      <c r="K307">
        <v>312980.72399999999</v>
      </c>
      <c r="L307">
        <v>304793.09600000002</v>
      </c>
      <c r="M307">
        <v>319210.64199999999</v>
      </c>
      <c r="N307">
        <v>390796.46799999999</v>
      </c>
      <c r="O307">
        <v>526394.70200000005</v>
      </c>
      <c r="P307">
        <v>450396.68099999998</v>
      </c>
      <c r="Q307">
        <v>446585.03</v>
      </c>
      <c r="R307">
        <v>509231.783</v>
      </c>
      <c r="S307">
        <v>530240.652</v>
      </c>
      <c r="T307">
        <v>620819.86199999996</v>
      </c>
      <c r="U307">
        <v>611860.152</v>
      </c>
    </row>
    <row r="308" spans="1:21">
      <c r="A308" t="s">
        <v>63</v>
      </c>
      <c r="B308">
        <v>3977.5219999999999</v>
      </c>
      <c r="C308">
        <v>4557.6760000000004</v>
      </c>
      <c r="D308">
        <v>3742.0010000000002</v>
      </c>
      <c r="E308">
        <v>4649.1679999999997</v>
      </c>
      <c r="F308">
        <v>5428.277</v>
      </c>
      <c r="G308">
        <v>5483.0990000000002</v>
      </c>
      <c r="H308">
        <v>7015.5450000000001</v>
      </c>
      <c r="I308">
        <v>8028.3180000000002</v>
      </c>
      <c r="J308">
        <v>8339.2199999999993</v>
      </c>
      <c r="K308">
        <v>12120.458000000001</v>
      </c>
      <c r="L308">
        <v>23067.040000000001</v>
      </c>
      <c r="M308">
        <v>38698.478000000003</v>
      </c>
      <c r="N308">
        <v>62398.489000000001</v>
      </c>
      <c r="O308">
        <v>101747.76300000001</v>
      </c>
      <c r="P308">
        <v>73245.695000000007</v>
      </c>
      <c r="Q308">
        <v>86731.187999999995</v>
      </c>
      <c r="R308">
        <v>99528.471999999994</v>
      </c>
      <c r="S308">
        <v>94573.785999999993</v>
      </c>
      <c r="T308">
        <v>97296.812000000005</v>
      </c>
      <c r="U308">
        <v>88832.895000000004</v>
      </c>
    </row>
    <row r="309" spans="1:21">
      <c r="A309" t="s">
        <v>64</v>
      </c>
      <c r="B309">
        <v>145402.48000000001</v>
      </c>
      <c r="C309">
        <v>149948.128</v>
      </c>
      <c r="D309">
        <v>130338.45600000001</v>
      </c>
      <c r="E309">
        <v>140072.576</v>
      </c>
      <c r="F309">
        <v>147513.12700000001</v>
      </c>
      <c r="G309">
        <v>150449.497</v>
      </c>
      <c r="H309">
        <v>160298.94899999999</v>
      </c>
      <c r="I309">
        <v>165004.291</v>
      </c>
      <c r="J309">
        <v>218013.23</v>
      </c>
      <c r="K309">
        <v>277587.886</v>
      </c>
      <c r="L309">
        <v>305473.25400000002</v>
      </c>
      <c r="M309">
        <v>347911.21100000001</v>
      </c>
      <c r="N309">
        <v>429074.48100000003</v>
      </c>
      <c r="O309">
        <v>539355.48300000001</v>
      </c>
      <c r="P309">
        <v>504216.22200000001</v>
      </c>
      <c r="Q309">
        <v>508763.64199999999</v>
      </c>
      <c r="R309">
        <v>614263.36100000003</v>
      </c>
      <c r="S309">
        <v>604467.61199999996</v>
      </c>
      <c r="T309">
        <v>647425.85199999996</v>
      </c>
      <c r="U309">
        <v>642571.22</v>
      </c>
    </row>
    <row r="310" spans="1:21">
      <c r="A310" t="s">
        <v>65</v>
      </c>
      <c r="B310">
        <v>15116.955</v>
      </c>
      <c r="C310">
        <v>15922.168</v>
      </c>
      <c r="D310">
        <v>11788.026</v>
      </c>
      <c r="E310">
        <v>15327.119000000001</v>
      </c>
      <c r="F310">
        <v>18818.655999999999</v>
      </c>
      <c r="G310">
        <v>25978.77</v>
      </c>
      <c r="H310">
        <v>26900.972000000002</v>
      </c>
      <c r="I310">
        <v>30624.59</v>
      </c>
      <c r="J310">
        <v>50847.921000000002</v>
      </c>
      <c r="K310">
        <v>67002.275999999998</v>
      </c>
      <c r="L310">
        <v>90641.835000000006</v>
      </c>
      <c r="M310">
        <v>119096.231</v>
      </c>
      <c r="N310">
        <v>169637.99400000001</v>
      </c>
      <c r="O310">
        <v>205153.46400000001</v>
      </c>
      <c r="P310">
        <v>173273.38099999999</v>
      </c>
      <c r="Q310">
        <v>158247.77299999999</v>
      </c>
      <c r="R310">
        <v>188092.10200000001</v>
      </c>
      <c r="S310">
        <v>171037.78700000001</v>
      </c>
      <c r="T310">
        <v>186780.49400000001</v>
      </c>
      <c r="U310">
        <v>210716.31</v>
      </c>
    </row>
    <row r="311" spans="1:21">
      <c r="A311" t="s">
        <v>66</v>
      </c>
      <c r="B311">
        <v>60153.919999999998</v>
      </c>
      <c r="C311">
        <v>85355.176000000007</v>
      </c>
      <c r="D311">
        <v>88509.823999999993</v>
      </c>
      <c r="E311">
        <v>60512.271999999997</v>
      </c>
      <c r="F311">
        <v>62539.332999999999</v>
      </c>
      <c r="G311">
        <v>79847.645999999993</v>
      </c>
      <c r="H311">
        <v>91950.107999999993</v>
      </c>
      <c r="I311">
        <v>96858.812000000005</v>
      </c>
      <c r="J311">
        <v>132662.69399999999</v>
      </c>
      <c r="K311">
        <v>175537.092</v>
      </c>
      <c r="L311">
        <v>191695.30499999999</v>
      </c>
      <c r="M311">
        <v>212997.201</v>
      </c>
      <c r="N311">
        <v>274029.05099999998</v>
      </c>
      <c r="O311">
        <v>338113.79599999997</v>
      </c>
      <c r="P311">
        <v>304665.76899999997</v>
      </c>
      <c r="Q311">
        <v>319057.60499999998</v>
      </c>
      <c r="R311">
        <v>398543.25799999997</v>
      </c>
      <c r="S311">
        <v>381974.05300000001</v>
      </c>
      <c r="T311">
        <v>430318.571</v>
      </c>
      <c r="U311">
        <v>411074.42599999998</v>
      </c>
    </row>
    <row r="312" spans="1:21">
      <c r="A312" t="s">
        <v>67</v>
      </c>
      <c r="B312">
        <v>59021.563999999998</v>
      </c>
      <c r="C312">
        <v>87214.047999999995</v>
      </c>
      <c r="D312">
        <v>131674.49600000001</v>
      </c>
      <c r="E312">
        <v>121477.216</v>
      </c>
      <c r="F312">
        <v>77694.267999999996</v>
      </c>
      <c r="G312">
        <v>46255.444000000003</v>
      </c>
      <c r="H312">
        <v>49677.275999999998</v>
      </c>
      <c r="I312">
        <v>29820.422999999999</v>
      </c>
      <c r="J312">
        <v>40644.463000000003</v>
      </c>
      <c r="K312">
        <v>56777.464999999997</v>
      </c>
      <c r="L312">
        <v>58252.178999999996</v>
      </c>
      <c r="M312">
        <v>56523.800999999999</v>
      </c>
      <c r="N312">
        <v>67453.635999999999</v>
      </c>
      <c r="O312">
        <v>64074.178</v>
      </c>
      <c r="P312">
        <v>67209.301000000007</v>
      </c>
      <c r="Q312">
        <v>75568.308999999994</v>
      </c>
      <c r="R312">
        <v>98226.68</v>
      </c>
      <c r="S312">
        <v>114297.79700000001</v>
      </c>
      <c r="T312">
        <v>98000.404999999999</v>
      </c>
      <c r="U312">
        <v>112419.19899999999</v>
      </c>
    </row>
    <row r="313" spans="1:21">
      <c r="A313" t="s">
        <v>68</v>
      </c>
      <c r="B313">
        <v>64056.696000000004</v>
      </c>
      <c r="C313">
        <v>53165.608</v>
      </c>
      <c r="D313">
        <v>55291.56</v>
      </c>
      <c r="E313">
        <v>51092.284</v>
      </c>
      <c r="F313">
        <v>68352.438999999998</v>
      </c>
      <c r="G313">
        <v>77915.205000000002</v>
      </c>
      <c r="H313">
        <v>76388.751999999993</v>
      </c>
      <c r="I313">
        <v>65594.629000000001</v>
      </c>
      <c r="J313">
        <v>81849.216</v>
      </c>
      <c r="K313">
        <v>100416.21</v>
      </c>
      <c r="L313">
        <v>139607.14000000001</v>
      </c>
      <c r="M313">
        <v>162282.924</v>
      </c>
      <c r="N313">
        <v>262214.22600000002</v>
      </c>
      <c r="O313">
        <v>133918.807</v>
      </c>
      <c r="P313">
        <v>164131.43799999999</v>
      </c>
      <c r="Q313">
        <v>185190.027</v>
      </c>
      <c r="R313">
        <v>238390.94</v>
      </c>
      <c r="S313">
        <v>280248.95899999997</v>
      </c>
      <c r="T313">
        <v>295643.89799999999</v>
      </c>
      <c r="U313">
        <v>207802.55900000001</v>
      </c>
    </row>
    <row r="314" spans="1:21">
      <c r="A314" t="s">
        <v>69</v>
      </c>
      <c r="B314">
        <v>35489.756000000001</v>
      </c>
      <c r="C314">
        <v>35181.572</v>
      </c>
      <c r="D314">
        <v>24754.632000000001</v>
      </c>
      <c r="E314">
        <v>17359.668000000001</v>
      </c>
      <c r="F314">
        <v>9721.0329999999994</v>
      </c>
      <c r="G314">
        <v>11821.022999999999</v>
      </c>
      <c r="H314">
        <v>13099.69</v>
      </c>
      <c r="I314">
        <v>9884.67</v>
      </c>
      <c r="J314">
        <v>7530.1130000000003</v>
      </c>
      <c r="K314">
        <v>7191.3440000000001</v>
      </c>
      <c r="L314">
        <v>9872.0069999999996</v>
      </c>
      <c r="M314">
        <v>20955.513999999999</v>
      </c>
      <c r="N314">
        <v>27489.960999999999</v>
      </c>
      <c r="O314">
        <v>24479.334999999999</v>
      </c>
      <c r="P314">
        <v>15355.941000000001</v>
      </c>
      <c r="Q314">
        <v>23136.469000000001</v>
      </c>
      <c r="R314">
        <v>30035.620999999999</v>
      </c>
      <c r="S314">
        <v>44879.49</v>
      </c>
      <c r="T314">
        <v>42015.786</v>
      </c>
      <c r="U314">
        <v>53545.451999999997</v>
      </c>
    </row>
    <row r="315" spans="1:21">
      <c r="A315" t="s">
        <v>70</v>
      </c>
      <c r="B315">
        <v>2813.6559999999999</v>
      </c>
      <c r="C315">
        <v>3154.8339999999998</v>
      </c>
      <c r="D315">
        <v>3749.8159999999998</v>
      </c>
      <c r="E315">
        <v>2773.4409999999998</v>
      </c>
      <c r="F315">
        <v>913.84100000000001</v>
      </c>
      <c r="G315">
        <v>1219.153</v>
      </c>
      <c r="H315">
        <v>1486.905</v>
      </c>
      <c r="I315">
        <v>1653.3869999999999</v>
      </c>
      <c r="J315">
        <v>1883.1880000000001</v>
      </c>
      <c r="K315">
        <v>1542.5419999999999</v>
      </c>
      <c r="L315">
        <v>2182.0720000000001</v>
      </c>
      <c r="M315">
        <v>2600.3000000000002</v>
      </c>
      <c r="N315">
        <v>3815.2190000000001</v>
      </c>
      <c r="O315">
        <v>2923.598</v>
      </c>
      <c r="P315">
        <v>1327.7239999999999</v>
      </c>
      <c r="Q315">
        <v>1547.348</v>
      </c>
      <c r="R315">
        <v>1592.4459999999999</v>
      </c>
      <c r="S315">
        <v>887.61599999999999</v>
      </c>
      <c r="T315">
        <v>3220.6469999999999</v>
      </c>
      <c r="U315">
        <v>425.67200000000003</v>
      </c>
    </row>
    <row r="316" spans="1:21">
      <c r="A316" t="s">
        <v>71</v>
      </c>
      <c r="B316">
        <v>18120.216</v>
      </c>
      <c r="C316">
        <v>29614.644</v>
      </c>
      <c r="D316">
        <v>25745.416000000001</v>
      </c>
      <c r="E316">
        <v>25155.644</v>
      </c>
      <c r="F316">
        <v>17311.934000000001</v>
      </c>
      <c r="G316">
        <v>17680.677</v>
      </c>
      <c r="H316">
        <v>18709.52</v>
      </c>
      <c r="I316">
        <v>17653.129000000001</v>
      </c>
      <c r="J316">
        <v>22433.972000000002</v>
      </c>
      <c r="K316">
        <v>53949.521000000001</v>
      </c>
      <c r="L316">
        <v>39082.233</v>
      </c>
      <c r="M316">
        <v>68192.100999999995</v>
      </c>
      <c r="N316">
        <v>42901.173000000003</v>
      </c>
      <c r="O316">
        <v>80955.706000000006</v>
      </c>
      <c r="P316">
        <v>44329.707999999999</v>
      </c>
      <c r="Q316">
        <v>86358.707999999999</v>
      </c>
      <c r="R316">
        <v>144225.45800000001</v>
      </c>
      <c r="S316">
        <v>179437.46299999999</v>
      </c>
      <c r="T316">
        <v>163766.56200000001</v>
      </c>
      <c r="U316">
        <v>126479.201</v>
      </c>
    </row>
    <row r="317" spans="1:21">
      <c r="A317" t="s">
        <v>72</v>
      </c>
      <c r="B317">
        <v>2448.2959999999998</v>
      </c>
      <c r="C317">
        <v>2355.8449999999998</v>
      </c>
      <c r="D317">
        <v>2098.7269999999999</v>
      </c>
      <c r="E317">
        <v>4355.8530000000001</v>
      </c>
      <c r="F317">
        <v>2665.84</v>
      </c>
      <c r="G317">
        <v>2312.5659999999998</v>
      </c>
      <c r="H317">
        <v>3221.201</v>
      </c>
      <c r="I317">
        <v>2752.8589999999999</v>
      </c>
      <c r="J317">
        <v>2930.4229999999998</v>
      </c>
      <c r="K317">
        <v>5642.3530000000001</v>
      </c>
      <c r="L317">
        <v>8524.86</v>
      </c>
      <c r="M317">
        <v>5801.0839999999998</v>
      </c>
      <c r="N317">
        <v>9748.8700000000008</v>
      </c>
      <c r="O317">
        <v>18399.992999999999</v>
      </c>
      <c r="P317">
        <v>12586.17</v>
      </c>
      <c r="Q317">
        <v>13263.288</v>
      </c>
      <c r="R317">
        <v>18297.36</v>
      </c>
      <c r="S317">
        <v>19708.118999999999</v>
      </c>
      <c r="T317">
        <v>32946.603000000003</v>
      </c>
      <c r="U317">
        <v>37944.669000000002</v>
      </c>
    </row>
    <row r="318" spans="1:21">
      <c r="A318" t="s">
        <v>73</v>
      </c>
      <c r="B318">
        <v>41484.54</v>
      </c>
      <c r="C318">
        <v>33733.368000000002</v>
      </c>
      <c r="D318">
        <v>30448.74</v>
      </c>
      <c r="E318">
        <v>26643.272000000001</v>
      </c>
      <c r="F318">
        <v>24400.476999999999</v>
      </c>
      <c r="G318">
        <v>18778.096000000001</v>
      </c>
      <c r="H318">
        <v>17491.955999999998</v>
      </c>
      <c r="I318">
        <v>22810.916000000001</v>
      </c>
      <c r="J318">
        <v>40781.330999999998</v>
      </c>
      <c r="K318">
        <v>55958.171999999999</v>
      </c>
      <c r="L318">
        <v>63127.11</v>
      </c>
      <c r="M318">
        <v>81079.615000000005</v>
      </c>
      <c r="N318">
        <v>87176.604000000007</v>
      </c>
      <c r="O318">
        <v>107079.447</v>
      </c>
      <c r="P318">
        <v>55413.595000000001</v>
      </c>
      <c r="Q318">
        <v>116649.30499999999</v>
      </c>
      <c r="R318">
        <v>354332.59700000001</v>
      </c>
      <c r="S318">
        <v>236837.5</v>
      </c>
      <c r="T318">
        <v>206132.29199999999</v>
      </c>
      <c r="U318">
        <v>175192.859</v>
      </c>
    </row>
    <row r="319" spans="1:21">
      <c r="A319" t="s">
        <v>74</v>
      </c>
      <c r="B319">
        <v>59488.108</v>
      </c>
      <c r="C319">
        <v>55839.847999999998</v>
      </c>
      <c r="D319">
        <v>52766.944000000003</v>
      </c>
      <c r="E319">
        <v>67465.823999999993</v>
      </c>
      <c r="F319">
        <v>62339.991999999998</v>
      </c>
      <c r="G319">
        <v>53120.940999999999</v>
      </c>
      <c r="H319">
        <v>62383.252</v>
      </c>
      <c r="I319">
        <v>57840.502</v>
      </c>
      <c r="J319">
        <v>88017.993000000002</v>
      </c>
      <c r="K319">
        <v>130367.201</v>
      </c>
      <c r="L319">
        <v>164495.899</v>
      </c>
      <c r="M319">
        <v>183294.68599999999</v>
      </c>
      <c r="N319">
        <v>223540.701</v>
      </c>
      <c r="O319">
        <v>269907.83100000001</v>
      </c>
      <c r="P319">
        <v>150581.24100000001</v>
      </c>
      <c r="Q319">
        <v>263786.228</v>
      </c>
      <c r="R319">
        <v>455141.83399999997</v>
      </c>
      <c r="S319">
        <v>378400.15899999999</v>
      </c>
      <c r="T319">
        <v>316594.24900000001</v>
      </c>
      <c r="U319">
        <v>296763.19799999997</v>
      </c>
    </row>
    <row r="320" spans="1:21">
      <c r="A320" t="s">
        <v>75</v>
      </c>
      <c r="B320">
        <v>329.61399999999998</v>
      </c>
      <c r="C320">
        <v>374.11700000000002</v>
      </c>
      <c r="D320">
        <v>132.995</v>
      </c>
      <c r="E320">
        <v>130.48500000000001</v>
      </c>
      <c r="F320">
        <v>93.522999999999996</v>
      </c>
      <c r="G320">
        <v>335.50299999999999</v>
      </c>
      <c r="H320">
        <v>403.488</v>
      </c>
      <c r="I320">
        <v>554.404</v>
      </c>
      <c r="J320">
        <v>1046.317</v>
      </c>
      <c r="K320">
        <v>1120.191</v>
      </c>
      <c r="L320">
        <v>2022.163</v>
      </c>
      <c r="M320">
        <v>3662.442</v>
      </c>
      <c r="N320">
        <v>3406.64</v>
      </c>
      <c r="O320">
        <v>4666.3649999999998</v>
      </c>
      <c r="P320">
        <v>4907.9989999999998</v>
      </c>
      <c r="Q320">
        <v>7910.9170000000004</v>
      </c>
      <c r="R320">
        <v>5965.0410000000002</v>
      </c>
      <c r="S320">
        <v>7599.8869999999997</v>
      </c>
      <c r="T320">
        <v>8331.1470000000008</v>
      </c>
      <c r="U320">
        <v>7103.2650000000003</v>
      </c>
    </row>
    <row r="321" spans="1:21">
      <c r="A321" t="s">
        <v>76</v>
      </c>
      <c r="B321">
        <v>186.25200000000001</v>
      </c>
      <c r="C321">
        <v>257.94099999999997</v>
      </c>
      <c r="D321">
        <v>999.92899999999997</v>
      </c>
      <c r="E321">
        <v>1358.0070000000001</v>
      </c>
      <c r="F321">
        <v>1198.124</v>
      </c>
      <c r="G321">
        <v>1324.796</v>
      </c>
      <c r="H321">
        <v>936.38199999999995</v>
      </c>
      <c r="I321">
        <v>2712.9090000000001</v>
      </c>
      <c r="J321">
        <v>3128.2489999999998</v>
      </c>
      <c r="K321">
        <v>2565.2930000000001</v>
      </c>
      <c r="L321">
        <v>4698.1589999999997</v>
      </c>
      <c r="M321">
        <v>4530.973</v>
      </c>
      <c r="N321">
        <v>6443.3440000000001</v>
      </c>
      <c r="O321">
        <v>6695.2839999999997</v>
      </c>
      <c r="P321">
        <v>12012.72</v>
      </c>
      <c r="Q321">
        <v>20093.114000000001</v>
      </c>
      <c r="R321">
        <v>26804.754000000001</v>
      </c>
      <c r="S321">
        <v>32776.152000000002</v>
      </c>
      <c r="T321">
        <v>41203.122000000003</v>
      </c>
      <c r="U321">
        <v>39791.061000000002</v>
      </c>
    </row>
    <row r="322" spans="1:21">
      <c r="A322" t="s">
        <v>77</v>
      </c>
      <c r="B322">
        <v>30449.964</v>
      </c>
      <c r="C322">
        <v>13817.439</v>
      </c>
      <c r="D322">
        <v>24599.919999999998</v>
      </c>
      <c r="E322">
        <v>36121.911999999997</v>
      </c>
      <c r="F322">
        <v>36058.053999999996</v>
      </c>
      <c r="G322">
        <v>40931.561000000002</v>
      </c>
      <c r="H322">
        <v>36134.637999999999</v>
      </c>
      <c r="I322">
        <v>73432.641000000003</v>
      </c>
      <c r="J322">
        <v>41689.328000000001</v>
      </c>
      <c r="K322">
        <v>45981.79</v>
      </c>
      <c r="L322">
        <v>73753.66</v>
      </c>
      <c r="M322">
        <v>66029.680999999997</v>
      </c>
      <c r="N322">
        <v>77833.691999999995</v>
      </c>
      <c r="O322">
        <v>74691.483999999997</v>
      </c>
      <c r="P322">
        <v>124668.716</v>
      </c>
      <c r="Q322">
        <v>161391.04999999999</v>
      </c>
      <c r="R322">
        <v>156926.65100000001</v>
      </c>
      <c r="S322">
        <v>200071.00899999999</v>
      </c>
      <c r="T322">
        <v>233463.769</v>
      </c>
      <c r="U322">
        <v>218130.07800000001</v>
      </c>
    </row>
    <row r="323" spans="1:21">
      <c r="A323" t="s">
        <v>78</v>
      </c>
      <c r="B323">
        <v>43148.447999999997</v>
      </c>
      <c r="C323">
        <v>48533.336000000003</v>
      </c>
      <c r="D323">
        <v>50068.184000000001</v>
      </c>
      <c r="E323">
        <v>62047.764000000003</v>
      </c>
      <c r="F323">
        <v>63019.671000000002</v>
      </c>
      <c r="G323">
        <v>66132.758000000002</v>
      </c>
      <c r="H323">
        <v>63019.383000000002</v>
      </c>
      <c r="I323">
        <v>68495.929999999993</v>
      </c>
      <c r="J323">
        <v>98429.284</v>
      </c>
      <c r="K323">
        <v>120307.628</v>
      </c>
      <c r="L323">
        <v>142405.27299999999</v>
      </c>
      <c r="M323">
        <v>150049.54500000001</v>
      </c>
      <c r="N323">
        <v>205117.351</v>
      </c>
      <c r="O323">
        <v>244488.18900000001</v>
      </c>
      <c r="P323">
        <v>236777.86499999999</v>
      </c>
      <c r="Q323">
        <v>201830.342</v>
      </c>
      <c r="R323">
        <v>228699.95800000001</v>
      </c>
      <c r="S323">
        <v>227387.758</v>
      </c>
      <c r="T323">
        <v>214716.568</v>
      </c>
      <c r="U323">
        <v>243643.98699999999</v>
      </c>
    </row>
    <row r="324" spans="1:21">
      <c r="A324" t="s">
        <v>79</v>
      </c>
      <c r="B324">
        <v>110863.192</v>
      </c>
      <c r="C324">
        <v>81595.543999999994</v>
      </c>
      <c r="D324">
        <v>73272.967999999993</v>
      </c>
      <c r="E324">
        <v>83118.888000000006</v>
      </c>
      <c r="F324">
        <v>81095.307000000001</v>
      </c>
      <c r="G324">
        <v>81912.274999999994</v>
      </c>
      <c r="H324">
        <v>72744.239000000001</v>
      </c>
      <c r="I324">
        <v>72732.740999999995</v>
      </c>
      <c r="J324">
        <v>90308.936000000002</v>
      </c>
      <c r="K324">
        <v>94923.338000000003</v>
      </c>
      <c r="L324">
        <v>115002.951</v>
      </c>
      <c r="M324">
        <v>105496.77099999999</v>
      </c>
      <c r="N324">
        <v>120631.181</v>
      </c>
      <c r="O324">
        <v>137521.12400000001</v>
      </c>
      <c r="P324">
        <v>99144.83</v>
      </c>
      <c r="Q324">
        <v>143295.70600000001</v>
      </c>
      <c r="R324">
        <v>131464.655</v>
      </c>
      <c r="S324">
        <v>129472.43700000001</v>
      </c>
      <c r="T324">
        <v>136705.54199999999</v>
      </c>
      <c r="U324">
        <v>143714.71799999999</v>
      </c>
    </row>
    <row r="325" spans="1:21">
      <c r="A325" t="s">
        <v>80</v>
      </c>
      <c r="B325">
        <v>31.939</v>
      </c>
      <c r="C325">
        <v>55.927999999999997</v>
      </c>
      <c r="D325">
        <v>49.709000000000003</v>
      </c>
      <c r="E325">
        <v>44.029000000000003</v>
      </c>
      <c r="F325">
        <v>57.741999999999997</v>
      </c>
      <c r="G325">
        <v>79.096000000000004</v>
      </c>
      <c r="H325">
        <v>43.314999999999998</v>
      </c>
      <c r="I325">
        <v>38.244999999999997</v>
      </c>
      <c r="J325">
        <v>7.5999999999999998E-2</v>
      </c>
      <c r="K325">
        <v>22.257999999999999</v>
      </c>
      <c r="L325">
        <v>22.169</v>
      </c>
      <c r="M325">
        <v>98.412999999999997</v>
      </c>
      <c r="N325">
        <v>87.751000000000005</v>
      </c>
      <c r="O325">
        <v>203.971</v>
      </c>
      <c r="P325">
        <v>26.344999999999999</v>
      </c>
      <c r="Q325">
        <v>163.292</v>
      </c>
      <c r="R325">
        <v>140.56299999999999</v>
      </c>
      <c r="S325">
        <v>267.97800000000001</v>
      </c>
      <c r="T325">
        <v>516.36400000000003</v>
      </c>
      <c r="U325">
        <v>591.74199999999996</v>
      </c>
    </row>
    <row r="326" spans="1:21">
      <c r="A326" t="s">
        <v>81</v>
      </c>
      <c r="B326">
        <v>132464.93599999999</v>
      </c>
      <c r="C326">
        <v>110527.488</v>
      </c>
      <c r="D326">
        <v>112885.552</v>
      </c>
      <c r="E326">
        <v>127588.89599999999</v>
      </c>
      <c r="F326">
        <v>76317.782000000007</v>
      </c>
      <c r="G326">
        <v>72426.2</v>
      </c>
      <c r="H326">
        <v>84937.957999999999</v>
      </c>
      <c r="I326">
        <v>71332.929999999993</v>
      </c>
      <c r="J326">
        <v>68797.744000000006</v>
      </c>
      <c r="K326">
        <v>83897.032000000007</v>
      </c>
      <c r="L326">
        <v>57657.29</v>
      </c>
      <c r="M326">
        <v>36959.610999999997</v>
      </c>
      <c r="N326">
        <v>34932.999000000003</v>
      </c>
      <c r="O326">
        <v>32727.487000000001</v>
      </c>
      <c r="P326">
        <v>20061.914000000001</v>
      </c>
      <c r="Q326">
        <v>24241.936000000002</v>
      </c>
      <c r="R326">
        <v>34188.633000000002</v>
      </c>
      <c r="S326">
        <v>19685.313999999998</v>
      </c>
      <c r="T326">
        <v>17266.780999999999</v>
      </c>
      <c r="U326">
        <v>15954.044</v>
      </c>
    </row>
    <row r="327" spans="1:21">
      <c r="A327" t="s">
        <v>82</v>
      </c>
      <c r="B327">
        <v>11004.316999999999</v>
      </c>
      <c r="C327">
        <v>2614.5329999999999</v>
      </c>
      <c r="D327">
        <v>4496.5060000000003</v>
      </c>
      <c r="E327">
        <v>5666.3469999999998</v>
      </c>
      <c r="F327">
        <v>7990.0050000000001</v>
      </c>
      <c r="G327">
        <v>9460.9369999999999</v>
      </c>
      <c r="H327">
        <v>9159.1180000000004</v>
      </c>
      <c r="I327">
        <v>8793.4359999999997</v>
      </c>
      <c r="J327">
        <v>10301.334000000001</v>
      </c>
      <c r="K327">
        <v>12353.475</v>
      </c>
      <c r="L327">
        <v>7326.7479999999996</v>
      </c>
      <c r="M327">
        <v>5528.7510000000002</v>
      </c>
      <c r="N327">
        <v>6536.0320000000002</v>
      </c>
      <c r="O327">
        <v>5831.5079999999998</v>
      </c>
      <c r="P327">
        <v>4696.3779999999997</v>
      </c>
      <c r="Q327">
        <v>4405.72</v>
      </c>
      <c r="R327">
        <v>7806.0320000000002</v>
      </c>
      <c r="S327">
        <v>7761.5159999999996</v>
      </c>
      <c r="T327">
        <v>7322.9049999999997</v>
      </c>
      <c r="U327">
        <v>6601.4219999999996</v>
      </c>
    </row>
    <row r="328" spans="1:21">
      <c r="A328" t="s">
        <v>83</v>
      </c>
      <c r="B328">
        <v>25400.06</v>
      </c>
      <c r="C328">
        <v>27256.601999999999</v>
      </c>
      <c r="D328">
        <v>23864.87</v>
      </c>
      <c r="E328">
        <v>25599.998</v>
      </c>
      <c r="F328">
        <v>20962.937000000002</v>
      </c>
      <c r="G328">
        <v>17151.884999999998</v>
      </c>
      <c r="H328">
        <v>17708.866000000002</v>
      </c>
      <c r="I328">
        <v>18317.732</v>
      </c>
      <c r="J328">
        <v>28676.115000000002</v>
      </c>
      <c r="K328">
        <v>43743.536</v>
      </c>
      <c r="L328">
        <v>49871.311000000002</v>
      </c>
      <c r="M328">
        <v>60039.415000000001</v>
      </c>
      <c r="N328">
        <v>70916.100000000006</v>
      </c>
      <c r="O328">
        <v>73354.342999999993</v>
      </c>
      <c r="P328">
        <v>50032.04</v>
      </c>
      <c r="Q328">
        <v>65256.883000000002</v>
      </c>
      <c r="R328">
        <v>115572.351</v>
      </c>
      <c r="S328">
        <v>97944.354000000007</v>
      </c>
      <c r="T328">
        <v>108205.516</v>
      </c>
      <c r="U328">
        <v>112128.814</v>
      </c>
    </row>
    <row r="329" spans="1:21">
      <c r="A329" t="s">
        <v>84</v>
      </c>
      <c r="B329">
        <v>14729.858</v>
      </c>
      <c r="C329">
        <v>17644.718000000001</v>
      </c>
      <c r="D329">
        <v>18971.11</v>
      </c>
      <c r="E329">
        <v>25522.786</v>
      </c>
      <c r="F329">
        <v>19475.805</v>
      </c>
      <c r="G329">
        <v>32917.322</v>
      </c>
      <c r="H329">
        <v>29779.501</v>
      </c>
      <c r="I329">
        <v>28469.578000000001</v>
      </c>
      <c r="J329">
        <v>34453.875999999997</v>
      </c>
      <c r="K329">
        <v>33158.125</v>
      </c>
      <c r="L329">
        <v>33146.466999999997</v>
      </c>
      <c r="M329">
        <v>34870.853999999999</v>
      </c>
      <c r="N329">
        <v>40802.377</v>
      </c>
      <c r="O329">
        <v>40504.175999999999</v>
      </c>
      <c r="P329">
        <v>25372.437000000002</v>
      </c>
      <c r="Q329">
        <v>28725.786</v>
      </c>
      <c r="R329">
        <v>35353.707999999999</v>
      </c>
      <c r="S329">
        <v>36221.756000000001</v>
      </c>
      <c r="T329">
        <v>32149.038</v>
      </c>
      <c r="U329">
        <v>34064.349000000002</v>
      </c>
    </row>
    <row r="330" spans="1:21">
      <c r="A330" t="s">
        <v>85</v>
      </c>
      <c r="B330">
        <v>74171.928</v>
      </c>
      <c r="C330">
        <v>71233.8</v>
      </c>
      <c r="D330">
        <v>77526.664000000004</v>
      </c>
      <c r="E330">
        <v>89243.055999999997</v>
      </c>
      <c r="F330">
        <v>73559.289000000004</v>
      </c>
      <c r="G330">
        <v>97401.054000000004</v>
      </c>
      <c r="H330">
        <v>105695.55100000001</v>
      </c>
      <c r="I330">
        <v>110197.00900000001</v>
      </c>
      <c r="J330">
        <v>148854.27799999999</v>
      </c>
      <c r="K330">
        <v>175279.55</v>
      </c>
      <c r="L330">
        <v>189293.08600000001</v>
      </c>
      <c r="M330">
        <v>198857.606</v>
      </c>
      <c r="N330">
        <v>225967.39600000001</v>
      </c>
      <c r="O330">
        <v>250918.34299999999</v>
      </c>
      <c r="P330">
        <v>122827.486</v>
      </c>
      <c r="Q330">
        <v>233272.791</v>
      </c>
      <c r="R330">
        <v>279197.34100000001</v>
      </c>
      <c r="S330">
        <v>264342.24400000001</v>
      </c>
      <c r="T330">
        <v>292671.77100000001</v>
      </c>
      <c r="U330">
        <v>279346.70400000003</v>
      </c>
    </row>
    <row r="331" spans="1:21">
      <c r="A331" t="s">
        <v>86</v>
      </c>
      <c r="B331">
        <v>17343.194</v>
      </c>
      <c r="C331">
        <v>24089.644</v>
      </c>
      <c r="D331">
        <v>16807.912</v>
      </c>
      <c r="E331">
        <v>16290.111000000001</v>
      </c>
      <c r="F331">
        <v>13872.95</v>
      </c>
      <c r="G331">
        <v>10519.95</v>
      </c>
      <c r="H331">
        <v>14713.152</v>
      </c>
      <c r="I331">
        <v>74640.956999999995</v>
      </c>
      <c r="J331">
        <v>16251.797</v>
      </c>
      <c r="K331">
        <v>12792.888000000001</v>
      </c>
      <c r="L331">
        <v>14364.975</v>
      </c>
      <c r="M331">
        <v>15847.886</v>
      </c>
      <c r="N331">
        <v>20104.355</v>
      </c>
      <c r="O331">
        <v>27405.77</v>
      </c>
      <c r="P331">
        <v>20825.174999999999</v>
      </c>
      <c r="Q331">
        <v>19412.628000000001</v>
      </c>
      <c r="R331">
        <v>23608.388999999999</v>
      </c>
      <c r="S331">
        <v>25872.776000000002</v>
      </c>
      <c r="T331">
        <v>29337.7</v>
      </c>
      <c r="U331">
        <v>32008.411</v>
      </c>
    </row>
    <row r="332" spans="1:21">
      <c r="A332" t="s">
        <v>87</v>
      </c>
      <c r="B332">
        <v>8963.9950000000008</v>
      </c>
      <c r="C332">
        <v>6186.5940000000001</v>
      </c>
      <c r="D332">
        <v>5982.3829999999998</v>
      </c>
      <c r="E332">
        <v>4732.93</v>
      </c>
      <c r="F332">
        <v>3863.6529999999998</v>
      </c>
      <c r="G332">
        <v>3738.4369999999999</v>
      </c>
      <c r="H332">
        <v>3018.3670000000002</v>
      </c>
      <c r="I332">
        <v>1832.2449999999999</v>
      </c>
      <c r="J332">
        <v>1084.7260000000001</v>
      </c>
      <c r="K332">
        <v>2088.136</v>
      </c>
      <c r="L332">
        <v>4210.16</v>
      </c>
      <c r="M332">
        <v>3855.28</v>
      </c>
      <c r="N332">
        <v>4178.9229999999998</v>
      </c>
      <c r="O332">
        <v>4904.9669999999996</v>
      </c>
      <c r="P332">
        <v>2465.6880000000001</v>
      </c>
      <c r="Q332">
        <v>4381.8019999999997</v>
      </c>
      <c r="R332">
        <v>7986.8680000000004</v>
      </c>
      <c r="S332">
        <v>3320.933</v>
      </c>
      <c r="T332">
        <v>4166.3789999999999</v>
      </c>
      <c r="U332">
        <v>3635.7109999999998</v>
      </c>
    </row>
    <row r="333" spans="1:21">
      <c r="A333" t="s">
        <v>88</v>
      </c>
      <c r="B333">
        <v>13747.412</v>
      </c>
      <c r="C333">
        <v>13368.824000000001</v>
      </c>
      <c r="D333">
        <v>12522.055</v>
      </c>
      <c r="E333">
        <v>12911.950999999999</v>
      </c>
      <c r="F333">
        <v>11243.527</v>
      </c>
      <c r="G333">
        <v>10911.39</v>
      </c>
      <c r="H333">
        <v>12596.591</v>
      </c>
      <c r="I333">
        <v>13629.303</v>
      </c>
      <c r="J333">
        <v>18712.131000000001</v>
      </c>
      <c r="K333">
        <v>25329.207999999999</v>
      </c>
      <c r="L333">
        <v>25117.822</v>
      </c>
      <c r="M333">
        <v>32025.373</v>
      </c>
      <c r="N333">
        <v>41713.474999999999</v>
      </c>
      <c r="O333">
        <v>51684.781999999999</v>
      </c>
      <c r="P333">
        <v>43226.135000000002</v>
      </c>
      <c r="Q333">
        <v>39170.997000000003</v>
      </c>
      <c r="R333">
        <v>54275.519</v>
      </c>
      <c r="S333">
        <v>48508.618999999999</v>
      </c>
      <c r="T333">
        <v>53407.466999999997</v>
      </c>
      <c r="U333">
        <v>57146.542000000001</v>
      </c>
    </row>
    <row r="334" spans="1:21">
      <c r="A334" t="s">
        <v>89</v>
      </c>
      <c r="B334">
        <v>9890.9889999999996</v>
      </c>
      <c r="C334">
        <v>7503.0020000000004</v>
      </c>
      <c r="D334">
        <v>6077.348</v>
      </c>
      <c r="E334">
        <v>5963.6769999999997</v>
      </c>
      <c r="F334">
        <v>4754.9880000000003</v>
      </c>
      <c r="G334">
        <v>5108.7700000000004</v>
      </c>
      <c r="H334">
        <v>4745.1980000000003</v>
      </c>
      <c r="I334">
        <v>4463.1319999999996</v>
      </c>
      <c r="J334">
        <v>5944.8509999999997</v>
      </c>
      <c r="K334">
        <v>5967.0280000000002</v>
      </c>
      <c r="L334">
        <v>5503.78</v>
      </c>
      <c r="M334">
        <v>7126.2569999999996</v>
      </c>
      <c r="N334">
        <v>8204.5769999999993</v>
      </c>
      <c r="O334">
        <v>13674.093999999999</v>
      </c>
      <c r="P334">
        <v>6119.9089999999997</v>
      </c>
      <c r="Q334">
        <v>7251.94</v>
      </c>
      <c r="R334">
        <v>9609.9220000000005</v>
      </c>
      <c r="S334">
        <v>19125.861000000001</v>
      </c>
      <c r="T334">
        <v>14094.532999999999</v>
      </c>
      <c r="U334">
        <v>12651.868</v>
      </c>
    </row>
    <row r="335" spans="1:21">
      <c r="A335" t="s">
        <v>90</v>
      </c>
      <c r="B335">
        <v>2702.37</v>
      </c>
      <c r="C335">
        <v>2685.7840000000001</v>
      </c>
      <c r="D335">
        <v>2380.6329999999998</v>
      </c>
      <c r="E335">
        <v>1992.875</v>
      </c>
      <c r="F335">
        <v>1752.9929999999999</v>
      </c>
      <c r="G335">
        <v>2021.479</v>
      </c>
      <c r="H335">
        <v>2411.1579999999999</v>
      </c>
      <c r="I335">
        <v>2391.4090000000001</v>
      </c>
      <c r="J335">
        <v>3060.58</v>
      </c>
      <c r="K335">
        <v>3043.9630000000002</v>
      </c>
      <c r="L335">
        <v>3351.36</v>
      </c>
      <c r="M335">
        <v>3273.5059999999999</v>
      </c>
      <c r="N335">
        <v>3715.4349999999999</v>
      </c>
      <c r="O335">
        <v>4364.6260000000002</v>
      </c>
      <c r="P335">
        <v>2034.6010000000001</v>
      </c>
      <c r="Q335">
        <v>3151.7170000000001</v>
      </c>
      <c r="R335">
        <v>4113.5219999999999</v>
      </c>
      <c r="S335">
        <v>4417.241</v>
      </c>
      <c r="T335">
        <v>5538.1180000000004</v>
      </c>
      <c r="U335">
        <v>4979.6949999999997</v>
      </c>
    </row>
    <row r="336" spans="1:21">
      <c r="A336" t="s">
        <v>91</v>
      </c>
      <c r="B336">
        <v>68837.096000000005</v>
      </c>
      <c r="C336">
        <v>72293.504000000001</v>
      </c>
      <c r="D336">
        <v>62883.372000000003</v>
      </c>
      <c r="E336">
        <v>60323.608</v>
      </c>
      <c r="F336">
        <v>61644.08</v>
      </c>
      <c r="G336">
        <v>55592.989000000001</v>
      </c>
      <c r="H336">
        <v>59104.481</v>
      </c>
      <c r="I336">
        <v>64838.12</v>
      </c>
      <c r="J336">
        <v>77509.034</v>
      </c>
      <c r="K336">
        <v>136118.712</v>
      </c>
      <c r="L336">
        <v>105740.087</v>
      </c>
      <c r="M336">
        <v>137986.777</v>
      </c>
      <c r="N336">
        <v>131532.17300000001</v>
      </c>
      <c r="O336">
        <v>155572.935</v>
      </c>
      <c r="P336">
        <v>126911.774</v>
      </c>
      <c r="Q336">
        <v>160877.78099999999</v>
      </c>
      <c r="R336">
        <v>189544.948</v>
      </c>
      <c r="S336">
        <v>161198.99799999999</v>
      </c>
      <c r="T336">
        <v>194286.45199999999</v>
      </c>
      <c r="U336">
        <v>158494.36300000001</v>
      </c>
    </row>
    <row r="337" spans="1:21">
      <c r="A337" t="s">
        <v>92</v>
      </c>
      <c r="B337">
        <v>214619.63200000001</v>
      </c>
      <c r="C337">
        <v>186936.08</v>
      </c>
      <c r="D337">
        <v>204055.18400000001</v>
      </c>
      <c r="E337">
        <v>220286.8</v>
      </c>
      <c r="F337">
        <v>137865.299</v>
      </c>
      <c r="G337">
        <v>144241.71</v>
      </c>
      <c r="H337">
        <v>145828.80900000001</v>
      </c>
      <c r="I337">
        <v>145245.209</v>
      </c>
      <c r="J337">
        <v>222245.36600000001</v>
      </c>
      <c r="K337">
        <v>356216.77799999999</v>
      </c>
      <c r="L337">
        <v>429354.98499999999</v>
      </c>
      <c r="M337">
        <v>416467.48200000002</v>
      </c>
      <c r="N337">
        <v>448825.08399999997</v>
      </c>
      <c r="O337">
        <v>825437.02399999998</v>
      </c>
      <c r="P337">
        <v>338901.78100000002</v>
      </c>
      <c r="Q337">
        <v>579605.56299999997</v>
      </c>
      <c r="R337">
        <v>1113019.8729999999</v>
      </c>
      <c r="S337">
        <v>800250.06400000001</v>
      </c>
      <c r="T337">
        <v>821756.23100000003</v>
      </c>
      <c r="U337">
        <v>762900.08700000006</v>
      </c>
    </row>
    <row r="338" spans="1:21">
      <c r="A338" t="s">
        <v>93</v>
      </c>
      <c r="B338">
        <v>11297.355</v>
      </c>
      <c r="C338">
        <v>7912.8119999999999</v>
      </c>
      <c r="D338">
        <v>3075.7440000000001</v>
      </c>
      <c r="E338">
        <v>9741.9079999999994</v>
      </c>
      <c r="F338">
        <v>8264.134</v>
      </c>
      <c r="G338">
        <v>14050.326999999999</v>
      </c>
      <c r="H338">
        <v>27097.198</v>
      </c>
      <c r="I338">
        <v>30557.041000000001</v>
      </c>
      <c r="J338">
        <v>65218.87</v>
      </c>
      <c r="K338">
        <v>136788.114</v>
      </c>
      <c r="L338">
        <v>104301.412</v>
      </c>
      <c r="M338">
        <v>152095.42199999999</v>
      </c>
      <c r="N338">
        <v>185721.82</v>
      </c>
      <c r="O338">
        <v>259309.18400000001</v>
      </c>
      <c r="P338">
        <v>101338.232</v>
      </c>
      <c r="Q338">
        <v>182750.897</v>
      </c>
      <c r="R338">
        <v>212671.291</v>
      </c>
      <c r="S338">
        <v>201969.361</v>
      </c>
      <c r="T338">
        <v>214169.894</v>
      </c>
      <c r="U338">
        <v>203116.46</v>
      </c>
    </row>
    <row r="339" spans="1:21">
      <c r="A339" t="s">
        <v>94</v>
      </c>
      <c r="B339">
        <v>163.09800000000001</v>
      </c>
      <c r="C339">
        <v>814.53</v>
      </c>
      <c r="D339">
        <v>556.70399999999995</v>
      </c>
      <c r="E339">
        <v>481.315</v>
      </c>
      <c r="F339">
        <v>96.641000000000005</v>
      </c>
      <c r="G339">
        <v>369.45699999999999</v>
      </c>
      <c r="H339">
        <v>5.5670000000000002</v>
      </c>
      <c r="I339">
        <v>21.137</v>
      </c>
      <c r="J339">
        <v>43.694000000000003</v>
      </c>
      <c r="K339">
        <v>48.689</v>
      </c>
      <c r="L339">
        <v>20.957999999999998</v>
      </c>
      <c r="M339">
        <v>21.486000000000001</v>
      </c>
      <c r="N339">
        <v>139.47399999999999</v>
      </c>
      <c r="O339">
        <v>198.87</v>
      </c>
      <c r="P339">
        <v>109.334</v>
      </c>
      <c r="Q339">
        <v>87.74</v>
      </c>
      <c r="R339">
        <v>159.78</v>
      </c>
      <c r="S339">
        <v>26.856000000000002</v>
      </c>
      <c r="T339">
        <v>553.54600000000005</v>
      </c>
      <c r="U339">
        <v>343.93</v>
      </c>
    </row>
    <row r="340" spans="1:21">
      <c r="A340" t="s">
        <v>95</v>
      </c>
      <c r="B340">
        <v>467.15100000000001</v>
      </c>
      <c r="C340">
        <v>831.88199999999995</v>
      </c>
      <c r="D340">
        <v>137.607</v>
      </c>
      <c r="E340">
        <v>248.47</v>
      </c>
      <c r="F340">
        <v>363.02300000000002</v>
      </c>
      <c r="G340">
        <v>608.58100000000002</v>
      </c>
      <c r="H340">
        <v>704.22</v>
      </c>
      <c r="I340">
        <v>443.64699999999999</v>
      </c>
      <c r="J340">
        <v>406.95</v>
      </c>
      <c r="K340">
        <v>2039.607</v>
      </c>
      <c r="L340">
        <v>2131.6129999999998</v>
      </c>
      <c r="M340">
        <v>269.40699999999998</v>
      </c>
      <c r="N340">
        <v>537.33299999999997</v>
      </c>
      <c r="O340">
        <v>443.45600000000002</v>
      </c>
      <c r="P340">
        <v>3040.8510000000001</v>
      </c>
      <c r="Q340">
        <v>521.14099999999996</v>
      </c>
      <c r="R340">
        <v>450.20800000000003</v>
      </c>
      <c r="S340">
        <v>275.10300000000001</v>
      </c>
      <c r="T340">
        <v>2049.1260000000002</v>
      </c>
      <c r="U340">
        <v>14774.681</v>
      </c>
    </row>
    <row r="341" spans="1:21">
      <c r="A341" t="s">
        <v>96</v>
      </c>
      <c r="B341">
        <v>7663.6189999999997</v>
      </c>
      <c r="C341">
        <v>6989.0749999999998</v>
      </c>
      <c r="D341">
        <v>6969.19</v>
      </c>
      <c r="E341">
        <v>8356.8529999999992</v>
      </c>
      <c r="F341">
        <v>7380.75</v>
      </c>
      <c r="G341">
        <v>7907.29</v>
      </c>
      <c r="H341">
        <v>10366.779</v>
      </c>
      <c r="I341">
        <v>9815.1059999999998</v>
      </c>
      <c r="J341">
        <v>10664.484</v>
      </c>
      <c r="K341">
        <v>15023.828</v>
      </c>
      <c r="L341">
        <v>16347.375</v>
      </c>
      <c r="M341">
        <v>15466.941000000001</v>
      </c>
      <c r="N341">
        <v>21267.648000000001</v>
      </c>
      <c r="O341">
        <v>27104.241999999998</v>
      </c>
      <c r="P341">
        <v>12569.492</v>
      </c>
      <c r="Q341">
        <v>15000.111999999999</v>
      </c>
      <c r="R341">
        <v>18308.089</v>
      </c>
      <c r="S341">
        <v>16366.867</v>
      </c>
      <c r="T341">
        <v>17638.687999999998</v>
      </c>
      <c r="U341">
        <v>23353.969000000001</v>
      </c>
    </row>
    <row r="342" spans="1:21">
      <c r="A342" t="s">
        <v>97</v>
      </c>
      <c r="B342" t="s">
        <v>18</v>
      </c>
      <c r="C342" t="s">
        <v>18</v>
      </c>
      <c r="D342">
        <v>0.26800000000000002</v>
      </c>
      <c r="E342" t="s">
        <v>18</v>
      </c>
      <c r="F342" t="s">
        <v>18</v>
      </c>
      <c r="G342">
        <v>0</v>
      </c>
      <c r="H342" t="s">
        <v>18</v>
      </c>
      <c r="I342" t="s">
        <v>18</v>
      </c>
      <c r="J342" t="s">
        <v>18</v>
      </c>
      <c r="K342" t="s">
        <v>18</v>
      </c>
      <c r="M342" t="s">
        <v>18</v>
      </c>
      <c r="N342" t="s">
        <v>18</v>
      </c>
      <c r="O342">
        <v>0.24299999999999999</v>
      </c>
      <c r="P342" t="s">
        <v>18</v>
      </c>
      <c r="Q342">
        <v>1.8260000000000001</v>
      </c>
      <c r="R342">
        <v>2575.924</v>
      </c>
      <c r="S342">
        <v>2206.232</v>
      </c>
      <c r="T342">
        <v>1059.692</v>
      </c>
      <c r="U342">
        <v>892.673</v>
      </c>
    </row>
    <row r="343" spans="1:21">
      <c r="A343" t="s">
        <v>98</v>
      </c>
      <c r="B343">
        <v>33128.324000000001</v>
      </c>
      <c r="C343">
        <v>37118.839999999997</v>
      </c>
      <c r="D343">
        <v>34844.42</v>
      </c>
      <c r="E343">
        <v>50168.356</v>
      </c>
      <c r="F343">
        <v>10939.4</v>
      </c>
      <c r="G343">
        <v>13168.96</v>
      </c>
      <c r="H343">
        <v>11270.343999999999</v>
      </c>
      <c r="I343">
        <v>9743.7710000000006</v>
      </c>
      <c r="J343">
        <v>12144.925999999999</v>
      </c>
      <c r="K343">
        <v>14042.700999999999</v>
      </c>
      <c r="L343">
        <v>24777.032999999999</v>
      </c>
      <c r="M343">
        <v>24993.962</v>
      </c>
      <c r="N343">
        <v>33337.694000000003</v>
      </c>
      <c r="O343">
        <v>56887.252</v>
      </c>
      <c r="P343">
        <v>34415.928</v>
      </c>
      <c r="Q343">
        <v>37690.743000000002</v>
      </c>
      <c r="R343">
        <v>58969.472000000002</v>
      </c>
      <c r="S343">
        <v>50768.01</v>
      </c>
      <c r="T343">
        <v>47001.680999999997</v>
      </c>
      <c r="U343">
        <v>42539.756999999998</v>
      </c>
    </row>
    <row r="344" spans="1:21">
      <c r="A344" t="s">
        <v>99</v>
      </c>
      <c r="B344">
        <v>39144.76</v>
      </c>
      <c r="C344">
        <v>16778.168000000001</v>
      </c>
      <c r="D344">
        <v>33117.392</v>
      </c>
      <c r="E344">
        <v>39098.271999999997</v>
      </c>
      <c r="F344">
        <v>35231.875999999997</v>
      </c>
      <c r="G344">
        <v>34239.012999999999</v>
      </c>
      <c r="H344">
        <v>29121.066999999999</v>
      </c>
      <c r="I344">
        <v>24940.351999999999</v>
      </c>
      <c r="J344">
        <v>30976.239000000001</v>
      </c>
      <c r="K344">
        <v>42776.796000000002</v>
      </c>
      <c r="L344">
        <v>60554.15</v>
      </c>
      <c r="M344">
        <v>142004.99900000001</v>
      </c>
      <c r="N344">
        <v>198455.451</v>
      </c>
      <c r="O344">
        <v>199349.505</v>
      </c>
      <c r="P344">
        <v>149898.78400000001</v>
      </c>
      <c r="Q344">
        <v>315690.33500000002</v>
      </c>
      <c r="R344">
        <v>321804.27299999999</v>
      </c>
      <c r="S344">
        <v>300162.12900000002</v>
      </c>
      <c r="T344">
        <v>230872.924</v>
      </c>
      <c r="U344">
        <v>184908.402</v>
      </c>
    </row>
    <row r="345" spans="1:21">
      <c r="A345" t="s">
        <v>100</v>
      </c>
      <c r="B345">
        <v>9466.1409999999996</v>
      </c>
      <c r="C345">
        <v>435.02699999999999</v>
      </c>
      <c r="D345">
        <v>276.99700000000001</v>
      </c>
      <c r="E345">
        <v>1204.471</v>
      </c>
      <c r="F345">
        <v>1159.0319999999999</v>
      </c>
      <c r="G345">
        <v>2419.9250000000002</v>
      </c>
      <c r="H345">
        <v>2332.5639999999999</v>
      </c>
      <c r="I345">
        <v>2531.0459999999998</v>
      </c>
      <c r="J345">
        <v>5312.0069999999996</v>
      </c>
      <c r="K345">
        <v>5893.9059999999999</v>
      </c>
      <c r="L345">
        <v>5560.8230000000003</v>
      </c>
      <c r="M345">
        <v>7642.0590000000002</v>
      </c>
      <c r="N345">
        <v>8110.259</v>
      </c>
      <c r="O345">
        <v>12195.975</v>
      </c>
      <c r="P345">
        <v>18705.174999999999</v>
      </c>
      <c r="Q345">
        <v>30265.863000000001</v>
      </c>
      <c r="R345">
        <v>72847.813999999998</v>
      </c>
      <c r="S345">
        <v>97985.319000000003</v>
      </c>
      <c r="T345">
        <v>90263.888000000006</v>
      </c>
      <c r="U345">
        <v>79812.172000000006</v>
      </c>
    </row>
    <row r="346" spans="1:21">
      <c r="A346" t="s">
        <v>101</v>
      </c>
      <c r="B346">
        <v>21750.594000000001</v>
      </c>
      <c r="C346">
        <v>24089.198</v>
      </c>
      <c r="D346">
        <v>23545.916000000001</v>
      </c>
      <c r="E346">
        <v>28553.682000000001</v>
      </c>
      <c r="F346">
        <v>25627.636999999999</v>
      </c>
      <c r="G346">
        <v>22985.958999999999</v>
      </c>
      <c r="H346">
        <v>23691.813999999998</v>
      </c>
      <c r="I346">
        <v>29651.131000000001</v>
      </c>
      <c r="J346">
        <v>43506.726000000002</v>
      </c>
      <c r="K346">
        <v>37064.731</v>
      </c>
      <c r="L346">
        <v>36275.794999999998</v>
      </c>
      <c r="M346">
        <v>40973.220999999998</v>
      </c>
      <c r="N346">
        <v>51440.095000000001</v>
      </c>
      <c r="O346">
        <v>61025.807000000001</v>
      </c>
      <c r="P346">
        <v>56437.976000000002</v>
      </c>
      <c r="Q346">
        <v>59197.944000000003</v>
      </c>
      <c r="R346">
        <v>87022.264999999999</v>
      </c>
      <c r="S346">
        <v>91038.921000000002</v>
      </c>
      <c r="T346">
        <v>99071.232999999993</v>
      </c>
      <c r="U346">
        <v>108294.561</v>
      </c>
    </row>
    <row r="347" spans="1:21">
      <c r="A347" t="s">
        <v>102</v>
      </c>
      <c r="B347">
        <v>67520.039999999994</v>
      </c>
      <c r="C347">
        <v>78038.767999999996</v>
      </c>
      <c r="D347">
        <v>72363.104000000007</v>
      </c>
      <c r="E347">
        <v>72459.567999999999</v>
      </c>
      <c r="F347">
        <v>76002.94</v>
      </c>
      <c r="G347">
        <v>67757.960999999996</v>
      </c>
      <c r="H347">
        <v>74720.986999999994</v>
      </c>
      <c r="I347">
        <v>86801.718999999997</v>
      </c>
      <c r="J347">
        <v>117111.897</v>
      </c>
      <c r="K347">
        <v>146685.57699999999</v>
      </c>
      <c r="L347">
        <v>147330.10500000001</v>
      </c>
      <c r="M347">
        <v>159571.75399999999</v>
      </c>
      <c r="N347">
        <v>212312.462</v>
      </c>
      <c r="O347">
        <v>282967.38500000001</v>
      </c>
      <c r="P347">
        <v>244128.74799999999</v>
      </c>
      <c r="Q347">
        <v>255160.671</v>
      </c>
      <c r="R347">
        <v>309169.25</v>
      </c>
      <c r="S347">
        <v>296692.11900000001</v>
      </c>
      <c r="T347">
        <v>292629.26400000002</v>
      </c>
      <c r="U347">
        <v>296594.32</v>
      </c>
    </row>
    <row r="348" spans="1:21">
      <c r="A348" t="s">
        <v>103</v>
      </c>
      <c r="B348">
        <v>86042.623999999996</v>
      </c>
      <c r="C348">
        <v>106168.2</v>
      </c>
      <c r="D348">
        <v>69914</v>
      </c>
      <c r="E348">
        <v>48396.108</v>
      </c>
      <c r="F348">
        <v>32480.317999999999</v>
      </c>
      <c r="G348">
        <v>33416.438000000002</v>
      </c>
      <c r="H348">
        <v>50690.830999999998</v>
      </c>
      <c r="I348">
        <v>42256.226000000002</v>
      </c>
      <c r="J348">
        <v>53311.186999999998</v>
      </c>
      <c r="K348">
        <v>114012.88400000001</v>
      </c>
      <c r="L348">
        <v>118602.806</v>
      </c>
      <c r="M348">
        <v>173751.62</v>
      </c>
      <c r="N348">
        <v>259140.33499999999</v>
      </c>
      <c r="O348">
        <v>423533.53600000002</v>
      </c>
      <c r="P348">
        <v>211449.35399999999</v>
      </c>
      <c r="Q348">
        <v>282379.53600000002</v>
      </c>
      <c r="R348">
        <v>485753.92599999998</v>
      </c>
      <c r="S348">
        <v>319900.11499999999</v>
      </c>
      <c r="T348">
        <v>272383.42599999998</v>
      </c>
      <c r="U348">
        <v>325234.09399999998</v>
      </c>
    </row>
    <row r="349" spans="1:21">
      <c r="A349" t="s">
        <v>104</v>
      </c>
      <c r="B349">
        <v>260.68799999999999</v>
      </c>
      <c r="C349">
        <v>1510.89</v>
      </c>
      <c r="D349">
        <v>909.81399999999996</v>
      </c>
      <c r="E349">
        <v>1026.2909999999999</v>
      </c>
      <c r="F349">
        <v>1580.682</v>
      </c>
      <c r="G349">
        <v>1374.768</v>
      </c>
      <c r="H349">
        <v>1262.9659999999999</v>
      </c>
      <c r="I349">
        <v>1733.5429999999999</v>
      </c>
      <c r="J349">
        <v>2915.4760000000001</v>
      </c>
      <c r="K349">
        <v>3985.364</v>
      </c>
      <c r="L349">
        <v>3278.6619999999998</v>
      </c>
      <c r="M349">
        <v>6019.7560000000003</v>
      </c>
      <c r="N349">
        <v>8148.116</v>
      </c>
      <c r="O349">
        <v>14296.773999999999</v>
      </c>
      <c r="P349">
        <v>19869.539000000001</v>
      </c>
      <c r="Q349">
        <v>32532.45</v>
      </c>
      <c r="R349">
        <v>43341.252999999997</v>
      </c>
      <c r="S349">
        <v>46938.92</v>
      </c>
      <c r="T349">
        <v>49925.017</v>
      </c>
      <c r="U349">
        <v>62970.355000000003</v>
      </c>
    </row>
    <row r="350" spans="1:21">
      <c r="A350" t="s">
        <v>105</v>
      </c>
      <c r="B350">
        <v>26881.601999999999</v>
      </c>
      <c r="C350">
        <v>10480.852000000001</v>
      </c>
      <c r="D350">
        <v>26616.616000000002</v>
      </c>
      <c r="E350">
        <v>16854.5</v>
      </c>
      <c r="F350">
        <v>18986.007000000001</v>
      </c>
      <c r="G350">
        <v>42133.317000000003</v>
      </c>
      <c r="H350">
        <v>41350.212</v>
      </c>
      <c r="I350">
        <v>36598.845999999998</v>
      </c>
      <c r="J350">
        <v>67724.176000000007</v>
      </c>
      <c r="K350">
        <v>176127.12100000001</v>
      </c>
      <c r="L350">
        <v>95365.384000000005</v>
      </c>
      <c r="M350">
        <v>128171.303</v>
      </c>
      <c r="N350">
        <v>143588.742</v>
      </c>
      <c r="O350">
        <v>175040.97500000001</v>
      </c>
      <c r="P350">
        <v>101428.052</v>
      </c>
      <c r="Q350">
        <v>279536.745</v>
      </c>
      <c r="R350">
        <v>208337.72500000001</v>
      </c>
      <c r="S350">
        <v>129312.52800000001</v>
      </c>
      <c r="T350">
        <v>107692.204</v>
      </c>
      <c r="U350">
        <v>58215.381000000001</v>
      </c>
    </row>
    <row r="351" spans="1:21">
      <c r="A351" t="s">
        <v>106</v>
      </c>
      <c r="B351">
        <v>804910.14399999997</v>
      </c>
      <c r="C351">
        <v>1045538.304</v>
      </c>
      <c r="D351">
        <v>893075.71200000006</v>
      </c>
      <c r="E351">
        <v>619890.17599999998</v>
      </c>
      <c r="F351">
        <v>637787.326</v>
      </c>
      <c r="G351">
        <v>813595.87399999995</v>
      </c>
      <c r="H351">
        <v>773426.08299999998</v>
      </c>
      <c r="I351">
        <v>936620.77599999995</v>
      </c>
      <c r="J351">
        <v>969406.37800000003</v>
      </c>
      <c r="K351">
        <v>1118489.179</v>
      </c>
      <c r="L351">
        <v>2483096.608</v>
      </c>
      <c r="M351">
        <v>2633492.358</v>
      </c>
      <c r="N351">
        <v>2606530.7820000001</v>
      </c>
      <c r="O351">
        <v>4157392.4619999998</v>
      </c>
      <c r="P351">
        <v>2153065.6039999998</v>
      </c>
      <c r="Q351">
        <v>3062215.548</v>
      </c>
      <c r="R351">
        <v>5581592.1720000003</v>
      </c>
      <c r="S351">
        <v>5876141.7659999998</v>
      </c>
      <c r="T351">
        <v>5414169.4670000002</v>
      </c>
      <c r="U351">
        <v>5656796.2599999998</v>
      </c>
    </row>
    <row r="352" spans="1:21">
      <c r="A352" t="s">
        <v>107</v>
      </c>
      <c r="B352">
        <v>306852.99200000003</v>
      </c>
      <c r="C352">
        <v>351116.67200000002</v>
      </c>
      <c r="D352">
        <v>416255.2</v>
      </c>
      <c r="E352">
        <v>399617.76</v>
      </c>
      <c r="F352">
        <v>525229.49100000004</v>
      </c>
      <c r="G352">
        <v>798267.87399999995</v>
      </c>
      <c r="H352">
        <v>864057.348</v>
      </c>
      <c r="I352">
        <v>1299238.541</v>
      </c>
      <c r="J352">
        <v>902827.21900000004</v>
      </c>
      <c r="K352">
        <v>1250573.629</v>
      </c>
      <c r="L352">
        <v>1654354.5530000001</v>
      </c>
      <c r="M352">
        <v>1745782.777</v>
      </c>
      <c r="N352">
        <v>2308352.798</v>
      </c>
      <c r="O352">
        <v>2784097.0780000002</v>
      </c>
      <c r="P352">
        <v>1794366.344</v>
      </c>
      <c r="Q352">
        <v>1896225.2409999999</v>
      </c>
      <c r="R352">
        <v>2403461.5809999998</v>
      </c>
      <c r="S352">
        <v>2195406.9819999998</v>
      </c>
      <c r="T352">
        <v>2502353.3640000001</v>
      </c>
      <c r="U352">
        <v>2576878.3110000002</v>
      </c>
    </row>
    <row r="353" spans="1:21">
      <c r="A353" t="s">
        <v>108</v>
      </c>
      <c r="B353">
        <v>44977.404000000002</v>
      </c>
      <c r="C353">
        <v>39219.512000000002</v>
      </c>
      <c r="D353">
        <v>35574.775999999998</v>
      </c>
      <c r="E353">
        <v>36451.72</v>
      </c>
      <c r="F353">
        <v>37770.258999999998</v>
      </c>
      <c r="G353">
        <v>50324.317999999999</v>
      </c>
      <c r="H353">
        <v>69243.259000000005</v>
      </c>
      <c r="I353">
        <v>117256.291</v>
      </c>
      <c r="J353">
        <v>112087.886</v>
      </c>
      <c r="K353">
        <v>150636.33799999999</v>
      </c>
      <c r="L353">
        <v>176283.44500000001</v>
      </c>
      <c r="M353">
        <v>233533.87700000001</v>
      </c>
      <c r="N353">
        <v>257452.93700000001</v>
      </c>
      <c r="O353">
        <v>318229.19099999999</v>
      </c>
      <c r="P353">
        <v>223233.503</v>
      </c>
      <c r="Q353">
        <v>252873.63800000001</v>
      </c>
      <c r="R353">
        <v>382542.20699999999</v>
      </c>
      <c r="S353">
        <v>191850.98199999999</v>
      </c>
      <c r="T353">
        <v>206602.77299999999</v>
      </c>
      <c r="U353">
        <v>194778.87400000001</v>
      </c>
    </row>
    <row r="354" spans="1:21">
      <c r="A354" t="s">
        <v>109</v>
      </c>
      <c r="B354">
        <v>11092.528</v>
      </c>
      <c r="C354">
        <v>19497.988000000001</v>
      </c>
      <c r="D354">
        <v>21185.702000000001</v>
      </c>
      <c r="E354">
        <v>20318.598000000002</v>
      </c>
      <c r="F354">
        <v>24000.204000000002</v>
      </c>
      <c r="G354">
        <v>33246.483999999997</v>
      </c>
      <c r="H354">
        <v>25089.138999999999</v>
      </c>
      <c r="I354">
        <v>30605.960999999999</v>
      </c>
      <c r="J354">
        <v>29305.307000000001</v>
      </c>
      <c r="K354">
        <v>36023.830999999998</v>
      </c>
      <c r="L354">
        <v>37900.786</v>
      </c>
      <c r="M354">
        <v>44837.605000000003</v>
      </c>
      <c r="N354">
        <v>45475.294000000002</v>
      </c>
      <c r="O354">
        <v>50047.180999999997</v>
      </c>
      <c r="P354">
        <v>26924.27</v>
      </c>
      <c r="Q354">
        <v>30903.24</v>
      </c>
      <c r="R354">
        <v>60445.856</v>
      </c>
      <c r="S354">
        <v>63443.504999999997</v>
      </c>
      <c r="T354">
        <v>79126.942999999999</v>
      </c>
      <c r="U354">
        <v>70288.47</v>
      </c>
    </row>
    <row r="355" spans="1:21">
      <c r="A355" t="s">
        <v>110</v>
      </c>
      <c r="B355">
        <v>628734.71999999997</v>
      </c>
      <c r="C355">
        <v>758664.576</v>
      </c>
      <c r="D355">
        <v>806127.80799999996</v>
      </c>
      <c r="E355">
        <v>662540.56400000001</v>
      </c>
      <c r="F355">
        <v>543430.10100000002</v>
      </c>
      <c r="G355">
        <v>858744.56700000004</v>
      </c>
      <c r="H355">
        <v>995131.66799999995</v>
      </c>
      <c r="I355">
        <v>1299393.9979999999</v>
      </c>
      <c r="J355">
        <v>1118783.368</v>
      </c>
      <c r="K355">
        <v>947969.853</v>
      </c>
      <c r="L355">
        <v>380787.64399999997</v>
      </c>
      <c r="M355">
        <v>2246624.9070000001</v>
      </c>
      <c r="N355">
        <v>2392326.3480000002</v>
      </c>
      <c r="O355">
        <v>3908590.0159999998</v>
      </c>
      <c r="P355">
        <v>2522541.5980000002</v>
      </c>
      <c r="Q355">
        <v>3354005.5419999999</v>
      </c>
      <c r="R355">
        <v>3986215.6009999998</v>
      </c>
      <c r="S355">
        <v>3737862.7209999999</v>
      </c>
      <c r="T355">
        <v>3843387.0189999999</v>
      </c>
      <c r="U355">
        <v>2427800.0860000001</v>
      </c>
    </row>
    <row r="356" spans="1:21">
      <c r="A356" t="s">
        <v>111</v>
      </c>
      <c r="B356">
        <v>5942.6390000000001</v>
      </c>
      <c r="C356">
        <v>4055.7440000000001</v>
      </c>
      <c r="D356">
        <v>11104.788</v>
      </c>
      <c r="E356">
        <v>9659.1890000000003</v>
      </c>
      <c r="F356">
        <v>6161.6310000000003</v>
      </c>
      <c r="G356">
        <v>6461.2629999999999</v>
      </c>
      <c r="H356">
        <v>5100.7089999999998</v>
      </c>
      <c r="I356">
        <v>11402.84</v>
      </c>
      <c r="J356">
        <v>11397.736999999999</v>
      </c>
      <c r="K356">
        <v>16059.42</v>
      </c>
      <c r="L356">
        <v>20104.095000000001</v>
      </c>
      <c r="M356">
        <v>24900.203000000001</v>
      </c>
      <c r="N356">
        <v>27469.422999999999</v>
      </c>
      <c r="O356">
        <v>35385.864999999998</v>
      </c>
      <c r="P356">
        <v>25296.131000000001</v>
      </c>
      <c r="Q356">
        <v>56035.71</v>
      </c>
      <c r="R356">
        <v>111189.255</v>
      </c>
      <c r="S356">
        <v>180974.41200000001</v>
      </c>
      <c r="T356">
        <v>132356.04500000001</v>
      </c>
      <c r="U356">
        <v>103074.995</v>
      </c>
    </row>
    <row r="357" spans="1:21">
      <c r="A357" t="s">
        <v>112</v>
      </c>
      <c r="B357">
        <v>65193.472000000002</v>
      </c>
      <c r="C357">
        <v>79654.8</v>
      </c>
      <c r="D357">
        <v>69084.423999999999</v>
      </c>
      <c r="E357">
        <v>59073.599999999999</v>
      </c>
      <c r="F357">
        <v>55007.142999999996</v>
      </c>
      <c r="G357">
        <v>51513.718000000001</v>
      </c>
      <c r="H357">
        <v>66302.589000000007</v>
      </c>
      <c r="I357">
        <v>112948.26700000001</v>
      </c>
      <c r="J357">
        <v>151202.24299999999</v>
      </c>
      <c r="K357">
        <v>157409.18799999999</v>
      </c>
      <c r="L357">
        <v>214166.978</v>
      </c>
      <c r="M357">
        <v>490500.86099999998</v>
      </c>
      <c r="N357">
        <v>592302.973</v>
      </c>
      <c r="O357">
        <v>939480.04700000002</v>
      </c>
      <c r="P357">
        <v>1014364.289</v>
      </c>
      <c r="Q357">
        <v>911620.75899999996</v>
      </c>
      <c r="R357">
        <v>1909558.9469999999</v>
      </c>
      <c r="S357">
        <v>1551635.9720000001</v>
      </c>
      <c r="T357">
        <v>892294.61600000004</v>
      </c>
      <c r="U357">
        <v>858924.05099999998</v>
      </c>
    </row>
    <row r="358" spans="1:21">
      <c r="A358" t="s">
        <v>113</v>
      </c>
      <c r="B358">
        <v>11463.066000000001</v>
      </c>
      <c r="C358">
        <v>11569.852000000001</v>
      </c>
      <c r="D358">
        <v>6277.5739999999996</v>
      </c>
      <c r="E358">
        <v>6848.375</v>
      </c>
      <c r="F358">
        <v>4201.9040000000014</v>
      </c>
      <c r="G358">
        <v>7100.8519999999999</v>
      </c>
      <c r="H358">
        <v>8528.5619999999999</v>
      </c>
      <c r="I358">
        <v>10174.138999999999</v>
      </c>
      <c r="J358">
        <v>12874.717000000001</v>
      </c>
      <c r="K358">
        <v>20523.151000000002</v>
      </c>
      <c r="L358">
        <v>13698.156000000001</v>
      </c>
      <c r="M358">
        <v>13038.111000000001</v>
      </c>
      <c r="N358">
        <v>14879.056</v>
      </c>
      <c r="O358">
        <v>28585.941999999999</v>
      </c>
      <c r="P358">
        <v>26166.027999999998</v>
      </c>
      <c r="Q358">
        <v>22694.481</v>
      </c>
      <c r="R358">
        <v>40932.574999999997</v>
      </c>
      <c r="S358">
        <v>48952.663</v>
      </c>
      <c r="T358">
        <v>50987.749000000003</v>
      </c>
      <c r="U358">
        <v>41823.828000000001</v>
      </c>
    </row>
    <row r="359" spans="1:21">
      <c r="A359" t="s">
        <v>114</v>
      </c>
      <c r="B359">
        <v>32823.955999999998</v>
      </c>
      <c r="C359">
        <v>30721.279999999999</v>
      </c>
      <c r="D359">
        <v>24448.792000000001</v>
      </c>
      <c r="E359">
        <v>38685.46</v>
      </c>
      <c r="F359">
        <v>29282.003000000001</v>
      </c>
      <c r="G359">
        <v>29331.513999999999</v>
      </c>
      <c r="H359">
        <v>42594.792999999998</v>
      </c>
      <c r="I359">
        <v>41902.879999999997</v>
      </c>
      <c r="J359">
        <v>73491.065000000002</v>
      </c>
      <c r="K359">
        <v>79043.884000000005</v>
      </c>
      <c r="L359">
        <v>65860.52</v>
      </c>
      <c r="M359">
        <v>98004.986000000004</v>
      </c>
      <c r="N359">
        <v>87957.604999999996</v>
      </c>
      <c r="O359">
        <v>189673.13800000001</v>
      </c>
      <c r="P359">
        <v>193100.32399999999</v>
      </c>
      <c r="Q359">
        <v>149115.902</v>
      </c>
      <c r="R359">
        <v>185630.41800000001</v>
      </c>
      <c r="S359">
        <v>153547.91899999999</v>
      </c>
      <c r="T359">
        <v>223771.03200000001</v>
      </c>
      <c r="U359">
        <v>260737.59400000001</v>
      </c>
    </row>
    <row r="360" spans="1:21">
      <c r="A360" t="s">
        <v>115</v>
      </c>
      <c r="B360">
        <v>22496.596000000001</v>
      </c>
      <c r="C360">
        <v>23934.763999999999</v>
      </c>
      <c r="D360">
        <v>24502.516</v>
      </c>
      <c r="E360">
        <v>28319.295999999998</v>
      </c>
      <c r="F360">
        <v>23389.781999999999</v>
      </c>
      <c r="G360">
        <v>14253.108</v>
      </c>
      <c r="H360">
        <v>14681.504999999999</v>
      </c>
      <c r="I360">
        <v>19180.148000000001</v>
      </c>
      <c r="J360">
        <v>24933.027999999998</v>
      </c>
      <c r="K360">
        <v>28572.557000000001</v>
      </c>
      <c r="L360">
        <v>33606.076999999997</v>
      </c>
      <c r="M360">
        <v>33661.578000000001</v>
      </c>
      <c r="N360">
        <v>39215.182000000001</v>
      </c>
      <c r="O360">
        <v>45112.396000000001</v>
      </c>
      <c r="P360">
        <v>41704.300999999999</v>
      </c>
      <c r="Q360">
        <v>37496.603999999999</v>
      </c>
      <c r="R360">
        <v>39822.046000000002</v>
      </c>
      <c r="S360">
        <v>36193.826000000001</v>
      </c>
      <c r="T360">
        <v>34956.625999999997</v>
      </c>
      <c r="U360">
        <v>34551.853999999999</v>
      </c>
    </row>
    <row r="361" spans="1:21">
      <c r="A361" t="s">
        <v>116</v>
      </c>
      <c r="B361">
        <v>10872.048000000001</v>
      </c>
      <c r="C361">
        <v>14527.203</v>
      </c>
      <c r="D361">
        <v>11012.681</v>
      </c>
      <c r="E361">
        <v>14795.138000000001</v>
      </c>
      <c r="F361">
        <v>15407.71</v>
      </c>
      <c r="G361">
        <v>11109.181</v>
      </c>
      <c r="H361">
        <v>14381.277</v>
      </c>
      <c r="I361">
        <v>14251.356</v>
      </c>
      <c r="J361">
        <v>23915.207999999999</v>
      </c>
      <c r="K361">
        <v>35973.487000000001</v>
      </c>
      <c r="L361">
        <v>34053.879000000001</v>
      </c>
      <c r="M361">
        <v>33316.404999999999</v>
      </c>
      <c r="N361">
        <v>37759.93</v>
      </c>
      <c r="O361">
        <v>58396.364999999998</v>
      </c>
      <c r="P361">
        <v>61570.002</v>
      </c>
      <c r="Q361">
        <v>48448.341</v>
      </c>
      <c r="R361">
        <v>85603.558999999994</v>
      </c>
      <c r="S361">
        <v>52086.813000000002</v>
      </c>
      <c r="T361">
        <v>51925.034</v>
      </c>
      <c r="U361">
        <v>59235.156999999999</v>
      </c>
    </row>
    <row r="362" spans="1:21">
      <c r="A362" t="s">
        <v>117</v>
      </c>
      <c r="B362">
        <v>56749.156000000003</v>
      </c>
      <c r="C362">
        <v>34544.207999999999</v>
      </c>
      <c r="D362">
        <v>46590.928</v>
      </c>
      <c r="E362">
        <v>35063.56</v>
      </c>
      <c r="F362">
        <v>31692.212</v>
      </c>
      <c r="G362">
        <v>42104.271000000001</v>
      </c>
      <c r="H362">
        <v>37305.709000000003</v>
      </c>
      <c r="I362">
        <v>50741.781999999999</v>
      </c>
      <c r="J362">
        <v>51878.572</v>
      </c>
      <c r="K362">
        <v>73415.668000000005</v>
      </c>
      <c r="L362">
        <v>107264.965</v>
      </c>
      <c r="M362">
        <v>128383.179</v>
      </c>
      <c r="N362">
        <v>223245.49400000001</v>
      </c>
      <c r="O362">
        <v>187653.85</v>
      </c>
      <c r="P362">
        <v>168248.359</v>
      </c>
      <c r="Q362">
        <v>226210.14199999999</v>
      </c>
      <c r="R362">
        <v>308622.038</v>
      </c>
      <c r="S362">
        <v>287991.12199999997</v>
      </c>
      <c r="T362">
        <v>304482.13299999997</v>
      </c>
      <c r="U362">
        <v>243267.7</v>
      </c>
    </row>
    <row r="363" spans="1:21">
      <c r="A363" t="s">
        <v>118</v>
      </c>
      <c r="B363">
        <v>68999.351999999999</v>
      </c>
      <c r="C363">
        <v>50997.487999999998</v>
      </c>
      <c r="D363">
        <v>51711.991999999998</v>
      </c>
      <c r="E363">
        <v>49033.824000000001</v>
      </c>
      <c r="F363">
        <v>34933.105000000003</v>
      </c>
      <c r="G363">
        <v>38025.743000000002</v>
      </c>
      <c r="H363">
        <v>36643.637999999999</v>
      </c>
      <c r="I363">
        <v>38930.902999999998</v>
      </c>
      <c r="J363">
        <v>49229.161</v>
      </c>
      <c r="K363">
        <v>74101.513000000006</v>
      </c>
      <c r="L363">
        <v>108691.79399999999</v>
      </c>
      <c r="M363">
        <v>135875.03599999999</v>
      </c>
      <c r="N363">
        <v>162805.51500000001</v>
      </c>
      <c r="O363">
        <v>214501.85699999999</v>
      </c>
      <c r="P363">
        <v>156048.242</v>
      </c>
      <c r="Q363">
        <v>196377.766</v>
      </c>
      <c r="R363">
        <v>307707.52399999998</v>
      </c>
      <c r="S363">
        <v>207475.56400000001</v>
      </c>
      <c r="T363">
        <v>220928.66399999999</v>
      </c>
      <c r="U363">
        <v>254190.095</v>
      </c>
    </row>
    <row r="364" spans="1:21">
      <c r="A364" t="s">
        <v>119</v>
      </c>
      <c r="B364">
        <v>53483.608</v>
      </c>
      <c r="C364">
        <v>52384.635999999999</v>
      </c>
      <c r="D364">
        <v>56852.536</v>
      </c>
      <c r="E364">
        <v>60286.264000000003</v>
      </c>
      <c r="F364">
        <v>49937.065000000002</v>
      </c>
      <c r="G364">
        <v>35635.985999999997</v>
      </c>
      <c r="H364">
        <v>38065.794000000002</v>
      </c>
      <c r="I364">
        <v>44678.633000000002</v>
      </c>
      <c r="J364">
        <v>49878.983999999997</v>
      </c>
      <c r="K364">
        <v>67442.146999999997</v>
      </c>
      <c r="L364">
        <v>69628.3</v>
      </c>
      <c r="M364">
        <v>86791.157000000007</v>
      </c>
      <c r="N364">
        <v>111390.571</v>
      </c>
      <c r="O364">
        <v>126758.879</v>
      </c>
      <c r="P364">
        <v>90170.701000000001</v>
      </c>
      <c r="Q364">
        <v>115355.90300000001</v>
      </c>
      <c r="R364">
        <v>172668.13399999999</v>
      </c>
      <c r="S364">
        <v>136522.476</v>
      </c>
      <c r="T364">
        <v>140282.552</v>
      </c>
      <c r="U364">
        <v>134908.20499999999</v>
      </c>
    </row>
    <row r="365" spans="1:21">
      <c r="A365" t="s">
        <v>120</v>
      </c>
      <c r="B365">
        <v>76912.847999999998</v>
      </c>
      <c r="C365">
        <v>74771.183999999994</v>
      </c>
      <c r="D365">
        <v>78582.063999999998</v>
      </c>
      <c r="E365">
        <v>69381.52</v>
      </c>
      <c r="F365">
        <v>59389.305999999997</v>
      </c>
      <c r="G365">
        <v>56035.957000000002</v>
      </c>
      <c r="H365">
        <v>54497.06</v>
      </c>
      <c r="I365">
        <v>100316.872</v>
      </c>
      <c r="J365">
        <v>71619.391000000003</v>
      </c>
      <c r="K365">
        <v>92024.603000000003</v>
      </c>
      <c r="L365">
        <v>103099.52099999999</v>
      </c>
      <c r="M365">
        <v>111004.236</v>
      </c>
      <c r="N365">
        <v>132803.14499999999</v>
      </c>
      <c r="O365">
        <v>149078.16399999999</v>
      </c>
      <c r="P365">
        <v>107202.151</v>
      </c>
      <c r="Q365">
        <v>109740.266</v>
      </c>
      <c r="R365">
        <v>151528.989</v>
      </c>
      <c r="S365">
        <v>162413.70800000001</v>
      </c>
      <c r="T365">
        <v>155054.717</v>
      </c>
      <c r="U365">
        <v>186997.12899999999</v>
      </c>
    </row>
    <row r="366" spans="1:21">
      <c r="A366" t="s">
        <v>121</v>
      </c>
      <c r="B366">
        <v>44628.031999999999</v>
      </c>
      <c r="C366">
        <v>48093.38</v>
      </c>
      <c r="D366">
        <v>48835.12</v>
      </c>
      <c r="E366">
        <v>52385.743999999999</v>
      </c>
      <c r="F366">
        <v>39998.449000000001</v>
      </c>
      <c r="G366">
        <v>38689.699999999997</v>
      </c>
      <c r="H366">
        <v>41879.775000000001</v>
      </c>
      <c r="I366">
        <v>296480.96799999999</v>
      </c>
      <c r="J366">
        <v>57193.178999999996</v>
      </c>
      <c r="K366">
        <v>62210.006999999998</v>
      </c>
      <c r="L366">
        <v>75253.827000000005</v>
      </c>
      <c r="M366">
        <v>76552.75</v>
      </c>
      <c r="N366">
        <v>87578.856</v>
      </c>
      <c r="O366">
        <v>107162.382</v>
      </c>
      <c r="P366">
        <v>110362.753</v>
      </c>
      <c r="Q366">
        <v>136743.391</v>
      </c>
      <c r="R366">
        <v>213403.484</v>
      </c>
      <c r="S366">
        <v>201077.37899999999</v>
      </c>
      <c r="T366">
        <v>186871.07500000001</v>
      </c>
      <c r="U366">
        <v>211992.43</v>
      </c>
    </row>
    <row r="367" spans="1:21">
      <c r="A367" t="s">
        <v>122</v>
      </c>
      <c r="B367">
        <v>72004.56</v>
      </c>
      <c r="C367">
        <v>63606.608</v>
      </c>
      <c r="D367">
        <v>63282.688000000002</v>
      </c>
      <c r="E367">
        <v>62892.684000000001</v>
      </c>
      <c r="F367">
        <v>53148.868000000002</v>
      </c>
      <c r="G367">
        <v>60761.038999999997</v>
      </c>
      <c r="H367">
        <v>70881.62</v>
      </c>
      <c r="I367">
        <v>70683.501000000004</v>
      </c>
      <c r="J367">
        <v>76724.183000000005</v>
      </c>
      <c r="K367">
        <v>118565.678</v>
      </c>
      <c r="L367">
        <v>142114.47</v>
      </c>
      <c r="M367">
        <v>176436.454</v>
      </c>
      <c r="N367">
        <v>182472.35800000001</v>
      </c>
      <c r="O367">
        <v>179216.44</v>
      </c>
      <c r="P367">
        <v>145186.848</v>
      </c>
      <c r="Q367">
        <v>179093.96100000001</v>
      </c>
      <c r="R367">
        <v>194009.965</v>
      </c>
      <c r="S367">
        <v>173928.57</v>
      </c>
      <c r="T367">
        <v>152823.13200000001</v>
      </c>
      <c r="U367">
        <v>157544.25200000001</v>
      </c>
    </row>
    <row r="368" spans="1:21">
      <c r="A368" t="s">
        <v>123</v>
      </c>
      <c r="B368">
        <v>122346.60799999999</v>
      </c>
      <c r="C368">
        <v>124676.344</v>
      </c>
      <c r="D368">
        <v>111314.11199999999</v>
      </c>
      <c r="E368">
        <v>120467.88800000001</v>
      </c>
      <c r="F368">
        <v>114276.867</v>
      </c>
      <c r="G368">
        <v>106540.59699999999</v>
      </c>
      <c r="H368">
        <v>129094.512</v>
      </c>
      <c r="I368">
        <v>117143.50199999999</v>
      </c>
      <c r="J368">
        <v>162593.03200000001</v>
      </c>
      <c r="K368">
        <v>240082.11600000001</v>
      </c>
      <c r="L368">
        <v>315899.15500000003</v>
      </c>
      <c r="M368">
        <v>340530.78</v>
      </c>
      <c r="N368">
        <v>380917.34899999999</v>
      </c>
      <c r="O368">
        <v>517862.8</v>
      </c>
      <c r="P368">
        <v>272508.41899999999</v>
      </c>
      <c r="Q368">
        <v>428272.62099999998</v>
      </c>
      <c r="R368">
        <v>724301.29399999999</v>
      </c>
      <c r="S368">
        <v>647127.17599999998</v>
      </c>
      <c r="T368">
        <v>644683.54099999997</v>
      </c>
      <c r="U368">
        <v>626813.84499999997</v>
      </c>
    </row>
    <row r="369" spans="1:21">
      <c r="A369" t="s">
        <v>124</v>
      </c>
      <c r="B369">
        <v>96635.255999999994</v>
      </c>
      <c r="C369">
        <v>101705.568</v>
      </c>
      <c r="D369">
        <v>98111.207999999999</v>
      </c>
      <c r="E369">
        <v>110928.024</v>
      </c>
      <c r="F369">
        <v>105809.105</v>
      </c>
      <c r="G369">
        <v>72352.255999999994</v>
      </c>
      <c r="H369">
        <v>83114.501999999993</v>
      </c>
      <c r="I369">
        <v>85528.932000000001</v>
      </c>
      <c r="J369">
        <v>98348.248999999996</v>
      </c>
      <c r="K369">
        <v>120982.242</v>
      </c>
      <c r="L369">
        <v>137860.122</v>
      </c>
      <c r="M369">
        <v>154498.83799999999</v>
      </c>
      <c r="N369">
        <v>181866.85</v>
      </c>
      <c r="O369">
        <v>233350.345</v>
      </c>
      <c r="P369">
        <v>167093.057</v>
      </c>
      <c r="Q369">
        <v>156058.31299999999</v>
      </c>
      <c r="R369">
        <v>198734.85699999999</v>
      </c>
      <c r="S369">
        <v>209464.22899999999</v>
      </c>
      <c r="T369">
        <v>200300.08499999999</v>
      </c>
      <c r="U369">
        <v>192089.71799999999</v>
      </c>
    </row>
    <row r="370" spans="1:21">
      <c r="A370" t="s">
        <v>125</v>
      </c>
      <c r="B370">
        <v>28534.3</v>
      </c>
      <c r="C370">
        <v>31099.243999999999</v>
      </c>
      <c r="D370">
        <v>22475.687999999998</v>
      </c>
      <c r="E370">
        <v>28147.441999999999</v>
      </c>
      <c r="F370">
        <v>26768.52</v>
      </c>
      <c r="G370">
        <v>21152.987000000001</v>
      </c>
      <c r="H370">
        <v>22077.34</v>
      </c>
      <c r="I370">
        <v>21062.67</v>
      </c>
      <c r="J370">
        <v>25926.878000000001</v>
      </c>
      <c r="K370">
        <v>31369.357</v>
      </c>
      <c r="L370">
        <v>34834.377</v>
      </c>
      <c r="M370">
        <v>45240.885000000002</v>
      </c>
      <c r="N370">
        <v>55254.599000000002</v>
      </c>
      <c r="O370">
        <v>67323.320000000007</v>
      </c>
      <c r="P370">
        <v>45912.849000000002</v>
      </c>
      <c r="Q370">
        <v>62027.991000000002</v>
      </c>
      <c r="R370">
        <v>103444.53599999999</v>
      </c>
      <c r="S370">
        <v>110572.446</v>
      </c>
      <c r="T370">
        <v>115696.014</v>
      </c>
      <c r="U370">
        <v>122019.89599999999</v>
      </c>
    </row>
    <row r="371" spans="1:21">
      <c r="A371" t="s">
        <v>126</v>
      </c>
      <c r="B371">
        <v>6443.76</v>
      </c>
      <c r="C371">
        <v>2061.3519999999999</v>
      </c>
      <c r="D371">
        <v>32206.948</v>
      </c>
      <c r="E371">
        <v>6528.9889999999996</v>
      </c>
      <c r="F371">
        <v>6482.0860000000002</v>
      </c>
      <c r="G371">
        <v>4454.74</v>
      </c>
      <c r="H371">
        <v>4927.1350000000002</v>
      </c>
      <c r="I371">
        <v>6566.0879999999997</v>
      </c>
      <c r="J371">
        <v>6218.0810000000001</v>
      </c>
      <c r="K371">
        <v>7693.8280000000004</v>
      </c>
      <c r="L371">
        <v>8770.3989999999994</v>
      </c>
      <c r="M371">
        <v>16701.572</v>
      </c>
      <c r="N371">
        <v>9966.0149999999994</v>
      </c>
      <c r="O371">
        <v>10916.432000000001</v>
      </c>
      <c r="P371">
        <v>9913.5419999999995</v>
      </c>
      <c r="Q371">
        <v>9834.4050000000007</v>
      </c>
      <c r="R371">
        <v>60908.118000000002</v>
      </c>
      <c r="S371">
        <v>25686.025000000001</v>
      </c>
      <c r="T371">
        <v>25693.388999999999</v>
      </c>
      <c r="U371">
        <v>34393.019</v>
      </c>
    </row>
    <row r="372" spans="1:21">
      <c r="A372" t="s">
        <v>127</v>
      </c>
      <c r="B372">
        <v>31508.315999999999</v>
      </c>
      <c r="C372">
        <v>35225.824000000001</v>
      </c>
      <c r="D372">
        <v>33861.32</v>
      </c>
      <c r="E372">
        <v>34236.464</v>
      </c>
      <c r="F372">
        <v>28978.933000000001</v>
      </c>
      <c r="G372">
        <v>27975.311000000002</v>
      </c>
      <c r="H372">
        <v>31090.632000000001</v>
      </c>
      <c r="I372">
        <v>30981.563999999998</v>
      </c>
      <c r="J372">
        <v>38013.370999999999</v>
      </c>
      <c r="K372">
        <v>46000.574000000001</v>
      </c>
      <c r="L372">
        <v>45431.576999999997</v>
      </c>
      <c r="M372">
        <v>46516.512000000002</v>
      </c>
      <c r="N372">
        <v>55018.017999999996</v>
      </c>
      <c r="O372">
        <v>56524.514999999999</v>
      </c>
      <c r="P372">
        <v>43110.199000000001</v>
      </c>
      <c r="Q372">
        <v>52697.81</v>
      </c>
      <c r="R372">
        <v>57808.197999999997</v>
      </c>
      <c r="S372">
        <v>54939.843000000001</v>
      </c>
      <c r="T372">
        <v>57548.506000000001</v>
      </c>
      <c r="U372">
        <v>68228.582999999999</v>
      </c>
    </row>
    <row r="373" spans="1:21">
      <c r="A373" t="s">
        <v>128</v>
      </c>
      <c r="B373">
        <v>3045.5129999999999</v>
      </c>
      <c r="C373">
        <v>4385.2979999999998</v>
      </c>
      <c r="D373">
        <v>3847.692</v>
      </c>
      <c r="E373">
        <v>3791.857</v>
      </c>
      <c r="F373">
        <v>3326.0549999999998</v>
      </c>
      <c r="G373">
        <v>2833.0839999999998</v>
      </c>
      <c r="H373">
        <v>2913.201</v>
      </c>
      <c r="I373">
        <v>2989.3620000000001</v>
      </c>
      <c r="J373">
        <v>3702.692</v>
      </c>
      <c r="K373">
        <v>3853.5740000000001</v>
      </c>
      <c r="L373">
        <v>3754.7330000000002</v>
      </c>
      <c r="M373">
        <v>3890.0880000000002</v>
      </c>
      <c r="N373">
        <v>4881.2179999999998</v>
      </c>
      <c r="O373">
        <v>6396.6279999999997</v>
      </c>
      <c r="P373">
        <v>4638.0339999999997</v>
      </c>
      <c r="Q373">
        <v>6399.3490000000002</v>
      </c>
      <c r="R373">
        <v>7900.6970000000001</v>
      </c>
      <c r="S373">
        <v>8690.7489999999998</v>
      </c>
      <c r="T373">
        <v>9321.24</v>
      </c>
      <c r="U373">
        <v>9526.1929999999993</v>
      </c>
    </row>
    <row r="374" spans="1:21">
      <c r="A374" t="s">
        <v>129</v>
      </c>
      <c r="B374">
        <v>260397.696</v>
      </c>
      <c r="C374">
        <v>284401.53600000002</v>
      </c>
      <c r="D374">
        <v>281104.64000000001</v>
      </c>
      <c r="E374">
        <v>297952.38400000002</v>
      </c>
      <c r="F374">
        <v>288474.34899999999</v>
      </c>
      <c r="G374">
        <v>277911.196</v>
      </c>
      <c r="H374">
        <v>298239.24</v>
      </c>
      <c r="I374">
        <v>315967.98499999999</v>
      </c>
      <c r="J374">
        <v>415692.71500000003</v>
      </c>
      <c r="K374">
        <v>500790.25900000002</v>
      </c>
      <c r="L374">
        <v>525191.72900000005</v>
      </c>
      <c r="M374">
        <v>625372.00100000005</v>
      </c>
      <c r="N374">
        <v>774735.63100000005</v>
      </c>
      <c r="O374">
        <v>860686.16</v>
      </c>
      <c r="P374">
        <v>692702.24899999995</v>
      </c>
      <c r="Q374">
        <v>810164.23699999996</v>
      </c>
      <c r="R374">
        <v>938878.56499999994</v>
      </c>
      <c r="S374">
        <v>825746.36399999994</v>
      </c>
      <c r="T374">
        <v>879236.77599999995</v>
      </c>
      <c r="U374">
        <v>918050.522</v>
      </c>
    </row>
    <row r="375" spans="1:21">
      <c r="A375" t="s">
        <v>130</v>
      </c>
      <c r="B375">
        <v>157950.78400000001</v>
      </c>
      <c r="C375">
        <v>168457.984</v>
      </c>
      <c r="D375">
        <v>147159.39199999999</v>
      </c>
      <c r="E375">
        <v>146274.06400000001</v>
      </c>
      <c r="F375">
        <v>147791.87599999999</v>
      </c>
      <c r="G375">
        <v>133398.68</v>
      </c>
      <c r="H375">
        <v>162810.46</v>
      </c>
      <c r="I375">
        <v>326962.51199999999</v>
      </c>
      <c r="J375">
        <v>276053.90600000002</v>
      </c>
      <c r="K375">
        <v>343025.18800000002</v>
      </c>
      <c r="L375">
        <v>349721.81</v>
      </c>
      <c r="M375">
        <v>368732.41200000001</v>
      </c>
      <c r="N375">
        <v>539109.11899999995</v>
      </c>
      <c r="O375">
        <v>690405.58</v>
      </c>
      <c r="P375">
        <v>729489.70600000001</v>
      </c>
      <c r="Q375">
        <v>824395.19700000004</v>
      </c>
      <c r="R375">
        <v>885451.63600000006</v>
      </c>
      <c r="S375">
        <v>830879.15599999996</v>
      </c>
      <c r="T375">
        <v>851012.00100000005</v>
      </c>
      <c r="U375">
        <v>865098.72</v>
      </c>
    </row>
    <row r="376" spans="1:21">
      <c r="A376" t="s">
        <v>131</v>
      </c>
      <c r="B376">
        <v>471284.96</v>
      </c>
      <c r="C376">
        <v>542560.70400000003</v>
      </c>
      <c r="D376">
        <v>546975.10400000005</v>
      </c>
      <c r="E376">
        <v>592127.23199999996</v>
      </c>
      <c r="F376">
        <v>628188.55700000003</v>
      </c>
      <c r="G376">
        <v>602227.54</v>
      </c>
      <c r="H376">
        <v>744015.92299999995</v>
      </c>
      <c r="I376">
        <v>865035.1</v>
      </c>
      <c r="J376">
        <v>1154875.7520000001</v>
      </c>
      <c r="K376">
        <v>1478405.43</v>
      </c>
      <c r="L376">
        <v>1674635.477</v>
      </c>
      <c r="M376">
        <v>1899838.8729999999</v>
      </c>
      <c r="N376">
        <v>2421610.7000000002</v>
      </c>
      <c r="O376">
        <v>3109652.0550000002</v>
      </c>
      <c r="P376">
        <v>3109383.5269999998</v>
      </c>
      <c r="Q376">
        <v>3048951.9920000001</v>
      </c>
      <c r="R376">
        <v>3328467.5070000002</v>
      </c>
      <c r="S376">
        <v>2992457.5159999998</v>
      </c>
      <c r="T376">
        <v>3061717.7760000001</v>
      </c>
      <c r="U376">
        <v>3693615.9890000001</v>
      </c>
    </row>
    <row r="377" spans="1:21">
      <c r="A377" t="s">
        <v>132</v>
      </c>
      <c r="B377">
        <v>36290.796000000002</v>
      </c>
      <c r="C377">
        <v>50650.663999999997</v>
      </c>
      <c r="D377">
        <v>59325.468000000001</v>
      </c>
      <c r="E377">
        <v>76362.983999999997</v>
      </c>
      <c r="F377">
        <v>65227.76</v>
      </c>
      <c r="G377">
        <v>66278.712</v>
      </c>
      <c r="H377">
        <v>63617.557000000001</v>
      </c>
      <c r="I377">
        <v>70162.971000000005</v>
      </c>
      <c r="J377">
        <v>86907.097999999998</v>
      </c>
      <c r="K377">
        <v>98243.928</v>
      </c>
      <c r="L377">
        <v>91746.528000000006</v>
      </c>
      <c r="M377">
        <v>112557.826</v>
      </c>
      <c r="N377">
        <v>124621.155</v>
      </c>
      <c r="O377">
        <v>154948.29500000001</v>
      </c>
      <c r="P377">
        <v>158025.378</v>
      </c>
      <c r="Q377">
        <v>152526.58799999999</v>
      </c>
      <c r="R377">
        <v>154188.304</v>
      </c>
      <c r="S377">
        <v>135325.51</v>
      </c>
      <c r="T377">
        <v>165851.03200000001</v>
      </c>
      <c r="U377">
        <v>146654.364</v>
      </c>
    </row>
    <row r="378" spans="1:21">
      <c r="A378" t="s">
        <v>133</v>
      </c>
      <c r="B378">
        <v>117130.96799999999</v>
      </c>
      <c r="C378">
        <v>130769.704</v>
      </c>
      <c r="D378">
        <v>136368.06400000001</v>
      </c>
      <c r="E378">
        <v>159085.61600000001</v>
      </c>
      <c r="F378">
        <v>156103.44</v>
      </c>
      <c r="G378">
        <v>163391.15400000001</v>
      </c>
      <c r="H378">
        <v>173220.755</v>
      </c>
      <c r="I378">
        <v>200408.959</v>
      </c>
      <c r="J378">
        <v>253376.52</v>
      </c>
      <c r="K378">
        <v>321304.09299999999</v>
      </c>
      <c r="L378">
        <v>324470.391</v>
      </c>
      <c r="M378">
        <v>393124.40299999999</v>
      </c>
      <c r="N378">
        <v>491760.21100000001</v>
      </c>
      <c r="O378">
        <v>545966.53099999996</v>
      </c>
      <c r="P378">
        <v>522064.54200000002</v>
      </c>
      <c r="Q378">
        <v>590620.25100000005</v>
      </c>
      <c r="R378">
        <v>714285.03300000005</v>
      </c>
      <c r="S378">
        <v>749970.98800000001</v>
      </c>
      <c r="T378">
        <v>861300.57799999998</v>
      </c>
      <c r="U378">
        <v>968312.99800000002</v>
      </c>
    </row>
    <row r="379" spans="1:21">
      <c r="A379" t="s">
        <v>134</v>
      </c>
      <c r="B379">
        <v>100380.88800000001</v>
      </c>
      <c r="C379">
        <v>109503.288</v>
      </c>
      <c r="D379">
        <v>110986.648</v>
      </c>
      <c r="E379">
        <v>123450.936</v>
      </c>
      <c r="F379">
        <v>124109.88099999999</v>
      </c>
      <c r="G379">
        <v>122609.917</v>
      </c>
      <c r="H379">
        <v>128012.023</v>
      </c>
      <c r="I379">
        <v>130033.534</v>
      </c>
      <c r="J379">
        <v>183366.73800000001</v>
      </c>
      <c r="K379">
        <v>239711.65100000001</v>
      </c>
      <c r="L379">
        <v>234496.965</v>
      </c>
      <c r="M379">
        <v>278760.06099999999</v>
      </c>
      <c r="N379">
        <v>345454.196</v>
      </c>
      <c r="O379">
        <v>433188.658</v>
      </c>
      <c r="P379">
        <v>392812.58500000002</v>
      </c>
      <c r="Q379">
        <v>417971.53200000001</v>
      </c>
      <c r="R379">
        <v>521460.24699999997</v>
      </c>
      <c r="S379">
        <v>465452.18</v>
      </c>
      <c r="T379">
        <v>457484.125</v>
      </c>
      <c r="U379">
        <v>452911.10200000001</v>
      </c>
    </row>
    <row r="380" spans="1:21">
      <c r="A380" t="s">
        <v>135</v>
      </c>
      <c r="B380">
        <v>81270.127999999997</v>
      </c>
      <c r="C380">
        <v>89740.32</v>
      </c>
      <c r="D380">
        <v>75439.384000000005</v>
      </c>
      <c r="E380">
        <v>68043.543999999994</v>
      </c>
      <c r="F380">
        <v>55169.442999999999</v>
      </c>
      <c r="G380">
        <v>56824.239000000001</v>
      </c>
      <c r="H380">
        <v>70154.217000000004</v>
      </c>
      <c r="I380">
        <v>56203.47</v>
      </c>
      <c r="J380">
        <v>73349.487999999998</v>
      </c>
      <c r="K380">
        <v>112001.283</v>
      </c>
      <c r="L380">
        <v>118372.035</v>
      </c>
      <c r="M380">
        <v>134014.01300000001</v>
      </c>
      <c r="N380">
        <v>168574.967</v>
      </c>
      <c r="O380">
        <v>382393.17599999998</v>
      </c>
      <c r="P380">
        <v>159276.81899999999</v>
      </c>
      <c r="Q380">
        <v>208979.66200000001</v>
      </c>
      <c r="R380">
        <v>350357.83899999998</v>
      </c>
      <c r="S380">
        <v>354573.98700000002</v>
      </c>
      <c r="T380">
        <v>388183.47600000002</v>
      </c>
      <c r="U380">
        <v>415223.16700000002</v>
      </c>
    </row>
    <row r="381" spans="1:21">
      <c r="A381" t="s">
        <v>136</v>
      </c>
      <c r="B381">
        <v>63723.052000000003</v>
      </c>
      <c r="C381">
        <v>68318.952000000005</v>
      </c>
      <c r="D381">
        <v>73316.08</v>
      </c>
      <c r="E381">
        <v>66282.444000000003</v>
      </c>
      <c r="F381">
        <v>71863.974000000002</v>
      </c>
      <c r="G381">
        <v>85134.678</v>
      </c>
      <c r="H381">
        <v>82421.982999999993</v>
      </c>
      <c r="I381">
        <v>80485.657999999996</v>
      </c>
      <c r="J381">
        <v>105328.81299999999</v>
      </c>
      <c r="K381">
        <v>149231.39199999999</v>
      </c>
      <c r="L381">
        <v>182711.83</v>
      </c>
      <c r="M381">
        <v>226007.16200000001</v>
      </c>
      <c r="N381">
        <v>308112.65600000002</v>
      </c>
      <c r="O381">
        <v>341812.33199999999</v>
      </c>
      <c r="P381">
        <v>224920.66699999999</v>
      </c>
      <c r="Q381">
        <v>344453.60100000002</v>
      </c>
      <c r="R381">
        <v>387338.40299999999</v>
      </c>
      <c r="S381">
        <v>420096.41899999999</v>
      </c>
      <c r="T381">
        <v>444000.72399999999</v>
      </c>
      <c r="U381">
        <v>463291.77100000001</v>
      </c>
    </row>
    <row r="382" spans="1:21">
      <c r="A382" t="s">
        <v>137</v>
      </c>
      <c r="B382">
        <v>20892.588</v>
      </c>
      <c r="C382">
        <v>28173.52</v>
      </c>
      <c r="D382">
        <v>27815.108</v>
      </c>
      <c r="E382">
        <v>33435.307999999997</v>
      </c>
      <c r="F382">
        <v>33283.108</v>
      </c>
      <c r="G382">
        <v>39876.633000000002</v>
      </c>
      <c r="H382">
        <v>48433.349000000002</v>
      </c>
      <c r="I382">
        <v>53793.786</v>
      </c>
      <c r="J382">
        <v>75067.114000000001</v>
      </c>
      <c r="K382">
        <v>111499.898</v>
      </c>
      <c r="L382">
        <v>117057.10400000001</v>
      </c>
      <c r="M382">
        <v>146881.84700000001</v>
      </c>
      <c r="N382">
        <v>186114.44099999999</v>
      </c>
      <c r="O382">
        <v>208253.70499999999</v>
      </c>
      <c r="P382">
        <v>103078.677</v>
      </c>
      <c r="Q382">
        <v>134137.13099999999</v>
      </c>
      <c r="R382">
        <v>229511.96299999999</v>
      </c>
      <c r="S382">
        <v>211632.753</v>
      </c>
      <c r="T382">
        <v>229909.75</v>
      </c>
      <c r="U382">
        <v>245997.671</v>
      </c>
    </row>
    <row r="383" spans="1:21">
      <c r="A383" t="s">
        <v>138</v>
      </c>
      <c r="B383">
        <v>53046.96</v>
      </c>
      <c r="C383">
        <v>47883.815999999999</v>
      </c>
      <c r="D383">
        <v>40268.504000000001</v>
      </c>
      <c r="E383">
        <v>46430.78</v>
      </c>
      <c r="F383">
        <v>45551.697999999997</v>
      </c>
      <c r="G383">
        <v>55292.694000000003</v>
      </c>
      <c r="H383">
        <v>52994.874000000003</v>
      </c>
      <c r="I383">
        <v>54973.43</v>
      </c>
      <c r="J383">
        <v>68650.301999999996</v>
      </c>
      <c r="K383">
        <v>81965.248999999996</v>
      </c>
      <c r="L383">
        <v>85268.737999999998</v>
      </c>
      <c r="M383">
        <v>102503.993</v>
      </c>
      <c r="N383">
        <v>153440.902</v>
      </c>
      <c r="O383">
        <v>162827.41800000001</v>
      </c>
      <c r="P383">
        <v>102321.45</v>
      </c>
      <c r="Q383">
        <v>130719.458</v>
      </c>
      <c r="R383">
        <v>162909.75599999999</v>
      </c>
      <c r="S383">
        <v>151553.302</v>
      </c>
      <c r="T383">
        <v>150792.16699999999</v>
      </c>
      <c r="U383">
        <v>160992.424</v>
      </c>
    </row>
    <row r="384" spans="1:21">
      <c r="A384" t="s">
        <v>139</v>
      </c>
      <c r="B384">
        <v>102655.232</v>
      </c>
      <c r="C384">
        <v>101203.496</v>
      </c>
      <c r="D384">
        <v>104154.96</v>
      </c>
      <c r="E384">
        <v>118301.376</v>
      </c>
      <c r="F384">
        <v>131444.59099999999</v>
      </c>
      <c r="G384">
        <v>144311.07</v>
      </c>
      <c r="H384">
        <v>159974.288</v>
      </c>
      <c r="I384">
        <v>168570.17300000001</v>
      </c>
      <c r="J384">
        <v>269664.09999999998</v>
      </c>
      <c r="K384">
        <v>389532.59499999997</v>
      </c>
      <c r="L384">
        <v>461440.15700000001</v>
      </c>
      <c r="M384">
        <v>527116.299</v>
      </c>
      <c r="N384">
        <v>642714.91299999994</v>
      </c>
      <c r="O384">
        <v>709318.35600000003</v>
      </c>
      <c r="P384">
        <v>478961.06400000001</v>
      </c>
      <c r="Q384">
        <v>627587.598</v>
      </c>
      <c r="R384">
        <v>812583.77099999995</v>
      </c>
      <c r="S384">
        <v>763294.20400000003</v>
      </c>
      <c r="T384">
        <v>829560.25399999996</v>
      </c>
      <c r="U384">
        <v>933028.92500000005</v>
      </c>
    </row>
    <row r="385" spans="1:21">
      <c r="A385" t="s">
        <v>140</v>
      </c>
      <c r="B385">
        <v>131336.94399999999</v>
      </c>
      <c r="C385">
        <v>153469.76000000001</v>
      </c>
      <c r="D385">
        <v>170246.32</v>
      </c>
      <c r="E385">
        <v>197320.304</v>
      </c>
      <c r="F385">
        <v>194639.83499999999</v>
      </c>
      <c r="G385">
        <v>233093.41099999999</v>
      </c>
      <c r="H385">
        <v>272064.37800000003</v>
      </c>
      <c r="I385">
        <v>308749.92599999998</v>
      </c>
      <c r="J385">
        <v>420291.06599999999</v>
      </c>
      <c r="K385">
        <v>549254.65899999999</v>
      </c>
      <c r="L385">
        <v>716006.66899999999</v>
      </c>
      <c r="M385">
        <v>873495.62300000002</v>
      </c>
      <c r="N385">
        <v>1086359.777</v>
      </c>
      <c r="O385">
        <v>1224999.1880000001</v>
      </c>
      <c r="P385">
        <v>836625.022</v>
      </c>
      <c r="Q385">
        <v>1073181.73</v>
      </c>
      <c r="R385">
        <v>1439739.9939999999</v>
      </c>
      <c r="S385">
        <v>1464819.747</v>
      </c>
      <c r="T385">
        <v>1502081.2509999999</v>
      </c>
      <c r="U385">
        <v>1678710.3459999999</v>
      </c>
    </row>
    <row r="386" spans="1:21">
      <c r="A386" t="s">
        <v>141</v>
      </c>
      <c r="B386">
        <v>1478.3040000000001</v>
      </c>
      <c r="C386">
        <v>1538.1869999999999</v>
      </c>
      <c r="D386">
        <v>946.34799999999996</v>
      </c>
      <c r="E386">
        <v>1227.8689999999999</v>
      </c>
      <c r="F386">
        <v>1233.703</v>
      </c>
      <c r="G386">
        <v>1442.9770000000001</v>
      </c>
      <c r="H386">
        <v>1880.251</v>
      </c>
      <c r="I386">
        <v>2213.4360000000001</v>
      </c>
      <c r="J386">
        <v>2473.355</v>
      </c>
      <c r="K386">
        <v>3675.1819999999998</v>
      </c>
      <c r="L386">
        <v>7893.3549999999996</v>
      </c>
      <c r="M386">
        <v>7409.1909999999998</v>
      </c>
      <c r="N386">
        <v>16370.147999999999</v>
      </c>
      <c r="O386">
        <v>17179.531999999999</v>
      </c>
      <c r="P386">
        <v>13391.385</v>
      </c>
      <c r="Q386">
        <v>18091.331999999999</v>
      </c>
      <c r="R386">
        <v>18416.956999999999</v>
      </c>
      <c r="S386">
        <v>24674.309000000001</v>
      </c>
      <c r="T386">
        <v>35087.555999999997</v>
      </c>
      <c r="U386">
        <v>25035.631000000001</v>
      </c>
    </row>
    <row r="387" spans="1:21">
      <c r="A387" t="s">
        <v>142</v>
      </c>
      <c r="B387">
        <v>114336.144</v>
      </c>
      <c r="C387">
        <v>160990.94399999999</v>
      </c>
      <c r="D387">
        <v>176192.04800000001</v>
      </c>
      <c r="E387">
        <v>170812.33600000001</v>
      </c>
      <c r="F387">
        <v>163111.68100000001</v>
      </c>
      <c r="G387">
        <v>156389.236</v>
      </c>
      <c r="H387">
        <v>164354.614</v>
      </c>
      <c r="I387">
        <v>200160.353</v>
      </c>
      <c r="J387">
        <v>233653.476</v>
      </c>
      <c r="K387">
        <v>286093.59899999999</v>
      </c>
      <c r="L387">
        <v>309582.84899999999</v>
      </c>
      <c r="M387">
        <v>373511.85499999998</v>
      </c>
      <c r="N387">
        <v>458703.8</v>
      </c>
      <c r="O387">
        <v>539171.51399999997</v>
      </c>
      <c r="P387">
        <v>421036.85800000001</v>
      </c>
      <c r="Q387">
        <v>523006.489</v>
      </c>
      <c r="R387">
        <v>636613.53899999999</v>
      </c>
      <c r="S387">
        <v>616380.63500000001</v>
      </c>
      <c r="T387">
        <v>667468.25300000003</v>
      </c>
      <c r="U387">
        <v>690852.96499999997</v>
      </c>
    </row>
    <row r="388" spans="1:21">
      <c r="A388" t="s">
        <v>143</v>
      </c>
      <c r="B388">
        <v>237303.34400000001</v>
      </c>
      <c r="C388">
        <v>275791.35999999999</v>
      </c>
      <c r="D388">
        <v>275580.576</v>
      </c>
      <c r="E388">
        <v>341188.8</v>
      </c>
      <c r="F388">
        <v>328490.467</v>
      </c>
      <c r="G388">
        <v>344620.00799999997</v>
      </c>
      <c r="H388">
        <v>379819.45799999998</v>
      </c>
      <c r="I388">
        <v>404955.77600000001</v>
      </c>
      <c r="J388">
        <v>554542.23100000003</v>
      </c>
      <c r="K388">
        <v>689936.74399999995</v>
      </c>
      <c r="L388">
        <v>769544.38100000005</v>
      </c>
      <c r="M388">
        <v>940141.09</v>
      </c>
      <c r="N388">
        <v>1158085.98</v>
      </c>
      <c r="O388">
        <v>1341416.726</v>
      </c>
      <c r="P388">
        <v>949768.35800000001</v>
      </c>
      <c r="Q388">
        <v>1105276.4410000001</v>
      </c>
      <c r="R388">
        <v>1380123.923</v>
      </c>
      <c r="S388">
        <v>1260306.6410000001</v>
      </c>
      <c r="T388">
        <v>1355957.0009999999</v>
      </c>
      <c r="U388">
        <v>1460973.2890000001</v>
      </c>
    </row>
    <row r="389" spans="1:21">
      <c r="A389" t="s">
        <v>144</v>
      </c>
      <c r="B389">
        <v>54362.807999999997</v>
      </c>
      <c r="C389">
        <v>60877.815999999999</v>
      </c>
      <c r="D389">
        <v>67291.823999999993</v>
      </c>
      <c r="E389">
        <v>90903.903999999995</v>
      </c>
      <c r="F389">
        <v>74641.456999999995</v>
      </c>
      <c r="G389">
        <v>67968.782000000007</v>
      </c>
      <c r="H389">
        <v>79846.521999999997</v>
      </c>
      <c r="I389">
        <v>87951.406000000003</v>
      </c>
      <c r="J389">
        <v>141751.93</v>
      </c>
      <c r="K389">
        <v>173386.47500000001</v>
      </c>
      <c r="L389">
        <v>184845.85500000001</v>
      </c>
      <c r="M389">
        <v>242802.679</v>
      </c>
      <c r="N389">
        <v>283130.69300000003</v>
      </c>
      <c r="O389">
        <v>287570.82699999999</v>
      </c>
      <c r="P389">
        <v>228767.51199999999</v>
      </c>
      <c r="Q389">
        <v>219891.44099999999</v>
      </c>
      <c r="R389">
        <v>247795.06200000001</v>
      </c>
      <c r="S389">
        <v>194989.52600000001</v>
      </c>
      <c r="T389">
        <v>193915.052</v>
      </c>
      <c r="U389">
        <v>192886.658</v>
      </c>
    </row>
    <row r="390" spans="1:21">
      <c r="A390" t="s">
        <v>145</v>
      </c>
      <c r="B390">
        <v>86467.56</v>
      </c>
      <c r="C390">
        <v>104405.008</v>
      </c>
      <c r="D390">
        <v>95128.152000000002</v>
      </c>
      <c r="E390">
        <v>104880.344</v>
      </c>
      <c r="F390">
        <v>99941.581000000006</v>
      </c>
      <c r="G390">
        <v>84179.065000000002</v>
      </c>
      <c r="H390">
        <v>107938.59299999999</v>
      </c>
      <c r="I390">
        <v>118913.284</v>
      </c>
      <c r="J390">
        <v>133195.932</v>
      </c>
      <c r="K390">
        <v>156998.21400000001</v>
      </c>
      <c r="L390">
        <v>173311.21599999999</v>
      </c>
      <c r="M390">
        <v>194460.446</v>
      </c>
      <c r="N390">
        <v>213162.43799999999</v>
      </c>
      <c r="O390">
        <v>285331.60200000001</v>
      </c>
      <c r="P390">
        <v>234890.731</v>
      </c>
      <c r="Q390">
        <v>208677.114</v>
      </c>
      <c r="R390">
        <v>265562.18</v>
      </c>
      <c r="S390">
        <v>272319.17099999997</v>
      </c>
      <c r="T390">
        <v>300821.52899999998</v>
      </c>
      <c r="U390">
        <v>315526.48800000001</v>
      </c>
    </row>
    <row r="391" spans="1:21">
      <c r="A391" t="s">
        <v>146</v>
      </c>
      <c r="B391">
        <v>41663.519999999997</v>
      </c>
      <c r="C391">
        <v>48179</v>
      </c>
      <c r="D391">
        <v>48401.811999999998</v>
      </c>
      <c r="E391">
        <v>59661.78</v>
      </c>
      <c r="F391">
        <v>58172.688999999998</v>
      </c>
      <c r="G391">
        <v>55117.985999999997</v>
      </c>
      <c r="H391">
        <v>55391.898000000001</v>
      </c>
      <c r="I391">
        <v>62370.353999999999</v>
      </c>
      <c r="J391">
        <v>80741.395000000004</v>
      </c>
      <c r="K391">
        <v>99106.456000000006</v>
      </c>
      <c r="L391">
        <v>112038.018</v>
      </c>
      <c r="M391">
        <v>119677.889</v>
      </c>
      <c r="N391">
        <v>149354.003</v>
      </c>
      <c r="O391">
        <v>159127.11900000001</v>
      </c>
      <c r="P391">
        <v>136560.405</v>
      </c>
      <c r="Q391">
        <v>143234.698</v>
      </c>
      <c r="R391">
        <v>193021.36900000001</v>
      </c>
      <c r="S391">
        <v>187491.91099999999</v>
      </c>
      <c r="T391">
        <v>218122.992</v>
      </c>
      <c r="U391">
        <v>234422.84099999999</v>
      </c>
    </row>
    <row r="392" spans="1:21">
      <c r="A392" t="s">
        <v>147</v>
      </c>
      <c r="B392">
        <v>2600.2820000000002</v>
      </c>
      <c r="C392">
        <v>7455.2709999999997</v>
      </c>
      <c r="D392">
        <v>5508.2290000000003</v>
      </c>
      <c r="E392">
        <v>4848.0789999999997</v>
      </c>
      <c r="F392">
        <v>7808.0159999999996</v>
      </c>
      <c r="G392">
        <v>4918.3869999999997</v>
      </c>
      <c r="H392">
        <v>4337.491</v>
      </c>
      <c r="I392">
        <v>5924.0280000000002</v>
      </c>
      <c r="J392">
        <v>13191.352999999999</v>
      </c>
      <c r="K392">
        <v>19536.462</v>
      </c>
      <c r="L392">
        <v>16474.021000000001</v>
      </c>
      <c r="M392">
        <v>13121.737999999999</v>
      </c>
      <c r="N392">
        <v>15930.181</v>
      </c>
      <c r="O392">
        <v>33209.383999999998</v>
      </c>
      <c r="P392">
        <v>29731.753000000001</v>
      </c>
      <c r="Q392">
        <v>36744.642999999996</v>
      </c>
      <c r="R392">
        <v>47352.697</v>
      </c>
      <c r="S392">
        <v>31747.866999999998</v>
      </c>
      <c r="T392">
        <v>31443.595000000001</v>
      </c>
      <c r="U392">
        <v>30948.677</v>
      </c>
    </row>
    <row r="393" spans="1:21">
      <c r="A393" t="s">
        <v>148</v>
      </c>
      <c r="B393">
        <v>36736.616000000002</v>
      </c>
      <c r="C393">
        <v>38956.644</v>
      </c>
      <c r="D393">
        <v>40399.652000000002</v>
      </c>
      <c r="E393">
        <v>39098.275999999998</v>
      </c>
      <c r="F393">
        <v>34777.150999999998</v>
      </c>
      <c r="G393">
        <v>35595.319000000003</v>
      </c>
      <c r="H393">
        <v>39714.472999999998</v>
      </c>
      <c r="I393">
        <v>46147.438999999998</v>
      </c>
      <c r="J393">
        <v>56400.351000000002</v>
      </c>
      <c r="K393">
        <v>72050.225999999995</v>
      </c>
      <c r="L393">
        <v>77826.323999999993</v>
      </c>
      <c r="M393">
        <v>100901.588</v>
      </c>
      <c r="N393">
        <v>118463.72100000001</v>
      </c>
      <c r="O393">
        <v>145719.41</v>
      </c>
      <c r="P393">
        <v>105707.639</v>
      </c>
      <c r="Q393">
        <v>129577.284</v>
      </c>
      <c r="R393">
        <v>169344.82800000001</v>
      </c>
      <c r="S393">
        <v>158369.26500000001</v>
      </c>
      <c r="T393">
        <v>168953.67600000001</v>
      </c>
      <c r="U393">
        <v>182580.285</v>
      </c>
    </row>
    <row r="394" spans="1:21">
      <c r="A394" t="s">
        <v>149</v>
      </c>
      <c r="B394">
        <v>153921.05600000001</v>
      </c>
      <c r="C394">
        <v>173435.16800000001</v>
      </c>
      <c r="D394">
        <v>192668.54399999999</v>
      </c>
      <c r="E394">
        <v>205945.82399999999</v>
      </c>
      <c r="F394">
        <v>200233.731</v>
      </c>
      <c r="G394">
        <v>201567.94500000001</v>
      </c>
      <c r="H394">
        <v>220915.46299999999</v>
      </c>
      <c r="I394">
        <v>421906.86700000003</v>
      </c>
      <c r="J394">
        <v>313500.61499999999</v>
      </c>
      <c r="K394">
        <v>389927.37900000002</v>
      </c>
      <c r="L394">
        <v>432321.75199999998</v>
      </c>
      <c r="M394">
        <v>520943.51500000001</v>
      </c>
      <c r="N394">
        <v>669105.53099999996</v>
      </c>
      <c r="O394">
        <v>884965.04599999997</v>
      </c>
      <c r="P394">
        <v>612679.13100000005</v>
      </c>
      <c r="Q394">
        <v>754156.05200000003</v>
      </c>
      <c r="R394">
        <v>1122841.5020000001</v>
      </c>
      <c r="S394">
        <v>1171986.675</v>
      </c>
      <c r="T394">
        <v>1312275.936</v>
      </c>
      <c r="U394">
        <v>1319174.798</v>
      </c>
    </row>
    <row r="395" spans="1:21">
      <c r="A395" t="s">
        <v>150</v>
      </c>
      <c r="B395">
        <v>113217.936</v>
      </c>
      <c r="C395">
        <v>111743.54399999999</v>
      </c>
      <c r="D395">
        <v>102229.136</v>
      </c>
      <c r="E395">
        <v>118000.376</v>
      </c>
      <c r="F395">
        <v>114899.681</v>
      </c>
      <c r="G395">
        <v>100606.439</v>
      </c>
      <c r="H395">
        <v>115809.507</v>
      </c>
      <c r="I395">
        <v>112316.617</v>
      </c>
      <c r="J395">
        <v>124581.792</v>
      </c>
      <c r="K395">
        <v>140246.709</v>
      </c>
      <c r="L395">
        <v>145410.53899999999</v>
      </c>
      <c r="M395">
        <v>141275.26699999999</v>
      </c>
      <c r="N395">
        <v>168869.91099999999</v>
      </c>
      <c r="O395">
        <v>180323.63500000001</v>
      </c>
      <c r="P395">
        <v>128063.235</v>
      </c>
      <c r="Q395">
        <v>166874.53200000001</v>
      </c>
      <c r="R395">
        <v>192284.02100000001</v>
      </c>
      <c r="S395">
        <v>173026.272</v>
      </c>
      <c r="T395">
        <v>200888.693</v>
      </c>
      <c r="U395">
        <v>230106.92300000001</v>
      </c>
    </row>
    <row r="396" spans="1:21">
      <c r="A396" t="s">
        <v>151</v>
      </c>
      <c r="B396">
        <v>4702.6440000000002</v>
      </c>
      <c r="C396">
        <v>8591.7350000000006</v>
      </c>
      <c r="D396">
        <v>4507.7219999999998</v>
      </c>
      <c r="E396">
        <v>8429.5360000000001</v>
      </c>
      <c r="F396">
        <v>25131.005000000001</v>
      </c>
      <c r="G396">
        <v>46667.599000000002</v>
      </c>
      <c r="H396">
        <v>49268.489000000001</v>
      </c>
      <c r="I396">
        <v>62827.252999999997</v>
      </c>
      <c r="J396">
        <v>107376.773</v>
      </c>
      <c r="K396">
        <v>106352.751</v>
      </c>
      <c r="L396">
        <v>99460.074999999997</v>
      </c>
      <c r="M396">
        <v>108348.88</v>
      </c>
      <c r="N396">
        <v>117142.83500000001</v>
      </c>
      <c r="O396">
        <v>112872.89</v>
      </c>
      <c r="P396">
        <v>94490.240000000005</v>
      </c>
      <c r="Q396">
        <v>113730.681</v>
      </c>
      <c r="R396">
        <v>89559.913</v>
      </c>
      <c r="S396">
        <v>87535.827999999994</v>
      </c>
      <c r="T396">
        <v>102973.94899999999</v>
      </c>
      <c r="U396">
        <v>146906.88399999999</v>
      </c>
    </row>
    <row r="397" spans="1:21">
      <c r="A397" t="s">
        <v>152</v>
      </c>
      <c r="B397">
        <v>19784.696</v>
      </c>
      <c r="C397">
        <v>16412.383000000002</v>
      </c>
      <c r="D397">
        <v>10489.625</v>
      </c>
      <c r="E397">
        <v>12047.556</v>
      </c>
      <c r="F397">
        <v>5913.2479999999996</v>
      </c>
      <c r="G397">
        <v>7597.3119999999999</v>
      </c>
      <c r="H397">
        <v>6896.7349999999997</v>
      </c>
      <c r="I397">
        <v>6413.2740000000003</v>
      </c>
      <c r="J397">
        <v>6234.9290000000001</v>
      </c>
      <c r="K397">
        <v>5577.8959999999997</v>
      </c>
      <c r="L397">
        <v>4944.4579999999996</v>
      </c>
      <c r="M397">
        <v>6565.6239999999998</v>
      </c>
      <c r="N397">
        <v>6154.7640000000001</v>
      </c>
      <c r="O397">
        <v>4791.7920000000004</v>
      </c>
      <c r="P397">
        <v>3049.0810000000001</v>
      </c>
      <c r="Q397">
        <v>3088.9720000000002</v>
      </c>
      <c r="R397">
        <v>2880.1529999999998</v>
      </c>
      <c r="S397">
        <v>2546.1190000000001</v>
      </c>
      <c r="T397">
        <v>2412.1030000000001</v>
      </c>
      <c r="U397">
        <v>2264.9369999999999</v>
      </c>
    </row>
    <row r="398" spans="1:21">
      <c r="A398" t="s">
        <v>153</v>
      </c>
      <c r="B398">
        <v>65994.176000000007</v>
      </c>
      <c r="C398">
        <v>83914.240000000005</v>
      </c>
      <c r="D398">
        <v>98824.448000000004</v>
      </c>
      <c r="E398">
        <v>113583.28</v>
      </c>
      <c r="F398">
        <v>112442.327</v>
      </c>
      <c r="G398">
        <v>115446.769</v>
      </c>
      <c r="H398">
        <v>136180.36900000001</v>
      </c>
      <c r="I398">
        <v>139361.26</v>
      </c>
      <c r="J398">
        <v>190004.88699999999</v>
      </c>
      <c r="K398">
        <v>243901.98300000001</v>
      </c>
      <c r="L398">
        <v>275685.64199999999</v>
      </c>
      <c r="M398">
        <v>314340.41499999998</v>
      </c>
      <c r="N398">
        <v>390198.69400000002</v>
      </c>
      <c r="O398">
        <v>419062.29200000002</v>
      </c>
      <c r="P398">
        <v>304212.98499999999</v>
      </c>
      <c r="Q398">
        <v>367476.01500000001</v>
      </c>
      <c r="R398">
        <v>499172.25</v>
      </c>
      <c r="S398">
        <v>471245.63699999999</v>
      </c>
      <c r="T398">
        <v>483497.29599999997</v>
      </c>
      <c r="U398">
        <v>494440.08799999999</v>
      </c>
    </row>
    <row r="399" spans="1:21">
      <c r="A399" t="s">
        <v>154</v>
      </c>
      <c r="B399">
        <v>94791.551999999996</v>
      </c>
      <c r="C399">
        <v>110062.11199999999</v>
      </c>
      <c r="D399">
        <v>106461.64</v>
      </c>
      <c r="E399">
        <v>116834.736</v>
      </c>
      <c r="F399">
        <v>124849.25199999999</v>
      </c>
      <c r="G399">
        <v>161890.63099999999</v>
      </c>
      <c r="H399">
        <v>207893.8</v>
      </c>
      <c r="I399">
        <v>197410.247</v>
      </c>
      <c r="J399">
        <v>266902.47200000001</v>
      </c>
      <c r="K399">
        <v>441914.94199999998</v>
      </c>
      <c r="L399">
        <v>425577.02500000002</v>
      </c>
      <c r="M399">
        <v>505253.98100000003</v>
      </c>
      <c r="N399">
        <v>686310.31099999999</v>
      </c>
      <c r="O399">
        <v>822255.89899999998</v>
      </c>
      <c r="P399">
        <v>749787.28500000003</v>
      </c>
      <c r="Q399">
        <v>843463.46799999999</v>
      </c>
      <c r="R399">
        <v>1213228.378</v>
      </c>
      <c r="S399">
        <v>982874.13800000004</v>
      </c>
      <c r="T399">
        <v>898130.40599999996</v>
      </c>
      <c r="U399">
        <v>971824.34400000004</v>
      </c>
    </row>
    <row r="400" spans="1:21">
      <c r="A400" t="s">
        <v>155</v>
      </c>
      <c r="B400">
        <v>98484.975999999995</v>
      </c>
      <c r="C400">
        <v>101291.976</v>
      </c>
      <c r="D400">
        <v>108484.12</v>
      </c>
      <c r="E400">
        <v>164535.07199999999</v>
      </c>
      <c r="F400">
        <v>145844.56099999999</v>
      </c>
      <c r="G400">
        <v>146631.99900000001</v>
      </c>
      <c r="H400">
        <v>168402.96</v>
      </c>
      <c r="I400">
        <v>187276.32399999999</v>
      </c>
      <c r="J400">
        <v>257018.64799999999</v>
      </c>
      <c r="K400">
        <v>303400.94199999998</v>
      </c>
      <c r="L400">
        <v>334690.86499999999</v>
      </c>
      <c r="M400">
        <v>394370.82900000003</v>
      </c>
      <c r="N400">
        <v>518051.09899999999</v>
      </c>
      <c r="O400">
        <v>592567.90500000003</v>
      </c>
      <c r="P400">
        <v>467060.73300000001</v>
      </c>
      <c r="Q400">
        <v>565451.08900000004</v>
      </c>
      <c r="R400">
        <v>715261.326</v>
      </c>
      <c r="S400">
        <v>695075.1</v>
      </c>
      <c r="T400">
        <v>721842.15700000001</v>
      </c>
      <c r="U400">
        <v>791653.68</v>
      </c>
    </row>
    <row r="401" spans="1:21">
      <c r="A401" t="s">
        <v>156</v>
      </c>
      <c r="B401">
        <v>6018.9290000000001</v>
      </c>
      <c r="C401">
        <v>6681.509</v>
      </c>
      <c r="D401">
        <v>5532.0910000000003</v>
      </c>
      <c r="E401">
        <v>6366.7079999999996</v>
      </c>
      <c r="F401">
        <v>6159.7470000000003</v>
      </c>
      <c r="G401">
        <v>5466.6149999999998</v>
      </c>
      <c r="H401">
        <v>5350.2619999999997</v>
      </c>
      <c r="I401">
        <v>5463.1570000000002</v>
      </c>
      <c r="J401">
        <v>7503.3879999999999</v>
      </c>
      <c r="K401">
        <v>7168.2969999999996</v>
      </c>
      <c r="L401">
        <v>6408.7839999999997</v>
      </c>
      <c r="M401">
        <v>7111.2389999999996</v>
      </c>
      <c r="N401">
        <v>8498.0300000000007</v>
      </c>
      <c r="O401">
        <v>9673.9449999999997</v>
      </c>
      <c r="P401">
        <v>8717.3029999999999</v>
      </c>
      <c r="Q401">
        <v>8328.0390000000007</v>
      </c>
      <c r="R401">
        <v>11459.369000000001</v>
      </c>
      <c r="S401">
        <v>11666.736999999999</v>
      </c>
      <c r="T401">
        <v>10885.859</v>
      </c>
      <c r="U401">
        <v>12342.065000000001</v>
      </c>
    </row>
    <row r="402" spans="1:21">
      <c r="A402" t="s">
        <v>157</v>
      </c>
      <c r="B402">
        <v>74217.440000000002</v>
      </c>
      <c r="C402">
        <v>79380.703999999998</v>
      </c>
      <c r="D402">
        <v>89196.888000000006</v>
      </c>
      <c r="E402">
        <v>110447.16</v>
      </c>
      <c r="F402">
        <v>105268.95</v>
      </c>
      <c r="G402">
        <v>107818.70699999999</v>
      </c>
      <c r="H402">
        <v>116213.47</v>
      </c>
      <c r="I402">
        <v>120253.58500000001</v>
      </c>
      <c r="J402">
        <v>162723.666</v>
      </c>
      <c r="K402">
        <v>200984.99400000001</v>
      </c>
      <c r="L402">
        <v>209089.98</v>
      </c>
      <c r="M402">
        <v>252623.93599999999</v>
      </c>
      <c r="N402">
        <v>352915.84299999999</v>
      </c>
      <c r="O402">
        <v>410971.375</v>
      </c>
      <c r="P402">
        <v>292837.842</v>
      </c>
      <c r="Q402">
        <v>302933.52399999998</v>
      </c>
      <c r="R402">
        <v>343825.10700000002</v>
      </c>
      <c r="S402">
        <v>317254.23100000003</v>
      </c>
      <c r="T402">
        <v>322249.23800000001</v>
      </c>
      <c r="U402">
        <v>339184.33100000001</v>
      </c>
    </row>
    <row r="403" spans="1:21">
      <c r="A403" t="s">
        <v>158</v>
      </c>
      <c r="B403">
        <v>38063.207999999999</v>
      </c>
      <c r="C403">
        <v>49041.919999999998</v>
      </c>
      <c r="D403">
        <v>55086.192000000003</v>
      </c>
      <c r="E403">
        <v>70035.631999999998</v>
      </c>
      <c r="F403">
        <v>66803.087</v>
      </c>
      <c r="G403">
        <v>72176.362999999998</v>
      </c>
      <c r="H403">
        <v>74559.804000000004</v>
      </c>
      <c r="I403">
        <v>80436.721000000005</v>
      </c>
      <c r="J403">
        <v>115965.04399999999</v>
      </c>
      <c r="K403">
        <v>147183.951</v>
      </c>
      <c r="L403">
        <v>147041.26699999999</v>
      </c>
      <c r="M403">
        <v>179343.30499999999</v>
      </c>
      <c r="N403">
        <v>229035.628</v>
      </c>
      <c r="O403">
        <v>271400.28899999999</v>
      </c>
      <c r="P403">
        <v>243035.16099999999</v>
      </c>
      <c r="Q403">
        <v>194775.215</v>
      </c>
      <c r="R403">
        <v>216039.516</v>
      </c>
      <c r="S403">
        <v>202191.37599999999</v>
      </c>
      <c r="T403">
        <v>202505.60399999999</v>
      </c>
      <c r="U403">
        <v>221569.69699999999</v>
      </c>
    </row>
    <row r="404" spans="1:21">
      <c r="A404" t="s">
        <v>159</v>
      </c>
      <c r="B404">
        <v>312777.02399999998</v>
      </c>
      <c r="C404">
        <v>336663.03999999998</v>
      </c>
      <c r="D404">
        <v>352316.73599999998</v>
      </c>
      <c r="E404">
        <v>405178.75199999998</v>
      </c>
      <c r="F404">
        <v>392292.19500000001</v>
      </c>
      <c r="G404">
        <v>429569.41600000003</v>
      </c>
      <c r="H404">
        <v>457685.39399999997</v>
      </c>
      <c r="I404">
        <v>712232.17</v>
      </c>
      <c r="J404">
        <v>719603.48199999996</v>
      </c>
      <c r="K404">
        <v>901378.25100000005</v>
      </c>
      <c r="L404">
        <v>945437.23100000003</v>
      </c>
      <c r="M404">
        <v>1042824.513</v>
      </c>
      <c r="N404">
        <v>1272248.399</v>
      </c>
      <c r="O404">
        <v>1518014.4609999999</v>
      </c>
      <c r="P404">
        <v>1217797.7309999999</v>
      </c>
      <c r="Q404">
        <v>1273183.5619999999</v>
      </c>
      <c r="R404">
        <v>1428567.449</v>
      </c>
      <c r="S404">
        <v>1242615.986</v>
      </c>
      <c r="T404">
        <v>1329324.4240000001</v>
      </c>
      <c r="U404">
        <v>1338418.0049999999</v>
      </c>
    </row>
    <row r="405" spans="1:21">
      <c r="A405" t="s">
        <v>160</v>
      </c>
      <c r="B405">
        <v>205494.39999999999</v>
      </c>
      <c r="C405">
        <v>246146.4</v>
      </c>
      <c r="D405">
        <v>214921.96799999999</v>
      </c>
      <c r="E405">
        <v>241475.52</v>
      </c>
      <c r="F405">
        <v>240447.35500000001</v>
      </c>
      <c r="G405">
        <v>276997.13199999998</v>
      </c>
      <c r="H405">
        <v>315885.75300000003</v>
      </c>
      <c r="I405">
        <v>338663.37099999998</v>
      </c>
      <c r="J405">
        <v>380399.41</v>
      </c>
      <c r="K405">
        <v>447839.15399999998</v>
      </c>
      <c r="L405">
        <v>473239.89799999999</v>
      </c>
      <c r="M405">
        <v>552131.03799999994</v>
      </c>
      <c r="N405">
        <v>739719.03700000001</v>
      </c>
      <c r="O405">
        <v>916016.01199999999</v>
      </c>
      <c r="P405">
        <v>792212.61100000003</v>
      </c>
      <c r="Q405">
        <v>849766.52099999995</v>
      </c>
      <c r="R405">
        <v>986194.16200000001</v>
      </c>
      <c r="S405">
        <v>923837.55799999996</v>
      </c>
      <c r="T405">
        <v>993759.77300000004</v>
      </c>
      <c r="U405">
        <v>1010460.7929999999</v>
      </c>
    </row>
    <row r="406" spans="1:21">
      <c r="A406" t="s">
        <v>161</v>
      </c>
      <c r="B406">
        <v>232223.136</v>
      </c>
      <c r="C406">
        <v>236391.264</v>
      </c>
      <c r="D406">
        <v>226944.88</v>
      </c>
      <c r="E406">
        <v>272931.87199999997</v>
      </c>
      <c r="F406">
        <v>264930.86300000001</v>
      </c>
      <c r="G406">
        <v>295746.28899999999</v>
      </c>
      <c r="H406">
        <v>312749.74300000002</v>
      </c>
      <c r="I406">
        <v>295676.61200000002</v>
      </c>
      <c r="J406">
        <v>370018.48599999998</v>
      </c>
      <c r="K406">
        <v>475375.48700000002</v>
      </c>
      <c r="L406">
        <v>495360.72200000001</v>
      </c>
      <c r="M406">
        <v>538432.64800000004</v>
      </c>
      <c r="N406">
        <v>582483.35699999996</v>
      </c>
      <c r="O406">
        <v>573024.245</v>
      </c>
      <c r="P406">
        <v>357652.81</v>
      </c>
      <c r="Q406">
        <v>430243.49599999998</v>
      </c>
      <c r="R406">
        <v>599233.34699999995</v>
      </c>
      <c r="S406">
        <v>507559.91100000002</v>
      </c>
      <c r="T406">
        <v>534648.31700000004</v>
      </c>
      <c r="U406">
        <v>573362.98100000003</v>
      </c>
    </row>
    <row r="407" spans="1:21">
      <c r="A407" t="s">
        <v>162</v>
      </c>
      <c r="B407">
        <v>122243.192</v>
      </c>
      <c r="C407">
        <v>115001.36</v>
      </c>
      <c r="D407">
        <v>101558.376</v>
      </c>
      <c r="E407">
        <v>119058.952</v>
      </c>
      <c r="F407">
        <v>110949.238</v>
      </c>
      <c r="G407">
        <v>104083.277</v>
      </c>
      <c r="H407">
        <v>112800.844</v>
      </c>
      <c r="I407">
        <v>108004.70699999999</v>
      </c>
      <c r="J407">
        <v>141972.092</v>
      </c>
      <c r="K407">
        <v>137900.28</v>
      </c>
      <c r="L407">
        <v>136222.68400000001</v>
      </c>
      <c r="M407">
        <v>146605.38099999999</v>
      </c>
      <c r="N407">
        <v>156919.231</v>
      </c>
      <c r="O407">
        <v>134849.31</v>
      </c>
      <c r="P407">
        <v>89541.807000000001</v>
      </c>
      <c r="Q407">
        <v>91454.548999999999</v>
      </c>
      <c r="R407">
        <v>138497.20699999999</v>
      </c>
      <c r="S407">
        <v>117669.978</v>
      </c>
      <c r="T407">
        <v>120765.705</v>
      </c>
      <c r="U407">
        <v>126785.818</v>
      </c>
    </row>
    <row r="408" spans="1:21">
      <c r="A408" t="s">
        <v>163</v>
      </c>
      <c r="B408">
        <v>162120.848</v>
      </c>
      <c r="C408">
        <v>175997.95199999999</v>
      </c>
      <c r="D408">
        <v>157291.28</v>
      </c>
      <c r="E408">
        <v>176690.8</v>
      </c>
      <c r="F408">
        <v>176070.106</v>
      </c>
      <c r="G408">
        <v>173794.38500000001</v>
      </c>
      <c r="H408">
        <v>172450.212</v>
      </c>
      <c r="I408">
        <v>159992.378</v>
      </c>
      <c r="J408">
        <v>180337.59</v>
      </c>
      <c r="K408">
        <v>201053.84899999999</v>
      </c>
      <c r="L408">
        <v>198363.46400000001</v>
      </c>
      <c r="M408">
        <v>206535.647</v>
      </c>
      <c r="N408">
        <v>235191.01</v>
      </c>
      <c r="O408">
        <v>234041.50399999999</v>
      </c>
      <c r="P408">
        <v>158588.764</v>
      </c>
      <c r="Q408">
        <v>157955.01500000001</v>
      </c>
      <c r="R408">
        <v>204187.21</v>
      </c>
      <c r="S408">
        <v>151317.29800000001</v>
      </c>
      <c r="T408">
        <v>144703.916</v>
      </c>
      <c r="U408">
        <v>170096.14199999999</v>
      </c>
    </row>
    <row r="409" spans="1:21">
      <c r="A409" t="s">
        <v>164</v>
      </c>
      <c r="B409">
        <v>89222.551999999996</v>
      </c>
      <c r="C409">
        <v>80892.343999999997</v>
      </c>
      <c r="D409">
        <v>75559.191999999995</v>
      </c>
      <c r="E409">
        <v>131000.4</v>
      </c>
      <c r="F409">
        <v>72519.968999999997</v>
      </c>
      <c r="G409">
        <v>65566.392000000007</v>
      </c>
      <c r="H409">
        <v>70296.778000000006</v>
      </c>
      <c r="I409">
        <v>64518.557000000001</v>
      </c>
      <c r="J409">
        <v>65996.584000000003</v>
      </c>
      <c r="K409">
        <v>76869.792000000001</v>
      </c>
      <c r="L409">
        <v>74207.326000000001</v>
      </c>
      <c r="M409">
        <v>86976.937000000005</v>
      </c>
      <c r="N409">
        <v>88294.46</v>
      </c>
      <c r="O409">
        <v>82852.06</v>
      </c>
      <c r="P409">
        <v>47497.050999999999</v>
      </c>
      <c r="Q409">
        <v>48041.211000000003</v>
      </c>
      <c r="R409">
        <v>67509.156000000003</v>
      </c>
      <c r="S409">
        <v>52812.841</v>
      </c>
      <c r="T409">
        <v>47591.597999999998</v>
      </c>
      <c r="U409">
        <v>58091.786</v>
      </c>
    </row>
    <row r="410" spans="1:21">
      <c r="A410" t="s">
        <v>165</v>
      </c>
      <c r="B410">
        <v>52696.027999999998</v>
      </c>
      <c r="C410">
        <v>68130.072</v>
      </c>
      <c r="D410">
        <v>70368.464000000007</v>
      </c>
      <c r="E410">
        <v>84450.528000000006</v>
      </c>
      <c r="F410">
        <v>92130.995999999999</v>
      </c>
      <c r="G410">
        <v>105112.948</v>
      </c>
      <c r="H410">
        <v>96524.582999999999</v>
      </c>
      <c r="I410">
        <v>85742.262000000002</v>
      </c>
      <c r="J410">
        <v>97003.616999999998</v>
      </c>
      <c r="K410">
        <v>94328.206000000006</v>
      </c>
      <c r="L410">
        <v>85791.326000000001</v>
      </c>
      <c r="M410">
        <v>100756.79300000001</v>
      </c>
      <c r="N410">
        <v>118690.515</v>
      </c>
      <c r="O410">
        <v>119573.378</v>
      </c>
      <c r="P410">
        <v>76367.793999999994</v>
      </c>
      <c r="Q410">
        <v>79676.718999999997</v>
      </c>
      <c r="R410">
        <v>99028.888000000006</v>
      </c>
      <c r="S410">
        <v>101546.68</v>
      </c>
      <c r="T410">
        <v>127165.084</v>
      </c>
      <c r="U410">
        <v>133178.24100000001</v>
      </c>
    </row>
    <row r="411" spans="1:21">
      <c r="A411" t="s">
        <v>166</v>
      </c>
      <c r="B411">
        <v>26485.995999999999</v>
      </c>
      <c r="C411">
        <v>30747.761999999999</v>
      </c>
      <c r="D411">
        <v>33500.85</v>
      </c>
      <c r="E411">
        <v>46106.82</v>
      </c>
      <c r="F411">
        <v>49466.432000000001</v>
      </c>
      <c r="G411">
        <v>48403.283000000003</v>
      </c>
      <c r="H411">
        <v>46119.404000000002</v>
      </c>
      <c r="I411">
        <v>48205.508000000002</v>
      </c>
      <c r="J411">
        <v>58534.701000000001</v>
      </c>
      <c r="K411">
        <v>58810.44</v>
      </c>
      <c r="L411">
        <v>53272.305</v>
      </c>
      <c r="M411">
        <v>61522.745000000003</v>
      </c>
      <c r="N411">
        <v>73942.625</v>
      </c>
      <c r="O411">
        <v>93340.422999999995</v>
      </c>
      <c r="P411">
        <v>65583.254000000001</v>
      </c>
      <c r="Q411">
        <v>70149.516000000003</v>
      </c>
      <c r="R411">
        <v>71109.607999999993</v>
      </c>
      <c r="S411">
        <v>61948.451000000001</v>
      </c>
      <c r="T411">
        <v>78250.362999999998</v>
      </c>
      <c r="U411">
        <v>78739.509999999995</v>
      </c>
    </row>
    <row r="412" spans="1:21">
      <c r="A412" t="s">
        <v>167</v>
      </c>
      <c r="B412">
        <v>140574.22399999999</v>
      </c>
      <c r="C412">
        <v>170752.17600000001</v>
      </c>
      <c r="D412">
        <v>181739.47200000001</v>
      </c>
      <c r="E412">
        <v>243023.12</v>
      </c>
      <c r="F412">
        <v>217131.63800000001</v>
      </c>
      <c r="G412">
        <v>248257.40700000001</v>
      </c>
      <c r="H412">
        <v>295273.891</v>
      </c>
      <c r="I412">
        <v>347229.43800000002</v>
      </c>
      <c r="J412">
        <v>455524.76299999998</v>
      </c>
      <c r="K412">
        <v>504726.33299999998</v>
      </c>
      <c r="L412">
        <v>531506.32200000004</v>
      </c>
      <c r="M412">
        <v>618781.80099999998</v>
      </c>
      <c r="N412">
        <v>726682.84100000001</v>
      </c>
      <c r="O412">
        <v>770653.38399999996</v>
      </c>
      <c r="P412">
        <v>604393.35</v>
      </c>
      <c r="Q412">
        <v>703698.74</v>
      </c>
      <c r="R412">
        <v>878203.72699999996</v>
      </c>
      <c r="S412">
        <v>813336.82799999998</v>
      </c>
      <c r="T412">
        <v>866905.11600000004</v>
      </c>
      <c r="U412">
        <v>895646.946</v>
      </c>
    </row>
    <row r="413" spans="1:21">
      <c r="A413" t="s">
        <v>168</v>
      </c>
      <c r="B413">
        <v>47408.472000000002</v>
      </c>
      <c r="C413">
        <v>61747.008000000002</v>
      </c>
      <c r="D413">
        <v>54749.868000000002</v>
      </c>
      <c r="E413">
        <v>74969.487999999998</v>
      </c>
      <c r="F413">
        <v>73728.528000000006</v>
      </c>
      <c r="G413">
        <v>68497.937999999995</v>
      </c>
      <c r="H413">
        <v>83807.100999999995</v>
      </c>
      <c r="I413">
        <v>98715.646999999997</v>
      </c>
      <c r="J413">
        <v>128749.40399999999</v>
      </c>
      <c r="K413">
        <v>176695.554</v>
      </c>
      <c r="L413">
        <v>180558.783</v>
      </c>
      <c r="M413">
        <v>202469.55100000001</v>
      </c>
      <c r="N413">
        <v>223261.77799999999</v>
      </c>
      <c r="O413">
        <v>249117.57699999999</v>
      </c>
      <c r="P413">
        <v>188458.74600000001</v>
      </c>
      <c r="Q413">
        <v>195276.31299999999</v>
      </c>
      <c r="R413">
        <v>271660.68599999999</v>
      </c>
      <c r="S413">
        <v>252709.45</v>
      </c>
      <c r="T413">
        <v>254285.88099999999</v>
      </c>
      <c r="U413">
        <v>308000.95699999999</v>
      </c>
    </row>
    <row r="414" spans="1:21">
      <c r="A414" t="s">
        <v>169</v>
      </c>
      <c r="B414">
        <v>63541.476000000002</v>
      </c>
      <c r="C414">
        <v>67712.384000000005</v>
      </c>
      <c r="D414">
        <v>68823.895999999993</v>
      </c>
      <c r="E414">
        <v>71022.808000000005</v>
      </c>
      <c r="F414">
        <v>67619.400999999998</v>
      </c>
      <c r="G414">
        <v>57884.845000000001</v>
      </c>
      <c r="H414">
        <v>70585.827999999994</v>
      </c>
      <c r="I414">
        <v>80546.528000000006</v>
      </c>
      <c r="J414">
        <v>108640.663</v>
      </c>
      <c r="K414">
        <v>133572.93799999999</v>
      </c>
      <c r="L414">
        <v>158495.05499999999</v>
      </c>
      <c r="M414">
        <v>181082.11199999999</v>
      </c>
      <c r="N414">
        <v>202047.33600000001</v>
      </c>
      <c r="O414">
        <v>237282.61199999999</v>
      </c>
      <c r="P414">
        <v>179792.78099999999</v>
      </c>
      <c r="Q414">
        <v>183873.88800000001</v>
      </c>
      <c r="R414">
        <v>212477.14300000001</v>
      </c>
      <c r="S414">
        <v>201211.29</v>
      </c>
      <c r="T414">
        <v>206737.25700000001</v>
      </c>
      <c r="U414">
        <v>237188.72899999999</v>
      </c>
    </row>
    <row r="415" spans="1:21">
      <c r="A415" t="s">
        <v>170</v>
      </c>
      <c r="B415">
        <v>60411.216</v>
      </c>
      <c r="C415">
        <v>71757.648000000001</v>
      </c>
      <c r="D415">
        <v>74335.072</v>
      </c>
      <c r="E415">
        <v>69021.088000000003</v>
      </c>
      <c r="F415">
        <v>72791.402000000002</v>
      </c>
      <c r="G415">
        <v>69911.430999999997</v>
      </c>
      <c r="H415">
        <v>76164.051000000007</v>
      </c>
      <c r="I415">
        <v>106654.272</v>
      </c>
      <c r="J415">
        <v>126443.772</v>
      </c>
      <c r="K415">
        <v>148729.10999999999</v>
      </c>
      <c r="L415">
        <v>158840.049</v>
      </c>
      <c r="M415">
        <v>184972.48699999999</v>
      </c>
      <c r="N415">
        <v>225220.02100000001</v>
      </c>
      <c r="O415">
        <v>276841.96100000001</v>
      </c>
      <c r="P415">
        <v>236307.52</v>
      </c>
      <c r="Q415">
        <v>212383.63</v>
      </c>
      <c r="R415">
        <v>277314.01899999997</v>
      </c>
      <c r="S415">
        <v>362748.48200000002</v>
      </c>
      <c r="T415">
        <v>279333.67</v>
      </c>
      <c r="U415">
        <v>167764.408</v>
      </c>
    </row>
    <row r="416" spans="1:21">
      <c r="A416" t="s">
        <v>171</v>
      </c>
      <c r="B416">
        <v>119967.4</v>
      </c>
      <c r="C416">
        <v>112361.272</v>
      </c>
      <c r="D416">
        <v>97147.944000000003</v>
      </c>
      <c r="E416">
        <v>98414.712</v>
      </c>
      <c r="F416">
        <v>94637.538</v>
      </c>
      <c r="G416">
        <v>83574.668000000005</v>
      </c>
      <c r="H416">
        <v>93517.445999999996</v>
      </c>
      <c r="I416">
        <v>100389.463</v>
      </c>
      <c r="J416">
        <v>143007.951</v>
      </c>
      <c r="K416">
        <v>184316.96400000001</v>
      </c>
      <c r="L416">
        <v>176590.20499999999</v>
      </c>
      <c r="M416">
        <v>215387.08499999999</v>
      </c>
      <c r="N416">
        <v>305562.95799999998</v>
      </c>
      <c r="O416">
        <v>327354.66800000001</v>
      </c>
      <c r="P416">
        <v>219697.31599999999</v>
      </c>
      <c r="Q416">
        <v>228756.47</v>
      </c>
      <c r="R416">
        <v>301969.81699999998</v>
      </c>
      <c r="S416">
        <v>279521.58600000001</v>
      </c>
      <c r="T416">
        <v>269386.17</v>
      </c>
      <c r="U416">
        <v>284498.929</v>
      </c>
    </row>
    <row r="417" spans="1:21">
      <c r="A417" t="s">
        <v>172</v>
      </c>
      <c r="B417">
        <v>105046.848</v>
      </c>
      <c r="C417">
        <v>119427.74400000001</v>
      </c>
      <c r="D417">
        <v>117890.232</v>
      </c>
      <c r="E417">
        <v>131681.736</v>
      </c>
      <c r="F417">
        <v>118335.34299999999</v>
      </c>
      <c r="G417">
        <v>137201.514</v>
      </c>
      <c r="H417">
        <v>144067.57999999999</v>
      </c>
      <c r="I417">
        <v>139565.18</v>
      </c>
      <c r="J417">
        <v>188745.60699999999</v>
      </c>
      <c r="K417">
        <v>227165.56200000001</v>
      </c>
      <c r="L417">
        <v>236705.18299999999</v>
      </c>
      <c r="M417">
        <v>286573.185</v>
      </c>
      <c r="N417">
        <v>393515.26699999999</v>
      </c>
      <c r="O417">
        <v>414487.78899999999</v>
      </c>
      <c r="P417">
        <v>274090.62099999998</v>
      </c>
      <c r="Q417">
        <v>325223.005</v>
      </c>
      <c r="R417">
        <v>412518.06900000002</v>
      </c>
      <c r="S417">
        <v>398759.63500000001</v>
      </c>
      <c r="T417">
        <v>424314.984</v>
      </c>
      <c r="U417">
        <v>478969.75199999998</v>
      </c>
    </row>
    <row r="418" spans="1:21">
      <c r="A418" t="s">
        <v>173</v>
      </c>
      <c r="B418">
        <v>86998.432000000001</v>
      </c>
      <c r="C418">
        <v>99367.895999999993</v>
      </c>
      <c r="D418">
        <v>94609.471999999994</v>
      </c>
      <c r="E418">
        <v>126114</v>
      </c>
      <c r="F418">
        <v>114452.5</v>
      </c>
      <c r="G418">
        <v>130946.02</v>
      </c>
      <c r="H418">
        <v>179366.71799999999</v>
      </c>
      <c r="I418">
        <v>247866.25899999999</v>
      </c>
      <c r="J418">
        <v>322378.49400000001</v>
      </c>
      <c r="K418">
        <v>435323.44099999999</v>
      </c>
      <c r="L418">
        <v>402367.79200000002</v>
      </c>
      <c r="M418">
        <v>486056.80200000003</v>
      </c>
      <c r="N418">
        <v>577261.772</v>
      </c>
      <c r="O418">
        <v>617412.81099999999</v>
      </c>
      <c r="P418">
        <v>497371.11</v>
      </c>
      <c r="Q418">
        <v>527846.79200000002</v>
      </c>
      <c r="R418">
        <v>641898.11800000002</v>
      </c>
      <c r="S418">
        <v>530713.99399999995</v>
      </c>
      <c r="T418">
        <v>558350.99199999997</v>
      </c>
      <c r="U418">
        <v>579906.67299999995</v>
      </c>
    </row>
    <row r="419" spans="1:21">
      <c r="A419" t="s">
        <v>174</v>
      </c>
      <c r="B419">
        <v>43646.576000000001</v>
      </c>
      <c r="C419">
        <v>50514.076000000001</v>
      </c>
      <c r="D419">
        <v>48207.696000000004</v>
      </c>
      <c r="E419">
        <v>57770.983999999997</v>
      </c>
      <c r="F419">
        <v>63515.343999999997</v>
      </c>
      <c r="G419">
        <v>67095.085000000006</v>
      </c>
      <c r="H419">
        <v>88722.167000000001</v>
      </c>
      <c r="I419">
        <v>85098.971999999994</v>
      </c>
      <c r="J419">
        <v>111480.33</v>
      </c>
      <c r="K419">
        <v>145775.253</v>
      </c>
      <c r="L419">
        <v>155231.97700000001</v>
      </c>
      <c r="M419">
        <v>172836.28099999999</v>
      </c>
      <c r="N419">
        <v>178413.34899999999</v>
      </c>
      <c r="O419">
        <v>189528.77600000001</v>
      </c>
      <c r="P419">
        <v>165720.66399999999</v>
      </c>
      <c r="Q419">
        <v>173572.94200000001</v>
      </c>
      <c r="R419">
        <v>203484.48199999999</v>
      </c>
      <c r="S419">
        <v>216608.75700000001</v>
      </c>
      <c r="T419">
        <v>215965.76</v>
      </c>
      <c r="U419">
        <v>255661.37599999999</v>
      </c>
    </row>
    <row r="420" spans="1:21">
      <c r="A420" t="s">
        <v>175</v>
      </c>
      <c r="B420">
        <v>32799.027999999998</v>
      </c>
      <c r="C420">
        <v>46958.239999999998</v>
      </c>
      <c r="D420">
        <v>48008.216</v>
      </c>
      <c r="E420">
        <v>55270.644</v>
      </c>
      <c r="F420">
        <v>50484.915999999997</v>
      </c>
      <c r="G420">
        <v>49151.097000000002</v>
      </c>
      <c r="H420">
        <v>48355.489000000001</v>
      </c>
      <c r="I420">
        <v>51696.385000000002</v>
      </c>
      <c r="J420">
        <v>55133.250999999997</v>
      </c>
      <c r="K420">
        <v>53305.947</v>
      </c>
      <c r="L420">
        <v>50854.5</v>
      </c>
      <c r="M420">
        <v>48581.832000000002</v>
      </c>
      <c r="N420">
        <v>57456.5</v>
      </c>
      <c r="O420">
        <v>66011.703999999998</v>
      </c>
      <c r="P420">
        <v>50020.055</v>
      </c>
      <c r="Q420">
        <v>56493.737999999998</v>
      </c>
      <c r="R420">
        <v>75671.224000000002</v>
      </c>
      <c r="S420">
        <v>75397.025999999998</v>
      </c>
      <c r="T420">
        <v>65445.158000000003</v>
      </c>
      <c r="U420">
        <v>72649.823000000004</v>
      </c>
    </row>
    <row r="421" spans="1:21">
      <c r="A421" t="s">
        <v>176</v>
      </c>
      <c r="B421">
        <v>1839.0340000000001</v>
      </c>
      <c r="C421">
        <v>2349.4119999999998</v>
      </c>
      <c r="D421">
        <v>1784.3579999999999</v>
      </c>
      <c r="E421">
        <v>2109.2979999999998</v>
      </c>
      <c r="F421">
        <v>1933.136</v>
      </c>
      <c r="G421">
        <v>2994.5010000000002</v>
      </c>
      <c r="H421">
        <v>3383.7310000000002</v>
      </c>
      <c r="I421">
        <v>3299.72</v>
      </c>
      <c r="J421">
        <v>4752.9840000000004</v>
      </c>
      <c r="K421">
        <v>5852.1080000000002</v>
      </c>
      <c r="L421">
        <v>5981.0739999999996</v>
      </c>
      <c r="M421">
        <v>6767.89</v>
      </c>
      <c r="N421">
        <v>13440.316000000001</v>
      </c>
      <c r="O421">
        <v>32410.253000000001</v>
      </c>
      <c r="P421">
        <v>25791.148000000001</v>
      </c>
      <c r="Q421">
        <v>29902.404999999999</v>
      </c>
      <c r="R421">
        <v>37905.915000000001</v>
      </c>
      <c r="S421">
        <v>49464.351000000002</v>
      </c>
      <c r="T421">
        <v>27706.875</v>
      </c>
      <c r="U421">
        <v>40491.220999999998</v>
      </c>
    </row>
    <row r="422" spans="1:21">
      <c r="A422" t="s">
        <v>177</v>
      </c>
      <c r="B422">
        <v>110977.008</v>
      </c>
      <c r="C422">
        <v>85772.487999999998</v>
      </c>
      <c r="D422">
        <v>73056.744000000006</v>
      </c>
      <c r="E422">
        <v>85149.52</v>
      </c>
      <c r="F422">
        <v>60435.396000000001</v>
      </c>
      <c r="G422">
        <v>64816.964</v>
      </c>
      <c r="H422">
        <v>69930.483999999997</v>
      </c>
      <c r="I422">
        <v>66495.346000000005</v>
      </c>
      <c r="J422">
        <v>99190.339000000007</v>
      </c>
      <c r="K422">
        <v>208243.54500000001</v>
      </c>
      <c r="L422">
        <v>287875.53600000002</v>
      </c>
      <c r="M422">
        <v>258711.42800000001</v>
      </c>
      <c r="N422">
        <v>326476.56800000003</v>
      </c>
      <c r="O422">
        <v>517265.96799999999</v>
      </c>
      <c r="P422">
        <v>179983.095</v>
      </c>
      <c r="Q422">
        <v>290927.658</v>
      </c>
      <c r="R422">
        <v>369888.51699999999</v>
      </c>
      <c r="S422">
        <v>312917.65000000002</v>
      </c>
      <c r="T422">
        <v>306856.255</v>
      </c>
      <c r="U422">
        <v>274706.28000000003</v>
      </c>
    </row>
    <row r="423" spans="1:21">
      <c r="A423" t="s">
        <v>178</v>
      </c>
      <c r="B423">
        <v>112593.336</v>
      </c>
      <c r="C423">
        <v>40101.012000000002</v>
      </c>
      <c r="D423">
        <v>54481.904000000002</v>
      </c>
      <c r="E423">
        <v>81702.84</v>
      </c>
      <c r="F423">
        <v>44451.302000000003</v>
      </c>
      <c r="G423">
        <v>46643.159</v>
      </c>
      <c r="H423">
        <v>64248.904000000002</v>
      </c>
      <c r="I423">
        <v>61049.285000000003</v>
      </c>
      <c r="J423">
        <v>87184.313999999998</v>
      </c>
      <c r="K423">
        <v>158976.47500000001</v>
      </c>
      <c r="L423">
        <v>233295.717</v>
      </c>
      <c r="M423">
        <v>183320.57399999999</v>
      </c>
      <c r="N423">
        <v>280551.288</v>
      </c>
      <c r="O423">
        <v>419669.43900000001</v>
      </c>
      <c r="P423">
        <v>102516.974</v>
      </c>
      <c r="Q423">
        <v>405498.43300000002</v>
      </c>
      <c r="R423">
        <v>267217.96299999999</v>
      </c>
      <c r="S423">
        <v>251859.80799999999</v>
      </c>
      <c r="T423">
        <v>240621.557</v>
      </c>
      <c r="U423">
        <v>206292.37100000001</v>
      </c>
    </row>
    <row r="424" spans="1:21">
      <c r="A424" t="s">
        <v>179</v>
      </c>
      <c r="B424">
        <v>401107.87199999997</v>
      </c>
      <c r="C424">
        <v>344992.64</v>
      </c>
      <c r="D424">
        <v>320528.51199999999</v>
      </c>
      <c r="E424">
        <v>401202.56</v>
      </c>
      <c r="F424">
        <v>276608.31</v>
      </c>
      <c r="G424">
        <v>334129.43400000001</v>
      </c>
      <c r="H424">
        <v>319563.89399999997</v>
      </c>
      <c r="I424">
        <v>273313.02500000002</v>
      </c>
      <c r="J424">
        <v>398989.984</v>
      </c>
      <c r="K424">
        <v>669985.87399999995</v>
      </c>
      <c r="L424">
        <v>852657.80700000003</v>
      </c>
      <c r="M424">
        <v>1057466.21</v>
      </c>
      <c r="N424">
        <v>1412107.379</v>
      </c>
      <c r="O424">
        <v>1739981.66</v>
      </c>
      <c r="P424">
        <v>801242.59499999997</v>
      </c>
      <c r="Q424">
        <v>1164847.5989999999</v>
      </c>
      <c r="R424">
        <v>1508338.298</v>
      </c>
      <c r="S424">
        <v>1427897.034</v>
      </c>
      <c r="T424">
        <v>1397807.6040000001</v>
      </c>
      <c r="U424">
        <v>1357478.135</v>
      </c>
    </row>
    <row r="425" spans="1:21">
      <c r="A425" t="s">
        <v>180</v>
      </c>
      <c r="B425">
        <v>166674.91200000001</v>
      </c>
      <c r="C425">
        <v>174292.46400000001</v>
      </c>
      <c r="D425">
        <v>172697.07199999999</v>
      </c>
      <c r="E425">
        <v>246491.24799999999</v>
      </c>
      <c r="F425">
        <v>192349.81599999999</v>
      </c>
      <c r="G425">
        <v>241428.101</v>
      </c>
      <c r="H425">
        <v>269308.51199999999</v>
      </c>
      <c r="I425">
        <v>252015.117</v>
      </c>
      <c r="J425">
        <v>371031.98499999999</v>
      </c>
      <c r="K425">
        <v>551548.88300000003</v>
      </c>
      <c r="L425">
        <v>641413.02500000002</v>
      </c>
      <c r="M425">
        <v>901843.43799999997</v>
      </c>
      <c r="N425">
        <v>1168507.0209999999</v>
      </c>
      <c r="O425">
        <v>1470896.987</v>
      </c>
      <c r="P425">
        <v>933349.13800000004</v>
      </c>
      <c r="Q425">
        <v>1152264.807</v>
      </c>
      <c r="R425">
        <v>1414579.9040000001</v>
      </c>
      <c r="S425">
        <v>1280330.412</v>
      </c>
      <c r="T425">
        <v>1273860.425</v>
      </c>
      <c r="U425">
        <v>1289598.368</v>
      </c>
    </row>
    <row r="426" spans="1:21">
      <c r="A426" t="s">
        <v>181</v>
      </c>
      <c r="B426">
        <v>99359.816000000006</v>
      </c>
      <c r="C426">
        <v>97077.456000000006</v>
      </c>
      <c r="D426">
        <v>98599.823999999993</v>
      </c>
      <c r="E426">
        <v>139500.976</v>
      </c>
      <c r="F426">
        <v>126911.518</v>
      </c>
      <c r="G426">
        <v>172648.766</v>
      </c>
      <c r="H426">
        <v>179008.15900000001</v>
      </c>
      <c r="I426">
        <v>175690.37299999999</v>
      </c>
      <c r="J426">
        <v>254395.533</v>
      </c>
      <c r="K426">
        <v>420330.20899999997</v>
      </c>
      <c r="L426">
        <v>537207.40399999998</v>
      </c>
      <c r="M426">
        <v>784682.03200000001</v>
      </c>
      <c r="N426">
        <v>1148861.378</v>
      </c>
      <c r="O426">
        <v>1302186.2760000001</v>
      </c>
      <c r="P426">
        <v>740865.35900000005</v>
      </c>
      <c r="Q426">
        <v>1010080.219</v>
      </c>
      <c r="R426">
        <v>1238752.2860000001</v>
      </c>
      <c r="S426">
        <v>1073485.804</v>
      </c>
      <c r="T426">
        <v>1064002.3019999999</v>
      </c>
      <c r="U426">
        <v>1129973.324</v>
      </c>
    </row>
    <row r="427" spans="1:21">
      <c r="A427" t="s">
        <v>182</v>
      </c>
      <c r="B427">
        <v>113441.088</v>
      </c>
      <c r="C427">
        <v>126749.952</v>
      </c>
      <c r="D427">
        <v>158394.81599999999</v>
      </c>
      <c r="E427">
        <v>242294.94399999999</v>
      </c>
      <c r="F427">
        <v>196733.261</v>
      </c>
      <c r="G427">
        <v>222616.18700000001</v>
      </c>
      <c r="H427">
        <v>256051.486</v>
      </c>
      <c r="I427">
        <v>247956.67300000001</v>
      </c>
      <c r="J427">
        <v>337941.04800000001</v>
      </c>
      <c r="K427">
        <v>568159.71600000001</v>
      </c>
      <c r="L427">
        <v>633768.08900000004</v>
      </c>
      <c r="M427">
        <v>892204.83299999998</v>
      </c>
      <c r="N427">
        <v>1316314.905</v>
      </c>
      <c r="O427">
        <v>1655368.3189999999</v>
      </c>
      <c r="P427">
        <v>764316.71200000006</v>
      </c>
      <c r="Q427">
        <v>1072502.1029999999</v>
      </c>
      <c r="R427">
        <v>1542764.8060000001</v>
      </c>
      <c r="S427">
        <v>1442443.736</v>
      </c>
      <c r="T427">
        <v>1260411.132</v>
      </c>
      <c r="U427">
        <v>1076713.773</v>
      </c>
    </row>
    <row r="428" spans="1:21">
      <c r="A428" t="s">
        <v>183</v>
      </c>
      <c r="B428">
        <v>4839.7240000000002</v>
      </c>
      <c r="C428">
        <v>7666.9859999999999</v>
      </c>
      <c r="D428">
        <v>4997.5770000000002</v>
      </c>
      <c r="E428">
        <v>4616.6180000000004</v>
      </c>
      <c r="F428">
        <v>5074.6260000000002</v>
      </c>
      <c r="G428">
        <v>4745.97</v>
      </c>
      <c r="H428">
        <v>4200.5200000000004</v>
      </c>
      <c r="I428">
        <v>3846.8110000000001</v>
      </c>
      <c r="J428">
        <v>5500.5240000000003</v>
      </c>
      <c r="K428">
        <v>5669.549</v>
      </c>
      <c r="L428">
        <v>7424.73</v>
      </c>
      <c r="M428">
        <v>9103.0540000000001</v>
      </c>
      <c r="N428">
        <v>17423.057000000001</v>
      </c>
      <c r="O428">
        <v>34920.161</v>
      </c>
      <c r="P428">
        <v>24891.517</v>
      </c>
      <c r="Q428">
        <v>12891.916999999999</v>
      </c>
      <c r="R428">
        <v>15250.561</v>
      </c>
      <c r="S428">
        <v>14834.653</v>
      </c>
      <c r="T428">
        <v>20245.701000000001</v>
      </c>
      <c r="U428">
        <v>32065.172999999999</v>
      </c>
    </row>
    <row r="429" spans="1:21">
      <c r="A429" t="s">
        <v>184</v>
      </c>
      <c r="B429">
        <v>27077.108</v>
      </c>
      <c r="C429">
        <v>31905.682000000001</v>
      </c>
      <c r="D429">
        <v>32371.871999999999</v>
      </c>
      <c r="E429">
        <v>43993.1</v>
      </c>
      <c r="F429">
        <v>31847.232</v>
      </c>
      <c r="G429">
        <v>35089.076999999997</v>
      </c>
      <c r="H429">
        <v>43541.796000000002</v>
      </c>
      <c r="I429">
        <v>43576.887999999999</v>
      </c>
      <c r="J429">
        <v>57640.559000000001</v>
      </c>
      <c r="K429">
        <v>91396.157000000007</v>
      </c>
      <c r="L429">
        <v>124189.32</v>
      </c>
      <c r="M429">
        <v>157692.25599999999</v>
      </c>
      <c r="N429">
        <v>196373.05</v>
      </c>
      <c r="O429">
        <v>228197.54300000001</v>
      </c>
      <c r="P429">
        <v>139793.747</v>
      </c>
      <c r="Q429">
        <v>164672.90400000001</v>
      </c>
      <c r="R429">
        <v>249956.33499999999</v>
      </c>
      <c r="S429">
        <v>248697.86499999999</v>
      </c>
      <c r="T429">
        <v>231571.37599999999</v>
      </c>
      <c r="U429">
        <v>246377.818</v>
      </c>
    </row>
    <row r="430" spans="1:21">
      <c r="A430" t="s">
        <v>185</v>
      </c>
      <c r="B430">
        <v>204143.61600000001</v>
      </c>
      <c r="C430">
        <v>208833.53599999999</v>
      </c>
      <c r="D430">
        <v>197834.016</v>
      </c>
      <c r="E430">
        <v>213294.83199999999</v>
      </c>
      <c r="F430">
        <v>212401.799</v>
      </c>
      <c r="G430">
        <v>222092.549</v>
      </c>
      <c r="H430">
        <v>247844.228</v>
      </c>
      <c r="I430">
        <v>235845.84400000001</v>
      </c>
      <c r="J430">
        <v>321076.99699999997</v>
      </c>
      <c r="K430">
        <v>474069.11499999999</v>
      </c>
      <c r="L430">
        <v>589136.00100000005</v>
      </c>
      <c r="M430">
        <v>727315.28599999996</v>
      </c>
      <c r="N430">
        <v>1009350.689</v>
      </c>
      <c r="O430">
        <v>1110408.5870000001</v>
      </c>
      <c r="P430">
        <v>717503.70900000003</v>
      </c>
      <c r="Q430">
        <v>841733.25600000005</v>
      </c>
      <c r="R430">
        <v>1159454.98</v>
      </c>
      <c r="S430">
        <v>943061.00199999998</v>
      </c>
      <c r="T430">
        <v>958261.60900000005</v>
      </c>
      <c r="U430">
        <v>1018064.335</v>
      </c>
    </row>
    <row r="431" spans="1:21">
      <c r="A431" t="s">
        <v>186</v>
      </c>
      <c r="B431">
        <v>13576.968999999999</v>
      </c>
      <c r="C431">
        <v>13143.498</v>
      </c>
      <c r="D431">
        <v>11260.242</v>
      </c>
      <c r="E431">
        <v>21326.47</v>
      </c>
      <c r="F431">
        <v>24032.731</v>
      </c>
      <c r="G431">
        <v>28704.744999999999</v>
      </c>
      <c r="H431">
        <v>30394.47</v>
      </c>
      <c r="I431">
        <v>27213.280999999999</v>
      </c>
      <c r="J431">
        <v>39882.156999999999</v>
      </c>
      <c r="K431">
        <v>45500.623</v>
      </c>
      <c r="L431">
        <v>28997.983</v>
      </c>
      <c r="M431">
        <v>70975.903000000006</v>
      </c>
      <c r="N431">
        <v>80923.051999999996</v>
      </c>
      <c r="O431">
        <v>139792.962</v>
      </c>
      <c r="P431">
        <v>83037.414000000004</v>
      </c>
      <c r="Q431">
        <v>119404.374</v>
      </c>
      <c r="R431">
        <v>78986.067999999999</v>
      </c>
      <c r="S431">
        <v>133058.07800000001</v>
      </c>
      <c r="T431">
        <v>154095.20800000001</v>
      </c>
      <c r="U431">
        <v>156380.622</v>
      </c>
    </row>
    <row r="432" spans="1:21">
      <c r="A432" t="s">
        <v>187</v>
      </c>
      <c r="B432">
        <v>192246.83199999999</v>
      </c>
      <c r="C432">
        <v>189526.54399999999</v>
      </c>
      <c r="D432">
        <v>175749.984</v>
      </c>
      <c r="E432">
        <v>176155.61600000001</v>
      </c>
      <c r="F432">
        <v>172034.576</v>
      </c>
      <c r="G432">
        <v>214925.53599999999</v>
      </c>
      <c r="H432">
        <v>229144.77100000001</v>
      </c>
      <c r="I432">
        <v>220707.50099999999</v>
      </c>
      <c r="J432">
        <v>288982.83399999997</v>
      </c>
      <c r="K432">
        <v>469370.62699999998</v>
      </c>
      <c r="L432">
        <v>594233.223</v>
      </c>
      <c r="M432">
        <v>1131834.4509999999</v>
      </c>
      <c r="N432">
        <v>1339951.388</v>
      </c>
      <c r="O432">
        <v>1293987.0959999999</v>
      </c>
      <c r="P432">
        <v>797954.32200000004</v>
      </c>
      <c r="Q432">
        <v>1158712.5</v>
      </c>
      <c r="R432">
        <v>1357556.2520000001</v>
      </c>
      <c r="S432">
        <v>1360152.635</v>
      </c>
      <c r="T432">
        <v>1452267.9080000001</v>
      </c>
      <c r="U432">
        <v>1208806.794</v>
      </c>
    </row>
    <row r="433" spans="1:21">
      <c r="A433" t="s">
        <v>188</v>
      </c>
      <c r="B433">
        <v>23324.54</v>
      </c>
      <c r="C433">
        <v>13247.236000000001</v>
      </c>
      <c r="D433">
        <v>11446.453</v>
      </c>
      <c r="E433">
        <v>11935.511</v>
      </c>
      <c r="F433">
        <v>9809.5830000000005</v>
      </c>
      <c r="G433">
        <v>19348.98</v>
      </c>
      <c r="H433">
        <v>17285.282999999999</v>
      </c>
      <c r="I433">
        <v>19430.894</v>
      </c>
      <c r="J433">
        <v>33271.248</v>
      </c>
      <c r="K433">
        <v>41281.701999999997</v>
      </c>
      <c r="L433">
        <v>63562.983</v>
      </c>
      <c r="M433">
        <v>87441.285999999993</v>
      </c>
      <c r="N433">
        <v>117669.299</v>
      </c>
      <c r="O433">
        <v>91439.214999999997</v>
      </c>
      <c r="P433">
        <v>43393.591</v>
      </c>
      <c r="Q433">
        <v>49596.762000000002</v>
      </c>
      <c r="R433">
        <v>116640.905</v>
      </c>
      <c r="S433">
        <v>104103.079</v>
      </c>
      <c r="T433">
        <v>81414.771999999997</v>
      </c>
      <c r="U433">
        <v>110877.754</v>
      </c>
    </row>
    <row r="434" spans="1:21">
      <c r="A434" t="s">
        <v>189</v>
      </c>
      <c r="B434">
        <v>300886.592</v>
      </c>
      <c r="C434">
        <v>281114.97600000002</v>
      </c>
      <c r="D434">
        <v>308656.03200000001</v>
      </c>
      <c r="E434">
        <v>370394.65600000002</v>
      </c>
      <c r="F434">
        <v>351643.36800000002</v>
      </c>
      <c r="G434">
        <v>333697.90500000003</v>
      </c>
      <c r="H434">
        <v>389078.98200000002</v>
      </c>
      <c r="I434">
        <v>408928.022</v>
      </c>
      <c r="J434">
        <v>555024.29700000002</v>
      </c>
      <c r="K434">
        <v>708625.375</v>
      </c>
      <c r="L434">
        <v>855939.25800000003</v>
      </c>
      <c r="M434">
        <v>1165842.923</v>
      </c>
      <c r="N434">
        <v>1456557.7990000001</v>
      </c>
      <c r="O434">
        <v>1604296.112</v>
      </c>
      <c r="P434">
        <v>1004748.566</v>
      </c>
      <c r="Q434">
        <v>1360858.97</v>
      </c>
      <c r="R434">
        <v>1773400.55</v>
      </c>
      <c r="S434">
        <v>1491971.568</v>
      </c>
      <c r="T434">
        <v>1560376.808</v>
      </c>
      <c r="U434">
        <v>1763483.291</v>
      </c>
    </row>
    <row r="435" spans="1:21">
      <c r="A435" t="s">
        <v>190</v>
      </c>
      <c r="B435">
        <v>9925.2369999999992</v>
      </c>
      <c r="C435">
        <v>12552.959000000001</v>
      </c>
      <c r="D435">
        <v>13194.804</v>
      </c>
      <c r="E435">
        <v>19070.966</v>
      </c>
      <c r="F435">
        <v>20436.456999999999</v>
      </c>
      <c r="G435">
        <v>25847.429</v>
      </c>
      <c r="H435">
        <v>30328.050999999999</v>
      </c>
      <c r="I435">
        <v>30685.928</v>
      </c>
      <c r="J435">
        <v>37254.838000000003</v>
      </c>
      <c r="K435">
        <v>68678.394</v>
      </c>
      <c r="L435">
        <v>84355.879000000001</v>
      </c>
      <c r="M435">
        <v>117021.64200000001</v>
      </c>
      <c r="N435">
        <v>196428.44699999999</v>
      </c>
      <c r="O435">
        <v>187078.16800000001</v>
      </c>
      <c r="P435">
        <v>143384.86600000001</v>
      </c>
      <c r="Q435">
        <v>205607.50200000001</v>
      </c>
      <c r="R435">
        <v>103945.367</v>
      </c>
      <c r="S435">
        <v>140724.99799999999</v>
      </c>
      <c r="T435">
        <v>250183.49799999999</v>
      </c>
      <c r="U435">
        <v>299623.97600000002</v>
      </c>
    </row>
    <row r="436" spans="1:21">
      <c r="A436" t="s">
        <v>191</v>
      </c>
      <c r="B436">
        <v>29230.243999999999</v>
      </c>
      <c r="C436">
        <v>29338.673999999999</v>
      </c>
      <c r="D436">
        <v>36727.872000000003</v>
      </c>
      <c r="E436">
        <v>36245.288</v>
      </c>
      <c r="F436">
        <v>34463.588000000003</v>
      </c>
      <c r="G436">
        <v>39715.535000000003</v>
      </c>
      <c r="H436">
        <v>34515.53</v>
      </c>
      <c r="I436">
        <v>28480.97</v>
      </c>
      <c r="J436">
        <v>36174.872000000003</v>
      </c>
      <c r="K436">
        <v>53104.519</v>
      </c>
      <c r="L436">
        <v>68101.145999999993</v>
      </c>
      <c r="M436">
        <v>156720.35399999999</v>
      </c>
      <c r="N436">
        <v>201140.94500000001</v>
      </c>
      <c r="O436">
        <v>137506.22099999999</v>
      </c>
      <c r="P436">
        <v>78472.471000000005</v>
      </c>
      <c r="Q436">
        <v>109698.58</v>
      </c>
      <c r="R436">
        <v>96663.942999999999</v>
      </c>
      <c r="S436">
        <v>89327.930999999997</v>
      </c>
      <c r="T436">
        <v>103193.507</v>
      </c>
      <c r="U436">
        <v>269163.50400000002</v>
      </c>
    </row>
    <row r="437" spans="1:21">
      <c r="A437" t="s">
        <v>192</v>
      </c>
      <c r="B437">
        <v>3209.375</v>
      </c>
      <c r="C437">
        <v>7602.0959999999995</v>
      </c>
      <c r="D437">
        <v>6584.3310000000001</v>
      </c>
      <c r="E437">
        <v>3718.1469999999999</v>
      </c>
      <c r="F437">
        <v>4042.7179999999998</v>
      </c>
      <c r="G437">
        <v>5069.1790000000001</v>
      </c>
      <c r="H437">
        <v>5790.1019999999999</v>
      </c>
      <c r="I437">
        <v>4778.0150000000003</v>
      </c>
      <c r="J437">
        <v>6996.96</v>
      </c>
      <c r="K437">
        <v>7299</v>
      </c>
      <c r="L437">
        <v>9809.4830000000002</v>
      </c>
      <c r="M437">
        <v>10599.659</v>
      </c>
      <c r="N437">
        <v>17942.719000000001</v>
      </c>
      <c r="O437">
        <v>17877.307000000001</v>
      </c>
      <c r="P437">
        <v>10099.450000000001</v>
      </c>
      <c r="Q437">
        <v>14026.584000000001</v>
      </c>
      <c r="R437">
        <v>23706.581999999999</v>
      </c>
      <c r="S437">
        <v>20024.069</v>
      </c>
      <c r="T437">
        <v>25586.863000000001</v>
      </c>
      <c r="U437">
        <v>31794.364000000001</v>
      </c>
    </row>
    <row r="438" spans="1:21">
      <c r="A438" t="s">
        <v>193</v>
      </c>
      <c r="B438">
        <v>63542.148000000001</v>
      </c>
      <c r="C438">
        <v>62429.635999999999</v>
      </c>
      <c r="D438">
        <v>75216.872000000003</v>
      </c>
      <c r="E438">
        <v>60284.167999999998</v>
      </c>
      <c r="F438">
        <v>57481.338000000003</v>
      </c>
      <c r="G438">
        <v>83801.183000000005</v>
      </c>
      <c r="H438">
        <v>102807.178</v>
      </c>
      <c r="I438">
        <v>114872.712</v>
      </c>
      <c r="J438">
        <v>79379.887000000002</v>
      </c>
      <c r="K438">
        <v>97747.801000000007</v>
      </c>
      <c r="L438">
        <v>104176.569</v>
      </c>
      <c r="M438">
        <v>54428.764999999999</v>
      </c>
      <c r="N438">
        <v>80664.194000000003</v>
      </c>
      <c r="O438">
        <v>109056.967</v>
      </c>
      <c r="P438">
        <v>44697.983999999997</v>
      </c>
      <c r="Q438">
        <v>100641.14200000001</v>
      </c>
      <c r="R438">
        <v>169838.84700000001</v>
      </c>
      <c r="S438">
        <v>141531.60999999999</v>
      </c>
      <c r="T438">
        <v>146871.85399999999</v>
      </c>
      <c r="U438">
        <v>156572.92199999999</v>
      </c>
    </row>
    <row r="439" spans="1:21">
      <c r="A439" t="s">
        <v>194</v>
      </c>
      <c r="B439">
        <v>123707.376</v>
      </c>
      <c r="C439">
        <v>145480.304</v>
      </c>
      <c r="D439">
        <v>124582.45600000001</v>
      </c>
      <c r="E439">
        <v>132486.33600000001</v>
      </c>
      <c r="F439">
        <v>115040.16099999999</v>
      </c>
      <c r="G439">
        <v>129310.55499999999</v>
      </c>
      <c r="H439">
        <v>135192.484</v>
      </c>
      <c r="I439">
        <v>141443.62599999999</v>
      </c>
      <c r="J439">
        <v>215845.55300000001</v>
      </c>
      <c r="K439">
        <v>273783.64899999998</v>
      </c>
      <c r="L439">
        <v>298163.80499999999</v>
      </c>
      <c r="M439">
        <v>396656.10700000002</v>
      </c>
      <c r="N439">
        <v>550510.01100000006</v>
      </c>
      <c r="O439">
        <v>676704.86800000002</v>
      </c>
      <c r="P439">
        <v>443060.94300000003</v>
      </c>
      <c r="Q439">
        <v>484551.57199999999</v>
      </c>
      <c r="R439">
        <v>678119.77099999995</v>
      </c>
      <c r="S439">
        <v>562773.25300000003</v>
      </c>
      <c r="T439">
        <v>562035.46200000006</v>
      </c>
      <c r="U439">
        <v>632593.48100000003</v>
      </c>
    </row>
    <row r="440" spans="1:21">
      <c r="A440" t="s">
        <v>195</v>
      </c>
      <c r="B440">
        <v>72304.191999999995</v>
      </c>
      <c r="C440">
        <v>78366.84</v>
      </c>
      <c r="D440">
        <v>61213</v>
      </c>
      <c r="E440">
        <v>55728.616000000002</v>
      </c>
      <c r="F440">
        <v>51354.364999999998</v>
      </c>
      <c r="G440">
        <v>57979.141000000003</v>
      </c>
      <c r="H440">
        <v>64245.161999999997</v>
      </c>
      <c r="I440">
        <v>64419.271999999997</v>
      </c>
      <c r="J440">
        <v>74359.350000000006</v>
      </c>
      <c r="K440">
        <v>92034.604999999996</v>
      </c>
      <c r="L440">
        <v>94211.68</v>
      </c>
      <c r="M440">
        <v>117956.507</v>
      </c>
      <c r="N440">
        <v>167662.12700000001</v>
      </c>
      <c r="O440">
        <v>209661.68100000001</v>
      </c>
      <c r="P440">
        <v>141100.72500000001</v>
      </c>
      <c r="Q440">
        <v>136223.49100000001</v>
      </c>
      <c r="R440">
        <v>157798.08199999999</v>
      </c>
      <c r="S440">
        <v>144034.10699999999</v>
      </c>
      <c r="T440">
        <v>149009.465</v>
      </c>
      <c r="U440">
        <v>165499.15</v>
      </c>
    </row>
    <row r="441" spans="1:21">
      <c r="A441" t="s">
        <v>196</v>
      </c>
      <c r="B441">
        <v>52544.932000000001</v>
      </c>
      <c r="C441">
        <v>57012.436000000002</v>
      </c>
      <c r="D441">
        <v>47858.32</v>
      </c>
      <c r="E441">
        <v>61604.436000000002</v>
      </c>
      <c r="F441">
        <v>50472.542000000001</v>
      </c>
      <c r="G441">
        <v>54033.635999999999</v>
      </c>
      <c r="H441">
        <v>58807.307999999997</v>
      </c>
      <c r="I441">
        <v>62184.998</v>
      </c>
      <c r="J441">
        <v>78153.498000000007</v>
      </c>
      <c r="K441">
        <v>111394.97100000001</v>
      </c>
      <c r="L441">
        <v>126309.72900000001</v>
      </c>
      <c r="M441">
        <v>174830.076</v>
      </c>
      <c r="N441">
        <v>202650.21900000001</v>
      </c>
      <c r="O441">
        <v>205524.04800000001</v>
      </c>
      <c r="P441">
        <v>141349.935</v>
      </c>
      <c r="Q441">
        <v>185385.04199999999</v>
      </c>
      <c r="R441">
        <v>218538.79199999999</v>
      </c>
      <c r="S441">
        <v>201440.984</v>
      </c>
      <c r="T441">
        <v>205562.095</v>
      </c>
      <c r="U441">
        <v>210554.41899999999</v>
      </c>
    </row>
    <row r="442" spans="1:21">
      <c r="A442" t="s">
        <v>197</v>
      </c>
      <c r="B442">
        <v>70775.320000000007</v>
      </c>
      <c r="C442">
        <v>81380.767999999996</v>
      </c>
      <c r="D442">
        <v>86014.36</v>
      </c>
      <c r="E442">
        <v>127197.872</v>
      </c>
      <c r="F442">
        <v>133965.951</v>
      </c>
      <c r="G442">
        <v>144016.04800000001</v>
      </c>
      <c r="H442">
        <v>181000.141</v>
      </c>
      <c r="I442">
        <v>202127.889</v>
      </c>
      <c r="J442">
        <v>277740.52100000001</v>
      </c>
      <c r="K442">
        <v>371750.10499999998</v>
      </c>
      <c r="L442">
        <v>437353.22100000002</v>
      </c>
      <c r="M442">
        <v>524963.53700000001</v>
      </c>
      <c r="N442">
        <v>672887.59400000004</v>
      </c>
      <c r="O442">
        <v>755214.777</v>
      </c>
      <c r="P442">
        <v>522706.90899999999</v>
      </c>
      <c r="Q442">
        <v>657382.16899999999</v>
      </c>
      <c r="R442">
        <v>858456</v>
      </c>
      <c r="S442">
        <v>798691.13</v>
      </c>
      <c r="T442">
        <v>865781.49899999995</v>
      </c>
      <c r="U442">
        <v>965489.21100000001</v>
      </c>
    </row>
    <row r="443" spans="1:21">
      <c r="A443" t="s">
        <v>198</v>
      </c>
      <c r="B443">
        <v>100856.304</v>
      </c>
      <c r="C443">
        <v>110603.792</v>
      </c>
      <c r="D443">
        <v>101664.016</v>
      </c>
      <c r="E443">
        <v>118956.61599999999</v>
      </c>
      <c r="F443">
        <v>143936.386</v>
      </c>
      <c r="G443">
        <v>152605.068</v>
      </c>
      <c r="H443">
        <v>194634.81899999999</v>
      </c>
      <c r="I443">
        <v>196485.30100000001</v>
      </c>
      <c r="J443">
        <v>285551.63699999999</v>
      </c>
      <c r="K443">
        <v>405246.77899999998</v>
      </c>
      <c r="L443">
        <v>391754.59499999997</v>
      </c>
      <c r="M443">
        <v>397643.50799999997</v>
      </c>
      <c r="N443">
        <v>478934.74800000002</v>
      </c>
      <c r="O443">
        <v>634814.09100000001</v>
      </c>
      <c r="P443">
        <v>419729.26199999999</v>
      </c>
      <c r="Q443">
        <v>440130.88699999999</v>
      </c>
      <c r="R443">
        <v>628716.50199999998</v>
      </c>
      <c r="S443">
        <v>605430.91599999997</v>
      </c>
      <c r="T443">
        <v>637647.27300000004</v>
      </c>
      <c r="U443">
        <v>727985.66500000004</v>
      </c>
    </row>
    <row r="444" spans="1:21">
      <c r="A444" t="s">
        <v>199</v>
      </c>
      <c r="B444">
        <v>12582.757</v>
      </c>
      <c r="C444">
        <v>18631.912</v>
      </c>
      <c r="D444">
        <v>20660.511999999999</v>
      </c>
      <c r="E444">
        <v>23230.401999999998</v>
      </c>
      <c r="F444">
        <v>23420.815999999999</v>
      </c>
      <c r="G444">
        <v>25188.184000000001</v>
      </c>
      <c r="H444">
        <v>27903.875</v>
      </c>
      <c r="I444">
        <v>27371.525000000001</v>
      </c>
      <c r="J444">
        <v>31918.11</v>
      </c>
      <c r="K444">
        <v>39438.826000000001</v>
      </c>
      <c r="L444">
        <v>46885.582000000002</v>
      </c>
      <c r="M444">
        <v>51158.046000000002</v>
      </c>
      <c r="N444">
        <v>64506.661</v>
      </c>
      <c r="O444">
        <v>104636.742</v>
      </c>
      <c r="P444">
        <v>74553.967999999993</v>
      </c>
      <c r="Q444">
        <v>124369.22500000001</v>
      </c>
      <c r="R444">
        <v>151620.16</v>
      </c>
      <c r="S444">
        <v>132026.712</v>
      </c>
      <c r="T444">
        <v>126031.89200000001</v>
      </c>
      <c r="U444">
        <v>127942.23699999999</v>
      </c>
    </row>
    <row r="445" spans="1:21">
      <c r="A445" t="s">
        <v>200</v>
      </c>
      <c r="B445">
        <v>65111.16</v>
      </c>
      <c r="C445">
        <v>74333.072</v>
      </c>
      <c r="D445">
        <v>55917.440000000002</v>
      </c>
      <c r="E445">
        <v>54864.38</v>
      </c>
      <c r="F445">
        <v>58287.966999999997</v>
      </c>
      <c r="G445">
        <v>57838.894</v>
      </c>
      <c r="H445">
        <v>63731.796000000002</v>
      </c>
      <c r="I445">
        <v>71173.138000000006</v>
      </c>
      <c r="J445">
        <v>93371.26</v>
      </c>
      <c r="K445">
        <v>118693.38400000001</v>
      </c>
      <c r="L445">
        <v>120623.901</v>
      </c>
      <c r="M445">
        <v>141147.78700000001</v>
      </c>
      <c r="N445">
        <v>175653.508</v>
      </c>
      <c r="O445">
        <v>211531.55300000001</v>
      </c>
      <c r="P445">
        <v>177449.755</v>
      </c>
      <c r="Q445">
        <v>182997.522</v>
      </c>
      <c r="R445">
        <v>236550.40599999999</v>
      </c>
      <c r="S445">
        <v>240313.08900000001</v>
      </c>
      <c r="T445">
        <v>239996.36199999999</v>
      </c>
      <c r="U445">
        <v>222125.17800000001</v>
      </c>
    </row>
    <row r="446" spans="1:21">
      <c r="A446" t="s">
        <v>201</v>
      </c>
      <c r="B446">
        <v>336707.87199999997</v>
      </c>
      <c r="C446">
        <v>393511.04</v>
      </c>
      <c r="D446">
        <v>403588.03200000001</v>
      </c>
      <c r="E446">
        <v>624127.36</v>
      </c>
      <c r="F446">
        <v>556141.90300000005</v>
      </c>
      <c r="G446">
        <v>639955.549</v>
      </c>
      <c r="H446">
        <v>767216.679</v>
      </c>
      <c r="I446">
        <v>826055.12899999996</v>
      </c>
      <c r="J446">
        <v>1133551.094</v>
      </c>
      <c r="K446">
        <v>1448747.922</v>
      </c>
      <c r="L446">
        <v>1640792.219</v>
      </c>
      <c r="M446">
        <v>2007798.324</v>
      </c>
      <c r="N446">
        <v>2551986.2650000001</v>
      </c>
      <c r="O446">
        <v>2944808.36</v>
      </c>
      <c r="P446">
        <v>2061781.986</v>
      </c>
      <c r="Q446">
        <v>2429257.3139999998</v>
      </c>
      <c r="R446">
        <v>3140075.08</v>
      </c>
      <c r="S446">
        <v>2774464.0750000002</v>
      </c>
      <c r="T446">
        <v>3016375.0359999998</v>
      </c>
      <c r="U446">
        <v>3244322.202</v>
      </c>
    </row>
    <row r="447" spans="1:21">
      <c r="A447" t="s">
        <v>202</v>
      </c>
      <c r="B447">
        <v>52017.828000000001</v>
      </c>
      <c r="C447">
        <v>47221.504000000001</v>
      </c>
      <c r="D447">
        <v>62088.843999999997</v>
      </c>
      <c r="E447">
        <v>57308.04</v>
      </c>
      <c r="F447">
        <v>30900.608</v>
      </c>
      <c r="G447">
        <v>21958.005000000001</v>
      </c>
      <c r="H447">
        <v>13798.394</v>
      </c>
      <c r="I447">
        <v>16060.397999999999</v>
      </c>
      <c r="J447">
        <v>18528.580999999998</v>
      </c>
      <c r="K447">
        <v>12461.26</v>
      </c>
      <c r="L447">
        <v>19468.91</v>
      </c>
      <c r="M447">
        <v>12795.665999999999</v>
      </c>
      <c r="N447">
        <v>22545.442999999999</v>
      </c>
      <c r="O447">
        <v>32809.273999999998</v>
      </c>
      <c r="P447">
        <v>27512.661</v>
      </c>
      <c r="Q447">
        <v>26484.162</v>
      </c>
      <c r="R447">
        <v>43756.008999999998</v>
      </c>
      <c r="S447">
        <v>21382.651000000002</v>
      </c>
      <c r="T447">
        <v>30953.030999999999</v>
      </c>
      <c r="U447">
        <v>45137.39</v>
      </c>
    </row>
    <row r="448" spans="1:21">
      <c r="A448" t="s">
        <v>203</v>
      </c>
      <c r="B448">
        <v>11014.118</v>
      </c>
      <c r="C448">
        <v>16774.189999999999</v>
      </c>
      <c r="D448">
        <v>8905.7160000000003</v>
      </c>
      <c r="E448">
        <v>52671.46</v>
      </c>
      <c r="F448">
        <v>20707.403999999999</v>
      </c>
      <c r="G448">
        <v>19146.948</v>
      </c>
      <c r="H448">
        <v>18835.419000000002</v>
      </c>
      <c r="I448">
        <v>18811.828000000001</v>
      </c>
      <c r="J448">
        <v>25014.822</v>
      </c>
      <c r="K448">
        <v>26886.199000000001</v>
      </c>
      <c r="L448">
        <v>43014.396999999997</v>
      </c>
      <c r="M448">
        <v>37659.089</v>
      </c>
      <c r="N448">
        <v>45731.446000000004</v>
      </c>
      <c r="O448">
        <v>68384.873999999996</v>
      </c>
      <c r="P448">
        <v>65700.366999999998</v>
      </c>
      <c r="Q448">
        <v>63347.758999999998</v>
      </c>
      <c r="R448">
        <v>73284.269</v>
      </c>
      <c r="S448">
        <v>83235.350000000006</v>
      </c>
      <c r="T448">
        <v>57552.425000000003</v>
      </c>
      <c r="U448">
        <v>62850.207999999999</v>
      </c>
    </row>
    <row r="449" spans="1:21">
      <c r="A449" t="s">
        <v>204</v>
      </c>
      <c r="B449">
        <v>71593.991999999998</v>
      </c>
      <c r="C449">
        <v>146412.272</v>
      </c>
      <c r="D449">
        <v>230913.008</v>
      </c>
      <c r="E449">
        <v>301512.96000000002</v>
      </c>
      <c r="F449">
        <v>362677.19900000002</v>
      </c>
      <c r="G449">
        <v>424961.34700000001</v>
      </c>
      <c r="H449">
        <v>472053.25799999997</v>
      </c>
      <c r="I449">
        <v>494678.59700000001</v>
      </c>
      <c r="J449">
        <v>707124.62</v>
      </c>
      <c r="K449">
        <v>928366.88500000001</v>
      </c>
      <c r="L449">
        <v>1226397.0319999999</v>
      </c>
      <c r="M449">
        <v>1653819.3370000001</v>
      </c>
      <c r="N449">
        <v>1981838.638</v>
      </c>
      <c r="O449">
        <v>2093851.946</v>
      </c>
      <c r="P449">
        <v>1681426.1129999999</v>
      </c>
      <c r="Q449">
        <v>2059818.4609999999</v>
      </c>
      <c r="R449">
        <v>2783981.4670000002</v>
      </c>
      <c r="S449">
        <v>2616486.92</v>
      </c>
      <c r="T449">
        <v>2724599.7149999999</v>
      </c>
      <c r="U449">
        <v>3122218.031</v>
      </c>
    </row>
    <row r="450" spans="1:21">
      <c r="A450" t="s">
        <v>205</v>
      </c>
      <c r="B450">
        <v>7.2149999999999999</v>
      </c>
      <c r="C450">
        <v>25156.212</v>
      </c>
      <c r="D450">
        <v>20635.741999999998</v>
      </c>
      <c r="E450">
        <v>50841.32</v>
      </c>
      <c r="F450">
        <v>64569.654000000002</v>
      </c>
      <c r="G450">
        <v>48681.148000000001</v>
      </c>
      <c r="H450">
        <v>58065.095999999998</v>
      </c>
      <c r="I450">
        <v>50702.353999999999</v>
      </c>
      <c r="J450">
        <v>54550.326999999997</v>
      </c>
      <c r="K450">
        <v>48033.366999999998</v>
      </c>
      <c r="L450">
        <v>28109.593000000001</v>
      </c>
      <c r="M450">
        <v>29591.100999999999</v>
      </c>
      <c r="N450">
        <v>27574.131000000001</v>
      </c>
      <c r="O450">
        <v>58487.574000000001</v>
      </c>
      <c r="P450">
        <v>47709.531000000003</v>
      </c>
      <c r="Q450">
        <v>76488.138000000006</v>
      </c>
      <c r="R450">
        <v>121756.137</v>
      </c>
      <c r="S450">
        <v>268396.23800000001</v>
      </c>
      <c r="T450">
        <v>247146.88099999999</v>
      </c>
      <c r="U450">
        <v>323799.45699999999</v>
      </c>
    </row>
    <row r="451" spans="1:21">
      <c r="A451" t="s">
        <v>206</v>
      </c>
      <c r="B451">
        <v>134921.92000000001</v>
      </c>
      <c r="C451">
        <v>154433.728</v>
      </c>
      <c r="D451">
        <v>163918.25599999999</v>
      </c>
      <c r="E451">
        <v>257970.75200000001</v>
      </c>
      <c r="F451">
        <v>216317.636</v>
      </c>
      <c r="G451">
        <v>253769.351</v>
      </c>
      <c r="H451">
        <v>315910</v>
      </c>
      <c r="I451">
        <v>305388.36700000003</v>
      </c>
      <c r="J451">
        <v>447399.17499999999</v>
      </c>
      <c r="K451">
        <v>592923.73899999994</v>
      </c>
      <c r="L451">
        <v>669380.09</v>
      </c>
      <c r="M451">
        <v>857013.77399999998</v>
      </c>
      <c r="N451">
        <v>1007065.762</v>
      </c>
      <c r="O451">
        <v>1094809.7339999999</v>
      </c>
      <c r="P451">
        <v>781862.67700000003</v>
      </c>
      <c r="Q451">
        <v>969755.61300000001</v>
      </c>
      <c r="R451">
        <v>1292925.6629999999</v>
      </c>
      <c r="S451">
        <v>1220437.301</v>
      </c>
      <c r="T451">
        <v>1239131.507</v>
      </c>
      <c r="U451">
        <v>1325396.6839999999</v>
      </c>
    </row>
    <row r="452" spans="1:21">
      <c r="A452" t="s">
        <v>207</v>
      </c>
      <c r="B452">
        <v>61392.868000000002</v>
      </c>
      <c r="C452">
        <v>100818.632</v>
      </c>
      <c r="D452">
        <v>62955.072</v>
      </c>
      <c r="E452">
        <v>107294.984</v>
      </c>
      <c r="F452">
        <v>166773.26</v>
      </c>
      <c r="G452">
        <v>125464.647</v>
      </c>
      <c r="H452">
        <v>130658.269</v>
      </c>
      <c r="I452">
        <v>85174.101999999999</v>
      </c>
      <c r="J452">
        <v>155511.027</v>
      </c>
      <c r="K452">
        <v>179158.58499999999</v>
      </c>
      <c r="L452">
        <v>193657.86199999999</v>
      </c>
      <c r="M452">
        <v>195007.856</v>
      </c>
      <c r="N452">
        <v>230210.927</v>
      </c>
      <c r="O452">
        <v>238625.31299999999</v>
      </c>
      <c r="P452">
        <v>177378.93799999999</v>
      </c>
      <c r="Q452">
        <v>296706.07500000001</v>
      </c>
      <c r="R452">
        <v>387891.00300000003</v>
      </c>
      <c r="S452">
        <v>337769.598</v>
      </c>
      <c r="T452">
        <v>359816.22100000002</v>
      </c>
      <c r="U452">
        <v>338306.66200000001</v>
      </c>
    </row>
    <row r="453" spans="1:21">
      <c r="A453" t="s">
        <v>208</v>
      </c>
      <c r="B453">
        <v>184014.38399999999</v>
      </c>
      <c r="C453">
        <v>231066.75200000001</v>
      </c>
      <c r="D453">
        <v>165212.92800000001</v>
      </c>
      <c r="E453">
        <v>117983.952</v>
      </c>
      <c r="F453">
        <v>85690.808000000005</v>
      </c>
      <c r="G453">
        <v>99127.315000000002</v>
      </c>
      <c r="H453">
        <v>123289.067</v>
      </c>
      <c r="I453">
        <v>149024.56099999999</v>
      </c>
      <c r="J453">
        <v>148245.478</v>
      </c>
      <c r="K453">
        <v>192311.177</v>
      </c>
      <c r="L453">
        <v>245049.86600000001</v>
      </c>
      <c r="M453">
        <v>306240.56699999998</v>
      </c>
      <c r="N453">
        <v>409872.90100000001</v>
      </c>
      <c r="O453">
        <v>545050.30000000005</v>
      </c>
      <c r="P453">
        <v>340162.15299999999</v>
      </c>
      <c r="Q453">
        <v>345826.78700000001</v>
      </c>
      <c r="R453">
        <v>523793.734</v>
      </c>
      <c r="S453">
        <v>554794.25800000003</v>
      </c>
      <c r="T453">
        <v>534904.277</v>
      </c>
      <c r="U453">
        <v>560897.48899999994</v>
      </c>
    </row>
    <row r="454" spans="1:21">
      <c r="A454" t="s">
        <v>209</v>
      </c>
      <c r="B454">
        <v>41167.675999999999</v>
      </c>
      <c r="C454">
        <v>52013.7</v>
      </c>
      <c r="D454">
        <v>45434.076000000001</v>
      </c>
      <c r="E454">
        <v>23037.236000000001</v>
      </c>
      <c r="F454">
        <v>19189.641</v>
      </c>
      <c r="G454">
        <v>24907.279999999999</v>
      </c>
      <c r="H454">
        <v>41532.493999999999</v>
      </c>
      <c r="I454">
        <v>47242.188000000002</v>
      </c>
      <c r="J454">
        <v>48903.997000000003</v>
      </c>
      <c r="K454">
        <v>86346.342999999993</v>
      </c>
      <c r="L454">
        <v>112367.38</v>
      </c>
      <c r="M454">
        <v>147926.948</v>
      </c>
      <c r="N454">
        <v>213280.32500000001</v>
      </c>
      <c r="O454">
        <v>314211.50400000002</v>
      </c>
      <c r="P454">
        <v>125522.136</v>
      </c>
      <c r="Q454">
        <v>148375.24</v>
      </c>
      <c r="R454">
        <v>238820.18</v>
      </c>
      <c r="S454">
        <v>209496.74</v>
      </c>
      <c r="T454">
        <v>214222.62299999999</v>
      </c>
      <c r="U454">
        <v>244382.94200000001</v>
      </c>
    </row>
    <row r="455" spans="1:21">
      <c r="A455" t="s">
        <v>210</v>
      </c>
      <c r="B455">
        <v>232501.66399999999</v>
      </c>
      <c r="C455">
        <v>198905.92</v>
      </c>
      <c r="D455">
        <v>161096.25599999999</v>
      </c>
      <c r="E455">
        <v>146625.008</v>
      </c>
      <c r="F455">
        <v>126458.481</v>
      </c>
      <c r="G455">
        <v>142114.785</v>
      </c>
      <c r="H455">
        <v>166012.40299999999</v>
      </c>
      <c r="I455">
        <v>185869.57</v>
      </c>
      <c r="J455">
        <v>261242.63699999999</v>
      </c>
      <c r="K455">
        <v>376781.22100000002</v>
      </c>
      <c r="L455">
        <v>421571.20899999997</v>
      </c>
      <c r="M455">
        <v>467328.42200000002</v>
      </c>
      <c r="N455">
        <v>637545.27099999995</v>
      </c>
      <c r="O455">
        <v>850662.21799999999</v>
      </c>
      <c r="P455">
        <v>397010.23499999999</v>
      </c>
      <c r="Q455">
        <v>378215.93199999997</v>
      </c>
      <c r="R455">
        <v>551250.40099999995</v>
      </c>
      <c r="S455">
        <v>411250.12300000002</v>
      </c>
      <c r="T455">
        <v>401496.64199999999</v>
      </c>
      <c r="U455">
        <v>495523.53700000001</v>
      </c>
    </row>
    <row r="456" spans="1:21">
      <c r="A456" t="s">
        <v>211</v>
      </c>
      <c r="B456">
        <v>211729.77600000001</v>
      </c>
      <c r="C456">
        <v>198528.288</v>
      </c>
      <c r="D456">
        <v>190904.592</v>
      </c>
      <c r="E456">
        <v>213391.16800000001</v>
      </c>
      <c r="F456">
        <v>181805.88200000001</v>
      </c>
      <c r="G456">
        <v>186189.125</v>
      </c>
      <c r="H456">
        <v>201685.342</v>
      </c>
      <c r="I456">
        <v>196625.02600000001</v>
      </c>
      <c r="J456">
        <v>254045.53200000001</v>
      </c>
      <c r="K456">
        <v>252756.95699999999</v>
      </c>
      <c r="L456">
        <v>264019.75699999998</v>
      </c>
      <c r="M456">
        <v>292194.53899999999</v>
      </c>
      <c r="N456">
        <v>378022.89799999999</v>
      </c>
      <c r="O456">
        <v>337527.55599999998</v>
      </c>
      <c r="P456">
        <v>195073.77499999999</v>
      </c>
      <c r="Q456">
        <v>245995.674</v>
      </c>
      <c r="R456">
        <v>362461.56199999998</v>
      </c>
      <c r="S456">
        <v>290070.78200000001</v>
      </c>
      <c r="T456">
        <v>302511.67599999998</v>
      </c>
      <c r="U456">
        <v>307708.10700000002</v>
      </c>
    </row>
    <row r="457" spans="1:21">
      <c r="A457" t="s">
        <v>212</v>
      </c>
      <c r="B457">
        <v>79531.648000000001</v>
      </c>
      <c r="C457">
        <v>61412.792000000001</v>
      </c>
      <c r="D457">
        <v>57128.1</v>
      </c>
      <c r="E457">
        <v>59558.207999999999</v>
      </c>
      <c r="F457">
        <v>46624.506000000001</v>
      </c>
      <c r="G457">
        <v>44128.703999999998</v>
      </c>
      <c r="H457">
        <v>53228.739000000001</v>
      </c>
      <c r="I457">
        <v>63715.864000000001</v>
      </c>
      <c r="J457">
        <v>75005.528000000006</v>
      </c>
      <c r="K457">
        <v>87882.788</v>
      </c>
      <c r="L457">
        <v>72832.562000000005</v>
      </c>
      <c r="M457">
        <v>82027.127999999997</v>
      </c>
      <c r="N457">
        <v>96317.535000000003</v>
      </c>
      <c r="O457">
        <v>125605.95299999999</v>
      </c>
      <c r="P457">
        <v>67366.928</v>
      </c>
      <c r="Q457">
        <v>87965.797000000006</v>
      </c>
      <c r="R457">
        <v>109505.15700000001</v>
      </c>
      <c r="S457">
        <v>104856.94899999999</v>
      </c>
      <c r="T457">
        <v>109344.829</v>
      </c>
      <c r="U457">
        <v>180359.80499999999</v>
      </c>
    </row>
    <row r="458" spans="1:21">
      <c r="A458" t="s">
        <v>213</v>
      </c>
      <c r="B458">
        <v>123574.208</v>
      </c>
      <c r="C458">
        <v>84502.535999999993</v>
      </c>
      <c r="D458">
        <v>86425.551999999996</v>
      </c>
      <c r="E458">
        <v>66355.104000000007</v>
      </c>
      <c r="F458">
        <v>69413.785000000003</v>
      </c>
      <c r="G458">
        <v>112663.659</v>
      </c>
      <c r="H458">
        <v>107037.69</v>
      </c>
      <c r="I458">
        <v>86386.588000000003</v>
      </c>
      <c r="J458">
        <v>105098.928</v>
      </c>
      <c r="K458">
        <v>132432.47700000001</v>
      </c>
      <c r="L458">
        <v>143812.451</v>
      </c>
      <c r="M458">
        <v>148682.16800000001</v>
      </c>
      <c r="N458">
        <v>185518.584</v>
      </c>
      <c r="O458">
        <v>191411.04500000001</v>
      </c>
      <c r="P458">
        <v>82448.444000000003</v>
      </c>
      <c r="Q458">
        <v>95948.24</v>
      </c>
      <c r="R458">
        <v>111468.129</v>
      </c>
      <c r="S458">
        <v>116253.75900000001</v>
      </c>
      <c r="T458">
        <v>133206.848</v>
      </c>
      <c r="U458">
        <v>111836.26700000001</v>
      </c>
    </row>
    <row r="459" spans="1:21">
      <c r="A459" t="s">
        <v>214</v>
      </c>
      <c r="B459">
        <v>66638.127999999997</v>
      </c>
      <c r="C459">
        <v>80237.351999999999</v>
      </c>
      <c r="D459">
        <v>60133.811999999998</v>
      </c>
      <c r="E459">
        <v>50214.400000000001</v>
      </c>
      <c r="F459">
        <v>40045.546999999999</v>
      </c>
      <c r="G459">
        <v>33995.663999999997</v>
      </c>
      <c r="H459">
        <v>33366.953000000001</v>
      </c>
      <c r="I459">
        <v>39413.462</v>
      </c>
      <c r="J459">
        <v>52596.824000000001</v>
      </c>
      <c r="K459">
        <v>61819.137999999999</v>
      </c>
      <c r="L459">
        <v>55543.894999999997</v>
      </c>
      <c r="M459">
        <v>80705.308000000005</v>
      </c>
      <c r="N459">
        <v>92714.486999999994</v>
      </c>
      <c r="O459">
        <v>109983.39200000001</v>
      </c>
      <c r="P459">
        <v>87906.917000000001</v>
      </c>
      <c r="Q459">
        <v>67468.452999999994</v>
      </c>
      <c r="R459">
        <v>92548.483999999997</v>
      </c>
      <c r="S459">
        <v>91969.523000000001</v>
      </c>
      <c r="T459">
        <v>91114.812999999995</v>
      </c>
      <c r="U459">
        <v>94558.606</v>
      </c>
    </row>
    <row r="460" spans="1:21">
      <c r="A460" t="s">
        <v>215</v>
      </c>
      <c r="B460">
        <v>471673.728</v>
      </c>
      <c r="C460">
        <v>454625.85600000003</v>
      </c>
      <c r="D460">
        <v>386873.08799999999</v>
      </c>
      <c r="E460">
        <v>434903.68</v>
      </c>
      <c r="F460">
        <v>439445.30200000003</v>
      </c>
      <c r="G460">
        <v>511525.81699999998</v>
      </c>
      <c r="H460">
        <v>663266.37800000003</v>
      </c>
      <c r="I460">
        <v>519132.37</v>
      </c>
      <c r="J460">
        <v>738151.46</v>
      </c>
      <c r="K460">
        <v>871329.87600000005</v>
      </c>
      <c r="L460">
        <v>789536.47600000002</v>
      </c>
      <c r="M460">
        <v>933948.28799999994</v>
      </c>
      <c r="N460">
        <v>1277763.483</v>
      </c>
      <c r="O460">
        <v>1525965.2320000001</v>
      </c>
      <c r="P460">
        <v>922171.8</v>
      </c>
      <c r="Q460">
        <v>903042.81200000003</v>
      </c>
      <c r="R460">
        <v>1229879.977</v>
      </c>
      <c r="S460">
        <v>1117806.189</v>
      </c>
      <c r="T460">
        <v>1162691.7960000001</v>
      </c>
      <c r="U460">
        <v>1508949.6359999999</v>
      </c>
    </row>
    <row r="461" spans="1:21">
      <c r="A461" t="s">
        <v>216</v>
      </c>
      <c r="B461">
        <v>94882.92</v>
      </c>
      <c r="C461">
        <v>94907.72</v>
      </c>
      <c r="D461">
        <v>105092.712</v>
      </c>
      <c r="E461">
        <v>106977.67200000001</v>
      </c>
      <c r="F461">
        <v>138726.24799999999</v>
      </c>
      <c r="G461">
        <v>185553.92300000001</v>
      </c>
      <c r="H461">
        <v>225204.95800000001</v>
      </c>
      <c r="I461">
        <v>192171.57699999999</v>
      </c>
      <c r="J461">
        <v>229171.889</v>
      </c>
      <c r="K461">
        <v>253526.70499999999</v>
      </c>
      <c r="L461">
        <v>300417.74800000002</v>
      </c>
      <c r="M461">
        <v>324375.07500000001</v>
      </c>
      <c r="N461">
        <v>444459.59700000001</v>
      </c>
      <c r="O461">
        <v>487031.95899999997</v>
      </c>
      <c r="P461">
        <v>181119.66</v>
      </c>
      <c r="Q461">
        <v>199241.94500000001</v>
      </c>
      <c r="R461">
        <v>367134.73599999998</v>
      </c>
      <c r="S461">
        <v>324797.52799999999</v>
      </c>
      <c r="T461">
        <v>364413.93800000002</v>
      </c>
      <c r="U461">
        <v>473389.09</v>
      </c>
    </row>
    <row r="462" spans="1:21">
      <c r="A462" t="s">
        <v>217</v>
      </c>
      <c r="B462">
        <v>70433.063999999998</v>
      </c>
      <c r="C462">
        <v>67550.975999999995</v>
      </c>
      <c r="D462">
        <v>63922.351999999999</v>
      </c>
      <c r="E462">
        <v>130045.808</v>
      </c>
      <c r="F462">
        <v>95308.285999999993</v>
      </c>
      <c r="G462">
        <v>82829.88</v>
      </c>
      <c r="H462">
        <v>102688.45</v>
      </c>
      <c r="I462">
        <v>89722.873999999996</v>
      </c>
      <c r="J462">
        <v>132701.18799999999</v>
      </c>
      <c r="K462">
        <v>213875.27</v>
      </c>
      <c r="L462">
        <v>139089.96400000001</v>
      </c>
      <c r="M462">
        <v>173361.32399999999</v>
      </c>
      <c r="N462">
        <v>211278.565</v>
      </c>
      <c r="O462">
        <v>239858</v>
      </c>
      <c r="P462">
        <v>125284.014</v>
      </c>
      <c r="Q462">
        <v>109337.605</v>
      </c>
      <c r="R462">
        <v>165286.68100000001</v>
      </c>
      <c r="S462">
        <v>145013.34700000001</v>
      </c>
      <c r="T462">
        <v>137362.93400000001</v>
      </c>
      <c r="U462">
        <v>164008.14300000001</v>
      </c>
    </row>
    <row r="463" spans="1:21">
      <c r="A463" t="s">
        <v>218</v>
      </c>
      <c r="B463">
        <v>62257.167999999998</v>
      </c>
      <c r="C463">
        <v>81358.584000000003</v>
      </c>
      <c r="D463">
        <v>63322.671999999999</v>
      </c>
      <c r="E463">
        <v>79495.407999999996</v>
      </c>
      <c r="F463">
        <v>68210.918999999994</v>
      </c>
      <c r="G463">
        <v>79327.823999999993</v>
      </c>
      <c r="H463">
        <v>100820.981</v>
      </c>
      <c r="I463">
        <v>93058.282999999996</v>
      </c>
      <c r="J463">
        <v>127838.371</v>
      </c>
      <c r="K463">
        <v>154147.02100000001</v>
      </c>
      <c r="L463">
        <v>145295.29399999999</v>
      </c>
      <c r="M463">
        <v>193792.03400000001</v>
      </c>
      <c r="N463">
        <v>228344.337</v>
      </c>
      <c r="O463">
        <v>296761.86099999998</v>
      </c>
      <c r="P463">
        <v>156450.59899999999</v>
      </c>
      <c r="Q463">
        <v>170042.70800000001</v>
      </c>
      <c r="R463">
        <v>270855.54599999997</v>
      </c>
      <c r="S463">
        <v>278843.70199999999</v>
      </c>
      <c r="T463">
        <v>269252.56099999999</v>
      </c>
      <c r="U463">
        <v>304289.446</v>
      </c>
    </row>
    <row r="464" spans="1:21">
      <c r="A464" t="s">
        <v>219</v>
      </c>
      <c r="B464">
        <v>79379.456000000006</v>
      </c>
      <c r="C464">
        <v>75233.872000000003</v>
      </c>
      <c r="D464">
        <v>87027.232000000004</v>
      </c>
      <c r="E464">
        <v>91802.567999999999</v>
      </c>
      <c r="F464">
        <v>146649.19200000001</v>
      </c>
      <c r="G464">
        <v>80287.664000000004</v>
      </c>
      <c r="H464">
        <v>94100.092999999993</v>
      </c>
      <c r="I464">
        <v>85741.31</v>
      </c>
      <c r="J464">
        <v>171598.935</v>
      </c>
      <c r="K464">
        <v>208602.734</v>
      </c>
      <c r="L464">
        <v>157460.47</v>
      </c>
      <c r="M464">
        <v>173311.071</v>
      </c>
      <c r="N464">
        <v>248639.50599999999</v>
      </c>
      <c r="O464">
        <v>317537.853</v>
      </c>
      <c r="P464">
        <v>180507.103</v>
      </c>
      <c r="Q464">
        <v>205573.67499999999</v>
      </c>
      <c r="R464">
        <v>336527.39600000001</v>
      </c>
      <c r="S464">
        <v>268804.99</v>
      </c>
      <c r="T464">
        <v>280901.60100000002</v>
      </c>
      <c r="U464">
        <v>269897.37099999998</v>
      </c>
    </row>
    <row r="465" spans="1:21">
      <c r="A465" t="s">
        <v>220</v>
      </c>
      <c r="B465">
        <v>325437.95199999999</v>
      </c>
      <c r="C465">
        <v>349934.49599999998</v>
      </c>
      <c r="D465">
        <v>301141.05599999998</v>
      </c>
      <c r="E465">
        <v>311324.15999999997</v>
      </c>
      <c r="F465">
        <v>280654.495</v>
      </c>
      <c r="G465">
        <v>323154.93699999998</v>
      </c>
      <c r="H465">
        <v>376727.147</v>
      </c>
      <c r="I465">
        <v>350877.962</v>
      </c>
      <c r="J465">
        <v>462113.49900000001</v>
      </c>
      <c r="K465">
        <v>570486.86399999994</v>
      </c>
      <c r="L465">
        <v>595035.74899999995</v>
      </c>
      <c r="M465">
        <v>699237.61899999995</v>
      </c>
      <c r="N465">
        <v>913840.95400000003</v>
      </c>
      <c r="O465">
        <v>1063657.693</v>
      </c>
      <c r="P465">
        <v>675758.52099999995</v>
      </c>
      <c r="Q465">
        <v>742051.80299999996</v>
      </c>
      <c r="R465">
        <v>1032823.202</v>
      </c>
      <c r="S465">
        <v>1004342.539</v>
      </c>
      <c r="T465">
        <v>1072714.96</v>
      </c>
      <c r="U465">
        <v>1110913.7339999999</v>
      </c>
    </row>
    <row r="466" spans="1:21">
      <c r="A466" t="s">
        <v>221</v>
      </c>
      <c r="B466">
        <v>125690.48</v>
      </c>
      <c r="C466">
        <v>164358.848</v>
      </c>
      <c r="D466">
        <v>173623.82399999999</v>
      </c>
      <c r="E466">
        <v>191107.984</v>
      </c>
      <c r="F466">
        <v>183802.14600000001</v>
      </c>
      <c r="G466">
        <v>205134.39199999999</v>
      </c>
      <c r="H466">
        <v>258310.88399999999</v>
      </c>
      <c r="I466">
        <v>260383.64</v>
      </c>
      <c r="J466">
        <v>368356.00300000003</v>
      </c>
      <c r="K466">
        <v>452933.87199999997</v>
      </c>
      <c r="L466">
        <v>480306.83199999999</v>
      </c>
      <c r="M466">
        <v>590552.48</v>
      </c>
      <c r="N466">
        <v>722534.63399999996</v>
      </c>
      <c r="O466">
        <v>770014.87899999996</v>
      </c>
      <c r="P466">
        <v>535423.43799999997</v>
      </c>
      <c r="Q466">
        <v>741560.58200000005</v>
      </c>
      <c r="R466">
        <v>937960.36899999995</v>
      </c>
      <c r="S466">
        <v>871085.57299999997</v>
      </c>
      <c r="T466">
        <v>959554.1</v>
      </c>
      <c r="U466">
        <v>1072462.9380000001</v>
      </c>
    </row>
    <row r="467" spans="1:21">
      <c r="A467" t="s">
        <v>222</v>
      </c>
      <c r="B467">
        <v>281080.48</v>
      </c>
      <c r="C467">
        <v>328217.92</v>
      </c>
      <c r="D467">
        <v>292977.79200000002</v>
      </c>
      <c r="E467">
        <v>289219.52</v>
      </c>
      <c r="F467">
        <v>272670.16600000003</v>
      </c>
      <c r="G467">
        <v>275103.19</v>
      </c>
      <c r="H467">
        <v>347499.28499999997</v>
      </c>
      <c r="I467">
        <v>378935.28100000002</v>
      </c>
      <c r="J467">
        <v>478857.05599999998</v>
      </c>
      <c r="K467">
        <v>632546.31599999999</v>
      </c>
      <c r="L467">
        <v>676803.98100000003</v>
      </c>
      <c r="M467">
        <v>906226.46600000001</v>
      </c>
      <c r="N467">
        <v>1115084.3470000001</v>
      </c>
      <c r="O467">
        <v>1217837.068</v>
      </c>
      <c r="P467">
        <v>876526.93200000003</v>
      </c>
      <c r="Q467">
        <v>1144670.206</v>
      </c>
      <c r="R467">
        <v>1508928.209</v>
      </c>
      <c r="S467">
        <v>1391295.06</v>
      </c>
      <c r="T467">
        <v>1418736.426</v>
      </c>
      <c r="U467">
        <v>1767115.838</v>
      </c>
    </row>
    <row r="468" spans="1:21">
      <c r="A468" t="s">
        <v>223</v>
      </c>
      <c r="B468">
        <v>165088.64000000001</v>
      </c>
      <c r="C468">
        <v>194918.976</v>
      </c>
      <c r="D468">
        <v>179806.33600000001</v>
      </c>
      <c r="E468">
        <v>195343.12</v>
      </c>
      <c r="F468">
        <v>169633.149</v>
      </c>
      <c r="G468">
        <v>164685.93400000001</v>
      </c>
      <c r="H468">
        <v>194387.20499999999</v>
      </c>
      <c r="I468">
        <v>205124.38</v>
      </c>
      <c r="J468">
        <v>299058.82900000003</v>
      </c>
      <c r="K468">
        <v>421647.40299999999</v>
      </c>
      <c r="L468">
        <v>417796.89600000001</v>
      </c>
      <c r="M468">
        <v>555831.80799999996</v>
      </c>
      <c r="N468">
        <v>791634.51399999997</v>
      </c>
      <c r="O468">
        <v>952238.55900000001</v>
      </c>
      <c r="P468">
        <v>536336.24800000002</v>
      </c>
      <c r="Q468">
        <v>517174.34</v>
      </c>
      <c r="R468">
        <v>792083.804</v>
      </c>
      <c r="S468">
        <v>702285.42099999997</v>
      </c>
      <c r="T468">
        <v>704315.72900000005</v>
      </c>
      <c r="U468">
        <v>790034.03700000001</v>
      </c>
    </row>
    <row r="469" spans="1:21">
      <c r="A469" t="s">
        <v>224</v>
      </c>
      <c r="B469">
        <v>222051.45600000001</v>
      </c>
      <c r="C469">
        <v>239191.05600000001</v>
      </c>
      <c r="D469">
        <v>212418.22399999999</v>
      </c>
      <c r="E469">
        <v>193678.51199999999</v>
      </c>
      <c r="F469">
        <v>171386.14300000001</v>
      </c>
      <c r="G469">
        <v>158080.29500000001</v>
      </c>
      <c r="H469">
        <v>193835.05499999999</v>
      </c>
      <c r="I469">
        <v>193174.78899999999</v>
      </c>
      <c r="J469">
        <v>292473.26500000001</v>
      </c>
      <c r="K469">
        <v>366034.68199999997</v>
      </c>
      <c r="L469">
        <v>306616.96600000001</v>
      </c>
      <c r="M469">
        <v>358043.60200000001</v>
      </c>
      <c r="N469">
        <v>460975.88699999999</v>
      </c>
      <c r="O469">
        <v>564277.80099999998</v>
      </c>
      <c r="P469">
        <v>370285.90399999998</v>
      </c>
      <c r="Q469">
        <v>355422.83199999999</v>
      </c>
      <c r="R469">
        <v>484096.22399999999</v>
      </c>
      <c r="S469">
        <v>444788.663</v>
      </c>
      <c r="T469">
        <v>460956.42</v>
      </c>
      <c r="U469">
        <v>519684.70899999997</v>
      </c>
    </row>
    <row r="470" spans="1:21">
      <c r="A470" t="s">
        <v>225</v>
      </c>
      <c r="B470">
        <v>99923.44</v>
      </c>
      <c r="C470">
        <v>103812.25599999999</v>
      </c>
      <c r="D470">
        <v>94104.047999999995</v>
      </c>
      <c r="E470">
        <v>98084.160000000003</v>
      </c>
      <c r="F470">
        <v>85814.114000000001</v>
      </c>
      <c r="G470">
        <v>87120.84</v>
      </c>
      <c r="H470">
        <v>105353.26</v>
      </c>
      <c r="I470">
        <v>119025.465</v>
      </c>
      <c r="J470">
        <v>140542.908</v>
      </c>
      <c r="K470">
        <v>175962.91</v>
      </c>
      <c r="L470">
        <v>206940.75399999999</v>
      </c>
      <c r="M470">
        <v>254131.821</v>
      </c>
      <c r="N470">
        <v>322269.45199999999</v>
      </c>
      <c r="O470">
        <v>363969.55599999998</v>
      </c>
      <c r="P470">
        <v>224994.89600000001</v>
      </c>
      <c r="Q470">
        <v>274625.07699999999</v>
      </c>
      <c r="R470">
        <v>336782.03</v>
      </c>
      <c r="S470">
        <v>336556.14799999999</v>
      </c>
      <c r="T470">
        <v>388575.55200000003</v>
      </c>
      <c r="U470">
        <v>402196.81800000003</v>
      </c>
    </row>
    <row r="471" spans="1:21">
      <c r="A471" t="s">
        <v>226</v>
      </c>
      <c r="B471">
        <v>190291.024</v>
      </c>
      <c r="C471">
        <v>220559.37599999999</v>
      </c>
      <c r="D471">
        <v>208167.37599999999</v>
      </c>
      <c r="E471">
        <v>222875.90400000001</v>
      </c>
      <c r="F471">
        <v>215322.446</v>
      </c>
      <c r="G471">
        <v>224423.58199999999</v>
      </c>
      <c r="H471">
        <v>244187.23</v>
      </c>
      <c r="I471">
        <v>267340.23700000002</v>
      </c>
      <c r="J471">
        <v>369070.92099999997</v>
      </c>
      <c r="K471">
        <v>459238.63500000001</v>
      </c>
      <c r="L471">
        <v>467305.69500000001</v>
      </c>
      <c r="M471">
        <v>577890.16700000002</v>
      </c>
      <c r="N471">
        <v>728095.23199999996</v>
      </c>
      <c r="O471">
        <v>815392.90899999999</v>
      </c>
      <c r="P471">
        <v>599772.88199999998</v>
      </c>
      <c r="Q471">
        <v>730602.82</v>
      </c>
      <c r="R471">
        <v>985341.58400000003</v>
      </c>
      <c r="S471">
        <v>972717.36100000003</v>
      </c>
      <c r="T471">
        <v>1045862.433</v>
      </c>
      <c r="U471">
        <v>1127683.83</v>
      </c>
    </row>
    <row r="472" spans="1:21">
      <c r="A472" t="s">
        <v>227</v>
      </c>
      <c r="B472">
        <v>93865.279999999999</v>
      </c>
      <c r="C472">
        <v>99613.296000000002</v>
      </c>
      <c r="D472">
        <v>80587.464000000007</v>
      </c>
      <c r="E472">
        <v>143187.6</v>
      </c>
      <c r="F472">
        <v>128205.23299999999</v>
      </c>
      <c r="G472">
        <v>140251.704</v>
      </c>
      <c r="H472">
        <v>186089.514</v>
      </c>
      <c r="I472">
        <v>194378.003</v>
      </c>
      <c r="J472">
        <v>287550.20400000003</v>
      </c>
      <c r="K472">
        <v>380325.96299999999</v>
      </c>
      <c r="L472">
        <v>482457.27</v>
      </c>
      <c r="M472">
        <v>578455.55099999998</v>
      </c>
      <c r="N472">
        <v>731746.29399999999</v>
      </c>
      <c r="O472">
        <v>791566.16799999995</v>
      </c>
      <c r="P472">
        <v>518725.44500000001</v>
      </c>
      <c r="Q472">
        <v>622829.174</v>
      </c>
      <c r="R472">
        <v>832088.39099999995</v>
      </c>
      <c r="S472">
        <v>749595.58499999996</v>
      </c>
      <c r="T472">
        <v>781533.73400000005</v>
      </c>
      <c r="U472">
        <v>860996.33</v>
      </c>
    </row>
    <row r="473" spans="1:21">
      <c r="A473" t="s">
        <v>228</v>
      </c>
      <c r="B473">
        <v>96433.48</v>
      </c>
      <c r="C473">
        <v>67189.135999999999</v>
      </c>
      <c r="D473">
        <v>74624.936000000002</v>
      </c>
      <c r="E473">
        <v>135666.144</v>
      </c>
      <c r="F473">
        <v>139942.954</v>
      </c>
      <c r="G473">
        <v>199448.54500000001</v>
      </c>
      <c r="H473">
        <v>230011.72700000001</v>
      </c>
      <c r="I473">
        <v>244454.79199999999</v>
      </c>
      <c r="J473">
        <v>357251.81</v>
      </c>
      <c r="K473">
        <v>374897.30900000001</v>
      </c>
      <c r="L473">
        <v>285746.83</v>
      </c>
      <c r="M473">
        <v>291748.88099999999</v>
      </c>
      <c r="N473">
        <v>318467.93099999998</v>
      </c>
      <c r="O473">
        <v>397023.17499999999</v>
      </c>
      <c r="P473">
        <v>314081.11900000001</v>
      </c>
      <c r="Q473">
        <v>315152.13099999999</v>
      </c>
      <c r="R473">
        <v>351818.70299999998</v>
      </c>
      <c r="S473">
        <v>395324.01699999999</v>
      </c>
      <c r="T473">
        <v>412260.98</v>
      </c>
      <c r="U473">
        <v>458269.83899999998</v>
      </c>
    </row>
    <row r="474" spans="1:21">
      <c r="A474" t="s">
        <v>229</v>
      </c>
      <c r="B474">
        <v>86867.152000000002</v>
      </c>
      <c r="C474">
        <v>84033.687999999995</v>
      </c>
      <c r="D474">
        <v>64885.504000000001</v>
      </c>
      <c r="E474">
        <v>50972.031999999999</v>
      </c>
      <c r="F474">
        <v>54248.39</v>
      </c>
      <c r="G474">
        <v>46484.904999999999</v>
      </c>
      <c r="H474">
        <v>45748.228000000003</v>
      </c>
      <c r="I474">
        <v>47931.307000000001</v>
      </c>
      <c r="J474">
        <v>59031.868000000002</v>
      </c>
      <c r="K474">
        <v>72738.902000000002</v>
      </c>
      <c r="L474">
        <v>86762.084000000003</v>
      </c>
      <c r="M474">
        <v>150317.56200000001</v>
      </c>
      <c r="N474">
        <v>484793.04100000003</v>
      </c>
      <c r="O474">
        <v>537791.19299999997</v>
      </c>
      <c r="P474">
        <v>395153.11200000002</v>
      </c>
      <c r="Q474">
        <v>417805.674</v>
      </c>
      <c r="R474">
        <v>472628.84100000001</v>
      </c>
      <c r="S474">
        <v>425695.147</v>
      </c>
      <c r="T474">
        <v>434493.91399999999</v>
      </c>
      <c r="U474">
        <v>458984.19500000001</v>
      </c>
    </row>
    <row r="475" spans="1:21">
      <c r="A475" t="s">
        <v>230</v>
      </c>
      <c r="B475">
        <v>743091.77599999995</v>
      </c>
      <c r="C475">
        <v>732791.74399999995</v>
      </c>
      <c r="D475">
        <v>610244.73600000003</v>
      </c>
      <c r="E475">
        <v>697607.36</v>
      </c>
      <c r="F475">
        <v>637141.75899999996</v>
      </c>
      <c r="G475">
        <v>614124.34100000001</v>
      </c>
      <c r="H475">
        <v>910557.36699999997</v>
      </c>
      <c r="I475">
        <v>1241602.8589999999</v>
      </c>
      <c r="J475">
        <v>1375270.96</v>
      </c>
      <c r="K475">
        <v>1719193.5859999999</v>
      </c>
      <c r="L475">
        <v>2004984.86</v>
      </c>
      <c r="M475">
        <v>2958959.9789999998</v>
      </c>
      <c r="N475">
        <v>3516690.1490000002</v>
      </c>
      <c r="O475">
        <v>3653823.6069999998</v>
      </c>
      <c r="P475">
        <v>3419086.0989999999</v>
      </c>
      <c r="Q475">
        <v>5086301.3820000002</v>
      </c>
      <c r="R475">
        <v>7789429.9869999997</v>
      </c>
      <c r="S475">
        <v>6753475.9550000001</v>
      </c>
      <c r="T475">
        <v>5863136.04</v>
      </c>
      <c r="U475">
        <v>6194530.8650000002</v>
      </c>
    </row>
    <row r="476" spans="1:21">
      <c r="A476" t="s">
        <v>231</v>
      </c>
      <c r="B476">
        <v>194877.79199999999</v>
      </c>
      <c r="C476">
        <v>218360.54399999999</v>
      </c>
      <c r="D476">
        <v>204695.16800000001</v>
      </c>
      <c r="E476">
        <v>282495.2</v>
      </c>
      <c r="F476">
        <v>257565.25099999999</v>
      </c>
      <c r="G476">
        <v>394705.44400000002</v>
      </c>
      <c r="H476">
        <v>583085.48100000003</v>
      </c>
      <c r="I476">
        <v>826458.86</v>
      </c>
      <c r="J476">
        <v>917462.68900000001</v>
      </c>
      <c r="K476">
        <v>1395480.9680000001</v>
      </c>
      <c r="L476">
        <v>2200126.08</v>
      </c>
      <c r="M476">
        <v>3484102.7310000001</v>
      </c>
      <c r="N476">
        <v>4156745.159</v>
      </c>
      <c r="O476">
        <v>4150753.7</v>
      </c>
      <c r="P476">
        <v>3566494.46</v>
      </c>
      <c r="Q476">
        <v>4853316.466</v>
      </c>
      <c r="R476">
        <v>4414322.2640000004</v>
      </c>
      <c r="S476">
        <v>3653551.037</v>
      </c>
      <c r="T476">
        <v>3467339.1069999998</v>
      </c>
      <c r="U476">
        <v>3932598.4049999998</v>
      </c>
    </row>
    <row r="477" spans="1:21">
      <c r="A477" t="s">
        <v>232</v>
      </c>
      <c r="B477">
        <v>56759.415999999997</v>
      </c>
      <c r="C477">
        <v>78813.607999999993</v>
      </c>
      <c r="D477">
        <v>80067.104000000007</v>
      </c>
      <c r="E477">
        <v>89368.432000000001</v>
      </c>
      <c r="F477">
        <v>90833.502999999997</v>
      </c>
      <c r="G477">
        <v>133445.65900000001</v>
      </c>
      <c r="H477">
        <v>210859.39300000001</v>
      </c>
      <c r="I477">
        <v>126331.51700000001</v>
      </c>
      <c r="J477">
        <v>186978.58499999999</v>
      </c>
      <c r="K477">
        <v>298458.75400000002</v>
      </c>
      <c r="L477">
        <v>306882.08399999997</v>
      </c>
      <c r="M477">
        <v>444474.16100000002</v>
      </c>
      <c r="N477">
        <v>741585.99199999997</v>
      </c>
      <c r="O477">
        <v>1147438.1540000001</v>
      </c>
      <c r="P477">
        <v>817853.86100000003</v>
      </c>
      <c r="Q477">
        <v>801964.49600000004</v>
      </c>
      <c r="R477">
        <v>824039.68599999999</v>
      </c>
      <c r="S477">
        <v>668758.14500000002</v>
      </c>
      <c r="T477">
        <v>531593.49300000002</v>
      </c>
      <c r="U477">
        <v>671721.83100000001</v>
      </c>
    </row>
    <row r="478" spans="1:21">
      <c r="A478" t="s">
        <v>233</v>
      </c>
      <c r="B478">
        <v>67543.12</v>
      </c>
      <c r="C478">
        <v>80751.312000000005</v>
      </c>
      <c r="D478">
        <v>72818.759999999995</v>
      </c>
      <c r="E478">
        <v>75040.288</v>
      </c>
      <c r="F478">
        <v>68807.683999999994</v>
      </c>
      <c r="G478">
        <v>57365.974999999999</v>
      </c>
      <c r="H478">
        <v>52033.944000000003</v>
      </c>
      <c r="I478">
        <v>65672.721999999994</v>
      </c>
      <c r="J478">
        <v>101246.041</v>
      </c>
      <c r="K478">
        <v>116386.307</v>
      </c>
      <c r="L478">
        <v>86861.407000000007</v>
      </c>
      <c r="M478">
        <v>78301.862999999998</v>
      </c>
      <c r="N478">
        <v>139853.50099999999</v>
      </c>
      <c r="O478">
        <v>161508.46299999999</v>
      </c>
      <c r="P478">
        <v>124647.533</v>
      </c>
      <c r="Q478">
        <v>139549.74299999999</v>
      </c>
      <c r="R478">
        <v>160022.62400000001</v>
      </c>
      <c r="S478">
        <v>177884.38099999999</v>
      </c>
      <c r="T478">
        <v>179030.25899999999</v>
      </c>
      <c r="U478">
        <v>190212.25</v>
      </c>
    </row>
    <row r="479" spans="1:21">
      <c r="A479" t="s">
        <v>234</v>
      </c>
      <c r="B479">
        <v>55924.04</v>
      </c>
      <c r="C479">
        <v>74805.111999999994</v>
      </c>
      <c r="D479">
        <v>71011.232000000004</v>
      </c>
      <c r="E479">
        <v>64724.063999999998</v>
      </c>
      <c r="F479">
        <v>76866.241999999998</v>
      </c>
      <c r="G479">
        <v>76316.157000000007</v>
      </c>
      <c r="H479">
        <v>79233.043000000005</v>
      </c>
      <c r="I479">
        <v>98505.989000000001</v>
      </c>
      <c r="J479">
        <v>195467.05100000001</v>
      </c>
      <c r="K479">
        <v>394829.57500000001</v>
      </c>
      <c r="L479">
        <v>423975.45799999998</v>
      </c>
      <c r="M479">
        <v>414584.96500000003</v>
      </c>
      <c r="N479">
        <v>545684.63300000003</v>
      </c>
      <c r="O479">
        <v>642373.55000000005</v>
      </c>
      <c r="P479">
        <v>450620.71299999999</v>
      </c>
      <c r="Q479">
        <v>431707.44300000003</v>
      </c>
      <c r="R479">
        <v>589009.59900000005</v>
      </c>
      <c r="S479">
        <v>524057.93300000002</v>
      </c>
      <c r="T479">
        <v>392646.36099999998</v>
      </c>
      <c r="U479">
        <v>371149.38400000002</v>
      </c>
    </row>
    <row r="480" spans="1:21">
      <c r="A480" t="s">
        <v>235</v>
      </c>
      <c r="B480">
        <v>539153.53599999996</v>
      </c>
      <c r="C480">
        <v>751214.52800000005</v>
      </c>
      <c r="D480">
        <v>668518.59199999995</v>
      </c>
      <c r="E480">
        <v>622748.54399999999</v>
      </c>
      <c r="F480">
        <v>657837.01500000001</v>
      </c>
      <c r="G480">
        <v>1110207.541</v>
      </c>
      <c r="H480">
        <v>1001282.81</v>
      </c>
      <c r="I480">
        <v>788256.62800000003</v>
      </c>
      <c r="J480">
        <v>1160490.8019999999</v>
      </c>
      <c r="K480">
        <v>1595040.2620000001</v>
      </c>
      <c r="L480">
        <v>1837781.8</v>
      </c>
      <c r="M480">
        <v>2852755.5430000001</v>
      </c>
      <c r="N480">
        <v>3952646.3969999999</v>
      </c>
      <c r="O480">
        <v>4855310.7769999998</v>
      </c>
      <c r="P480">
        <v>3330610.6830000002</v>
      </c>
      <c r="Q480">
        <v>4510536.6950000003</v>
      </c>
      <c r="R480">
        <v>6236482.0539999995</v>
      </c>
      <c r="S480">
        <v>5225352.2060000002</v>
      </c>
      <c r="T480">
        <v>5788703.4630000014</v>
      </c>
      <c r="U480">
        <v>6329321.949</v>
      </c>
    </row>
    <row r="481" spans="1:21">
      <c r="A481" t="s">
        <v>236</v>
      </c>
      <c r="B481">
        <v>140554.72</v>
      </c>
      <c r="C481">
        <v>176793.07199999999</v>
      </c>
      <c r="D481">
        <v>178210.67199999999</v>
      </c>
      <c r="E481">
        <v>263214.592</v>
      </c>
      <c r="F481">
        <v>205020.359</v>
      </c>
      <c r="G481">
        <v>243251.39799999999</v>
      </c>
      <c r="H481">
        <v>255333.24400000001</v>
      </c>
      <c r="I481">
        <v>234471.61799999999</v>
      </c>
      <c r="J481">
        <v>322944.01500000001</v>
      </c>
      <c r="K481">
        <v>408430.951</v>
      </c>
      <c r="L481">
        <v>434556.40600000002</v>
      </c>
      <c r="M481">
        <v>505443.60100000002</v>
      </c>
      <c r="N481">
        <v>720679.745</v>
      </c>
      <c r="O481">
        <v>839614.228</v>
      </c>
      <c r="P481">
        <v>696432.62399999995</v>
      </c>
      <c r="Q481">
        <v>1092870.115</v>
      </c>
      <c r="R481">
        <v>957674.57200000004</v>
      </c>
      <c r="S481">
        <v>884802.49</v>
      </c>
      <c r="T481">
        <v>864459.76199999999</v>
      </c>
      <c r="U481">
        <v>923402.03</v>
      </c>
    </row>
    <row r="482" spans="1:21">
      <c r="A482" t="s">
        <v>237</v>
      </c>
      <c r="B482">
        <v>512546.272</v>
      </c>
      <c r="C482">
        <v>636083.96799999999</v>
      </c>
      <c r="D482">
        <v>702912.12800000003</v>
      </c>
      <c r="E482">
        <v>1176505.344</v>
      </c>
      <c r="F482">
        <v>812155.66500000004</v>
      </c>
      <c r="G482">
        <v>964209.54599999997</v>
      </c>
      <c r="H482">
        <v>1091263.6810000001</v>
      </c>
      <c r="I482">
        <v>1081420.716</v>
      </c>
      <c r="J482">
        <v>1519904.004</v>
      </c>
      <c r="K482">
        <v>1997074.8810000001</v>
      </c>
      <c r="L482">
        <v>2081268.929</v>
      </c>
      <c r="M482">
        <v>2507387.963</v>
      </c>
      <c r="N482">
        <v>2981501.5430000001</v>
      </c>
      <c r="O482">
        <v>3324772.0920000002</v>
      </c>
      <c r="P482">
        <v>2310255.2209999999</v>
      </c>
      <c r="Q482">
        <v>2930344.324</v>
      </c>
      <c r="R482">
        <v>3672521.159</v>
      </c>
      <c r="S482">
        <v>3454989.6</v>
      </c>
      <c r="T482">
        <v>3812397.3670000001</v>
      </c>
      <c r="U482">
        <v>4153813.702</v>
      </c>
    </row>
    <row r="483" spans="1:21">
      <c r="A483" t="s">
        <v>238</v>
      </c>
      <c r="B483">
        <v>278736.76799999998</v>
      </c>
      <c r="C483">
        <v>376061.37599999999</v>
      </c>
      <c r="D483">
        <v>376795.52</v>
      </c>
      <c r="E483">
        <v>492683.07199999999</v>
      </c>
      <c r="F483">
        <v>398475.39</v>
      </c>
      <c r="G483">
        <v>455626.83399999997</v>
      </c>
      <c r="H483">
        <v>518915.32799999998</v>
      </c>
      <c r="I483">
        <v>499479.788</v>
      </c>
      <c r="J483">
        <v>666181.94900000002</v>
      </c>
      <c r="K483">
        <v>912858.00399999996</v>
      </c>
      <c r="L483">
        <v>1066897.6129999999</v>
      </c>
      <c r="M483">
        <v>1402704.118</v>
      </c>
      <c r="N483">
        <v>1674415.4650000001</v>
      </c>
      <c r="O483">
        <v>1891635.398</v>
      </c>
      <c r="P483">
        <v>1249781.034</v>
      </c>
      <c r="Q483">
        <v>1886765.74</v>
      </c>
      <c r="R483">
        <v>2449097.7179999999</v>
      </c>
      <c r="S483">
        <v>2237340.7119999998</v>
      </c>
      <c r="T483">
        <v>2354128.5070000002</v>
      </c>
      <c r="U483">
        <v>2507374.54</v>
      </c>
    </row>
    <row r="484" spans="1:21">
      <c r="A484" t="s">
        <v>239</v>
      </c>
      <c r="B484">
        <v>82871.808000000005</v>
      </c>
      <c r="C484">
        <v>80673.423999999999</v>
      </c>
      <c r="D484">
        <v>61665.351999999999</v>
      </c>
      <c r="E484">
        <v>53210.62</v>
      </c>
      <c r="F484">
        <v>48338.125999999997</v>
      </c>
      <c r="G484">
        <v>52667.875</v>
      </c>
      <c r="H484">
        <v>63641.470999999998</v>
      </c>
      <c r="I484">
        <v>74330.244000000006</v>
      </c>
      <c r="J484">
        <v>95064.244000000006</v>
      </c>
      <c r="K484">
        <v>86786.691999999995</v>
      </c>
      <c r="L484">
        <v>93604.150999999998</v>
      </c>
      <c r="M484">
        <v>116503.27099999999</v>
      </c>
      <c r="N484">
        <v>126883.751</v>
      </c>
      <c r="O484">
        <v>151760.02799999999</v>
      </c>
      <c r="P484">
        <v>180919.43900000001</v>
      </c>
      <c r="Q484">
        <v>154752.66699999999</v>
      </c>
      <c r="R484">
        <v>167698.715</v>
      </c>
      <c r="S484">
        <v>132372.05499999999</v>
      </c>
      <c r="T484">
        <v>140465.46</v>
      </c>
      <c r="U484">
        <v>159594.70800000001</v>
      </c>
    </row>
    <row r="485" spans="1:21">
      <c r="A485" t="s">
        <v>240</v>
      </c>
      <c r="B485">
        <v>310905.47200000001</v>
      </c>
      <c r="C485">
        <v>382439.16800000001</v>
      </c>
      <c r="D485">
        <v>333749.984</v>
      </c>
      <c r="E485">
        <v>324594.20799999998</v>
      </c>
      <c r="F485">
        <v>310513.04399999999</v>
      </c>
      <c r="G485">
        <v>292856.95199999999</v>
      </c>
      <c r="H485">
        <v>316142.49599999998</v>
      </c>
      <c r="I485">
        <v>350918.01400000002</v>
      </c>
      <c r="J485">
        <v>455337.54300000001</v>
      </c>
      <c r="K485">
        <v>548552.02500000002</v>
      </c>
      <c r="L485">
        <v>565075.29099999997</v>
      </c>
      <c r="M485">
        <v>554757.87</v>
      </c>
      <c r="N485">
        <v>742637.522</v>
      </c>
      <c r="O485">
        <v>844022.98300000001</v>
      </c>
      <c r="P485">
        <v>708701.47199999995</v>
      </c>
      <c r="Q485">
        <v>718805.81799999997</v>
      </c>
      <c r="R485">
        <v>774095.17500000005</v>
      </c>
      <c r="S485">
        <v>967117.48499999999</v>
      </c>
      <c r="T485">
        <v>1013994.2439999999</v>
      </c>
      <c r="U485">
        <v>1066913.8</v>
      </c>
    </row>
    <row r="486" spans="1:21">
      <c r="A486" t="s">
        <v>241</v>
      </c>
      <c r="B486">
        <v>217818.4</v>
      </c>
      <c r="C486">
        <v>221370.52799999999</v>
      </c>
      <c r="D486">
        <v>219920.32</v>
      </c>
      <c r="E486">
        <v>383351.84</v>
      </c>
      <c r="F486">
        <v>360233.34</v>
      </c>
      <c r="G486">
        <v>520831.77600000001</v>
      </c>
      <c r="H486">
        <v>790346.27099999995</v>
      </c>
      <c r="I486">
        <v>1008250.1580000001</v>
      </c>
      <c r="J486">
        <v>1450195.1440000001</v>
      </c>
      <c r="K486">
        <v>2150035.267</v>
      </c>
      <c r="L486">
        <v>1901780.91</v>
      </c>
      <c r="M486">
        <v>1767504.9620000001</v>
      </c>
      <c r="N486">
        <v>2054172.4920000001</v>
      </c>
      <c r="O486">
        <v>2481205.1340000001</v>
      </c>
      <c r="P486">
        <v>2764185.3029999998</v>
      </c>
      <c r="Q486">
        <v>4384612.108</v>
      </c>
      <c r="R486">
        <v>3972874.031</v>
      </c>
      <c r="S486">
        <v>3497919.0329999998</v>
      </c>
      <c r="T486">
        <v>3156200.9449999998</v>
      </c>
      <c r="U486">
        <v>3591449.4649999999</v>
      </c>
    </row>
    <row r="487" spans="1:21">
      <c r="A487" t="s">
        <v>242</v>
      </c>
      <c r="B487">
        <v>503238.62400000001</v>
      </c>
      <c r="C487">
        <v>595327.04</v>
      </c>
      <c r="D487">
        <v>688909.95200000005</v>
      </c>
      <c r="E487">
        <v>817384</v>
      </c>
      <c r="F487">
        <v>781152.79799999995</v>
      </c>
      <c r="G487">
        <v>818202.94900000002</v>
      </c>
      <c r="H487">
        <v>936039.85100000002</v>
      </c>
      <c r="I487">
        <v>798614.57900000003</v>
      </c>
      <c r="J487">
        <v>1047270.281</v>
      </c>
      <c r="K487">
        <v>1396172.0390000001</v>
      </c>
      <c r="L487">
        <v>1342609.777</v>
      </c>
      <c r="M487">
        <v>1631937.274</v>
      </c>
      <c r="N487">
        <v>1840229.956</v>
      </c>
      <c r="O487">
        <v>2250528.3709999998</v>
      </c>
      <c r="P487">
        <v>1681747.189</v>
      </c>
      <c r="Q487">
        <v>2310533.4</v>
      </c>
      <c r="R487">
        <v>2566908.0440000002</v>
      </c>
      <c r="S487">
        <v>2545317.4580000001</v>
      </c>
      <c r="T487">
        <v>2734502.2650000001</v>
      </c>
      <c r="U487">
        <v>2962803.0630000001</v>
      </c>
    </row>
    <row r="488" spans="1:21">
      <c r="A488" t="s">
        <v>243</v>
      </c>
      <c r="B488">
        <v>621779.77599999995</v>
      </c>
      <c r="C488">
        <v>825581.50399999996</v>
      </c>
      <c r="D488">
        <v>779785.47199999995</v>
      </c>
      <c r="E488">
        <v>623311.80799999996</v>
      </c>
      <c r="F488">
        <v>676619.81799999997</v>
      </c>
      <c r="G488">
        <v>706280.2</v>
      </c>
      <c r="H488">
        <v>847236.76800000004</v>
      </c>
      <c r="I488">
        <v>1295784.51</v>
      </c>
      <c r="J488">
        <v>1462187.23</v>
      </c>
      <c r="K488">
        <v>1868506.2279999999</v>
      </c>
      <c r="L488">
        <v>1801968.8770000001</v>
      </c>
      <c r="M488">
        <v>2093967.4240000001</v>
      </c>
      <c r="N488">
        <v>2806885.1060000001</v>
      </c>
      <c r="O488">
        <v>3546004.5079999999</v>
      </c>
      <c r="P488">
        <v>2630768.77</v>
      </c>
      <c r="Q488">
        <v>2730342.3620000002</v>
      </c>
      <c r="R488">
        <v>2835413.1940000001</v>
      </c>
      <c r="S488">
        <v>2460863.0010000002</v>
      </c>
      <c r="T488">
        <v>2519236.216</v>
      </c>
      <c r="U488">
        <v>2933384.7990000001</v>
      </c>
    </row>
    <row r="489" spans="1:21">
      <c r="A489" t="s">
        <v>244</v>
      </c>
      <c r="B489">
        <v>231916.33600000001</v>
      </c>
      <c r="C489">
        <v>272560.89600000001</v>
      </c>
      <c r="D489">
        <v>285555.32799999998</v>
      </c>
      <c r="E489">
        <v>218990.25599999999</v>
      </c>
      <c r="F489">
        <v>203731.88</v>
      </c>
      <c r="G489">
        <v>227334.476</v>
      </c>
      <c r="H489">
        <v>283527.14500000002</v>
      </c>
      <c r="I489">
        <v>342753.43300000002</v>
      </c>
      <c r="J489">
        <v>486106.35200000001</v>
      </c>
      <c r="K489">
        <v>562057.41899999999</v>
      </c>
      <c r="L489">
        <v>582091.06499999994</v>
      </c>
      <c r="M489">
        <v>735543.91200000001</v>
      </c>
      <c r="N489">
        <v>957799.63600000006</v>
      </c>
      <c r="O489">
        <v>1169015.95</v>
      </c>
      <c r="P489">
        <v>495490.04</v>
      </c>
      <c r="Q489">
        <v>506807.4</v>
      </c>
      <c r="R489">
        <v>575452.402</v>
      </c>
      <c r="S489">
        <v>470658.47499999998</v>
      </c>
      <c r="T489">
        <v>595659.27</v>
      </c>
      <c r="U489">
        <v>622516.88300000003</v>
      </c>
    </row>
    <row r="490" spans="1:21">
      <c r="A490" t="s">
        <v>245</v>
      </c>
      <c r="B490">
        <v>118877.08</v>
      </c>
      <c r="C490">
        <v>114633.32</v>
      </c>
      <c r="D490">
        <v>128488.696</v>
      </c>
      <c r="E490">
        <v>171611.28</v>
      </c>
      <c r="F490">
        <v>166591.99</v>
      </c>
      <c r="G490">
        <v>187645.50200000001</v>
      </c>
      <c r="H490">
        <v>224547.64300000001</v>
      </c>
      <c r="I490">
        <v>238315.83799999999</v>
      </c>
      <c r="J490">
        <v>244086.25599999999</v>
      </c>
      <c r="K490">
        <v>381402.45199999999</v>
      </c>
      <c r="L490">
        <v>447003.38099999999</v>
      </c>
      <c r="M490">
        <v>591490.38600000006</v>
      </c>
      <c r="N490">
        <v>802233.74800000002</v>
      </c>
      <c r="O490">
        <v>880662.27899999998</v>
      </c>
      <c r="P490">
        <v>260803.94200000001</v>
      </c>
      <c r="Q490">
        <v>394238.76199999999</v>
      </c>
      <c r="R490">
        <v>551713.5</v>
      </c>
      <c r="S490">
        <v>468781.46500000003</v>
      </c>
      <c r="T490">
        <v>623731.152</v>
      </c>
      <c r="U490">
        <v>781636.10699999996</v>
      </c>
    </row>
    <row r="491" spans="1:21">
      <c r="A491" t="s">
        <v>246</v>
      </c>
      <c r="B491">
        <v>437711.39199999999</v>
      </c>
      <c r="C491">
        <v>582949.37600000005</v>
      </c>
      <c r="D491">
        <v>769049.152</v>
      </c>
      <c r="E491">
        <v>935955.71200000006</v>
      </c>
      <c r="F491">
        <v>1000447.2439999999</v>
      </c>
      <c r="G491">
        <v>1250840.463</v>
      </c>
      <c r="H491">
        <v>1560472.825</v>
      </c>
      <c r="I491">
        <v>1718927.7579999999</v>
      </c>
      <c r="J491">
        <v>2283690.6320000002</v>
      </c>
      <c r="K491">
        <v>2695228.3429999999</v>
      </c>
      <c r="L491">
        <v>3304316.0070000002</v>
      </c>
      <c r="M491">
        <v>4168708.344</v>
      </c>
      <c r="N491">
        <v>5270857.4649999999</v>
      </c>
      <c r="O491">
        <v>6030807.0300000003</v>
      </c>
      <c r="P491">
        <v>5075775.0580000002</v>
      </c>
      <c r="Q491">
        <v>5999317.9780000001</v>
      </c>
      <c r="R491">
        <v>7109162.4110000003</v>
      </c>
      <c r="S491">
        <v>7320860.4409999996</v>
      </c>
      <c r="T491">
        <v>7531074.375</v>
      </c>
      <c r="U491">
        <v>8608066.6280000005</v>
      </c>
    </row>
    <row r="492" spans="1:21">
      <c r="A492" t="s">
        <v>247</v>
      </c>
      <c r="B492">
        <v>80922.296000000002</v>
      </c>
      <c r="C492">
        <v>87251.471999999994</v>
      </c>
      <c r="D492">
        <v>74540.2</v>
      </c>
      <c r="E492">
        <v>70091.56</v>
      </c>
      <c r="F492">
        <v>75902.23</v>
      </c>
      <c r="G492">
        <v>72715.350000000006</v>
      </c>
      <c r="H492">
        <v>72741.349000000002</v>
      </c>
      <c r="I492">
        <v>80171.539000000004</v>
      </c>
      <c r="J492">
        <v>112098.193</v>
      </c>
      <c r="K492">
        <v>152947.30300000001</v>
      </c>
      <c r="L492">
        <v>160736.079</v>
      </c>
      <c r="M492">
        <v>169985.88699999999</v>
      </c>
      <c r="N492">
        <v>236592.022</v>
      </c>
      <c r="O492">
        <v>303527.02799999999</v>
      </c>
      <c r="P492">
        <v>204911.753</v>
      </c>
      <c r="Q492">
        <v>199348.03099999999</v>
      </c>
      <c r="R492">
        <v>277665.30200000003</v>
      </c>
      <c r="S492">
        <v>299426.26899999997</v>
      </c>
      <c r="T492">
        <v>295548.02899999998</v>
      </c>
      <c r="U492">
        <v>333225.19199999998</v>
      </c>
    </row>
    <row r="493" spans="1:21">
      <c r="A493" t="s">
        <v>248</v>
      </c>
      <c r="B493">
        <v>76560.464000000007</v>
      </c>
      <c r="C493">
        <v>89568.384000000005</v>
      </c>
      <c r="D493">
        <v>94029.2</v>
      </c>
      <c r="E493">
        <v>106562.992</v>
      </c>
      <c r="F493">
        <v>100821.897</v>
      </c>
      <c r="G493">
        <v>110011.95299999999</v>
      </c>
      <c r="H493">
        <v>118865.26</v>
      </c>
      <c r="I493">
        <v>140000.38800000001</v>
      </c>
      <c r="J493">
        <v>166411.94899999999</v>
      </c>
      <c r="K493">
        <v>240096.41899999999</v>
      </c>
      <c r="L493">
        <v>257483.74100000001</v>
      </c>
      <c r="M493">
        <v>347084.58100000001</v>
      </c>
      <c r="N493">
        <v>532494.86199999996</v>
      </c>
      <c r="O493">
        <v>536457.902</v>
      </c>
      <c r="P493">
        <v>176893.503</v>
      </c>
      <c r="Q493">
        <v>221360.397</v>
      </c>
      <c r="R493">
        <v>319335.30499999999</v>
      </c>
      <c r="S493">
        <v>294891.81300000002</v>
      </c>
      <c r="T493">
        <v>332747.353</v>
      </c>
      <c r="U493">
        <v>370154.37699999998</v>
      </c>
    </row>
    <row r="494" spans="1:21">
      <c r="A494" t="s">
        <v>249</v>
      </c>
      <c r="B494">
        <v>130245.624</v>
      </c>
      <c r="C494">
        <v>68558.376000000004</v>
      </c>
      <c r="D494">
        <v>82918.28</v>
      </c>
      <c r="E494">
        <v>145049.60000000001</v>
      </c>
      <c r="F494">
        <v>105691.704</v>
      </c>
      <c r="G494">
        <v>117899.23</v>
      </c>
      <c r="H494">
        <v>106253.151</v>
      </c>
      <c r="I494">
        <v>74762.975000000006</v>
      </c>
      <c r="J494">
        <v>163710.954</v>
      </c>
      <c r="K494">
        <v>223876.29800000001</v>
      </c>
      <c r="L494">
        <v>234666.26300000001</v>
      </c>
      <c r="M494">
        <v>249807.55600000001</v>
      </c>
      <c r="N494">
        <v>288082.27600000001</v>
      </c>
      <c r="O494">
        <v>366114.799</v>
      </c>
      <c r="P494">
        <v>240792.58300000001</v>
      </c>
      <c r="Q494">
        <v>194347.799</v>
      </c>
      <c r="R494">
        <v>273131.90700000001</v>
      </c>
      <c r="S494">
        <v>282134.50900000002</v>
      </c>
      <c r="T494">
        <v>278281.48300000001</v>
      </c>
      <c r="U494">
        <v>453911.72700000001</v>
      </c>
    </row>
    <row r="495" spans="1:21">
      <c r="A495" t="s">
        <v>250</v>
      </c>
      <c r="B495">
        <v>597.92200000000003</v>
      </c>
      <c r="C495">
        <v>98869.535999999993</v>
      </c>
      <c r="D495">
        <v>136387.61600000001</v>
      </c>
      <c r="E495">
        <v>480066.17599999998</v>
      </c>
      <c r="F495">
        <v>583317.40500000003</v>
      </c>
      <c r="G495">
        <v>292170.99099999998</v>
      </c>
      <c r="H495">
        <v>179796.31599999999</v>
      </c>
      <c r="I495">
        <v>217667.269</v>
      </c>
      <c r="J495">
        <v>252066.12100000001</v>
      </c>
      <c r="K495">
        <v>275334.73800000001</v>
      </c>
      <c r="L495">
        <v>558374.70299999998</v>
      </c>
      <c r="M495">
        <v>330418.90700000001</v>
      </c>
      <c r="N495">
        <v>713314.34199999995</v>
      </c>
      <c r="O495">
        <v>592273.24800000002</v>
      </c>
      <c r="P495">
        <v>325378.66700000002</v>
      </c>
      <c r="Q495">
        <v>444824.45899999997</v>
      </c>
      <c r="R495">
        <v>430987.17700000003</v>
      </c>
      <c r="S495">
        <v>453687.31300000002</v>
      </c>
      <c r="T495">
        <v>294802.61599999998</v>
      </c>
      <c r="U495">
        <v>535641.42799999996</v>
      </c>
    </row>
    <row r="496" spans="1:21">
      <c r="A496" t="s">
        <v>251</v>
      </c>
      <c r="B496">
        <v>2775.4050000000002</v>
      </c>
      <c r="C496">
        <v>4351.5379999999996</v>
      </c>
      <c r="D496">
        <v>6252.27</v>
      </c>
      <c r="E496">
        <v>3515.625</v>
      </c>
      <c r="F496">
        <v>3142.22</v>
      </c>
      <c r="G496">
        <v>5452.0050000000001</v>
      </c>
      <c r="H496">
        <v>3294.2689999999998</v>
      </c>
      <c r="I496">
        <v>8940.8770000000004</v>
      </c>
      <c r="J496">
        <v>7343.9880000000003</v>
      </c>
      <c r="K496">
        <v>11744.342000000001</v>
      </c>
      <c r="L496">
        <v>10468.700999999999</v>
      </c>
      <c r="M496">
        <v>10139.954</v>
      </c>
      <c r="N496">
        <v>27153.100999999999</v>
      </c>
      <c r="O496">
        <v>29059.760999999999</v>
      </c>
      <c r="P496">
        <v>17830.875</v>
      </c>
      <c r="Q496">
        <v>17946.810000000001</v>
      </c>
      <c r="R496">
        <v>31535.246999999999</v>
      </c>
      <c r="S496">
        <v>12493.418</v>
      </c>
      <c r="T496">
        <v>18611.344000000001</v>
      </c>
      <c r="U496">
        <v>10754.948</v>
      </c>
    </row>
    <row r="497" spans="1:21">
      <c r="A497" t="s">
        <v>252</v>
      </c>
      <c r="B497">
        <v>12249.142</v>
      </c>
      <c r="C497">
        <v>14324.254999999999</v>
      </c>
      <c r="D497">
        <v>19770.171999999999</v>
      </c>
      <c r="E497">
        <v>24370.240000000002</v>
      </c>
      <c r="F497">
        <v>13269.462</v>
      </c>
      <c r="G497">
        <v>12109.967000000001</v>
      </c>
      <c r="H497">
        <v>15003.772000000001</v>
      </c>
      <c r="I497">
        <v>16039.853999999999</v>
      </c>
      <c r="J497">
        <v>21262.911</v>
      </c>
      <c r="K497">
        <v>26602.822</v>
      </c>
      <c r="L497">
        <v>26465.101999999999</v>
      </c>
      <c r="M497">
        <v>30466.553</v>
      </c>
      <c r="N497">
        <v>50290.699000000001</v>
      </c>
      <c r="O497">
        <v>45465.002</v>
      </c>
      <c r="P497">
        <v>31402.556</v>
      </c>
      <c r="Q497">
        <v>33735.057000000001</v>
      </c>
      <c r="R497">
        <v>31444.116999999998</v>
      </c>
      <c r="S497">
        <v>37993.302000000003</v>
      </c>
      <c r="T497">
        <v>44478.311000000002</v>
      </c>
      <c r="U497">
        <v>46884.616999999998</v>
      </c>
    </row>
    <row r="498" spans="1:21">
      <c r="A498" t="s">
        <v>253</v>
      </c>
      <c r="B498">
        <v>60889.508000000002</v>
      </c>
      <c r="C498">
        <v>84532.567999999999</v>
      </c>
      <c r="D498">
        <v>96410.176000000007</v>
      </c>
      <c r="E498">
        <v>85447.6</v>
      </c>
      <c r="F498">
        <v>83165.601999999999</v>
      </c>
      <c r="G498">
        <v>75370.792000000001</v>
      </c>
      <c r="H498">
        <v>84294.691000000006</v>
      </c>
      <c r="I498">
        <v>92500.263000000006</v>
      </c>
      <c r="J498">
        <v>128023.821</v>
      </c>
      <c r="K498">
        <v>172217.19500000001</v>
      </c>
      <c r="L498">
        <v>151962.228</v>
      </c>
      <c r="M498">
        <v>181899.75099999999</v>
      </c>
      <c r="N498">
        <v>202367.446</v>
      </c>
      <c r="O498">
        <v>245585.405</v>
      </c>
      <c r="P498">
        <v>202703.359</v>
      </c>
      <c r="Q498">
        <v>197259.97899999999</v>
      </c>
      <c r="R498">
        <v>225608.55799999999</v>
      </c>
      <c r="S498">
        <v>201403.2</v>
      </c>
      <c r="T498">
        <v>206599.99600000001</v>
      </c>
      <c r="U498">
        <v>204726.103</v>
      </c>
    </row>
    <row r="499" spans="1:21">
      <c r="A499" t="s">
        <v>254</v>
      </c>
      <c r="B499">
        <v>94712.304000000004</v>
      </c>
      <c r="C499">
        <v>100725.18399999999</v>
      </c>
      <c r="D499">
        <v>83811.695999999996</v>
      </c>
      <c r="E499">
        <v>93374.56</v>
      </c>
      <c r="F499">
        <v>86386.600999999995</v>
      </c>
      <c r="G499">
        <v>83442.835000000006</v>
      </c>
      <c r="H499">
        <v>95906.794999999998</v>
      </c>
      <c r="I499">
        <v>95101.17</v>
      </c>
      <c r="J499">
        <v>118662.519</v>
      </c>
      <c r="K499">
        <v>143972.58199999999</v>
      </c>
      <c r="L499">
        <v>156875.78099999999</v>
      </c>
      <c r="M499">
        <v>157587.04999999999</v>
      </c>
      <c r="N499">
        <v>204047.08900000001</v>
      </c>
      <c r="O499">
        <v>256678.63699999999</v>
      </c>
      <c r="P499">
        <v>216702.859</v>
      </c>
      <c r="Q499">
        <v>243881.48300000001</v>
      </c>
      <c r="R499">
        <v>332296.86300000001</v>
      </c>
      <c r="S499">
        <v>305995.43099999998</v>
      </c>
      <c r="T499">
        <v>326723.18300000002</v>
      </c>
      <c r="U499">
        <v>288636.27299999999</v>
      </c>
    </row>
    <row r="500" spans="1:21">
      <c r="A500" t="s">
        <v>255</v>
      </c>
      <c r="B500">
        <v>242234.992</v>
      </c>
      <c r="C500">
        <v>293369.88799999998</v>
      </c>
      <c r="D500">
        <v>298433.696</v>
      </c>
      <c r="E500">
        <v>355249.47200000001</v>
      </c>
      <c r="F500">
        <v>336836.37</v>
      </c>
      <c r="G500">
        <v>350223.72</v>
      </c>
      <c r="H500">
        <v>370052.83399999997</v>
      </c>
      <c r="I500">
        <v>393215.43</v>
      </c>
      <c r="J500">
        <v>541886.62800000003</v>
      </c>
      <c r="K500">
        <v>712072.42099999997</v>
      </c>
      <c r="L500">
        <v>855825.40300000005</v>
      </c>
      <c r="M500">
        <v>1019024.91</v>
      </c>
      <c r="N500">
        <v>1294348.9180000001</v>
      </c>
      <c r="O500">
        <v>1587785.686</v>
      </c>
      <c r="P500">
        <v>1281201.1459999999</v>
      </c>
      <c r="Q500">
        <v>1268455.2830000001</v>
      </c>
      <c r="R500">
        <v>1455542.327</v>
      </c>
      <c r="S500">
        <v>1421346.601</v>
      </c>
      <c r="T500">
        <v>1641382.882</v>
      </c>
      <c r="U500">
        <v>2016837.561</v>
      </c>
    </row>
    <row r="501" spans="1:21">
      <c r="A501" t="s">
        <v>256</v>
      </c>
      <c r="B501">
        <v>38089.563999999998</v>
      </c>
      <c r="C501">
        <v>42059.32</v>
      </c>
      <c r="D501">
        <v>39708.22</v>
      </c>
      <c r="E501">
        <v>38463.411999999997</v>
      </c>
      <c r="F501">
        <v>41010.387999999999</v>
      </c>
      <c r="G501">
        <v>40436.697</v>
      </c>
      <c r="H501">
        <v>44820.841</v>
      </c>
      <c r="I501">
        <v>45077.548999999999</v>
      </c>
      <c r="J501">
        <v>63264.966</v>
      </c>
      <c r="K501">
        <v>83682.009000000005</v>
      </c>
      <c r="L501">
        <v>89242.358999999997</v>
      </c>
      <c r="M501">
        <v>105644.19500000001</v>
      </c>
      <c r="N501">
        <v>153236.77799999999</v>
      </c>
      <c r="O501">
        <v>210515.22099999999</v>
      </c>
      <c r="P501">
        <v>169510.01199999999</v>
      </c>
      <c r="Q501">
        <v>177015.76800000001</v>
      </c>
      <c r="R501">
        <v>295532.94699999999</v>
      </c>
      <c r="S501">
        <v>258953.07</v>
      </c>
      <c r="T501">
        <v>265083.76</v>
      </c>
      <c r="U501">
        <v>291609.15600000002</v>
      </c>
    </row>
    <row r="502" spans="1:21">
      <c r="A502" t="s">
        <v>257</v>
      </c>
      <c r="B502">
        <v>75096.736000000004</v>
      </c>
      <c r="C502">
        <v>76339.224000000002</v>
      </c>
      <c r="D502">
        <v>64905.3</v>
      </c>
      <c r="E502">
        <v>79038.831999999995</v>
      </c>
      <c r="F502">
        <v>76223.881999999998</v>
      </c>
      <c r="G502">
        <v>97160.956000000006</v>
      </c>
      <c r="H502">
        <v>110415.193</v>
      </c>
      <c r="I502">
        <v>128582.76700000001</v>
      </c>
      <c r="J502">
        <v>183266.47099999999</v>
      </c>
      <c r="K502">
        <v>241847.07399999999</v>
      </c>
      <c r="L502">
        <v>306658.82299999997</v>
      </c>
      <c r="M502">
        <v>312801.761</v>
      </c>
      <c r="N502">
        <v>360516.73</v>
      </c>
      <c r="O502">
        <v>489162.53600000002</v>
      </c>
      <c r="P502">
        <v>403661.41800000001</v>
      </c>
      <c r="Q502">
        <v>389552.00699999998</v>
      </c>
      <c r="R502">
        <v>441138.83799999999</v>
      </c>
      <c r="S502">
        <v>412820.56599999999</v>
      </c>
      <c r="T502">
        <v>433805.42200000002</v>
      </c>
      <c r="U502">
        <v>470485.60399999999</v>
      </c>
    </row>
    <row r="503" spans="1:21">
      <c r="A503" t="s">
        <v>258</v>
      </c>
      <c r="B503">
        <v>84071.952000000005</v>
      </c>
      <c r="C503">
        <v>91538.576000000001</v>
      </c>
      <c r="D503">
        <v>78721.240000000005</v>
      </c>
      <c r="E503">
        <v>81692.104000000007</v>
      </c>
      <c r="F503">
        <v>72286.504000000001</v>
      </c>
      <c r="G503">
        <v>76912.754000000001</v>
      </c>
      <c r="H503">
        <v>89170.612999999998</v>
      </c>
      <c r="I503">
        <v>134727.49900000001</v>
      </c>
      <c r="J503">
        <v>220551.326</v>
      </c>
      <c r="K503">
        <v>298994.13099999999</v>
      </c>
      <c r="L503">
        <v>267206.45400000003</v>
      </c>
      <c r="M503">
        <v>264508.38799999998</v>
      </c>
      <c r="N503">
        <v>311799.38099999999</v>
      </c>
      <c r="O503">
        <v>390050.75</v>
      </c>
      <c r="P503">
        <v>333934.30800000002</v>
      </c>
      <c r="Q503">
        <v>341047.41800000001</v>
      </c>
      <c r="R503">
        <v>423433.82900000003</v>
      </c>
      <c r="S503">
        <v>371532.304</v>
      </c>
      <c r="T503">
        <v>383565.61300000001</v>
      </c>
      <c r="U503">
        <v>421041.37800000003</v>
      </c>
    </row>
    <row r="504" spans="1:21">
      <c r="A504" t="s">
        <v>259</v>
      </c>
      <c r="B504">
        <v>30418.986000000001</v>
      </c>
      <c r="C504">
        <v>30496.044000000002</v>
      </c>
      <c r="D504">
        <v>24416.975999999999</v>
      </c>
      <c r="E504">
        <v>23052.108</v>
      </c>
      <c r="F504">
        <v>20125.337</v>
      </c>
      <c r="G504">
        <v>33229.93</v>
      </c>
      <c r="H504">
        <v>39906.03</v>
      </c>
      <c r="I504">
        <v>38601.375</v>
      </c>
      <c r="J504">
        <v>47056.817000000003</v>
      </c>
      <c r="K504">
        <v>50003.241000000002</v>
      </c>
      <c r="L504">
        <v>43845.45</v>
      </c>
      <c r="M504">
        <v>47058.165999999997</v>
      </c>
      <c r="N504">
        <v>64055.824999999997</v>
      </c>
      <c r="O504">
        <v>79670.028000000006</v>
      </c>
      <c r="P504">
        <v>71332.837</v>
      </c>
      <c r="Q504">
        <v>67618.679999999993</v>
      </c>
      <c r="R504">
        <v>92865.081999999995</v>
      </c>
      <c r="S504">
        <v>91966.377999999997</v>
      </c>
      <c r="T504">
        <v>93678.607999999993</v>
      </c>
      <c r="U504">
        <v>107701.17200000001</v>
      </c>
    </row>
    <row r="505" spans="1:21">
      <c r="A505" t="s">
        <v>260</v>
      </c>
      <c r="B505">
        <v>44483.847999999998</v>
      </c>
      <c r="C505">
        <v>43075.091999999997</v>
      </c>
      <c r="D505">
        <v>36151.803999999996</v>
      </c>
      <c r="E505">
        <v>30822.243999999999</v>
      </c>
      <c r="F505">
        <v>29353.012999999999</v>
      </c>
      <c r="G505">
        <v>42811.341999999997</v>
      </c>
      <c r="H505">
        <v>48393.243999999999</v>
      </c>
      <c r="I505">
        <v>56096.457999999999</v>
      </c>
      <c r="J505">
        <v>78319.701000000001</v>
      </c>
      <c r="K505">
        <v>84112.706999999995</v>
      </c>
      <c r="L505">
        <v>76167.853000000003</v>
      </c>
      <c r="M505">
        <v>71469.778000000006</v>
      </c>
      <c r="N505">
        <v>95386.311000000002</v>
      </c>
      <c r="O505">
        <v>132301.785</v>
      </c>
      <c r="P505">
        <v>127779.69899999999</v>
      </c>
      <c r="Q505">
        <v>146594.49600000001</v>
      </c>
      <c r="R505">
        <v>198903.046</v>
      </c>
      <c r="S505">
        <v>173250.981</v>
      </c>
      <c r="T505">
        <v>187701.26500000001</v>
      </c>
      <c r="U505">
        <v>220582.08199999999</v>
      </c>
    </row>
    <row r="506" spans="1:21">
      <c r="A506" t="s">
        <v>261</v>
      </c>
      <c r="B506">
        <v>102873.432</v>
      </c>
      <c r="C506">
        <v>117371.04</v>
      </c>
      <c r="D506">
        <v>104014.64</v>
      </c>
      <c r="E506">
        <v>108288.584</v>
      </c>
      <c r="F506">
        <v>118173.088</v>
      </c>
      <c r="G506">
        <v>151669.38</v>
      </c>
      <c r="H506">
        <v>177137.139</v>
      </c>
      <c r="I506">
        <v>206211.25</v>
      </c>
      <c r="J506">
        <v>316107.05499999999</v>
      </c>
      <c r="K506">
        <v>404425.36499999999</v>
      </c>
      <c r="L506">
        <v>374377.99900000001</v>
      </c>
      <c r="M506">
        <v>366361.848</v>
      </c>
      <c r="N506">
        <v>454173.39899999998</v>
      </c>
      <c r="O506">
        <v>605645.11899999995</v>
      </c>
      <c r="P506">
        <v>526536.03</v>
      </c>
      <c r="Q506">
        <v>535015.84400000004</v>
      </c>
      <c r="R506">
        <v>700549.24600000004</v>
      </c>
      <c r="S506">
        <v>598705.48600000003</v>
      </c>
      <c r="T506">
        <v>632401.04700000002</v>
      </c>
      <c r="U506">
        <v>723176.71499999997</v>
      </c>
    </row>
    <row r="507" spans="1:21">
      <c r="A507" t="s">
        <v>262</v>
      </c>
      <c r="B507">
        <v>84777.047999999995</v>
      </c>
      <c r="C507">
        <v>96794.4</v>
      </c>
      <c r="D507">
        <v>82156.567999999999</v>
      </c>
      <c r="E507">
        <v>81872.784</v>
      </c>
      <c r="F507">
        <v>71961.880999999994</v>
      </c>
      <c r="G507">
        <v>65602.683000000005</v>
      </c>
      <c r="H507">
        <v>68911.547000000006</v>
      </c>
      <c r="I507">
        <v>69698.978000000003</v>
      </c>
      <c r="J507">
        <v>78914.031000000003</v>
      </c>
      <c r="K507">
        <v>98617.616999999998</v>
      </c>
      <c r="L507">
        <v>107536.105</v>
      </c>
      <c r="M507">
        <v>114724.678</v>
      </c>
      <c r="N507">
        <v>135160.78200000001</v>
      </c>
      <c r="O507">
        <v>156480.25</v>
      </c>
      <c r="P507">
        <v>141384.79199999999</v>
      </c>
      <c r="Q507">
        <v>141370.997</v>
      </c>
      <c r="R507">
        <v>193115.15700000001</v>
      </c>
      <c r="S507">
        <v>165917.55100000001</v>
      </c>
      <c r="T507">
        <v>185131.413</v>
      </c>
      <c r="U507">
        <v>188826.04</v>
      </c>
    </row>
    <row r="508" spans="1:21">
      <c r="A508" t="s">
        <v>263</v>
      </c>
      <c r="B508">
        <v>39409.567999999999</v>
      </c>
      <c r="C508">
        <v>45449.052000000003</v>
      </c>
      <c r="D508">
        <v>42504.896000000001</v>
      </c>
      <c r="E508">
        <v>40722.012000000002</v>
      </c>
      <c r="F508">
        <v>37695.171999999999</v>
      </c>
      <c r="G508">
        <v>40608.260999999999</v>
      </c>
      <c r="H508">
        <v>50004.86</v>
      </c>
      <c r="I508">
        <v>70128.56</v>
      </c>
      <c r="J508">
        <v>70716.600000000006</v>
      </c>
      <c r="K508">
        <v>86677.01</v>
      </c>
      <c r="L508">
        <v>102982.503</v>
      </c>
      <c r="M508">
        <v>105624.401</v>
      </c>
      <c r="N508">
        <v>119738.01700000001</v>
      </c>
      <c r="O508">
        <v>145920.70000000001</v>
      </c>
      <c r="P508">
        <v>119276.577</v>
      </c>
      <c r="Q508">
        <v>123278.37300000001</v>
      </c>
      <c r="R508">
        <v>171920.663</v>
      </c>
      <c r="S508">
        <v>162366.40299999999</v>
      </c>
      <c r="T508">
        <v>179030.27600000001</v>
      </c>
      <c r="U508">
        <v>194731.924</v>
      </c>
    </row>
    <row r="509" spans="1:21">
      <c r="A509" t="s">
        <v>264</v>
      </c>
      <c r="B509">
        <v>216684.88</v>
      </c>
      <c r="C509">
        <v>233773.92</v>
      </c>
      <c r="D509">
        <v>217596.144</v>
      </c>
      <c r="E509">
        <v>198491.44</v>
      </c>
      <c r="F509">
        <v>174220.40299999999</v>
      </c>
      <c r="G509">
        <v>174289.93</v>
      </c>
      <c r="H509">
        <v>196305.908</v>
      </c>
      <c r="I509">
        <v>246660.95199999999</v>
      </c>
      <c r="J509">
        <v>251567.228</v>
      </c>
      <c r="K509">
        <v>317492.12400000001</v>
      </c>
      <c r="L509">
        <v>369565.75099999999</v>
      </c>
      <c r="M509">
        <v>414732.46500000003</v>
      </c>
      <c r="N509">
        <v>519166.87199999997</v>
      </c>
      <c r="O509">
        <v>681604.87</v>
      </c>
      <c r="P509">
        <v>564695.96900000004</v>
      </c>
      <c r="Q509">
        <v>579323.24699999997</v>
      </c>
      <c r="R509">
        <v>826810.08299999998</v>
      </c>
      <c r="S509">
        <v>751741.66099999996</v>
      </c>
      <c r="T509">
        <v>785590.65300000005</v>
      </c>
      <c r="U509">
        <v>862091.01800000004</v>
      </c>
    </row>
    <row r="510" spans="1:21">
      <c r="A510" t="s">
        <v>265</v>
      </c>
      <c r="B510">
        <v>11401.374</v>
      </c>
      <c r="C510">
        <v>15275.343000000001</v>
      </c>
      <c r="D510">
        <v>12136.534</v>
      </c>
      <c r="E510">
        <v>13102.635</v>
      </c>
      <c r="F510">
        <v>17988.811000000002</v>
      </c>
      <c r="G510">
        <v>20139.492999999999</v>
      </c>
      <c r="H510">
        <v>19382.912</v>
      </c>
      <c r="I510">
        <v>26217.115000000002</v>
      </c>
      <c r="J510">
        <v>69409.910999999993</v>
      </c>
      <c r="K510">
        <v>121767.405</v>
      </c>
      <c r="L510">
        <v>99350.763000000006</v>
      </c>
      <c r="M510">
        <v>166074.22500000001</v>
      </c>
      <c r="N510">
        <v>380076.86800000002</v>
      </c>
      <c r="O510">
        <v>547093.47100000002</v>
      </c>
      <c r="P510">
        <v>365426.99200000003</v>
      </c>
      <c r="Q510">
        <v>537985.96799999999</v>
      </c>
      <c r="R510">
        <v>302923.35100000002</v>
      </c>
      <c r="S510">
        <v>188669.92</v>
      </c>
      <c r="T510">
        <v>160687.345</v>
      </c>
      <c r="U510">
        <v>178121.11900000001</v>
      </c>
    </row>
    <row r="511" spans="1:21">
      <c r="A511" t="s">
        <v>266</v>
      </c>
      <c r="B511">
        <v>143912.35200000001</v>
      </c>
      <c r="C511">
        <v>151542.36799999999</v>
      </c>
      <c r="D511">
        <v>115030.864</v>
      </c>
      <c r="E511">
        <v>119725.056</v>
      </c>
      <c r="F511">
        <v>113135.515</v>
      </c>
      <c r="G511">
        <v>112317.70299999999</v>
      </c>
      <c r="H511">
        <v>130473.465</v>
      </c>
      <c r="I511">
        <v>148884.80799999999</v>
      </c>
      <c r="J511">
        <v>210598.03200000001</v>
      </c>
      <c r="K511">
        <v>237104.356</v>
      </c>
      <c r="L511">
        <v>264748.82900000003</v>
      </c>
      <c r="M511">
        <v>306179.25900000002</v>
      </c>
      <c r="N511">
        <v>374526.62300000002</v>
      </c>
      <c r="O511">
        <v>468945.21500000003</v>
      </c>
      <c r="P511">
        <v>473014.91200000001</v>
      </c>
      <c r="Q511">
        <v>471889.33600000001</v>
      </c>
      <c r="R511">
        <v>542706.446</v>
      </c>
      <c r="S511">
        <v>510723.39899999998</v>
      </c>
      <c r="T511">
        <v>537592.45900000003</v>
      </c>
      <c r="U511">
        <v>562369.16399999999</v>
      </c>
    </row>
    <row r="512" spans="1:21">
      <c r="A512" t="s">
        <v>267</v>
      </c>
      <c r="B512">
        <v>63407.756000000001</v>
      </c>
      <c r="C512">
        <v>57359.58</v>
      </c>
      <c r="D512">
        <v>55806.303999999996</v>
      </c>
      <c r="E512">
        <v>52226.724000000002</v>
      </c>
      <c r="F512">
        <v>42744.775999999998</v>
      </c>
      <c r="G512">
        <v>37453.167000000001</v>
      </c>
      <c r="H512">
        <v>36690.578000000001</v>
      </c>
      <c r="I512">
        <v>44733.097000000002</v>
      </c>
      <c r="J512">
        <v>58355.273000000001</v>
      </c>
      <c r="K512">
        <v>58803.059000000001</v>
      </c>
      <c r="L512">
        <v>54065.082000000002</v>
      </c>
      <c r="M512">
        <v>81871.713000000003</v>
      </c>
      <c r="N512">
        <v>91305.63</v>
      </c>
      <c r="O512">
        <v>105801.861</v>
      </c>
      <c r="P512">
        <v>90196.709000000003</v>
      </c>
      <c r="Q512">
        <v>105870.894</v>
      </c>
      <c r="R512">
        <v>129816.827</v>
      </c>
      <c r="S512">
        <v>139324.76199999999</v>
      </c>
      <c r="T512">
        <v>170605.07199999999</v>
      </c>
      <c r="U512">
        <v>183160.08199999999</v>
      </c>
    </row>
    <row r="513" spans="1:21">
      <c r="A513" t="s">
        <v>268</v>
      </c>
      <c r="B513">
        <v>416278.75199999998</v>
      </c>
      <c r="C513">
        <v>377427.84</v>
      </c>
      <c r="D513">
        <v>318673.984</v>
      </c>
      <c r="E513">
        <v>371896</v>
      </c>
      <c r="F513">
        <v>350329.03</v>
      </c>
      <c r="G513">
        <v>390703.20600000001</v>
      </c>
      <c r="H513">
        <v>460180.75</v>
      </c>
      <c r="I513">
        <v>491940.10200000001</v>
      </c>
      <c r="J513">
        <v>660081.23600000003</v>
      </c>
      <c r="K513">
        <v>787801.55799999996</v>
      </c>
      <c r="L513">
        <v>814967.44299999997</v>
      </c>
      <c r="M513">
        <v>951260.26199999999</v>
      </c>
      <c r="N513">
        <v>1153043.4339999999</v>
      </c>
      <c r="O513">
        <v>1328282.041</v>
      </c>
      <c r="P513">
        <v>964964.78500000003</v>
      </c>
      <c r="Q513">
        <v>1150985.72</v>
      </c>
      <c r="R513">
        <v>1445539.365</v>
      </c>
      <c r="S513">
        <v>1496274.2050000001</v>
      </c>
      <c r="T513">
        <v>1522002.8430000001</v>
      </c>
      <c r="U513">
        <v>1671727.0859999999</v>
      </c>
    </row>
    <row r="514" spans="1:21">
      <c r="A514" t="s">
        <v>269</v>
      </c>
      <c r="B514">
        <v>32364.216</v>
      </c>
      <c r="C514">
        <v>30419.198</v>
      </c>
      <c r="D514">
        <v>30150.412</v>
      </c>
      <c r="E514">
        <v>29436.002</v>
      </c>
      <c r="F514">
        <v>29587.701000000001</v>
      </c>
      <c r="G514">
        <v>24408.483</v>
      </c>
      <c r="H514">
        <v>27695.085999999999</v>
      </c>
      <c r="I514">
        <v>37675.94</v>
      </c>
      <c r="J514">
        <v>45532.135000000002</v>
      </c>
      <c r="K514">
        <v>41817.131999999998</v>
      </c>
      <c r="L514">
        <v>30224.858</v>
      </c>
      <c r="M514">
        <v>28755.9</v>
      </c>
      <c r="N514">
        <v>24366.545999999998</v>
      </c>
      <c r="O514">
        <v>25475.052</v>
      </c>
      <c r="P514">
        <v>19701.787</v>
      </c>
      <c r="Q514">
        <v>20173.492999999999</v>
      </c>
      <c r="R514">
        <v>27719.142</v>
      </c>
      <c r="S514">
        <v>16260.574000000001</v>
      </c>
      <c r="T514">
        <v>16433.191999999999</v>
      </c>
      <c r="U514">
        <v>19656.553</v>
      </c>
    </row>
    <row r="515" spans="1:21">
      <c r="A515" t="s">
        <v>270</v>
      </c>
      <c r="B515">
        <v>62922.7</v>
      </c>
      <c r="C515">
        <v>64212.088000000003</v>
      </c>
      <c r="D515">
        <v>67708.320000000007</v>
      </c>
      <c r="E515">
        <v>60233.775999999998</v>
      </c>
      <c r="F515">
        <v>61434.031000000003</v>
      </c>
      <c r="G515">
        <v>54835.805999999997</v>
      </c>
      <c r="H515">
        <v>54045.086000000003</v>
      </c>
      <c r="I515">
        <v>61721.440999999999</v>
      </c>
      <c r="J515">
        <v>75535.755999999994</v>
      </c>
      <c r="K515">
        <v>97658.952000000005</v>
      </c>
      <c r="L515">
        <v>94130.566999999995</v>
      </c>
      <c r="M515">
        <v>94038.608999999997</v>
      </c>
      <c r="N515">
        <v>89769.638999999996</v>
      </c>
      <c r="O515">
        <v>85827.998999999996</v>
      </c>
      <c r="P515">
        <v>72005.180999999997</v>
      </c>
      <c r="Q515">
        <v>77886.047000000006</v>
      </c>
      <c r="R515">
        <v>79208.61</v>
      </c>
      <c r="S515">
        <v>79733.014999999999</v>
      </c>
      <c r="T515">
        <v>84649.236999999994</v>
      </c>
      <c r="U515">
        <v>82600.760999999999</v>
      </c>
    </row>
    <row r="516" spans="1:21">
      <c r="A516" t="s">
        <v>271</v>
      </c>
      <c r="B516">
        <v>748.12599999999998</v>
      </c>
      <c r="C516">
        <v>1492.058</v>
      </c>
      <c r="D516">
        <v>491.05500000000001</v>
      </c>
      <c r="E516">
        <v>573.54899999999998</v>
      </c>
      <c r="F516">
        <v>526.48299999999995</v>
      </c>
      <c r="G516">
        <v>403.63299999999998</v>
      </c>
      <c r="H516">
        <v>592.37699999999995</v>
      </c>
      <c r="I516">
        <v>868.14</v>
      </c>
      <c r="J516">
        <v>1373.3879999999999</v>
      </c>
      <c r="K516">
        <v>1811.586</v>
      </c>
      <c r="L516">
        <v>1024.818</v>
      </c>
      <c r="M516">
        <v>1648.192</v>
      </c>
      <c r="N516">
        <v>1464.75</v>
      </c>
      <c r="O516">
        <v>1906.66</v>
      </c>
      <c r="P516">
        <v>2096.038</v>
      </c>
      <c r="Q516">
        <v>1489.567</v>
      </c>
      <c r="R516">
        <v>567.89300000000003</v>
      </c>
      <c r="S516">
        <v>39.902000000000001</v>
      </c>
      <c r="T516">
        <v>7.6539999999999999</v>
      </c>
      <c r="U516">
        <v>1025.4949999999999</v>
      </c>
    </row>
    <row r="517" spans="1:21">
      <c r="A517" t="s">
        <v>272</v>
      </c>
      <c r="B517">
        <v>36811.360000000001</v>
      </c>
      <c r="C517">
        <v>59470.567999999999</v>
      </c>
      <c r="D517">
        <v>55589.824000000001</v>
      </c>
      <c r="E517">
        <v>74879.944000000003</v>
      </c>
      <c r="F517">
        <v>69471.820000000007</v>
      </c>
      <c r="G517">
        <v>62912.13</v>
      </c>
      <c r="H517">
        <v>68499.835000000006</v>
      </c>
      <c r="I517">
        <v>67031.274000000005</v>
      </c>
      <c r="J517">
        <v>96787.368000000002</v>
      </c>
      <c r="K517">
        <v>115267.70299999999</v>
      </c>
      <c r="L517">
        <v>182991.49400000001</v>
      </c>
      <c r="M517">
        <v>156807.601</v>
      </c>
      <c r="N517">
        <v>252989.084</v>
      </c>
      <c r="O517">
        <v>378115.848</v>
      </c>
      <c r="P517">
        <v>498288.19900000002</v>
      </c>
      <c r="Q517">
        <v>450509.89299999998</v>
      </c>
      <c r="R517">
        <v>341466.00799999997</v>
      </c>
      <c r="S517">
        <v>332587.16600000003</v>
      </c>
      <c r="T517">
        <v>306385.74200000003</v>
      </c>
      <c r="U517">
        <v>329394.78999999998</v>
      </c>
    </row>
    <row r="518" spans="1:21">
      <c r="A518" t="s">
        <v>273</v>
      </c>
      <c r="B518">
        <v>30968.691999999999</v>
      </c>
      <c r="C518">
        <v>37823.027999999998</v>
      </c>
      <c r="D518">
        <v>33658.536</v>
      </c>
      <c r="E518">
        <v>32181.867999999999</v>
      </c>
      <c r="F518">
        <v>30906.063999999998</v>
      </c>
      <c r="G518">
        <v>28283.67</v>
      </c>
      <c r="H518">
        <v>26224.657999999999</v>
      </c>
      <c r="I518">
        <v>27104.884999999998</v>
      </c>
      <c r="J518">
        <v>31587.877</v>
      </c>
      <c r="K518">
        <v>40488.635000000002</v>
      </c>
      <c r="L518">
        <v>40173.110999999997</v>
      </c>
      <c r="M518">
        <v>43101.86</v>
      </c>
      <c r="N518">
        <v>62126.508000000002</v>
      </c>
      <c r="O518">
        <v>83379.822</v>
      </c>
      <c r="P518">
        <v>70413.534</v>
      </c>
      <c r="Q518">
        <v>86006.921000000002</v>
      </c>
      <c r="R518">
        <v>93998.635999999999</v>
      </c>
      <c r="S518">
        <v>108232.42200000001</v>
      </c>
      <c r="T518">
        <v>120373.577</v>
      </c>
      <c r="U518">
        <v>118404.61900000001</v>
      </c>
    </row>
    <row r="519" spans="1:21">
      <c r="A519" t="s">
        <v>274</v>
      </c>
      <c r="B519">
        <v>2497.8380000000002</v>
      </c>
      <c r="C519">
        <v>15780.977000000001</v>
      </c>
      <c r="D519">
        <v>19890.148000000001</v>
      </c>
      <c r="E519">
        <v>14135.304</v>
      </c>
      <c r="F519">
        <v>19190.805</v>
      </c>
      <c r="G519">
        <v>15916.572</v>
      </c>
      <c r="H519">
        <v>9945.1769999999997</v>
      </c>
      <c r="I519">
        <v>14909.453</v>
      </c>
      <c r="J519">
        <v>30355.530999999999</v>
      </c>
      <c r="K519">
        <v>22783.377</v>
      </c>
      <c r="L519">
        <v>32289.207999999999</v>
      </c>
      <c r="M519">
        <v>22789.002</v>
      </c>
      <c r="N519">
        <v>53825.339</v>
      </c>
      <c r="O519">
        <v>60656.480000000003</v>
      </c>
      <c r="P519">
        <v>110607.201</v>
      </c>
      <c r="Q519">
        <v>107386.49800000001</v>
      </c>
      <c r="R519">
        <v>176665.51300000001</v>
      </c>
      <c r="S519">
        <v>133385.83499999999</v>
      </c>
      <c r="T519">
        <v>64925.894</v>
      </c>
      <c r="U519">
        <v>78474.941999999995</v>
      </c>
    </row>
    <row r="520" spans="1:21">
      <c r="A520" t="s">
        <v>275</v>
      </c>
      <c r="B520">
        <v>188685.37599999999</v>
      </c>
      <c r="C520">
        <v>222057.296</v>
      </c>
      <c r="D520">
        <v>217893.872</v>
      </c>
      <c r="E520">
        <v>307036.79999999999</v>
      </c>
      <c r="F520">
        <v>271521.05300000001</v>
      </c>
      <c r="G520">
        <v>272866.80599999998</v>
      </c>
      <c r="H520">
        <v>326905.49800000002</v>
      </c>
      <c r="I520">
        <v>392945.92300000001</v>
      </c>
      <c r="J520">
        <v>543617.92200000002</v>
      </c>
      <c r="K520">
        <v>692195.53</v>
      </c>
      <c r="L520">
        <v>687985.05</v>
      </c>
      <c r="M520">
        <v>790278.81700000004</v>
      </c>
      <c r="N520">
        <v>884829.89800000004</v>
      </c>
      <c r="O520">
        <v>1066394.6270000001</v>
      </c>
      <c r="P520">
        <v>858134.61699999997</v>
      </c>
      <c r="Q520">
        <v>789845.46699999995</v>
      </c>
      <c r="R520">
        <v>712365.55599999998</v>
      </c>
      <c r="S520">
        <v>601435.33799999999</v>
      </c>
      <c r="T520">
        <v>637710.79299999995</v>
      </c>
      <c r="U520">
        <v>669181.88500000001</v>
      </c>
    </row>
    <row r="521" spans="1:21">
      <c r="A521" t="s">
        <v>276</v>
      </c>
      <c r="B521">
        <v>271480.8</v>
      </c>
      <c r="C521">
        <v>321485.63199999998</v>
      </c>
      <c r="D521">
        <v>356524.48</v>
      </c>
      <c r="E521">
        <v>453927.45600000001</v>
      </c>
      <c r="F521">
        <v>519483.73700000002</v>
      </c>
      <c r="G521">
        <v>564282.23300000001</v>
      </c>
      <c r="H521">
        <v>636237.11600000004</v>
      </c>
      <c r="I521">
        <v>895030.84900000005</v>
      </c>
      <c r="J521">
        <v>962764.87199999997</v>
      </c>
      <c r="K521">
        <v>1237865.541</v>
      </c>
      <c r="L521">
        <v>1355077.398</v>
      </c>
      <c r="M521">
        <v>1609916.0049999999</v>
      </c>
      <c r="N521">
        <v>1920083.831</v>
      </c>
      <c r="O521">
        <v>2252720.5090000001</v>
      </c>
      <c r="P521">
        <v>1745664.6359999999</v>
      </c>
      <c r="Q521">
        <v>1987617.371</v>
      </c>
      <c r="R521">
        <v>2394195.736</v>
      </c>
      <c r="S521">
        <v>2246991.9849999999</v>
      </c>
      <c r="T521">
        <v>2477210.6320000002</v>
      </c>
      <c r="U521">
        <v>2703310.6710000001</v>
      </c>
    </row>
    <row r="522" spans="1:21">
      <c r="A522" t="s">
        <v>277</v>
      </c>
      <c r="B522">
        <v>174401.80799999999</v>
      </c>
      <c r="C522">
        <v>182719.61600000001</v>
      </c>
      <c r="D522">
        <v>158270.128</v>
      </c>
      <c r="E522">
        <v>164232.75200000001</v>
      </c>
      <c r="F522">
        <v>172482.228</v>
      </c>
      <c r="G522">
        <v>161074.48300000001</v>
      </c>
      <c r="H522">
        <v>176233.07500000001</v>
      </c>
      <c r="I522">
        <v>197991.535</v>
      </c>
      <c r="J522">
        <v>290792.93900000001</v>
      </c>
      <c r="K522">
        <v>395754.86</v>
      </c>
      <c r="L522">
        <v>463167.54499999998</v>
      </c>
      <c r="M522">
        <v>686638.62300000002</v>
      </c>
      <c r="N522">
        <v>863516.79799999995</v>
      </c>
      <c r="O522">
        <v>1029068.4350000001</v>
      </c>
      <c r="P522">
        <v>915912.53500000003</v>
      </c>
      <c r="Q522">
        <v>1106448.1529999999</v>
      </c>
      <c r="R522">
        <v>1389276.598</v>
      </c>
      <c r="S522">
        <v>1280297.916</v>
      </c>
      <c r="T522">
        <v>1370719.1640000001</v>
      </c>
      <c r="U522">
        <v>1474475.26</v>
      </c>
    </row>
    <row r="523" spans="1:21">
      <c r="A523" t="s">
        <v>278</v>
      </c>
      <c r="B523">
        <v>34679.279999999999</v>
      </c>
      <c r="C523">
        <v>49408.472000000002</v>
      </c>
      <c r="D523">
        <v>52361.919999999998</v>
      </c>
      <c r="E523">
        <v>62412.692000000003</v>
      </c>
      <c r="F523">
        <v>58983.332999999999</v>
      </c>
      <c r="G523">
        <v>53050.027000000002</v>
      </c>
      <c r="H523">
        <v>47719.720999999998</v>
      </c>
      <c r="I523">
        <v>54359.307999999997</v>
      </c>
      <c r="J523">
        <v>64109.334000000003</v>
      </c>
      <c r="K523">
        <v>82112.966</v>
      </c>
      <c r="L523">
        <v>92295.637000000002</v>
      </c>
      <c r="M523">
        <v>161171.20699999999</v>
      </c>
      <c r="N523">
        <v>165592.351</v>
      </c>
      <c r="O523">
        <v>186223.28200000001</v>
      </c>
      <c r="P523">
        <v>147964.60999999999</v>
      </c>
      <c r="Q523">
        <v>281570.36099999998</v>
      </c>
      <c r="R523">
        <v>258120.065</v>
      </c>
      <c r="S523">
        <v>283557.43800000002</v>
      </c>
      <c r="T523">
        <v>322393.32</v>
      </c>
      <c r="U523">
        <v>347947.84899999999</v>
      </c>
    </row>
    <row r="524" spans="1:21">
      <c r="A524" t="s">
        <v>279</v>
      </c>
      <c r="B524">
        <v>73517.448000000004</v>
      </c>
      <c r="C524">
        <v>3271.152</v>
      </c>
      <c r="D524">
        <v>159361.21599999999</v>
      </c>
      <c r="E524">
        <v>56691.936000000002</v>
      </c>
      <c r="F524">
        <v>116409.542</v>
      </c>
      <c r="G524">
        <v>3955.4609999999998</v>
      </c>
      <c r="H524">
        <v>6902.0519999999997</v>
      </c>
      <c r="I524">
        <v>22778.300999999999</v>
      </c>
      <c r="J524">
        <v>45361.044999999998</v>
      </c>
      <c r="K524">
        <v>20999.929</v>
      </c>
      <c r="L524">
        <v>6903.6120000000001</v>
      </c>
      <c r="M524">
        <v>7466.8410000000003</v>
      </c>
      <c r="N524">
        <v>14103.144</v>
      </c>
      <c r="O524">
        <v>8707.27</v>
      </c>
      <c r="P524">
        <v>5896.2510000000002</v>
      </c>
      <c r="Q524">
        <v>10886.460999999999</v>
      </c>
      <c r="R524">
        <v>11339.414000000001</v>
      </c>
      <c r="S524">
        <v>18076.675999999999</v>
      </c>
      <c r="T524">
        <v>29221.422999999999</v>
      </c>
      <c r="U524">
        <v>14366.721</v>
      </c>
    </row>
    <row r="525" spans="1:21">
      <c r="A525" t="s">
        <v>280</v>
      </c>
      <c r="B525">
        <v>37930.504000000001</v>
      </c>
      <c r="C525">
        <v>38205.144</v>
      </c>
      <c r="D525">
        <v>36027.279999999999</v>
      </c>
      <c r="E525">
        <v>39659.552000000003</v>
      </c>
      <c r="F525">
        <v>45926.983</v>
      </c>
      <c r="G525">
        <v>42086.247000000003</v>
      </c>
      <c r="H525">
        <v>44186.334000000003</v>
      </c>
      <c r="I525">
        <v>40012.446000000004</v>
      </c>
      <c r="J525">
        <v>55487.133000000002</v>
      </c>
      <c r="K525">
        <v>68079.798999999999</v>
      </c>
      <c r="L525">
        <v>83517.48</v>
      </c>
      <c r="M525">
        <v>95974.16</v>
      </c>
      <c r="N525">
        <v>133418.44099999999</v>
      </c>
      <c r="O525">
        <v>178360.61499999999</v>
      </c>
      <c r="P525">
        <v>116014.001</v>
      </c>
      <c r="Q525">
        <v>166615.99799999999</v>
      </c>
      <c r="R525">
        <v>164675.26500000001</v>
      </c>
      <c r="S525">
        <v>178726.079</v>
      </c>
      <c r="T525">
        <v>178464.21799999999</v>
      </c>
      <c r="U525">
        <v>159025.51699999999</v>
      </c>
    </row>
    <row r="526" spans="1:21">
      <c r="A526" t="s">
        <v>281</v>
      </c>
      <c r="B526">
        <v>126646.81600000001</v>
      </c>
      <c r="C526">
        <v>145828.09599999999</v>
      </c>
      <c r="D526">
        <v>146728.36799999999</v>
      </c>
      <c r="E526">
        <v>148499.82399999999</v>
      </c>
      <c r="F526">
        <v>177492.266</v>
      </c>
      <c r="G526">
        <v>141558.804</v>
      </c>
      <c r="H526">
        <v>164265.17000000001</v>
      </c>
      <c r="I526">
        <v>127437.705</v>
      </c>
      <c r="J526">
        <v>198795.11799999999</v>
      </c>
      <c r="K526">
        <v>242351.451</v>
      </c>
      <c r="L526">
        <v>317918.07699999999</v>
      </c>
      <c r="M526">
        <v>594328.46900000004</v>
      </c>
      <c r="N526">
        <v>733242.45700000005</v>
      </c>
      <c r="O526">
        <v>1193518.4890000001</v>
      </c>
      <c r="P526">
        <v>918149.04700000002</v>
      </c>
      <c r="Q526">
        <v>545651.12</v>
      </c>
      <c r="R526">
        <v>566920.83799999999</v>
      </c>
      <c r="S526">
        <v>525253.26399999997</v>
      </c>
      <c r="T526">
        <v>620620.01399999997</v>
      </c>
      <c r="U526">
        <v>656743.72400000005</v>
      </c>
    </row>
    <row r="527" spans="1:21">
      <c r="A527" t="s">
        <v>282</v>
      </c>
      <c r="B527">
        <v>121133.696</v>
      </c>
      <c r="C527">
        <v>131802.864</v>
      </c>
      <c r="D527">
        <v>120068.048</v>
      </c>
      <c r="E527">
        <v>125599.03999999999</v>
      </c>
      <c r="F527">
        <v>118472.25</v>
      </c>
      <c r="G527">
        <v>113438.753</v>
      </c>
      <c r="H527">
        <v>128912.834</v>
      </c>
      <c r="I527">
        <v>148763.611</v>
      </c>
      <c r="J527">
        <v>199069.427</v>
      </c>
      <c r="K527">
        <v>243935.53099999999</v>
      </c>
      <c r="L527">
        <v>283855.01299999998</v>
      </c>
      <c r="M527">
        <v>305522.05699999997</v>
      </c>
      <c r="N527">
        <v>367134.39199999999</v>
      </c>
      <c r="O527">
        <v>473381.53</v>
      </c>
      <c r="P527">
        <v>443774.94300000003</v>
      </c>
      <c r="Q527">
        <v>443388.92099999997</v>
      </c>
      <c r="R527">
        <v>532650.375</v>
      </c>
      <c r="S527">
        <v>468203.04599999997</v>
      </c>
      <c r="T527">
        <v>509007.272</v>
      </c>
      <c r="U527">
        <v>525021.24199999997</v>
      </c>
    </row>
    <row r="528" spans="1:21">
      <c r="A528" t="s">
        <v>283</v>
      </c>
      <c r="B528">
        <v>19932.972000000002</v>
      </c>
      <c r="C528">
        <v>8787.518</v>
      </c>
      <c r="D528">
        <v>8072.0789999999997</v>
      </c>
      <c r="E528">
        <v>13845.031999999999</v>
      </c>
      <c r="F528">
        <v>8927.7459999999992</v>
      </c>
      <c r="G528">
        <v>9932.6589999999997</v>
      </c>
      <c r="H528">
        <v>8394.5720000000001</v>
      </c>
      <c r="I528">
        <v>7449.9480000000003</v>
      </c>
      <c r="J528">
        <v>11758.812</v>
      </c>
      <c r="K528">
        <v>11876.241</v>
      </c>
      <c r="L528">
        <v>16489.803</v>
      </c>
      <c r="M528">
        <v>28635.655999999999</v>
      </c>
      <c r="N528">
        <v>41416.345999999998</v>
      </c>
      <c r="O528">
        <v>93582.724000000002</v>
      </c>
      <c r="P528">
        <v>94151.222999999998</v>
      </c>
      <c r="Q528">
        <v>158618.454</v>
      </c>
      <c r="R528">
        <v>220758.50599999999</v>
      </c>
      <c r="S528">
        <v>247073.71</v>
      </c>
      <c r="T528">
        <v>329092.78499999997</v>
      </c>
      <c r="U528">
        <v>282944.26699999999</v>
      </c>
    </row>
  </sheetData>
  <pageMargins left="0.7" right="0.7" top="0.75" bottom="0.75" header="0.3" footer="0.3"/>
  <pageSetup paperSize="9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>
  <dimension ref="A2:X538"/>
  <sheetViews>
    <sheetView topLeftCell="A124" zoomScale="80" zoomScaleNormal="80" workbookViewId="0">
      <selection activeCell="R227" sqref="R227"/>
    </sheetView>
  </sheetViews>
  <sheetFormatPr defaultRowHeight="12.75"/>
  <cols>
    <col min="3" max="3" width="14.85546875" bestFit="1" customWidth="1"/>
    <col min="4" max="5" width="22.42578125" bestFit="1" customWidth="1"/>
    <col min="6" max="6" width="22.42578125" customWidth="1"/>
    <col min="7" max="7" width="14.28515625" bestFit="1" customWidth="1"/>
    <col min="8" max="9" width="22.42578125" bestFit="1" customWidth="1"/>
    <col min="10" max="10" width="14.28515625" bestFit="1" customWidth="1"/>
    <col min="11" max="11" width="22.42578125" bestFit="1" customWidth="1"/>
    <col min="12" max="12" width="22.42578125" customWidth="1"/>
    <col min="13" max="13" width="22.42578125" bestFit="1" customWidth="1"/>
    <col min="14" max="14" width="14.28515625" bestFit="1" customWidth="1"/>
    <col min="15" max="16" width="22.42578125" bestFit="1" customWidth="1"/>
    <col min="17" max="17" width="9.5703125" bestFit="1" customWidth="1"/>
    <col min="18" max="18" width="9.5703125" customWidth="1"/>
    <col min="21" max="21" width="15.5703125" bestFit="1" customWidth="1"/>
    <col min="22" max="22" width="22.42578125" bestFit="1" customWidth="1"/>
    <col min="23" max="23" width="9.5703125" bestFit="1" customWidth="1"/>
    <col min="24" max="24" width="15.5703125" bestFit="1" customWidth="1"/>
  </cols>
  <sheetData>
    <row r="2" spans="1:24" ht="20.25">
      <c r="B2" s="187" t="s">
        <v>1024</v>
      </c>
      <c r="G2" s="1" t="s">
        <v>1031</v>
      </c>
    </row>
    <row r="3" spans="1:24">
      <c r="F3" s="171"/>
      <c r="K3" s="194"/>
      <c r="L3" s="194"/>
    </row>
    <row r="4" spans="1:24">
      <c r="F4" s="171" t="s">
        <v>1075</v>
      </c>
    </row>
    <row r="5" spans="1:24">
      <c r="A5" s="167" t="s">
        <v>439</v>
      </c>
      <c r="C5" s="29">
        <v>2000</v>
      </c>
      <c r="D5" s="10"/>
      <c r="E5" s="196" t="s">
        <v>1033</v>
      </c>
      <c r="F5" s="10"/>
      <c r="G5" s="29">
        <v>2005</v>
      </c>
      <c r="H5" s="5"/>
      <c r="I5" s="10"/>
      <c r="J5" s="10"/>
      <c r="K5" s="196" t="s">
        <v>1033</v>
      </c>
      <c r="L5" s="10"/>
      <c r="M5" s="29">
        <v>2010</v>
      </c>
      <c r="N5" s="5"/>
      <c r="O5" s="5"/>
      <c r="P5" s="10"/>
      <c r="Q5" s="196" t="s">
        <v>1033</v>
      </c>
      <c r="R5" s="10"/>
      <c r="S5" s="29">
        <v>2014</v>
      </c>
      <c r="T5" s="5"/>
      <c r="U5" s="5"/>
      <c r="V5" s="10"/>
      <c r="W5" s="196" t="s">
        <v>1033</v>
      </c>
    </row>
    <row r="6" spans="1:24" ht="15">
      <c r="A6" s="1" t="s">
        <v>374</v>
      </c>
      <c r="C6" s="186" t="s">
        <v>1020</v>
      </c>
      <c r="D6" s="186" t="s">
        <v>1021</v>
      </c>
      <c r="E6" s="1" t="s">
        <v>1022</v>
      </c>
      <c r="F6" s="17" t="s">
        <v>1032</v>
      </c>
      <c r="I6" s="186" t="s">
        <v>1020</v>
      </c>
      <c r="J6" s="186" t="s">
        <v>1021</v>
      </c>
      <c r="K6" s="1" t="s">
        <v>1022</v>
      </c>
      <c r="L6" s="17" t="s">
        <v>1032</v>
      </c>
      <c r="O6" s="186" t="s">
        <v>1020</v>
      </c>
      <c r="P6" s="186" t="s">
        <v>1021</v>
      </c>
      <c r="Q6" s="1" t="s">
        <v>1022</v>
      </c>
      <c r="R6" s="17" t="s">
        <v>1032</v>
      </c>
      <c r="U6" s="186" t="s">
        <v>1020</v>
      </c>
      <c r="V6" s="186" t="s">
        <v>1021</v>
      </c>
      <c r="W6" s="1" t="s">
        <v>1022</v>
      </c>
      <c r="X6" s="17" t="s">
        <v>1032</v>
      </c>
    </row>
    <row r="7" spans="1:24" ht="15">
      <c r="A7" s="182" t="s">
        <v>507</v>
      </c>
      <c r="B7" s="183" t="s">
        <v>508</v>
      </c>
      <c r="C7" s="184">
        <v>8463979</v>
      </c>
      <c r="D7" s="184">
        <v>17200</v>
      </c>
      <c r="E7" s="197">
        <f t="shared" ref="E7:E70" si="0">D7/C7*1000</f>
        <v>2.0321411477982161</v>
      </c>
      <c r="F7" s="251">
        <f>E7/E276</f>
        <v>0.8431871855979628</v>
      </c>
      <c r="G7" s="182" t="s">
        <v>507</v>
      </c>
      <c r="H7" s="183" t="s">
        <v>508</v>
      </c>
      <c r="I7" s="184">
        <v>68810449</v>
      </c>
      <c r="J7" s="184">
        <v>149648</v>
      </c>
      <c r="K7" s="15">
        <f t="shared" ref="K7:K70" si="1">J7/I7*1000</f>
        <v>2.174785983448531</v>
      </c>
      <c r="L7" s="251">
        <f t="shared" ref="L7:L70" si="2">K7/K276</f>
        <v>1.5980615677270393</v>
      </c>
      <c r="M7" s="182" t="s">
        <v>507</v>
      </c>
      <c r="N7" s="183" t="s">
        <v>508</v>
      </c>
      <c r="O7" s="184">
        <v>99589150</v>
      </c>
      <c r="P7" s="184">
        <v>233731</v>
      </c>
      <c r="Q7" s="15">
        <f t="shared" ref="Q7:Q70" si="3">P7/O7*1000</f>
        <v>2.3469524541579077</v>
      </c>
      <c r="R7" s="251">
        <f t="shared" ref="R7:R70" si="4">Q7/Q276</f>
        <v>0.84961810591589304</v>
      </c>
      <c r="S7" s="182" t="s">
        <v>507</v>
      </c>
      <c r="T7" s="183" t="s">
        <v>508</v>
      </c>
      <c r="U7" s="184">
        <v>66292660</v>
      </c>
      <c r="V7" s="184">
        <v>162053</v>
      </c>
      <c r="W7" s="15">
        <f t="shared" ref="W7:W70" si="5">V7/U7*1000</f>
        <v>2.4445089396020618</v>
      </c>
      <c r="X7" s="251">
        <f t="shared" ref="X7:X70" si="6">W7/W276</f>
        <v>0.73472622572505808</v>
      </c>
    </row>
    <row r="8" spans="1:24" ht="15">
      <c r="A8" s="182" t="s">
        <v>509</v>
      </c>
      <c r="B8" s="183" t="s">
        <v>510</v>
      </c>
      <c r="C8" s="184">
        <v>817522</v>
      </c>
      <c r="D8" s="184">
        <v>1467</v>
      </c>
      <c r="E8" s="15">
        <f t="shared" si="0"/>
        <v>1.7944471219123155</v>
      </c>
      <c r="F8" s="251">
        <f t="shared" ref="F8:F70" si="7">E8/E277</f>
        <v>1.4313893526191248</v>
      </c>
      <c r="G8" s="182" t="s">
        <v>509</v>
      </c>
      <c r="H8" s="183" t="s">
        <v>510</v>
      </c>
      <c r="I8" s="184">
        <v>1579469</v>
      </c>
      <c r="J8" s="184">
        <v>6029</v>
      </c>
      <c r="K8" s="15">
        <f t="shared" si="1"/>
        <v>3.8171056222059438</v>
      </c>
      <c r="L8" s="251">
        <f t="shared" si="2"/>
        <v>1.3476898488883611</v>
      </c>
      <c r="M8" s="182" t="s">
        <v>509</v>
      </c>
      <c r="N8" s="183" t="s">
        <v>510</v>
      </c>
      <c r="O8" s="184">
        <v>6597483</v>
      </c>
      <c r="P8" s="184">
        <v>30126</v>
      </c>
      <c r="Q8" s="15">
        <f t="shared" si="3"/>
        <v>4.5662868703109964</v>
      </c>
      <c r="R8" s="251">
        <f t="shared" si="4"/>
        <v>0.98992886180758188</v>
      </c>
      <c r="S8" s="182" t="s">
        <v>509</v>
      </c>
      <c r="T8" s="183" t="s">
        <v>510</v>
      </c>
      <c r="U8" s="184">
        <v>3753583</v>
      </c>
      <c r="V8" s="184">
        <v>20331</v>
      </c>
      <c r="W8" s="15">
        <f t="shared" si="5"/>
        <v>5.4164247866638355</v>
      </c>
      <c r="X8" s="251">
        <f t="shared" si="6"/>
        <v>0.93163875611620861</v>
      </c>
    </row>
    <row r="9" spans="1:24" ht="15">
      <c r="A9" s="182" t="s">
        <v>511</v>
      </c>
      <c r="B9" s="183" t="s">
        <v>512</v>
      </c>
      <c r="C9" s="184">
        <v>9104745</v>
      </c>
      <c r="D9" s="184">
        <v>19188</v>
      </c>
      <c r="E9" s="197">
        <f t="shared" si="0"/>
        <v>2.1074725321796492</v>
      </c>
      <c r="F9" s="251">
        <f t="shared" si="7"/>
        <v>1.9960269099199366</v>
      </c>
      <c r="G9" s="182" t="s">
        <v>511</v>
      </c>
      <c r="H9" s="183" t="s">
        <v>512</v>
      </c>
      <c r="I9" s="184">
        <v>51966282</v>
      </c>
      <c r="J9" s="184">
        <v>112416</v>
      </c>
      <c r="K9" s="15">
        <f t="shared" si="1"/>
        <v>2.1632488543244248</v>
      </c>
      <c r="L9" s="251">
        <f t="shared" si="2"/>
        <v>1.1391806124500745</v>
      </c>
      <c r="M9" s="182" t="s">
        <v>511</v>
      </c>
      <c r="N9" s="183" t="s">
        <v>512</v>
      </c>
      <c r="O9" s="184">
        <v>66835562</v>
      </c>
      <c r="P9" s="184">
        <v>175345</v>
      </c>
      <c r="Q9" s="15">
        <f t="shared" si="3"/>
        <v>2.6235284742574621</v>
      </c>
      <c r="R9" s="251">
        <f t="shared" si="4"/>
        <v>1.0842208551446997</v>
      </c>
      <c r="S9" s="182" t="s">
        <v>511</v>
      </c>
      <c r="T9" s="183" t="s">
        <v>512</v>
      </c>
      <c r="U9" s="184">
        <v>39163077</v>
      </c>
      <c r="V9" s="184">
        <v>119387</v>
      </c>
      <c r="W9" s="15">
        <f t="shared" si="5"/>
        <v>3.0484581178337953</v>
      </c>
      <c r="X9" s="251">
        <f t="shared" si="6"/>
        <v>1.1059366380505766</v>
      </c>
    </row>
    <row r="10" spans="1:24" ht="15">
      <c r="A10" s="182" t="s">
        <v>513</v>
      </c>
      <c r="B10" s="183" t="s">
        <v>514</v>
      </c>
      <c r="C10" s="184">
        <v>1740</v>
      </c>
      <c r="D10" s="184">
        <v>11</v>
      </c>
      <c r="E10" s="15">
        <f t="shared" si="0"/>
        <v>6.3218390804597702</v>
      </c>
      <c r="F10" s="251">
        <f t="shared" si="7"/>
        <v>1.0553060678962844</v>
      </c>
      <c r="G10" s="182" t="s">
        <v>513</v>
      </c>
      <c r="H10" s="183" t="s">
        <v>514</v>
      </c>
      <c r="I10" s="184">
        <v>334694</v>
      </c>
      <c r="J10" s="184">
        <v>979</v>
      </c>
      <c r="K10" s="15">
        <f t="shared" si="1"/>
        <v>2.9250599054658881</v>
      </c>
      <c r="L10" s="251">
        <f t="shared" si="2"/>
        <v>0.56175717216346777</v>
      </c>
      <c r="M10" s="182" t="s">
        <v>513</v>
      </c>
      <c r="N10" s="183" t="s">
        <v>514</v>
      </c>
      <c r="O10" s="184">
        <v>4408316</v>
      </c>
      <c r="P10" s="184">
        <v>16474</v>
      </c>
      <c r="Q10" s="15">
        <f t="shared" si="3"/>
        <v>3.7370279263101831</v>
      </c>
      <c r="R10" s="251">
        <f t="shared" si="4"/>
        <v>1.0383861293292258</v>
      </c>
      <c r="S10" s="182" t="s">
        <v>513</v>
      </c>
      <c r="T10" s="183" t="s">
        <v>514</v>
      </c>
      <c r="U10" s="184">
        <v>3684904</v>
      </c>
      <c r="V10" s="184">
        <v>15936</v>
      </c>
      <c r="W10" s="15">
        <f t="shared" si="5"/>
        <v>4.3246716875120761</v>
      </c>
      <c r="X10" s="251">
        <f t="shared" si="6"/>
        <v>0.94468337677056968</v>
      </c>
    </row>
    <row r="11" spans="1:24" ht="15">
      <c r="A11" s="182" t="s">
        <v>515</v>
      </c>
      <c r="B11" s="183" t="s">
        <v>516</v>
      </c>
      <c r="C11" s="184">
        <v>2918573</v>
      </c>
      <c r="D11" s="184">
        <v>4464</v>
      </c>
      <c r="E11" s="197">
        <f t="shared" si="0"/>
        <v>1.52951459497501</v>
      </c>
      <c r="F11" s="251">
        <f t="shared" si="7"/>
        <v>0.64165438462429147</v>
      </c>
      <c r="G11" s="182" t="s">
        <v>515</v>
      </c>
      <c r="H11" s="183" t="s">
        <v>516</v>
      </c>
      <c r="I11" s="184">
        <v>17868626</v>
      </c>
      <c r="J11" s="184">
        <v>42191</v>
      </c>
      <c r="K11" s="15">
        <f t="shared" si="1"/>
        <v>2.3611776305576044</v>
      </c>
      <c r="L11" s="251">
        <f t="shared" si="2"/>
        <v>0.71003141853703633</v>
      </c>
      <c r="M11" s="182" t="s">
        <v>515</v>
      </c>
      <c r="N11" s="183" t="s">
        <v>516</v>
      </c>
      <c r="O11" s="184">
        <v>36727452</v>
      </c>
      <c r="P11" s="184">
        <v>122141</v>
      </c>
      <c r="Q11" s="15">
        <f t="shared" si="3"/>
        <v>3.3256050542248343</v>
      </c>
      <c r="R11" s="251">
        <f t="shared" si="4"/>
        <v>0.8531087770541006</v>
      </c>
      <c r="S11" s="182" t="s">
        <v>515</v>
      </c>
      <c r="T11" s="183" t="s">
        <v>516</v>
      </c>
      <c r="U11" s="184">
        <v>25282161</v>
      </c>
      <c r="V11" s="184">
        <v>99415</v>
      </c>
      <c r="W11" s="15">
        <f t="shared" si="5"/>
        <v>3.932219243442046</v>
      </c>
      <c r="X11" s="251">
        <f t="shared" si="6"/>
        <v>0.82460342308887657</v>
      </c>
    </row>
    <row r="12" spans="1:24" ht="15">
      <c r="A12" s="182" t="s">
        <v>517</v>
      </c>
      <c r="B12" s="183" t="s">
        <v>518</v>
      </c>
      <c r="C12" s="184">
        <v>68681048</v>
      </c>
      <c r="D12" s="184">
        <v>67468</v>
      </c>
      <c r="E12" s="15">
        <f t="shared" si="0"/>
        <v>0.98233795151174741</v>
      </c>
      <c r="F12" s="251">
        <f t="shared" si="7"/>
        <v>1.5897531826931151</v>
      </c>
      <c r="G12" s="182" t="s">
        <v>517</v>
      </c>
      <c r="H12" s="183" t="s">
        <v>518</v>
      </c>
      <c r="I12" s="184">
        <v>462077042</v>
      </c>
      <c r="J12" s="184">
        <v>317880</v>
      </c>
      <c r="K12" s="15">
        <f t="shared" si="1"/>
        <v>0.68793722930731538</v>
      </c>
      <c r="L12" s="251">
        <f t="shared" si="2"/>
        <v>1.0831299701534682</v>
      </c>
      <c r="M12" s="182" t="s">
        <v>517</v>
      </c>
      <c r="N12" s="183" t="s">
        <v>518</v>
      </c>
      <c r="O12" s="184">
        <v>731631365</v>
      </c>
      <c r="P12" s="184">
        <v>515712</v>
      </c>
      <c r="Q12" s="15">
        <f t="shared" si="3"/>
        <v>0.70487956732144752</v>
      </c>
      <c r="R12" s="251">
        <f t="shared" si="4"/>
        <v>0.70780925702665687</v>
      </c>
      <c r="S12" s="182" t="s">
        <v>517</v>
      </c>
      <c r="T12" s="183" t="s">
        <v>518</v>
      </c>
      <c r="U12" s="184">
        <v>460030137</v>
      </c>
      <c r="V12" s="184">
        <v>399312</v>
      </c>
      <c r="W12" s="15">
        <f t="shared" si="5"/>
        <v>0.86801269717683738</v>
      </c>
      <c r="X12" s="251">
        <f t="shared" si="6"/>
        <v>0.70166100628863404</v>
      </c>
    </row>
    <row r="13" spans="1:24" ht="15">
      <c r="A13" s="182" t="s">
        <v>519</v>
      </c>
      <c r="B13" s="183" t="s">
        <v>520</v>
      </c>
      <c r="C13" s="184">
        <v>14581863</v>
      </c>
      <c r="D13" s="184">
        <v>18872</v>
      </c>
      <c r="E13" s="197">
        <f t="shared" si="0"/>
        <v>1.2942104859989427</v>
      </c>
      <c r="F13" s="251">
        <f t="shared" si="7"/>
        <v>0.64309546769607584</v>
      </c>
      <c r="G13" s="182" t="s">
        <v>519</v>
      </c>
      <c r="H13" s="183" t="s">
        <v>520</v>
      </c>
      <c r="I13" s="184">
        <v>12353038</v>
      </c>
      <c r="J13" s="184">
        <v>30484</v>
      </c>
      <c r="K13" s="15">
        <f t="shared" si="1"/>
        <v>2.4677330386258021</v>
      </c>
      <c r="L13" s="251">
        <f t="shared" si="2"/>
        <v>0.66234754150652786</v>
      </c>
      <c r="M13" s="182" t="s">
        <v>519</v>
      </c>
      <c r="N13" s="183" t="s">
        <v>520</v>
      </c>
      <c r="O13" s="184">
        <v>8120214</v>
      </c>
      <c r="P13" s="184">
        <v>28636</v>
      </c>
      <c r="Q13" s="15">
        <f t="shared" si="3"/>
        <v>3.5265080452313202</v>
      </c>
      <c r="R13" s="251">
        <f t="shared" si="4"/>
        <v>0.78246168822809681</v>
      </c>
      <c r="S13" s="182" t="s">
        <v>519</v>
      </c>
      <c r="T13" s="183" t="s">
        <v>520</v>
      </c>
      <c r="U13" s="184">
        <v>2659112</v>
      </c>
      <c r="V13" s="184">
        <v>10830</v>
      </c>
      <c r="W13" s="15">
        <f t="shared" si="5"/>
        <v>4.0727882089960863</v>
      </c>
      <c r="X13" s="251">
        <f t="shared" si="6"/>
        <v>0.81644983512423819</v>
      </c>
    </row>
    <row r="14" spans="1:24" ht="15">
      <c r="A14" s="182" t="s">
        <v>521</v>
      </c>
      <c r="B14" s="183" t="s">
        <v>522</v>
      </c>
      <c r="C14" s="184">
        <v>10862312</v>
      </c>
      <c r="D14" s="184">
        <v>20818</v>
      </c>
      <c r="E14" s="15">
        <f t="shared" si="0"/>
        <v>1.9165348960700079</v>
      </c>
      <c r="F14" s="251">
        <f t="shared" si="7"/>
        <v>1.0550929059783181</v>
      </c>
      <c r="G14" s="182" t="s">
        <v>521</v>
      </c>
      <c r="H14" s="183" t="s">
        <v>522</v>
      </c>
      <c r="I14" s="184">
        <v>19702349</v>
      </c>
      <c r="J14" s="184">
        <v>67843</v>
      </c>
      <c r="K14" s="15">
        <f t="shared" si="1"/>
        <v>3.4433965208920014</v>
      </c>
      <c r="L14" s="251">
        <f t="shared" si="2"/>
        <v>1.0461049620764</v>
      </c>
      <c r="M14" s="182" t="s">
        <v>521</v>
      </c>
      <c r="N14" s="183" t="s">
        <v>522</v>
      </c>
      <c r="O14" s="184">
        <v>29237040</v>
      </c>
      <c r="P14" s="184">
        <v>124957</v>
      </c>
      <c r="Q14" s="15">
        <f t="shared" si="3"/>
        <v>4.2739278668428815</v>
      </c>
      <c r="R14" s="251">
        <f t="shared" si="4"/>
        <v>1.1049875097583444</v>
      </c>
      <c r="S14" s="182" t="s">
        <v>521</v>
      </c>
      <c r="T14" s="183" t="s">
        <v>522</v>
      </c>
      <c r="U14" s="184">
        <v>23854201</v>
      </c>
      <c r="V14" s="184">
        <v>122076</v>
      </c>
      <c r="W14" s="15">
        <f t="shared" si="5"/>
        <v>5.1175891407974632</v>
      </c>
      <c r="X14" s="251">
        <f t="shared" si="6"/>
        <v>1.1050678614991232</v>
      </c>
    </row>
    <row r="15" spans="1:24" ht="15">
      <c r="A15" s="182" t="s">
        <v>523</v>
      </c>
      <c r="B15" s="183" t="s">
        <v>524</v>
      </c>
      <c r="C15" s="184">
        <v>2860340</v>
      </c>
      <c r="D15" s="184">
        <v>3826</v>
      </c>
      <c r="E15" s="197">
        <f t="shared" si="0"/>
        <v>1.3376032219945879</v>
      </c>
      <c r="F15" s="251">
        <f t="shared" si="7"/>
        <v>1.293253361696054</v>
      </c>
      <c r="G15" s="182" t="s">
        <v>523</v>
      </c>
      <c r="H15" s="183" t="s">
        <v>524</v>
      </c>
      <c r="I15" s="184">
        <v>8106301</v>
      </c>
      <c r="J15" s="184">
        <v>13996</v>
      </c>
      <c r="K15" s="15">
        <f t="shared" si="1"/>
        <v>1.7265581428570194</v>
      </c>
      <c r="L15" s="251">
        <f t="shared" si="2"/>
        <v>1.7147879128501433</v>
      </c>
      <c r="M15" s="182" t="s">
        <v>523</v>
      </c>
      <c r="N15" s="183" t="s">
        <v>524</v>
      </c>
      <c r="O15" s="184">
        <v>12169161</v>
      </c>
      <c r="P15" s="184">
        <v>27805</v>
      </c>
      <c r="Q15" s="15">
        <f t="shared" si="3"/>
        <v>2.2848740352765486</v>
      </c>
      <c r="R15" s="251">
        <f t="shared" si="4"/>
        <v>1.3985591946533558</v>
      </c>
      <c r="S15" s="182" t="s">
        <v>523</v>
      </c>
      <c r="T15" s="183" t="s">
        <v>524</v>
      </c>
      <c r="U15" s="184">
        <v>8522624</v>
      </c>
      <c r="V15" s="184">
        <v>25372</v>
      </c>
      <c r="W15" s="15">
        <f t="shared" si="5"/>
        <v>2.9770174068455915</v>
      </c>
      <c r="X15" s="251">
        <f t="shared" si="6"/>
        <v>1.4823795143045362</v>
      </c>
    </row>
    <row r="16" spans="1:24" ht="15">
      <c r="A16" s="182" t="s">
        <v>525</v>
      </c>
      <c r="B16" s="183" t="s">
        <v>526</v>
      </c>
      <c r="C16" s="184">
        <v>8159665</v>
      </c>
      <c r="D16" s="184">
        <v>15099</v>
      </c>
      <c r="E16" s="15">
        <f t="shared" si="0"/>
        <v>1.8504436150258621</v>
      </c>
      <c r="F16" s="251">
        <f t="shared" si="7"/>
        <v>1.6525498977065651</v>
      </c>
      <c r="G16" s="182" t="s">
        <v>525</v>
      </c>
      <c r="H16" s="183" t="s">
        <v>526</v>
      </c>
      <c r="I16" s="184">
        <v>13467428</v>
      </c>
      <c r="J16" s="184">
        <v>44939</v>
      </c>
      <c r="K16" s="15">
        <f t="shared" si="1"/>
        <v>3.3368658068934911</v>
      </c>
      <c r="L16" s="251">
        <f t="shared" si="2"/>
        <v>1.7932698893642334</v>
      </c>
      <c r="M16" s="182" t="s">
        <v>525</v>
      </c>
      <c r="N16" s="183" t="s">
        <v>526</v>
      </c>
      <c r="O16" s="184">
        <v>17687799</v>
      </c>
      <c r="P16" s="184">
        <v>68056</v>
      </c>
      <c r="Q16" s="15">
        <f t="shared" si="3"/>
        <v>3.8476240034161404</v>
      </c>
      <c r="R16" s="251">
        <f t="shared" si="4"/>
        <v>1.3793479065066818</v>
      </c>
      <c r="S16" s="182" t="s">
        <v>525</v>
      </c>
      <c r="T16" s="183" t="s">
        <v>526</v>
      </c>
      <c r="U16" s="184">
        <v>7590441</v>
      </c>
      <c r="V16" s="184">
        <v>50168</v>
      </c>
      <c r="W16" s="15">
        <f t="shared" si="5"/>
        <v>6.6093656481882936</v>
      </c>
      <c r="X16" s="251">
        <f t="shared" si="6"/>
        <v>1.4259410009911249</v>
      </c>
    </row>
    <row r="17" spans="1:24" ht="15">
      <c r="A17" s="182" t="s">
        <v>527</v>
      </c>
      <c r="B17" s="183" t="s">
        <v>528</v>
      </c>
      <c r="C17" s="184">
        <v>2801</v>
      </c>
      <c r="D17" s="184">
        <v>17</v>
      </c>
      <c r="E17" s="197">
        <f t="shared" si="0"/>
        <v>6.0692609782220632</v>
      </c>
      <c r="F17" s="251">
        <f t="shared" si="7"/>
        <v>1.4401243754226587</v>
      </c>
      <c r="G17" s="182" t="s">
        <v>527</v>
      </c>
      <c r="H17" s="183" t="s">
        <v>528</v>
      </c>
      <c r="I17" s="184">
        <v>441999</v>
      </c>
      <c r="J17" s="184">
        <v>1323</v>
      </c>
      <c r="K17" s="15">
        <f t="shared" si="1"/>
        <v>2.9932194416729447</v>
      </c>
      <c r="L17" s="251">
        <f t="shared" si="2"/>
        <v>1.1209395697514772</v>
      </c>
      <c r="M17" s="182" t="s">
        <v>527</v>
      </c>
      <c r="N17" s="183" t="s">
        <v>528</v>
      </c>
      <c r="O17" s="184">
        <v>375596</v>
      </c>
      <c r="P17" s="184">
        <v>1859</v>
      </c>
      <c r="Q17" s="15">
        <f t="shared" si="3"/>
        <v>4.9494669804790261</v>
      </c>
      <c r="R17" s="251">
        <f t="shared" si="4"/>
        <v>1.0274016594211033</v>
      </c>
      <c r="S17" s="182" t="s">
        <v>527</v>
      </c>
      <c r="T17" s="183" t="s">
        <v>528</v>
      </c>
      <c r="U17" s="184">
        <v>176941</v>
      </c>
      <c r="V17" s="184">
        <v>1004</v>
      </c>
      <c r="W17" s="15">
        <f t="shared" si="5"/>
        <v>5.6742077867763836</v>
      </c>
      <c r="X17" s="251">
        <f t="shared" si="6"/>
        <v>0.74986065383279077</v>
      </c>
    </row>
    <row r="18" spans="1:24" ht="15">
      <c r="A18" s="182" t="s">
        <v>529</v>
      </c>
      <c r="B18" s="183" t="s">
        <v>530</v>
      </c>
      <c r="C18" s="184">
        <v>34232</v>
      </c>
      <c r="D18" s="184">
        <v>152</v>
      </c>
      <c r="E18" s="15">
        <f t="shared" si="0"/>
        <v>4.440289787333489</v>
      </c>
      <c r="F18" s="251">
        <f t="shared" si="7"/>
        <v>0.76592800668241634</v>
      </c>
      <c r="G18" s="182" t="s">
        <v>529</v>
      </c>
      <c r="H18" s="183" t="s">
        <v>530</v>
      </c>
      <c r="I18" s="184">
        <v>41453</v>
      </c>
      <c r="J18" s="184">
        <v>309</v>
      </c>
      <c r="K18" s="15">
        <f t="shared" si="1"/>
        <v>7.454225267170048</v>
      </c>
      <c r="L18" s="251">
        <f t="shared" si="2"/>
        <v>1.1877291145461049</v>
      </c>
      <c r="M18" s="182" t="s">
        <v>529</v>
      </c>
      <c r="N18" s="183" t="s">
        <v>530</v>
      </c>
      <c r="O18" s="184">
        <v>74027</v>
      </c>
      <c r="P18" s="184">
        <v>815</v>
      </c>
      <c r="Q18" s="15">
        <f t="shared" si="3"/>
        <v>11.009496535048024</v>
      </c>
      <c r="R18" s="251">
        <f t="shared" si="4"/>
        <v>1.7539298011619568</v>
      </c>
      <c r="S18" s="182" t="s">
        <v>529</v>
      </c>
      <c r="T18" s="183" t="s">
        <v>530</v>
      </c>
      <c r="U18" s="184">
        <v>111765</v>
      </c>
      <c r="V18" s="184">
        <v>900</v>
      </c>
      <c r="W18" s="15">
        <f t="shared" si="5"/>
        <v>8.0526103878674</v>
      </c>
      <c r="X18" s="251">
        <f t="shared" si="6"/>
        <v>1.7379033351817699</v>
      </c>
    </row>
    <row r="19" spans="1:24" ht="15">
      <c r="A19" s="182" t="s">
        <v>531</v>
      </c>
      <c r="B19" s="183" t="s">
        <v>532</v>
      </c>
      <c r="C19" s="184">
        <v>894055</v>
      </c>
      <c r="D19" s="184">
        <v>1527</v>
      </c>
      <c r="E19" s="197">
        <f t="shared" si="0"/>
        <v>1.7079486161365911</v>
      </c>
      <c r="F19" s="251">
        <f t="shared" si="7"/>
        <v>1.0575082023237625</v>
      </c>
      <c r="G19" s="182" t="s">
        <v>531</v>
      </c>
      <c r="H19" s="183" t="s">
        <v>532</v>
      </c>
      <c r="I19" s="184">
        <v>3742882</v>
      </c>
      <c r="J19" s="184">
        <v>10294</v>
      </c>
      <c r="K19" s="15">
        <f t="shared" si="1"/>
        <v>2.7502870782461217</v>
      </c>
      <c r="L19" s="251">
        <f t="shared" si="2"/>
        <v>1.1139963804619497</v>
      </c>
      <c r="M19" s="182" t="s">
        <v>531</v>
      </c>
      <c r="N19" s="183" t="s">
        <v>532</v>
      </c>
      <c r="O19" s="184">
        <v>5354095</v>
      </c>
      <c r="P19" s="184">
        <v>18663</v>
      </c>
      <c r="Q19" s="15">
        <f t="shared" si="3"/>
        <v>3.4857431554725871</v>
      </c>
      <c r="R19" s="251">
        <f t="shared" si="4"/>
        <v>0.98877802604794696</v>
      </c>
      <c r="S19" s="182" t="s">
        <v>531</v>
      </c>
      <c r="T19" s="183" t="s">
        <v>532</v>
      </c>
      <c r="U19" s="184">
        <v>3214267</v>
      </c>
      <c r="V19" s="184">
        <v>14932</v>
      </c>
      <c r="W19" s="15">
        <f t="shared" si="5"/>
        <v>4.6455381584666116</v>
      </c>
      <c r="X19" s="251">
        <f t="shared" si="6"/>
        <v>1.0886731298648802</v>
      </c>
    </row>
    <row r="20" spans="1:24" ht="15">
      <c r="A20" s="182" t="s">
        <v>533</v>
      </c>
      <c r="B20" s="183" t="s">
        <v>534</v>
      </c>
      <c r="C20" s="184">
        <v>366104774</v>
      </c>
      <c r="D20" s="184">
        <v>41098</v>
      </c>
      <c r="E20" s="15">
        <f t="shared" si="0"/>
        <v>0.11225748178853302</v>
      </c>
      <c r="F20" s="251">
        <f t="shared" si="7"/>
        <v>0.92028404827056609</v>
      </c>
      <c r="G20" s="182" t="s">
        <v>533</v>
      </c>
      <c r="H20" s="183" t="s">
        <v>534</v>
      </c>
      <c r="I20" s="184">
        <v>1506347686</v>
      </c>
      <c r="J20" s="184">
        <v>180233</v>
      </c>
      <c r="K20" s="15">
        <f t="shared" si="1"/>
        <v>0.11964900379579434</v>
      </c>
      <c r="L20" s="251">
        <f t="shared" si="2"/>
        <v>0.89081899117512342</v>
      </c>
      <c r="M20" s="182" t="s">
        <v>533</v>
      </c>
      <c r="N20" s="183" t="s">
        <v>534</v>
      </c>
      <c r="O20" s="184">
        <v>1296429290</v>
      </c>
      <c r="P20" s="184">
        <v>245996</v>
      </c>
      <c r="Q20" s="15">
        <f t="shared" si="3"/>
        <v>0.1897488755441494</v>
      </c>
      <c r="R20" s="251">
        <f t="shared" si="4"/>
        <v>0.79364686370514681</v>
      </c>
      <c r="S20" s="182" t="s">
        <v>533</v>
      </c>
      <c r="T20" s="183" t="s">
        <v>534</v>
      </c>
      <c r="U20" s="184">
        <v>1106670310</v>
      </c>
      <c r="V20" s="184">
        <v>287522</v>
      </c>
      <c r="W20" s="15">
        <f t="shared" si="5"/>
        <v>0.25980818081222401</v>
      </c>
      <c r="X20" s="251">
        <f t="shared" si="6"/>
        <v>1.0182895093794517</v>
      </c>
    </row>
    <row r="21" spans="1:24" ht="15">
      <c r="A21" s="182" t="s">
        <v>535</v>
      </c>
      <c r="B21" s="183" t="s">
        <v>536</v>
      </c>
      <c r="C21" s="184">
        <v>3429494</v>
      </c>
      <c r="D21" s="184">
        <v>1153</v>
      </c>
      <c r="E21" s="197">
        <f t="shared" si="0"/>
        <v>0.33620120052695823</v>
      </c>
      <c r="F21" s="251">
        <f t="shared" si="7"/>
        <v>1.180777637930881</v>
      </c>
      <c r="G21" s="182" t="s">
        <v>535</v>
      </c>
      <c r="H21" s="183" t="s">
        <v>536</v>
      </c>
      <c r="I21" s="184">
        <v>6833475</v>
      </c>
      <c r="J21" s="184">
        <v>4112</v>
      </c>
      <c r="K21" s="15">
        <f t="shared" si="1"/>
        <v>0.60174362238831636</v>
      </c>
      <c r="L21" s="251">
        <f t="shared" si="2"/>
        <v>1.2259310440991951</v>
      </c>
      <c r="M21" s="182" t="s">
        <v>535</v>
      </c>
      <c r="N21" s="183" t="s">
        <v>536</v>
      </c>
      <c r="O21" s="184">
        <v>17555665</v>
      </c>
      <c r="P21" s="184">
        <v>16612</v>
      </c>
      <c r="Q21" s="15">
        <f t="shared" si="3"/>
        <v>0.94624726548381966</v>
      </c>
      <c r="R21" s="251">
        <f t="shared" si="4"/>
        <v>1.2460602733166719</v>
      </c>
      <c r="S21" s="182" t="s">
        <v>535</v>
      </c>
      <c r="T21" s="183" t="s">
        <v>536</v>
      </c>
      <c r="U21" s="184">
        <v>8702567</v>
      </c>
      <c r="V21" s="184">
        <v>10206</v>
      </c>
      <c r="W21" s="15">
        <f t="shared" si="5"/>
        <v>1.1727574174378663</v>
      </c>
      <c r="X21" s="251">
        <f t="shared" si="6"/>
        <v>1.4649591015494174</v>
      </c>
    </row>
    <row r="22" spans="1:24" ht="15">
      <c r="A22" s="182" t="s">
        <v>537</v>
      </c>
      <c r="B22" s="183" t="s">
        <v>538</v>
      </c>
      <c r="C22" s="184">
        <v>20818167</v>
      </c>
      <c r="D22" s="184">
        <v>2265</v>
      </c>
      <c r="E22" s="15">
        <f t="shared" si="0"/>
        <v>0.10879920407978282</v>
      </c>
      <c r="F22" s="251">
        <f t="shared" si="7"/>
        <v>0.71127747954807108</v>
      </c>
      <c r="G22" s="182" t="s">
        <v>537</v>
      </c>
      <c r="H22" s="183" t="s">
        <v>538</v>
      </c>
      <c r="I22" s="184">
        <v>452129797</v>
      </c>
      <c r="J22" s="184">
        <v>60588</v>
      </c>
      <c r="K22" s="15">
        <f t="shared" si="1"/>
        <v>0.13400576649010373</v>
      </c>
      <c r="L22" s="251">
        <f t="shared" si="2"/>
        <v>0.79741381934858702</v>
      </c>
      <c r="M22" s="182" t="s">
        <v>537</v>
      </c>
      <c r="N22" s="183" t="s">
        <v>538</v>
      </c>
      <c r="O22" s="184">
        <v>276084094</v>
      </c>
      <c r="P22" s="184">
        <v>48426</v>
      </c>
      <c r="Q22" s="15">
        <f t="shared" si="3"/>
        <v>0.17540307845478414</v>
      </c>
      <c r="R22" s="251">
        <f t="shared" si="4"/>
        <v>0.66667299635979071</v>
      </c>
      <c r="S22" s="182" t="s">
        <v>537</v>
      </c>
      <c r="T22" s="183" t="s">
        <v>538</v>
      </c>
      <c r="U22" s="184">
        <v>76072357</v>
      </c>
      <c r="V22" s="184">
        <v>21614</v>
      </c>
      <c r="W22" s="15">
        <f t="shared" si="5"/>
        <v>0.28412423188097086</v>
      </c>
      <c r="X22" s="251">
        <f t="shared" si="6"/>
        <v>1.0102590837468017</v>
      </c>
    </row>
    <row r="23" spans="1:24" ht="15">
      <c r="A23" s="182" t="s">
        <v>539</v>
      </c>
      <c r="B23" s="183" t="s">
        <v>540</v>
      </c>
      <c r="C23" s="184">
        <v>7318930</v>
      </c>
      <c r="D23" s="184">
        <v>900</v>
      </c>
      <c r="E23" s="197">
        <f t="shared" si="0"/>
        <v>0.12296879461888555</v>
      </c>
      <c r="F23" s="251">
        <f t="shared" si="7"/>
        <v>0.80297505555460336</v>
      </c>
      <c r="G23" s="182" t="s">
        <v>539</v>
      </c>
      <c r="H23" s="183" t="s">
        <v>540</v>
      </c>
      <c r="I23" s="184">
        <v>91854063</v>
      </c>
      <c r="J23" s="184">
        <v>14175</v>
      </c>
      <c r="K23" s="15">
        <f t="shared" si="1"/>
        <v>0.15432088181009479</v>
      </c>
      <c r="L23" s="251">
        <f t="shared" si="2"/>
        <v>0.14378752734548456</v>
      </c>
      <c r="M23" s="182" t="s">
        <v>539</v>
      </c>
      <c r="N23" s="183" t="s">
        <v>540</v>
      </c>
      <c r="O23" s="184">
        <v>255136159</v>
      </c>
      <c r="P23" s="184">
        <v>49848</v>
      </c>
      <c r="Q23" s="15">
        <f t="shared" si="3"/>
        <v>0.19537802950149452</v>
      </c>
      <c r="R23" s="251">
        <f t="shared" si="4"/>
        <v>0.10417378858317877</v>
      </c>
      <c r="S23" s="182" t="s">
        <v>539</v>
      </c>
      <c r="T23" s="183" t="s">
        <v>540</v>
      </c>
      <c r="U23" s="184">
        <v>156112449</v>
      </c>
      <c r="V23" s="184">
        <v>41458</v>
      </c>
      <c r="W23" s="15">
        <f t="shared" si="5"/>
        <v>0.26556498386621297</v>
      </c>
      <c r="X23" s="251">
        <f t="shared" si="6"/>
        <v>0.3559695368521405</v>
      </c>
    </row>
    <row r="24" spans="1:24" ht="15">
      <c r="A24" s="182" t="s">
        <v>541</v>
      </c>
      <c r="B24" s="183" t="s">
        <v>542</v>
      </c>
      <c r="C24" s="184">
        <v>17049792</v>
      </c>
      <c r="D24" s="184">
        <v>1792</v>
      </c>
      <c r="E24" s="15">
        <f t="shared" si="0"/>
        <v>0.10510392150238548</v>
      </c>
      <c r="F24" s="251">
        <f t="shared" si="7"/>
        <v>1.0727674752539338</v>
      </c>
      <c r="G24" s="182" t="s">
        <v>541</v>
      </c>
      <c r="H24" s="183" t="s">
        <v>542</v>
      </c>
      <c r="I24" s="184">
        <v>131956594</v>
      </c>
      <c r="J24" s="184">
        <v>15632</v>
      </c>
      <c r="K24" s="15">
        <f t="shared" si="1"/>
        <v>0.11846319707221301</v>
      </c>
      <c r="L24" s="251">
        <f t="shared" si="2"/>
        <v>0.9251724521794652</v>
      </c>
      <c r="M24" s="182" t="s">
        <v>541</v>
      </c>
      <c r="N24" s="183" t="s">
        <v>542</v>
      </c>
      <c r="O24" s="184">
        <v>90303531</v>
      </c>
      <c r="P24" s="184">
        <v>17282</v>
      </c>
      <c r="Q24" s="15">
        <f t="shared" si="3"/>
        <v>0.19137679123532833</v>
      </c>
      <c r="R24" s="251">
        <f t="shared" si="4"/>
        <v>0.53758543469461562</v>
      </c>
      <c r="S24" s="182" t="s">
        <v>541</v>
      </c>
      <c r="T24" s="183" t="s">
        <v>542</v>
      </c>
      <c r="U24" s="184">
        <v>56040260</v>
      </c>
      <c r="V24" s="184">
        <v>15236</v>
      </c>
      <c r="W24" s="15">
        <f t="shared" si="5"/>
        <v>0.27187596916930795</v>
      </c>
      <c r="X24" s="251">
        <f t="shared" si="6"/>
        <v>0.93066217463226542</v>
      </c>
    </row>
    <row r="25" spans="1:24" ht="15">
      <c r="A25" s="182" t="s">
        <v>543</v>
      </c>
      <c r="B25" s="183" t="s">
        <v>544</v>
      </c>
      <c r="C25" s="184">
        <v>53403444</v>
      </c>
      <c r="D25" s="184">
        <v>7896</v>
      </c>
      <c r="E25" s="197">
        <f t="shared" si="0"/>
        <v>0.14785563268166749</v>
      </c>
      <c r="F25" s="251">
        <f t="shared" si="7"/>
        <v>0.60298160915589893</v>
      </c>
      <c r="G25" s="182" t="s">
        <v>543</v>
      </c>
      <c r="H25" s="183" t="s">
        <v>544</v>
      </c>
      <c r="I25" s="184">
        <v>28729914</v>
      </c>
      <c r="J25" s="184">
        <v>5948</v>
      </c>
      <c r="K25" s="15">
        <f t="shared" si="1"/>
        <v>0.20703159779733415</v>
      </c>
      <c r="L25" s="251">
        <f t="shared" si="2"/>
        <v>0.86345533051291512</v>
      </c>
      <c r="M25" s="182" t="s">
        <v>543</v>
      </c>
      <c r="N25" s="183" t="s">
        <v>544</v>
      </c>
      <c r="O25" s="184">
        <v>15371416</v>
      </c>
      <c r="P25" s="184">
        <v>4851</v>
      </c>
      <c r="Q25" s="15">
        <f t="shared" si="3"/>
        <v>0.3155857599586141</v>
      </c>
      <c r="R25" s="251">
        <f t="shared" si="4"/>
        <v>0.94396188234500933</v>
      </c>
      <c r="S25" s="182" t="s">
        <v>543</v>
      </c>
      <c r="T25" s="183" t="s">
        <v>544</v>
      </c>
      <c r="U25" s="184">
        <v>19890558</v>
      </c>
      <c r="V25" s="184">
        <v>6919</v>
      </c>
      <c r="W25" s="15">
        <f t="shared" si="5"/>
        <v>0.34785348907758146</v>
      </c>
      <c r="X25" s="251">
        <f t="shared" si="6"/>
        <v>0.7342889199998317</v>
      </c>
    </row>
    <row r="26" spans="1:24" ht="15">
      <c r="A26" s="182" t="s">
        <v>545</v>
      </c>
      <c r="B26" s="183" t="s">
        <v>546</v>
      </c>
      <c r="C26" s="184">
        <v>1934675</v>
      </c>
      <c r="D26" s="184">
        <v>282</v>
      </c>
      <c r="E26" s="15">
        <f t="shared" si="0"/>
        <v>0.14576091591610996</v>
      </c>
      <c r="F26" s="251">
        <f t="shared" si="7"/>
        <v>0.94168839727602838</v>
      </c>
      <c r="G26" s="182" t="s">
        <v>545</v>
      </c>
      <c r="H26" s="183" t="s">
        <v>546</v>
      </c>
      <c r="I26" s="184">
        <v>2117793</v>
      </c>
      <c r="J26" s="184">
        <v>592</v>
      </c>
      <c r="K26" s="15">
        <f t="shared" si="1"/>
        <v>0.27953629084617809</v>
      </c>
      <c r="L26" s="251">
        <f t="shared" si="2"/>
        <v>0.75825393667386043</v>
      </c>
      <c r="M26" s="182" t="s">
        <v>545</v>
      </c>
      <c r="N26" s="183" t="s">
        <v>546</v>
      </c>
      <c r="O26" s="184">
        <v>789690</v>
      </c>
      <c r="P26" s="184">
        <v>275</v>
      </c>
      <c r="Q26" s="15">
        <f t="shared" si="3"/>
        <v>0.34823791614430977</v>
      </c>
      <c r="R26" s="251">
        <f t="shared" si="4"/>
        <v>0.97504846938276912</v>
      </c>
      <c r="S26" s="182" t="s">
        <v>545</v>
      </c>
      <c r="T26" s="183" t="s">
        <v>546</v>
      </c>
      <c r="U26" s="184">
        <v>597705</v>
      </c>
      <c r="V26" s="184">
        <v>359</v>
      </c>
      <c r="W26" s="15">
        <f t="shared" si="5"/>
        <v>0.60063074593654064</v>
      </c>
      <c r="X26" s="251">
        <f t="shared" si="6"/>
        <v>1.2417886517959078</v>
      </c>
    </row>
    <row r="27" spans="1:24" ht="15">
      <c r="A27" s="182" t="s">
        <v>547</v>
      </c>
      <c r="B27" s="183" t="s">
        <v>548</v>
      </c>
      <c r="C27" s="184">
        <v>147490138</v>
      </c>
      <c r="D27" s="184">
        <v>50558</v>
      </c>
      <c r="E27" s="197">
        <f t="shared" si="0"/>
        <v>0.34278902091745278</v>
      </c>
      <c r="F27" s="251">
        <f t="shared" si="7"/>
        <v>0.26844158222600634</v>
      </c>
      <c r="G27" s="182" t="s">
        <v>547</v>
      </c>
      <c r="H27" s="183" t="s">
        <v>548</v>
      </c>
      <c r="I27" s="184">
        <v>302672067</v>
      </c>
      <c r="J27" s="184">
        <v>186499</v>
      </c>
      <c r="K27" s="15">
        <f t="shared" si="1"/>
        <v>0.61617512923648809</v>
      </c>
      <c r="L27" s="251">
        <f t="shared" si="2"/>
        <v>0.46781497051868554</v>
      </c>
      <c r="M27" s="182" t="s">
        <v>547</v>
      </c>
      <c r="N27" s="183" t="s">
        <v>548</v>
      </c>
      <c r="O27" s="184">
        <v>451002964</v>
      </c>
      <c r="P27" s="184">
        <v>397910</v>
      </c>
      <c r="Q27" s="15">
        <f t="shared" si="3"/>
        <v>0.88227801536133577</v>
      </c>
      <c r="R27" s="251">
        <f t="shared" si="4"/>
        <v>0.50043940180548196</v>
      </c>
      <c r="S27" s="182" t="s">
        <v>547</v>
      </c>
      <c r="T27" s="183" t="s">
        <v>548</v>
      </c>
      <c r="U27" s="184">
        <v>271269662</v>
      </c>
      <c r="V27" s="184">
        <v>309776</v>
      </c>
      <c r="W27" s="15">
        <f t="shared" si="5"/>
        <v>1.1419485603959649</v>
      </c>
      <c r="X27" s="251">
        <f t="shared" si="6"/>
        <v>0.56567168964456704</v>
      </c>
    </row>
    <row r="28" spans="1:24" ht="15">
      <c r="A28" s="182" t="s">
        <v>549</v>
      </c>
      <c r="B28" s="183" t="s">
        <v>550</v>
      </c>
      <c r="C28" s="184">
        <v>24208094</v>
      </c>
      <c r="D28" s="184">
        <v>17744</v>
      </c>
      <c r="E28" s="15">
        <f t="shared" si="0"/>
        <v>0.7329779866188556</v>
      </c>
      <c r="F28" s="251">
        <f t="shared" si="7"/>
        <v>2.1331429299273665</v>
      </c>
      <c r="G28" s="182" t="s">
        <v>549</v>
      </c>
      <c r="H28" s="183" t="s">
        <v>550</v>
      </c>
      <c r="I28" s="184">
        <v>169009694</v>
      </c>
      <c r="J28" s="184">
        <v>82419</v>
      </c>
      <c r="K28" s="15">
        <f t="shared" si="1"/>
        <v>0.48765841798400034</v>
      </c>
      <c r="L28" s="251">
        <f t="shared" si="2"/>
        <v>0.82796032593208713</v>
      </c>
      <c r="M28" s="182" t="s">
        <v>549</v>
      </c>
      <c r="N28" s="183" t="s">
        <v>550</v>
      </c>
      <c r="O28" s="184">
        <v>154848340</v>
      </c>
      <c r="P28" s="184">
        <v>166593</v>
      </c>
      <c r="Q28" s="15">
        <f t="shared" si="3"/>
        <v>1.0758462118483156</v>
      </c>
      <c r="R28" s="251">
        <f t="shared" si="4"/>
        <v>1.8642798771121223</v>
      </c>
      <c r="S28" s="182" t="s">
        <v>549</v>
      </c>
      <c r="T28" s="183" t="s">
        <v>550</v>
      </c>
      <c r="U28" s="184">
        <v>71671997</v>
      </c>
      <c r="V28" s="184">
        <v>87993</v>
      </c>
      <c r="W28" s="15">
        <f t="shared" si="5"/>
        <v>1.2277179886588061</v>
      </c>
      <c r="X28" s="251">
        <f t="shared" si="6"/>
        <v>1.7730754300562941</v>
      </c>
    </row>
    <row r="29" spans="1:24" ht="15">
      <c r="A29" s="182" t="s">
        <v>551</v>
      </c>
      <c r="B29" s="183" t="s">
        <v>552</v>
      </c>
      <c r="C29" s="184">
        <v>7559343</v>
      </c>
      <c r="D29" s="184">
        <v>5000</v>
      </c>
      <c r="E29" s="197">
        <f t="shared" si="0"/>
        <v>0.6614331430654754</v>
      </c>
      <c r="F29" s="251">
        <f t="shared" si="7"/>
        <v>1.1108029104203245</v>
      </c>
      <c r="G29" s="182" t="s">
        <v>551</v>
      </c>
      <c r="H29" s="183" t="s">
        <v>552</v>
      </c>
      <c r="I29" s="184">
        <v>33145498</v>
      </c>
      <c r="J29" s="184">
        <v>30326</v>
      </c>
      <c r="K29" s="15">
        <f t="shared" si="1"/>
        <v>0.91493571766518633</v>
      </c>
      <c r="L29" s="251">
        <f t="shared" si="2"/>
        <v>1.3666193843439378</v>
      </c>
      <c r="M29" s="182" t="s">
        <v>551</v>
      </c>
      <c r="N29" s="183" t="s">
        <v>552</v>
      </c>
      <c r="O29" s="184">
        <v>35239021</v>
      </c>
      <c r="P29" s="184">
        <v>46284</v>
      </c>
      <c r="Q29" s="15">
        <f t="shared" si="3"/>
        <v>1.3134303589194491</v>
      </c>
      <c r="R29" s="251">
        <f t="shared" si="4"/>
        <v>1.2135063657335252</v>
      </c>
      <c r="S29" s="182" t="s">
        <v>551</v>
      </c>
      <c r="T29" s="183" t="s">
        <v>552</v>
      </c>
      <c r="U29" s="184">
        <v>18322656</v>
      </c>
      <c r="V29" s="184">
        <v>33482</v>
      </c>
      <c r="W29" s="15">
        <f t="shared" si="5"/>
        <v>1.8273551607365222</v>
      </c>
      <c r="X29" s="251">
        <f t="shared" si="6"/>
        <v>1.3596152941391892</v>
      </c>
    </row>
    <row r="30" spans="1:24" ht="15">
      <c r="A30" s="182" t="s">
        <v>553</v>
      </c>
      <c r="B30" s="183" t="s">
        <v>554</v>
      </c>
      <c r="C30" s="184">
        <v>138769502</v>
      </c>
      <c r="D30" s="184">
        <v>18216</v>
      </c>
      <c r="E30" s="15">
        <f t="shared" si="0"/>
        <v>0.13126803611358351</v>
      </c>
      <c r="F30" s="251">
        <f t="shared" si="7"/>
        <v>0.34518140846714052</v>
      </c>
      <c r="G30" s="182" t="s">
        <v>553</v>
      </c>
      <c r="H30" s="183" t="s">
        <v>554</v>
      </c>
      <c r="I30" s="184">
        <v>184222439</v>
      </c>
      <c r="J30" s="184">
        <v>126451</v>
      </c>
      <c r="K30" s="15">
        <f t="shared" si="1"/>
        <v>0.68640389675874391</v>
      </c>
      <c r="L30" s="251">
        <f t="shared" si="2"/>
        <v>1.0056065531930767</v>
      </c>
      <c r="M30" s="182" t="s">
        <v>553</v>
      </c>
      <c r="N30" s="183" t="s">
        <v>554</v>
      </c>
      <c r="O30" s="184">
        <v>142040286</v>
      </c>
      <c r="P30" s="184">
        <v>123168</v>
      </c>
      <c r="Q30" s="15">
        <f t="shared" si="3"/>
        <v>0.86713427203321747</v>
      </c>
      <c r="R30" s="251">
        <f t="shared" si="4"/>
        <v>0.97134355952956397</v>
      </c>
      <c r="S30" s="182" t="s">
        <v>553</v>
      </c>
      <c r="T30" s="183" t="s">
        <v>554</v>
      </c>
      <c r="U30" s="184">
        <v>53533624</v>
      </c>
      <c r="V30" s="184">
        <v>75246</v>
      </c>
      <c r="W30" s="15">
        <f t="shared" si="5"/>
        <v>1.4055838999429593</v>
      </c>
      <c r="X30" s="251">
        <f t="shared" si="6"/>
        <v>1.2423645172280555</v>
      </c>
    </row>
    <row r="31" spans="1:24" ht="15">
      <c r="A31" s="182" t="s">
        <v>555</v>
      </c>
      <c r="B31" s="183" t="s">
        <v>556</v>
      </c>
      <c r="C31" s="184">
        <v>9681370</v>
      </c>
      <c r="D31" s="184">
        <v>9446</v>
      </c>
      <c r="E31" s="197">
        <f t="shared" si="0"/>
        <v>0.97568835815592214</v>
      </c>
      <c r="F31" s="251">
        <f t="shared" si="7"/>
        <v>1.0622883827020921</v>
      </c>
      <c r="G31" s="182" t="s">
        <v>555</v>
      </c>
      <c r="H31" s="183" t="s">
        <v>556</v>
      </c>
      <c r="I31" s="184">
        <v>26219328</v>
      </c>
      <c r="J31" s="184">
        <v>37549</v>
      </c>
      <c r="K31" s="15">
        <f t="shared" si="1"/>
        <v>1.432111456098341</v>
      </c>
      <c r="L31" s="251">
        <f t="shared" si="2"/>
        <v>1.5519081501472718</v>
      </c>
      <c r="M31" s="182" t="s">
        <v>555</v>
      </c>
      <c r="N31" s="183" t="s">
        <v>556</v>
      </c>
      <c r="O31" s="184">
        <v>18357321</v>
      </c>
      <c r="P31" s="184">
        <v>36688</v>
      </c>
      <c r="Q31" s="15">
        <f t="shared" si="3"/>
        <v>1.9985486989087353</v>
      </c>
      <c r="R31" s="251">
        <f t="shared" si="4"/>
        <v>1.163159989092365</v>
      </c>
      <c r="S31" s="182" t="s">
        <v>555</v>
      </c>
      <c r="T31" s="183" t="s">
        <v>556</v>
      </c>
      <c r="U31" s="184">
        <v>14644546</v>
      </c>
      <c r="V31" s="184">
        <v>32681</v>
      </c>
      <c r="W31" s="15">
        <f t="shared" si="5"/>
        <v>2.2316157837873569</v>
      </c>
      <c r="X31" s="251">
        <f t="shared" si="6"/>
        <v>1.1242251399259868</v>
      </c>
    </row>
    <row r="32" spans="1:24" ht="15">
      <c r="A32" s="182" t="s">
        <v>557</v>
      </c>
      <c r="B32" s="183" t="s">
        <v>558</v>
      </c>
      <c r="C32" s="184">
        <v>23095376</v>
      </c>
      <c r="D32" s="184">
        <v>10581</v>
      </c>
      <c r="E32" s="15">
        <f t="shared" si="0"/>
        <v>0.45814365611540597</v>
      </c>
      <c r="F32" s="251">
        <f t="shared" si="7"/>
        <v>0.72278301701560299</v>
      </c>
      <c r="G32" s="182" t="s">
        <v>557</v>
      </c>
      <c r="H32" s="183" t="s">
        <v>558</v>
      </c>
      <c r="I32" s="184">
        <v>19001865</v>
      </c>
      <c r="J32" s="184">
        <v>20852</v>
      </c>
      <c r="K32" s="15">
        <f t="shared" si="1"/>
        <v>1.0973659690772459</v>
      </c>
      <c r="L32" s="251">
        <f t="shared" si="2"/>
        <v>1.5505381573812647</v>
      </c>
      <c r="M32" s="182" t="s">
        <v>557</v>
      </c>
      <c r="N32" s="183" t="s">
        <v>558</v>
      </c>
      <c r="O32" s="184">
        <v>15937848</v>
      </c>
      <c r="P32" s="184">
        <v>19661</v>
      </c>
      <c r="Q32" s="15">
        <f t="shared" si="3"/>
        <v>1.2336044364333252</v>
      </c>
      <c r="R32" s="251">
        <f t="shared" si="4"/>
        <v>1.604495752350046</v>
      </c>
      <c r="S32" s="182" t="s">
        <v>557</v>
      </c>
      <c r="T32" s="183" t="s">
        <v>558</v>
      </c>
      <c r="U32" s="184">
        <v>6026301</v>
      </c>
      <c r="V32" s="184">
        <v>7876</v>
      </c>
      <c r="W32" s="15">
        <f t="shared" si="5"/>
        <v>1.3069377052357656</v>
      </c>
      <c r="X32" s="251">
        <f t="shared" si="6"/>
        <v>1.1183375740524923</v>
      </c>
    </row>
    <row r="33" spans="1:24" ht="15">
      <c r="A33" s="182" t="s">
        <v>559</v>
      </c>
      <c r="B33" s="183" t="s">
        <v>560</v>
      </c>
      <c r="C33" s="184">
        <v>67842415</v>
      </c>
      <c r="D33" s="184">
        <v>17172</v>
      </c>
      <c r="E33" s="197">
        <f t="shared" si="0"/>
        <v>0.25311598945880687</v>
      </c>
      <c r="F33" s="251">
        <f t="shared" si="7"/>
        <v>1.0744347617151571</v>
      </c>
      <c r="G33" s="182" t="s">
        <v>559</v>
      </c>
      <c r="H33" s="183" t="s">
        <v>560</v>
      </c>
      <c r="I33" s="184">
        <v>343510102</v>
      </c>
      <c r="J33" s="184">
        <v>204321</v>
      </c>
      <c r="K33" s="15">
        <f t="shared" si="1"/>
        <v>0.59480346810877771</v>
      </c>
      <c r="L33" s="251">
        <f t="shared" si="2"/>
        <v>1.1938669236068573</v>
      </c>
      <c r="M33" s="182" t="s">
        <v>559</v>
      </c>
      <c r="N33" s="183" t="s">
        <v>560</v>
      </c>
      <c r="O33" s="184">
        <v>230142847</v>
      </c>
      <c r="P33" s="184">
        <v>147666</v>
      </c>
      <c r="Q33" s="15">
        <f t="shared" si="3"/>
        <v>0.64162758879922954</v>
      </c>
      <c r="R33" s="251">
        <f t="shared" si="4"/>
        <v>1.2353657289803139</v>
      </c>
      <c r="S33" s="182" t="s">
        <v>559</v>
      </c>
      <c r="T33" s="183" t="s">
        <v>560</v>
      </c>
      <c r="U33" s="184">
        <v>131177674</v>
      </c>
      <c r="V33" s="184">
        <v>98241</v>
      </c>
      <c r="W33" s="15">
        <f t="shared" si="5"/>
        <v>0.74891555098011575</v>
      </c>
      <c r="X33" s="251">
        <f t="shared" si="6"/>
        <v>1.1448330343244504</v>
      </c>
    </row>
    <row r="34" spans="1:24" ht="15">
      <c r="A34" s="182" t="s">
        <v>561</v>
      </c>
      <c r="B34" s="183" t="s">
        <v>562</v>
      </c>
      <c r="C34" s="184">
        <v>14440431</v>
      </c>
      <c r="D34" s="184">
        <v>21362</v>
      </c>
      <c r="E34" s="15">
        <f t="shared" si="0"/>
        <v>1.4793187267055949</v>
      </c>
      <c r="F34" s="251">
        <f t="shared" si="7"/>
        <v>0.69124622570772631</v>
      </c>
      <c r="G34" s="182" t="s">
        <v>561</v>
      </c>
      <c r="H34" s="183" t="s">
        <v>562</v>
      </c>
      <c r="I34" s="184">
        <v>49994904</v>
      </c>
      <c r="J34" s="184">
        <v>137685</v>
      </c>
      <c r="K34" s="15">
        <f t="shared" si="1"/>
        <v>2.7539806857114875</v>
      </c>
      <c r="L34" s="251">
        <f t="shared" si="2"/>
        <v>1.0362029971168174</v>
      </c>
      <c r="M34" s="182" t="s">
        <v>561</v>
      </c>
      <c r="N34" s="183" t="s">
        <v>562</v>
      </c>
      <c r="O34" s="184">
        <v>43740978</v>
      </c>
      <c r="P34" s="184">
        <v>151375</v>
      </c>
      <c r="Q34" s="15">
        <f t="shared" si="3"/>
        <v>3.460713658482899</v>
      </c>
      <c r="R34" s="251">
        <f t="shared" si="4"/>
        <v>0.95627943688006389</v>
      </c>
      <c r="S34" s="182" t="s">
        <v>561</v>
      </c>
      <c r="T34" s="183" t="s">
        <v>562</v>
      </c>
      <c r="U34" s="184">
        <v>31034784</v>
      </c>
      <c r="V34" s="184">
        <v>104853</v>
      </c>
      <c r="W34" s="15">
        <f t="shared" si="5"/>
        <v>3.3785638720733484</v>
      </c>
      <c r="X34" s="251">
        <f t="shared" si="6"/>
        <v>0.90715008503532801</v>
      </c>
    </row>
    <row r="35" spans="1:24" ht="15">
      <c r="A35" s="182" t="s">
        <v>563</v>
      </c>
      <c r="B35" s="183" t="s">
        <v>564</v>
      </c>
      <c r="C35" s="184">
        <v>5370843</v>
      </c>
      <c r="D35" s="184">
        <v>25037</v>
      </c>
      <c r="E35" s="197">
        <f t="shared" si="0"/>
        <v>4.6616518114567862</v>
      </c>
      <c r="F35" s="251">
        <f t="shared" si="7"/>
        <v>2.1343747917437441</v>
      </c>
      <c r="G35" s="182" t="s">
        <v>563</v>
      </c>
      <c r="H35" s="183" t="s">
        <v>564</v>
      </c>
      <c r="I35" s="184">
        <v>19613297</v>
      </c>
      <c r="J35" s="184">
        <v>109928</v>
      </c>
      <c r="K35" s="15">
        <f t="shared" si="1"/>
        <v>5.6047690503029655</v>
      </c>
      <c r="L35" s="251">
        <f t="shared" si="2"/>
        <v>1.7737489892876463</v>
      </c>
      <c r="M35" s="182" t="s">
        <v>563</v>
      </c>
      <c r="N35" s="183" t="s">
        <v>564</v>
      </c>
      <c r="O35" s="184">
        <v>25422941</v>
      </c>
      <c r="P35" s="184">
        <v>156153</v>
      </c>
      <c r="Q35" s="15">
        <f t="shared" si="3"/>
        <v>6.1422083306569455</v>
      </c>
      <c r="R35" s="251">
        <f t="shared" si="4"/>
        <v>1.3500741992540308</v>
      </c>
      <c r="S35" s="182" t="s">
        <v>563</v>
      </c>
      <c r="T35" s="183" t="s">
        <v>564</v>
      </c>
      <c r="U35" s="184">
        <v>21571868</v>
      </c>
      <c r="V35" s="184">
        <v>142319</v>
      </c>
      <c r="W35" s="15">
        <f t="shared" si="5"/>
        <v>6.5974351409901084</v>
      </c>
      <c r="X35" s="251">
        <f t="shared" si="6"/>
        <v>1.0984222528111076</v>
      </c>
    </row>
    <row r="36" spans="1:24" ht="15">
      <c r="A36" s="182" t="s">
        <v>565</v>
      </c>
      <c r="B36" s="183" t="s">
        <v>566</v>
      </c>
      <c r="C36" s="184">
        <v>3596312</v>
      </c>
      <c r="D36" s="184">
        <v>4987</v>
      </c>
      <c r="E36" s="15">
        <f t="shared" si="0"/>
        <v>1.3866983732223457</v>
      </c>
      <c r="F36" s="251">
        <f t="shared" si="7"/>
        <v>1.3689598196685799</v>
      </c>
      <c r="G36" s="182" t="s">
        <v>565</v>
      </c>
      <c r="H36" s="183" t="s">
        <v>566</v>
      </c>
      <c r="I36" s="184">
        <v>266618</v>
      </c>
      <c r="J36" s="184">
        <v>600</v>
      </c>
      <c r="K36" s="15">
        <f t="shared" si="1"/>
        <v>2.2504106999527411</v>
      </c>
      <c r="L36" s="251">
        <f t="shared" si="2"/>
        <v>1.0352900249330605</v>
      </c>
      <c r="M36" s="182" t="s">
        <v>565</v>
      </c>
      <c r="N36" s="183" t="s">
        <v>566</v>
      </c>
      <c r="O36" s="184">
        <v>736485</v>
      </c>
      <c r="P36" s="184">
        <v>3233</v>
      </c>
      <c r="Q36" s="15">
        <f t="shared" si="3"/>
        <v>4.3897703279768088</v>
      </c>
      <c r="R36" s="251">
        <f t="shared" si="4"/>
        <v>0.90665904124915186</v>
      </c>
      <c r="S36" s="182" t="s">
        <v>565</v>
      </c>
      <c r="T36" s="183" t="s">
        <v>566</v>
      </c>
      <c r="U36" s="184">
        <v>180762</v>
      </c>
      <c r="V36" s="184">
        <v>1001</v>
      </c>
      <c r="W36" s="15">
        <f t="shared" si="5"/>
        <v>5.5376683152432484</v>
      </c>
      <c r="X36" s="251">
        <f t="shared" si="6"/>
        <v>1.1746300762565309</v>
      </c>
    </row>
    <row r="37" spans="1:24" ht="15">
      <c r="A37" s="182" t="s">
        <v>567</v>
      </c>
      <c r="B37" s="183" t="s">
        <v>568</v>
      </c>
      <c r="C37" s="184">
        <v>9310740</v>
      </c>
      <c r="D37" s="184">
        <v>20929</v>
      </c>
      <c r="E37" s="197">
        <f t="shared" si="0"/>
        <v>2.2478342215548928</v>
      </c>
      <c r="F37" s="251">
        <f t="shared" si="7"/>
        <v>0.98015439659437331</v>
      </c>
      <c r="G37" s="182" t="s">
        <v>567</v>
      </c>
      <c r="H37" s="183" t="s">
        <v>568</v>
      </c>
      <c r="I37" s="184">
        <v>41508285</v>
      </c>
      <c r="J37" s="184">
        <v>107280</v>
      </c>
      <c r="K37" s="15">
        <f t="shared" si="1"/>
        <v>2.5845442662832254</v>
      </c>
      <c r="L37" s="251">
        <f t="shared" si="2"/>
        <v>0.97639884891501438</v>
      </c>
      <c r="M37" s="182" t="s">
        <v>567</v>
      </c>
      <c r="N37" s="183" t="s">
        <v>568</v>
      </c>
      <c r="O37" s="184">
        <v>41963961</v>
      </c>
      <c r="P37" s="184">
        <v>187434</v>
      </c>
      <c r="Q37" s="15">
        <f t="shared" si="3"/>
        <v>4.4665469019952626</v>
      </c>
      <c r="R37" s="251">
        <f t="shared" si="4"/>
        <v>1.0015536255834927</v>
      </c>
      <c r="S37" s="182" t="s">
        <v>567</v>
      </c>
      <c r="T37" s="183" t="s">
        <v>568</v>
      </c>
      <c r="U37" s="184">
        <v>25024913</v>
      </c>
      <c r="V37" s="184">
        <v>130838</v>
      </c>
      <c r="W37" s="15">
        <f t="shared" si="5"/>
        <v>5.2283098846337648</v>
      </c>
      <c r="X37" s="251">
        <f t="shared" si="6"/>
        <v>1.0742383820875399</v>
      </c>
    </row>
    <row r="38" spans="1:24" ht="15">
      <c r="A38" s="182" t="s">
        <v>569</v>
      </c>
      <c r="B38" s="183" t="s">
        <v>570</v>
      </c>
      <c r="C38" s="184">
        <v>529746</v>
      </c>
      <c r="D38" s="184">
        <v>1065</v>
      </c>
      <c r="E38" s="15">
        <f t="shared" si="0"/>
        <v>2.0103974357522283</v>
      </c>
      <c r="F38" s="251">
        <f t="shared" si="7"/>
        <v>0.81839509028284296</v>
      </c>
      <c r="G38" s="182" t="s">
        <v>569</v>
      </c>
      <c r="H38" s="183" t="s">
        <v>570</v>
      </c>
      <c r="I38" s="184">
        <v>1241453</v>
      </c>
      <c r="J38" s="184">
        <v>2530</v>
      </c>
      <c r="K38" s="15">
        <f t="shared" si="1"/>
        <v>2.0379345814944263</v>
      </c>
      <c r="L38" s="251">
        <f t="shared" si="2"/>
        <v>0.51633125517602885</v>
      </c>
      <c r="M38" s="182" t="s">
        <v>569</v>
      </c>
      <c r="N38" s="183" t="s">
        <v>570</v>
      </c>
      <c r="O38" s="184">
        <v>1341575</v>
      </c>
      <c r="P38" s="184">
        <v>9200</v>
      </c>
      <c r="Q38" s="15">
        <f t="shared" si="3"/>
        <v>6.8576113895980466</v>
      </c>
      <c r="R38" s="251">
        <f t="shared" si="4"/>
        <v>0.96931368156945086</v>
      </c>
      <c r="S38" s="182" t="s">
        <v>569</v>
      </c>
      <c r="T38" s="183" t="s">
        <v>570</v>
      </c>
      <c r="U38" s="184">
        <v>922648</v>
      </c>
      <c r="V38" s="184">
        <v>4672</v>
      </c>
      <c r="W38" s="15">
        <f t="shared" si="5"/>
        <v>5.0636862595486036</v>
      </c>
      <c r="X38" s="251">
        <f t="shared" si="6"/>
        <v>0.6195739514599734</v>
      </c>
    </row>
    <row r="39" spans="1:24" ht="15">
      <c r="A39" s="182" t="s">
        <v>571</v>
      </c>
      <c r="B39" s="183" t="s">
        <v>572</v>
      </c>
      <c r="C39" s="184">
        <v>1169790</v>
      </c>
      <c r="D39" s="184">
        <v>1820</v>
      </c>
      <c r="E39" s="197">
        <f t="shared" si="0"/>
        <v>1.5558348079569837</v>
      </c>
      <c r="F39" s="251">
        <f t="shared" si="7"/>
        <v>0.59741002166436252</v>
      </c>
      <c r="G39" s="182" t="s">
        <v>571</v>
      </c>
      <c r="H39" s="183" t="s">
        <v>572</v>
      </c>
      <c r="I39" s="184">
        <v>1218509</v>
      </c>
      <c r="J39" s="184">
        <v>2539</v>
      </c>
      <c r="K39" s="15">
        <f t="shared" si="1"/>
        <v>2.0836940884310251</v>
      </c>
      <c r="L39" s="251">
        <f t="shared" si="2"/>
        <v>0.81198520978227218</v>
      </c>
      <c r="M39" s="182" t="s">
        <v>571</v>
      </c>
      <c r="N39" s="183" t="s">
        <v>572</v>
      </c>
      <c r="O39" s="184">
        <v>1838739</v>
      </c>
      <c r="P39" s="184">
        <v>7198</v>
      </c>
      <c r="Q39" s="15">
        <f t="shared" si="3"/>
        <v>3.9146393261903945</v>
      </c>
      <c r="R39" s="251">
        <f t="shared" si="4"/>
        <v>0.99578973030714601</v>
      </c>
      <c r="S39" s="182" t="s">
        <v>571</v>
      </c>
      <c r="T39" s="183" t="s">
        <v>572</v>
      </c>
      <c r="U39" s="184">
        <v>1203324</v>
      </c>
      <c r="V39" s="184">
        <v>5305</v>
      </c>
      <c r="W39" s="15">
        <f t="shared" si="5"/>
        <v>4.4086214519115385</v>
      </c>
      <c r="X39" s="251">
        <f t="shared" si="6"/>
        <v>0.96349636802834004</v>
      </c>
    </row>
    <row r="40" spans="1:24" ht="15">
      <c r="A40" s="182" t="s">
        <v>573</v>
      </c>
      <c r="B40" s="183" t="s">
        <v>574</v>
      </c>
      <c r="C40" s="184">
        <v>230198575</v>
      </c>
      <c r="D40" s="184">
        <v>27226</v>
      </c>
      <c r="E40" s="15">
        <f t="shared" si="0"/>
        <v>0.11827180077026976</v>
      </c>
      <c r="F40" s="251">
        <f t="shared" si="7"/>
        <v>0.44033917901959851</v>
      </c>
      <c r="G40" s="182" t="s">
        <v>573</v>
      </c>
      <c r="H40" s="183" t="s">
        <v>574</v>
      </c>
      <c r="I40" s="184">
        <v>631667651</v>
      </c>
      <c r="J40" s="184">
        <v>117742</v>
      </c>
      <c r="K40" s="15">
        <f t="shared" si="1"/>
        <v>0.18639865412389151</v>
      </c>
      <c r="L40" s="251">
        <f t="shared" si="2"/>
        <v>0.51859936543079854</v>
      </c>
      <c r="M40" s="182" t="s">
        <v>573</v>
      </c>
      <c r="N40" s="183" t="s">
        <v>574</v>
      </c>
      <c r="O40" s="184">
        <v>861995357</v>
      </c>
      <c r="P40" s="184">
        <v>277998</v>
      </c>
      <c r="Q40" s="15">
        <f t="shared" si="3"/>
        <v>0.32250521739179161</v>
      </c>
      <c r="R40" s="251">
        <f t="shared" si="4"/>
        <v>0.58376374981682977</v>
      </c>
      <c r="S40" s="182" t="s">
        <v>573</v>
      </c>
      <c r="T40" s="183" t="s">
        <v>574</v>
      </c>
      <c r="U40" s="184">
        <v>447007665</v>
      </c>
      <c r="V40" s="184">
        <v>258200</v>
      </c>
      <c r="W40" s="15">
        <f t="shared" si="5"/>
        <v>0.5776187305423498</v>
      </c>
      <c r="X40" s="251">
        <f t="shared" si="6"/>
        <v>0.78086429040342575</v>
      </c>
    </row>
    <row r="41" spans="1:24" ht="15">
      <c r="A41" s="182" t="s">
        <v>575</v>
      </c>
      <c r="B41" s="183" t="s">
        <v>576</v>
      </c>
      <c r="C41" s="184">
        <v>14561275</v>
      </c>
      <c r="D41" s="184">
        <v>7734</v>
      </c>
      <c r="E41" s="197">
        <f t="shared" si="0"/>
        <v>0.53113480790658785</v>
      </c>
      <c r="F41" s="251">
        <f t="shared" si="7"/>
        <v>0.87615651133406192</v>
      </c>
      <c r="G41" s="182" t="s">
        <v>575</v>
      </c>
      <c r="H41" s="183" t="s">
        <v>576</v>
      </c>
      <c r="I41" s="184">
        <v>32012592</v>
      </c>
      <c r="J41" s="184">
        <v>27398</v>
      </c>
      <c r="K41" s="15">
        <f t="shared" si="1"/>
        <v>0.85585072274060159</v>
      </c>
      <c r="L41" s="251">
        <f t="shared" si="2"/>
        <v>0.73023077885368037</v>
      </c>
      <c r="M41" s="182" t="s">
        <v>575</v>
      </c>
      <c r="N41" s="183" t="s">
        <v>576</v>
      </c>
      <c r="O41" s="184">
        <v>10714550</v>
      </c>
      <c r="P41" s="184">
        <v>13392</v>
      </c>
      <c r="Q41" s="15">
        <f t="shared" si="3"/>
        <v>1.2498891694004881</v>
      </c>
      <c r="R41" s="251">
        <f t="shared" si="4"/>
        <v>1.0360054117473201</v>
      </c>
      <c r="S41" s="182" t="s">
        <v>575</v>
      </c>
      <c r="T41" s="183" t="s">
        <v>576</v>
      </c>
      <c r="U41" s="184">
        <v>2435561</v>
      </c>
      <c r="V41" s="184">
        <v>3503</v>
      </c>
      <c r="W41" s="15">
        <f t="shared" si="5"/>
        <v>1.4382723323291842</v>
      </c>
      <c r="X41" s="251">
        <f t="shared" si="6"/>
        <v>1.0059614154666148</v>
      </c>
    </row>
    <row r="42" spans="1:24" ht="15">
      <c r="A42" s="182" t="s">
        <v>577</v>
      </c>
      <c r="B42" s="183" t="s">
        <v>578</v>
      </c>
      <c r="C42" s="184">
        <v>57500650</v>
      </c>
      <c r="D42" s="184">
        <v>40386</v>
      </c>
      <c r="E42" s="15">
        <f t="shared" si="0"/>
        <v>0.70235727770033896</v>
      </c>
      <c r="F42" s="251">
        <f t="shared" si="7"/>
        <v>0.54787704407049576</v>
      </c>
      <c r="G42" s="182" t="s">
        <v>577</v>
      </c>
      <c r="H42" s="183" t="s">
        <v>578</v>
      </c>
      <c r="I42" s="184">
        <v>121087257</v>
      </c>
      <c r="J42" s="184">
        <v>212898</v>
      </c>
      <c r="K42" s="15">
        <f t="shared" si="1"/>
        <v>1.7582196944142521</v>
      </c>
      <c r="L42" s="251">
        <f t="shared" si="2"/>
        <v>0.82493387365520243</v>
      </c>
      <c r="M42" s="182" t="s">
        <v>577</v>
      </c>
      <c r="N42" s="183" t="s">
        <v>578</v>
      </c>
      <c r="O42" s="184">
        <v>149267535</v>
      </c>
      <c r="P42" s="184">
        <v>375223</v>
      </c>
      <c r="Q42" s="15">
        <f t="shared" si="3"/>
        <v>2.5137616160138241</v>
      </c>
      <c r="R42" s="251">
        <f t="shared" si="4"/>
        <v>0.85824185480747361</v>
      </c>
      <c r="S42" s="182" t="s">
        <v>577</v>
      </c>
      <c r="T42" s="183" t="s">
        <v>578</v>
      </c>
      <c r="U42" s="184">
        <v>89775692</v>
      </c>
      <c r="V42" s="184">
        <v>264833</v>
      </c>
      <c r="W42" s="15">
        <f t="shared" si="5"/>
        <v>2.9499410597692748</v>
      </c>
      <c r="X42" s="251">
        <f t="shared" si="6"/>
        <v>1.2270145446374352</v>
      </c>
    </row>
    <row r="43" spans="1:24" ht="15">
      <c r="A43" s="182" t="s">
        <v>579</v>
      </c>
      <c r="B43" s="183" t="s">
        <v>580</v>
      </c>
      <c r="C43" s="184">
        <v>412196430</v>
      </c>
      <c r="D43" s="184">
        <v>24642</v>
      </c>
      <c r="E43" s="197">
        <f t="shared" si="0"/>
        <v>5.9782177152771558E-2</v>
      </c>
      <c r="F43" s="251">
        <f t="shared" si="7"/>
        <v>0.32513181520692469</v>
      </c>
      <c r="G43" s="182" t="s">
        <v>579</v>
      </c>
      <c r="H43" s="183" t="s">
        <v>580</v>
      </c>
      <c r="I43" s="184">
        <v>4183226090</v>
      </c>
      <c r="J43" s="184">
        <v>90125</v>
      </c>
      <c r="K43" s="15">
        <f t="shared" si="1"/>
        <v>2.1544377009754211E-2</v>
      </c>
      <c r="L43" s="251">
        <f t="shared" si="2"/>
        <v>5.6575342322725E-2</v>
      </c>
      <c r="M43" s="182" t="s">
        <v>579</v>
      </c>
      <c r="N43" s="183" t="s">
        <v>580</v>
      </c>
      <c r="O43" s="184">
        <v>5606950380</v>
      </c>
      <c r="P43" s="184">
        <v>163917</v>
      </c>
      <c r="Q43" s="15">
        <f t="shared" si="3"/>
        <v>2.9234608635862407E-2</v>
      </c>
      <c r="R43" s="251">
        <f t="shared" si="4"/>
        <v>6.1858697255248979E-2</v>
      </c>
      <c r="S43" s="182" t="s">
        <v>579</v>
      </c>
      <c r="T43" s="183" t="s">
        <v>580</v>
      </c>
      <c r="U43" s="184">
        <v>3014340980</v>
      </c>
      <c r="V43" s="184">
        <v>114265</v>
      </c>
      <c r="W43" s="15">
        <f t="shared" si="5"/>
        <v>3.7907124893348992E-2</v>
      </c>
      <c r="X43" s="251">
        <f t="shared" si="6"/>
        <v>5.9440250621120953E-2</v>
      </c>
    </row>
    <row r="44" spans="1:24" ht="15">
      <c r="A44" s="182" t="s">
        <v>581</v>
      </c>
      <c r="B44" s="183" t="s">
        <v>582</v>
      </c>
      <c r="C44" s="184">
        <v>119211194</v>
      </c>
      <c r="D44" s="184">
        <v>51382</v>
      </c>
      <c r="E44" s="15">
        <f t="shared" si="0"/>
        <v>0.43101657047407815</v>
      </c>
      <c r="F44" s="251">
        <f t="shared" si="7"/>
        <v>0.68099709257933205</v>
      </c>
      <c r="G44" s="182" t="s">
        <v>581</v>
      </c>
      <c r="H44" s="183" t="s">
        <v>582</v>
      </c>
      <c r="I44" s="184">
        <v>276530833</v>
      </c>
      <c r="J44" s="184">
        <v>203004</v>
      </c>
      <c r="K44" s="15">
        <f t="shared" si="1"/>
        <v>0.73410981986229362</v>
      </c>
      <c r="L44" s="251">
        <f t="shared" si="2"/>
        <v>0.59708043310581616</v>
      </c>
      <c r="M44" s="182" t="s">
        <v>581</v>
      </c>
      <c r="N44" s="183" t="s">
        <v>582</v>
      </c>
      <c r="O44" s="184">
        <v>372113159</v>
      </c>
      <c r="P44" s="184">
        <v>283980</v>
      </c>
      <c r="Q44" s="15">
        <f t="shared" si="3"/>
        <v>0.76315495201286332</v>
      </c>
      <c r="R44" s="251">
        <f t="shared" si="4"/>
        <v>0.651253861765417</v>
      </c>
      <c r="S44" s="182" t="s">
        <v>581</v>
      </c>
      <c r="T44" s="183" t="s">
        <v>582</v>
      </c>
      <c r="U44" s="184">
        <v>209954899</v>
      </c>
      <c r="V44" s="184">
        <v>198302</v>
      </c>
      <c r="W44" s="15">
        <f t="shared" si="5"/>
        <v>0.94449808480058373</v>
      </c>
      <c r="X44" s="251">
        <f t="shared" si="6"/>
        <v>0.58622463246888523</v>
      </c>
    </row>
    <row r="45" spans="1:24" ht="15">
      <c r="A45" s="182" t="s">
        <v>583</v>
      </c>
      <c r="B45" s="183" t="s">
        <v>584</v>
      </c>
      <c r="C45" s="184">
        <v>225887</v>
      </c>
      <c r="D45" s="184">
        <v>38</v>
      </c>
      <c r="E45" s="197">
        <f t="shared" si="0"/>
        <v>0.16822570577324061</v>
      </c>
      <c r="F45" s="251">
        <f t="shared" si="7"/>
        <v>3.1625217264045546E-2</v>
      </c>
      <c r="G45" s="182" t="s">
        <v>583</v>
      </c>
      <c r="H45" s="183" t="s">
        <v>584</v>
      </c>
      <c r="I45" s="184">
        <v>1127549</v>
      </c>
      <c r="J45" s="184">
        <v>2631</v>
      </c>
      <c r="K45" s="15">
        <f t="shared" si="1"/>
        <v>2.3333797466895012</v>
      </c>
      <c r="L45" s="251">
        <f t="shared" si="2"/>
        <v>0.61990881394093977</v>
      </c>
      <c r="M45" s="182" t="s">
        <v>583</v>
      </c>
      <c r="N45" s="183" t="s">
        <v>584</v>
      </c>
      <c r="O45" s="184">
        <v>2341481</v>
      </c>
      <c r="P45" s="184">
        <v>10548</v>
      </c>
      <c r="Q45" s="15">
        <f t="shared" si="3"/>
        <v>4.5048411667658206</v>
      </c>
      <c r="R45" s="251">
        <f t="shared" si="4"/>
        <v>0.86240684240326049</v>
      </c>
      <c r="S45" s="182" t="s">
        <v>583</v>
      </c>
      <c r="T45" s="183" t="s">
        <v>584</v>
      </c>
      <c r="U45" s="184">
        <v>928943</v>
      </c>
      <c r="V45" s="184">
        <v>2194</v>
      </c>
      <c r="W45" s="15">
        <f t="shared" si="5"/>
        <v>2.3618241377565683</v>
      </c>
      <c r="X45" s="251">
        <f t="shared" si="6"/>
        <v>0.41565321287558366</v>
      </c>
    </row>
    <row r="46" spans="1:24" ht="15">
      <c r="A46" s="182" t="s">
        <v>585</v>
      </c>
      <c r="B46" s="183" t="s">
        <v>586</v>
      </c>
      <c r="C46" s="184">
        <v>7291094</v>
      </c>
      <c r="D46" s="184">
        <v>59948</v>
      </c>
      <c r="E46" s="15">
        <f t="shared" si="0"/>
        <v>8.2220857391222779</v>
      </c>
      <c r="F46" s="251">
        <f t="shared" si="7"/>
        <v>1.8541874780458754</v>
      </c>
      <c r="G46" s="182" t="s">
        <v>585</v>
      </c>
      <c r="H46" s="183" t="s">
        <v>586</v>
      </c>
      <c r="I46" s="184">
        <v>12765333</v>
      </c>
      <c r="J46" s="184">
        <v>140349</v>
      </c>
      <c r="K46" s="15">
        <f t="shared" si="1"/>
        <v>10.994542798060968</v>
      </c>
      <c r="L46" s="251">
        <f t="shared" si="2"/>
        <v>1.0899978794308445</v>
      </c>
      <c r="M46" s="182" t="s">
        <v>585</v>
      </c>
      <c r="N46" s="183" t="s">
        <v>586</v>
      </c>
      <c r="O46" s="184">
        <v>21501319</v>
      </c>
      <c r="P46" s="184">
        <v>390260</v>
      </c>
      <c r="Q46" s="15">
        <f t="shared" si="3"/>
        <v>18.150514394023922</v>
      </c>
      <c r="R46" s="251">
        <f t="shared" si="4"/>
        <v>1.6969862471937387</v>
      </c>
      <c r="S46" s="182" t="s">
        <v>585</v>
      </c>
      <c r="T46" s="183" t="s">
        <v>586</v>
      </c>
      <c r="U46" s="184">
        <v>14975598</v>
      </c>
      <c r="V46" s="184">
        <v>313134</v>
      </c>
      <c r="W46" s="15">
        <f t="shared" si="5"/>
        <v>20.909615762923124</v>
      </c>
      <c r="X46" s="251">
        <f t="shared" si="6"/>
        <v>1.653406593181006</v>
      </c>
    </row>
    <row r="47" spans="1:24" ht="15">
      <c r="A47" s="182" t="s">
        <v>587</v>
      </c>
      <c r="B47" s="183" t="s">
        <v>588</v>
      </c>
      <c r="C47" s="184">
        <v>10698343</v>
      </c>
      <c r="D47" s="184">
        <v>17794</v>
      </c>
      <c r="E47" s="197">
        <f t="shared" si="0"/>
        <v>1.6632482245147684</v>
      </c>
      <c r="F47" s="251">
        <f t="shared" si="7"/>
        <v>1.2453437539759942</v>
      </c>
      <c r="G47" s="182" t="s">
        <v>587</v>
      </c>
      <c r="H47" s="183" t="s">
        <v>588</v>
      </c>
      <c r="I47" s="184">
        <v>17017740</v>
      </c>
      <c r="J47" s="184">
        <v>27540</v>
      </c>
      <c r="K47" s="15">
        <f t="shared" si="1"/>
        <v>1.6183112446188506</v>
      </c>
      <c r="L47" s="251">
        <f t="shared" si="2"/>
        <v>3.9095438706979979</v>
      </c>
      <c r="M47" s="182" t="s">
        <v>587</v>
      </c>
      <c r="N47" s="183" t="s">
        <v>588</v>
      </c>
      <c r="O47" s="184">
        <v>27233185</v>
      </c>
      <c r="P47" s="184">
        <v>36407</v>
      </c>
      <c r="Q47" s="15">
        <f t="shared" si="3"/>
        <v>1.3368616267248945</v>
      </c>
      <c r="R47" s="251">
        <f t="shared" si="4"/>
        <v>1.3139886963393794</v>
      </c>
      <c r="S47" s="182" t="s">
        <v>587</v>
      </c>
      <c r="T47" s="183" t="s">
        <v>588</v>
      </c>
      <c r="U47" s="184">
        <v>10956998</v>
      </c>
      <c r="V47" s="184">
        <v>30840</v>
      </c>
      <c r="W47" s="15">
        <f t="shared" si="5"/>
        <v>2.8146395572947993</v>
      </c>
      <c r="X47" s="251">
        <f t="shared" si="6"/>
        <v>1.0848431731432993</v>
      </c>
    </row>
    <row r="48" spans="1:24" ht="15">
      <c r="A48" s="182" t="s">
        <v>589</v>
      </c>
      <c r="B48" s="183" t="s">
        <v>590</v>
      </c>
      <c r="C48" s="184">
        <v>230003</v>
      </c>
      <c r="D48" s="184">
        <v>819</v>
      </c>
      <c r="E48" s="15">
        <f t="shared" si="0"/>
        <v>3.5608231196984383</v>
      </c>
      <c r="F48" s="251">
        <f t="shared" si="7"/>
        <v>1.1671844259200279</v>
      </c>
      <c r="G48" s="182" t="s">
        <v>589</v>
      </c>
      <c r="H48" s="183" t="s">
        <v>590</v>
      </c>
      <c r="I48" s="184">
        <v>238583</v>
      </c>
      <c r="J48" s="184">
        <v>1123</v>
      </c>
      <c r="K48" s="15">
        <f t="shared" si="1"/>
        <v>4.7069573272194587</v>
      </c>
      <c r="L48" s="251">
        <f t="shared" si="2"/>
        <v>0.84201651952489853</v>
      </c>
      <c r="M48" s="182" t="s">
        <v>589</v>
      </c>
      <c r="N48" s="183" t="s">
        <v>590</v>
      </c>
      <c r="O48" s="184">
        <v>28138</v>
      </c>
      <c r="P48" s="184">
        <v>149</v>
      </c>
      <c r="Q48" s="15">
        <f t="shared" si="3"/>
        <v>5.2953301585045134</v>
      </c>
      <c r="R48" s="251">
        <f t="shared" si="4"/>
        <v>0.57374111357486535</v>
      </c>
      <c r="S48" s="182" t="s">
        <v>589</v>
      </c>
      <c r="T48" s="183" t="s">
        <v>590</v>
      </c>
      <c r="U48" s="184">
        <v>23519</v>
      </c>
      <c r="V48" s="184">
        <v>301</v>
      </c>
      <c r="W48" s="15">
        <f t="shared" si="5"/>
        <v>12.79816318721034</v>
      </c>
      <c r="X48" s="251">
        <f t="shared" si="6"/>
        <v>0.85057167459686844</v>
      </c>
    </row>
    <row r="49" spans="1:24" ht="15">
      <c r="A49" s="182" t="s">
        <v>591</v>
      </c>
      <c r="B49" s="183" t="s">
        <v>592</v>
      </c>
      <c r="C49" s="184">
        <v>278541247</v>
      </c>
      <c r="D49" s="184">
        <v>46474</v>
      </c>
      <c r="E49" s="197">
        <f t="shared" si="0"/>
        <v>0.16684782056712771</v>
      </c>
      <c r="F49" s="251">
        <f t="shared" si="7"/>
        <v>0.41331398976394923</v>
      </c>
      <c r="G49" s="182" t="s">
        <v>591</v>
      </c>
      <c r="H49" s="183" t="s">
        <v>592</v>
      </c>
      <c r="I49" s="184">
        <v>321490621</v>
      </c>
      <c r="J49" s="184">
        <v>89325</v>
      </c>
      <c r="K49" s="15">
        <f t="shared" si="1"/>
        <v>0.27784636367354554</v>
      </c>
      <c r="L49" s="251">
        <f t="shared" si="2"/>
        <v>0.72146542409679881</v>
      </c>
      <c r="M49" s="182" t="s">
        <v>591</v>
      </c>
      <c r="N49" s="183" t="s">
        <v>1025</v>
      </c>
      <c r="O49" s="184">
        <v>355845500</v>
      </c>
      <c r="P49" s="184">
        <v>152830</v>
      </c>
      <c r="Q49" s="15">
        <f t="shared" si="3"/>
        <v>0.42948414410186442</v>
      </c>
      <c r="R49" s="251">
        <f t="shared" si="4"/>
        <v>0.78315513567392347</v>
      </c>
      <c r="S49" s="182" t="s">
        <v>591</v>
      </c>
      <c r="T49" s="183" t="s">
        <v>1025</v>
      </c>
      <c r="U49" s="184">
        <v>297324488</v>
      </c>
      <c r="V49" s="184">
        <v>145932</v>
      </c>
      <c r="W49" s="15">
        <f t="shared" si="5"/>
        <v>0.49081729184714851</v>
      </c>
      <c r="X49" s="251">
        <f t="shared" si="6"/>
        <v>0.80799899040368983</v>
      </c>
    </row>
    <row r="50" spans="1:24" ht="15">
      <c r="A50" s="182" t="s">
        <v>593</v>
      </c>
      <c r="B50" s="183" t="s">
        <v>594</v>
      </c>
      <c r="C50" s="184">
        <v>10583373</v>
      </c>
      <c r="D50" s="184">
        <v>7454</v>
      </c>
      <c r="E50" s="15">
        <f t="shared" si="0"/>
        <v>0.70431232084515971</v>
      </c>
      <c r="F50" s="251">
        <f t="shared" si="7"/>
        <v>1.6977738242712164</v>
      </c>
      <c r="G50" s="182" t="s">
        <v>593</v>
      </c>
      <c r="H50" s="183" t="s">
        <v>594</v>
      </c>
      <c r="I50" s="184">
        <v>35128108</v>
      </c>
      <c r="J50" s="184">
        <v>34412</v>
      </c>
      <c r="K50" s="15">
        <f t="shared" si="1"/>
        <v>0.97961438743014562</v>
      </c>
      <c r="L50" s="251">
        <f t="shared" si="2"/>
        <v>2.6705024563070188</v>
      </c>
      <c r="M50" s="182" t="s">
        <v>593</v>
      </c>
      <c r="N50" s="183" t="s">
        <v>594</v>
      </c>
      <c r="O50" s="184">
        <v>33323352</v>
      </c>
      <c r="P50" s="184">
        <v>44936</v>
      </c>
      <c r="Q50" s="15">
        <f t="shared" si="3"/>
        <v>1.3484837899860735</v>
      </c>
      <c r="R50" s="251">
        <f t="shared" si="4"/>
        <v>1.5071332234087917</v>
      </c>
      <c r="S50" s="182" t="s">
        <v>593</v>
      </c>
      <c r="T50" s="183" t="s">
        <v>594</v>
      </c>
      <c r="U50" s="184">
        <v>10141331</v>
      </c>
      <c r="V50" s="184">
        <v>31847</v>
      </c>
      <c r="W50" s="15">
        <f t="shared" si="5"/>
        <v>3.1403175776434082</v>
      </c>
      <c r="X50" s="251">
        <f t="shared" si="6"/>
        <v>2.3416709709098704</v>
      </c>
    </row>
    <row r="51" spans="1:24" ht="15">
      <c r="A51" s="182" t="s">
        <v>595</v>
      </c>
      <c r="B51" s="183" t="s">
        <v>596</v>
      </c>
      <c r="C51" s="184">
        <v>111232</v>
      </c>
      <c r="D51" s="184">
        <v>123</v>
      </c>
      <c r="E51" s="197">
        <f t="shared" si="0"/>
        <v>1.1057968929804372</v>
      </c>
      <c r="F51" s="251">
        <f t="shared" si="7"/>
        <v>1.5613593139934476</v>
      </c>
      <c r="G51" s="182" t="s">
        <v>595</v>
      </c>
      <c r="H51" s="183" t="s">
        <v>596</v>
      </c>
      <c r="I51" s="184">
        <v>1411011</v>
      </c>
      <c r="J51" s="184">
        <v>2332</v>
      </c>
      <c r="K51" s="15">
        <f t="shared" si="1"/>
        <v>1.6527156769153466</v>
      </c>
      <c r="L51" s="251">
        <f t="shared" si="2"/>
        <v>1.1694884976198767</v>
      </c>
      <c r="M51" s="182" t="s">
        <v>595</v>
      </c>
      <c r="N51" s="183" t="s">
        <v>596</v>
      </c>
      <c r="O51" s="184">
        <v>1873401</v>
      </c>
      <c r="P51" s="184">
        <v>5891</v>
      </c>
      <c r="Q51" s="15">
        <f t="shared" si="3"/>
        <v>3.1445483374888772</v>
      </c>
      <c r="R51" s="251">
        <f t="shared" si="4"/>
        <v>0.97750475619294852</v>
      </c>
      <c r="S51" s="182" t="s">
        <v>595</v>
      </c>
      <c r="T51" s="183" t="s">
        <v>596</v>
      </c>
      <c r="U51" s="184">
        <v>835472</v>
      </c>
      <c r="V51" s="184">
        <v>2579</v>
      </c>
      <c r="W51" s="15">
        <f t="shared" si="5"/>
        <v>3.0868778367198422</v>
      </c>
      <c r="X51" s="251">
        <f t="shared" si="6"/>
        <v>1.2027362289638672</v>
      </c>
    </row>
    <row r="52" spans="1:24" ht="15">
      <c r="A52" s="182" t="s">
        <v>597</v>
      </c>
      <c r="B52" s="183" t="s">
        <v>598</v>
      </c>
      <c r="C52" s="184">
        <v>37039191</v>
      </c>
      <c r="D52" s="184">
        <v>27498</v>
      </c>
      <c r="E52" s="15">
        <f t="shared" si="0"/>
        <v>0.74240282407895997</v>
      </c>
      <c r="F52" s="251">
        <f t="shared" si="7"/>
        <v>0.79430667554358214</v>
      </c>
      <c r="G52" s="182" t="s">
        <v>597</v>
      </c>
      <c r="H52" s="183" t="s">
        <v>598</v>
      </c>
      <c r="I52" s="184">
        <v>69550341</v>
      </c>
      <c r="J52" s="184">
        <v>91662</v>
      </c>
      <c r="K52" s="15">
        <f t="shared" si="1"/>
        <v>1.3179230853807029</v>
      </c>
      <c r="L52" s="251">
        <f t="shared" si="2"/>
        <v>0.84908554154019711</v>
      </c>
      <c r="M52" s="182" t="s">
        <v>597</v>
      </c>
      <c r="N52" s="183" t="s">
        <v>598</v>
      </c>
      <c r="O52" s="184">
        <v>76355776</v>
      </c>
      <c r="P52" s="184">
        <v>161156</v>
      </c>
      <c r="Q52" s="15">
        <f t="shared" si="3"/>
        <v>2.1105934408943732</v>
      </c>
      <c r="R52" s="251">
        <f t="shared" si="4"/>
        <v>0.97041026702570554</v>
      </c>
      <c r="S52" s="182" t="s">
        <v>597</v>
      </c>
      <c r="T52" s="183" t="s">
        <v>598</v>
      </c>
      <c r="U52" s="184">
        <v>72155811</v>
      </c>
      <c r="V52" s="184">
        <v>155242</v>
      </c>
      <c r="W52" s="15">
        <f t="shared" si="5"/>
        <v>2.1514829900532892</v>
      </c>
      <c r="X52" s="251">
        <f t="shared" si="6"/>
        <v>0.98208889522247766</v>
      </c>
    </row>
    <row r="53" spans="1:24" ht="15">
      <c r="A53" s="182" t="s">
        <v>599</v>
      </c>
      <c r="B53" s="183" t="s">
        <v>600</v>
      </c>
      <c r="C53" s="184">
        <v>8335</v>
      </c>
      <c r="D53" s="184">
        <v>32</v>
      </c>
      <c r="E53" s="197">
        <f t="shared" si="0"/>
        <v>3.8392321535692862</v>
      </c>
      <c r="F53" s="251">
        <f t="shared" si="7"/>
        <v>1.518837695875459</v>
      </c>
      <c r="G53" s="182" t="s">
        <v>599</v>
      </c>
      <c r="H53" s="183" t="s">
        <v>600</v>
      </c>
      <c r="I53" s="184">
        <v>839</v>
      </c>
      <c r="J53" s="184">
        <v>7</v>
      </c>
      <c r="K53" s="15">
        <f t="shared" si="1"/>
        <v>8.34326579261025</v>
      </c>
      <c r="L53" s="251">
        <f t="shared" si="2"/>
        <v>3.025892225549192</v>
      </c>
      <c r="M53" s="182" t="s">
        <v>599</v>
      </c>
      <c r="N53" s="183" t="s">
        <v>600</v>
      </c>
      <c r="O53" s="184">
        <v>8931</v>
      </c>
      <c r="P53" s="184">
        <v>79</v>
      </c>
      <c r="Q53" s="15">
        <f t="shared" si="3"/>
        <v>8.8455939984324257</v>
      </c>
      <c r="R53" s="251">
        <f t="shared" si="4"/>
        <v>2.5364740790504978</v>
      </c>
      <c r="S53" s="182" t="s">
        <v>599</v>
      </c>
      <c r="T53" s="183" t="s">
        <v>600</v>
      </c>
      <c r="U53" s="184">
        <v>6320</v>
      </c>
      <c r="V53" s="184">
        <v>86</v>
      </c>
      <c r="W53" s="15">
        <f t="shared" si="5"/>
        <v>13.60759493670886</v>
      </c>
      <c r="X53" s="251">
        <f t="shared" si="6"/>
        <v>3.0148917334852863</v>
      </c>
    </row>
    <row r="54" spans="1:24" ht="15">
      <c r="A54" s="182" t="s">
        <v>601</v>
      </c>
      <c r="B54" s="183" t="s">
        <v>602</v>
      </c>
      <c r="C54" s="184">
        <v>93274539</v>
      </c>
      <c r="D54" s="184">
        <v>3939</v>
      </c>
      <c r="E54" s="15">
        <f t="shared" si="0"/>
        <v>4.2230173874137293E-2</v>
      </c>
      <c r="F54" s="251">
        <f t="shared" si="7"/>
        <v>0.76857730535088198</v>
      </c>
      <c r="G54" s="182" t="s">
        <v>601</v>
      </c>
      <c r="H54" s="183" t="s">
        <v>602</v>
      </c>
      <c r="I54" s="184">
        <v>108808481</v>
      </c>
      <c r="J54" s="184">
        <v>9892</v>
      </c>
      <c r="K54" s="15">
        <f t="shared" si="1"/>
        <v>9.0912031020817213E-2</v>
      </c>
      <c r="L54" s="251">
        <f t="shared" si="2"/>
        <v>0.46529575465741085</v>
      </c>
      <c r="M54" s="182" t="s">
        <v>601</v>
      </c>
      <c r="N54" s="183" t="s">
        <v>602</v>
      </c>
      <c r="O54" s="184">
        <v>65973672</v>
      </c>
      <c r="P54" s="184">
        <v>7665</v>
      </c>
      <c r="Q54" s="15">
        <f t="shared" si="3"/>
        <v>0.11618270997557935</v>
      </c>
      <c r="R54" s="251">
        <f t="shared" si="4"/>
        <v>0.93410364611493346</v>
      </c>
      <c r="S54" s="182" t="s">
        <v>601</v>
      </c>
      <c r="T54" s="183" t="s">
        <v>602</v>
      </c>
      <c r="U54" s="184">
        <v>44049002</v>
      </c>
      <c r="V54" s="184">
        <v>5097</v>
      </c>
      <c r="W54" s="15">
        <f t="shared" si="5"/>
        <v>0.11571204269281743</v>
      </c>
      <c r="X54" s="251">
        <f t="shared" si="6"/>
        <v>0.24970476549555551</v>
      </c>
    </row>
    <row r="55" spans="1:24" ht="15">
      <c r="A55" s="182" t="s">
        <v>603</v>
      </c>
      <c r="B55" s="183" t="s">
        <v>604</v>
      </c>
      <c r="C55" s="184">
        <v>188193145</v>
      </c>
      <c r="D55" s="184">
        <v>5157</v>
      </c>
      <c r="E55" s="197">
        <f t="shared" si="0"/>
        <v>2.7402698435163513E-2</v>
      </c>
      <c r="F55" s="251">
        <f t="shared" si="7"/>
        <v>0.76752455839060707</v>
      </c>
      <c r="G55" s="182" t="s">
        <v>603</v>
      </c>
      <c r="H55" s="183" t="s">
        <v>604</v>
      </c>
      <c r="I55" s="184">
        <v>246267068</v>
      </c>
      <c r="J55" s="184">
        <v>18811</v>
      </c>
      <c r="K55" s="15">
        <f t="shared" si="1"/>
        <v>7.6384553374387834E-2</v>
      </c>
      <c r="L55" s="251">
        <f t="shared" si="2"/>
        <v>1.7275410237528819</v>
      </c>
      <c r="M55" s="182" t="s">
        <v>603</v>
      </c>
      <c r="N55" s="183" t="s">
        <v>604</v>
      </c>
      <c r="O55" s="184">
        <v>619587111</v>
      </c>
      <c r="P55" s="184">
        <v>62624</v>
      </c>
      <c r="Q55" s="15">
        <f t="shared" si="3"/>
        <v>0.10107376168449703</v>
      </c>
      <c r="R55" s="251">
        <f t="shared" si="4"/>
        <v>1.0643227281638901</v>
      </c>
      <c r="S55" s="182" t="s">
        <v>603</v>
      </c>
      <c r="T55" s="183" t="s">
        <v>604</v>
      </c>
      <c r="U55" s="184">
        <v>290769491</v>
      </c>
      <c r="V55" s="184">
        <v>37182</v>
      </c>
      <c r="W55" s="15">
        <f t="shared" si="5"/>
        <v>0.12787448873031868</v>
      </c>
      <c r="X55" s="251">
        <f t="shared" si="6"/>
        <v>1.3988690965535802</v>
      </c>
    </row>
    <row r="56" spans="1:24" ht="15">
      <c r="A56" s="182" t="s">
        <v>605</v>
      </c>
      <c r="B56" s="183" t="s">
        <v>606</v>
      </c>
      <c r="C56" s="184">
        <v>806385949</v>
      </c>
      <c r="D56" s="184">
        <v>45510</v>
      </c>
      <c r="E56" s="15">
        <f t="shared" si="0"/>
        <v>5.6436995283011812E-2</v>
      </c>
      <c r="F56" s="251">
        <f t="shared" si="7"/>
        <v>1.2662928601426144</v>
      </c>
      <c r="G56" s="182" t="s">
        <v>605</v>
      </c>
      <c r="H56" s="183" t="s">
        <v>606</v>
      </c>
      <c r="I56" s="184">
        <v>2069968444</v>
      </c>
      <c r="J56" s="184">
        <v>180623</v>
      </c>
      <c r="K56" s="15">
        <f t="shared" si="1"/>
        <v>8.7258818134910654E-2</v>
      </c>
      <c r="L56" s="251">
        <f t="shared" si="2"/>
        <v>0.95991954041087801</v>
      </c>
      <c r="M56" s="182" t="s">
        <v>605</v>
      </c>
      <c r="N56" s="183" t="s">
        <v>606</v>
      </c>
      <c r="O56" s="184">
        <v>2810151218</v>
      </c>
      <c r="P56" s="184">
        <v>336453</v>
      </c>
      <c r="Q56" s="15">
        <f t="shared" si="3"/>
        <v>0.1197277206453877</v>
      </c>
      <c r="R56" s="251">
        <f t="shared" si="4"/>
        <v>1.0780465373505619</v>
      </c>
      <c r="S56" s="182" t="s">
        <v>605</v>
      </c>
      <c r="T56" s="183" t="s">
        <v>606</v>
      </c>
      <c r="U56" s="184">
        <v>1906283713</v>
      </c>
      <c r="V56" s="184">
        <v>258289</v>
      </c>
      <c r="W56" s="15">
        <f t="shared" si="5"/>
        <v>0.13549347258153907</v>
      </c>
      <c r="X56" s="251">
        <f t="shared" si="6"/>
        <v>1.0271288592599011</v>
      </c>
    </row>
    <row r="57" spans="1:24" ht="15">
      <c r="A57" s="182" t="s">
        <v>607</v>
      </c>
      <c r="B57" s="183" t="s">
        <v>608</v>
      </c>
      <c r="C57" s="184">
        <v>593746782</v>
      </c>
      <c r="D57" s="184">
        <v>132822</v>
      </c>
      <c r="E57" s="197">
        <f t="shared" si="0"/>
        <v>0.22370142294093309</v>
      </c>
      <c r="F57" s="251">
        <f t="shared" si="7"/>
        <v>0.84677736795696601</v>
      </c>
      <c r="G57" s="182" t="s">
        <v>607</v>
      </c>
      <c r="H57" s="183" t="s">
        <v>608</v>
      </c>
      <c r="I57" s="184">
        <v>987319342</v>
      </c>
      <c r="J57" s="184">
        <v>362998</v>
      </c>
      <c r="K57" s="15">
        <f t="shared" si="1"/>
        <v>0.36766017291292968</v>
      </c>
      <c r="L57" s="251">
        <f t="shared" si="2"/>
        <v>0.89670076777690966</v>
      </c>
      <c r="M57" s="182" t="s">
        <v>607</v>
      </c>
      <c r="N57" s="183" t="s">
        <v>608</v>
      </c>
      <c r="O57" s="184">
        <v>1045876118</v>
      </c>
      <c r="P57" s="184">
        <v>498730</v>
      </c>
      <c r="Q57" s="15">
        <f t="shared" si="3"/>
        <v>0.47685379885498064</v>
      </c>
      <c r="R57" s="251">
        <f t="shared" si="4"/>
        <v>0.75400549528530503</v>
      </c>
      <c r="S57" s="182" t="s">
        <v>607</v>
      </c>
      <c r="T57" s="183" t="s">
        <v>608</v>
      </c>
      <c r="U57" s="184">
        <v>506241136</v>
      </c>
      <c r="V57" s="184">
        <v>263270</v>
      </c>
      <c r="W57" s="15">
        <f t="shared" si="5"/>
        <v>0.52004861177460693</v>
      </c>
      <c r="X57" s="251">
        <f t="shared" si="6"/>
        <v>0.98979023936138222</v>
      </c>
    </row>
    <row r="58" spans="1:24" ht="15">
      <c r="A58" s="182" t="s">
        <v>609</v>
      </c>
      <c r="B58" s="183" t="s">
        <v>610</v>
      </c>
      <c r="C58" s="184">
        <v>210208775</v>
      </c>
      <c r="D58" s="184">
        <v>102827</v>
      </c>
      <c r="E58" s="15">
        <f t="shared" si="0"/>
        <v>0.48916606835276027</v>
      </c>
      <c r="F58" s="251">
        <f t="shared" si="7"/>
        <v>1.0005749789930942</v>
      </c>
      <c r="G58" s="182" t="s">
        <v>609</v>
      </c>
      <c r="H58" s="183" t="s">
        <v>610</v>
      </c>
      <c r="I58" s="184">
        <v>574381352</v>
      </c>
      <c r="J58" s="184">
        <v>205701</v>
      </c>
      <c r="K58" s="15">
        <f t="shared" si="1"/>
        <v>0.35812618094885501</v>
      </c>
      <c r="L58" s="251">
        <f t="shared" si="2"/>
        <v>0.69278812712761828</v>
      </c>
      <c r="M58" s="182" t="s">
        <v>609</v>
      </c>
      <c r="N58" s="183" t="s">
        <v>610</v>
      </c>
      <c r="O58" s="184">
        <v>883486017</v>
      </c>
      <c r="P58" s="184">
        <v>386996</v>
      </c>
      <c r="Q58" s="15">
        <f t="shared" si="3"/>
        <v>0.43803296549514037</v>
      </c>
      <c r="R58" s="251">
        <f t="shared" si="4"/>
        <v>0.74404180777510442</v>
      </c>
      <c r="S58" s="182" t="s">
        <v>609</v>
      </c>
      <c r="T58" s="183" t="s">
        <v>610</v>
      </c>
      <c r="U58" s="184">
        <v>476482735</v>
      </c>
      <c r="V58" s="184">
        <v>181675</v>
      </c>
      <c r="W58" s="15">
        <f t="shared" si="5"/>
        <v>0.38128348973651693</v>
      </c>
      <c r="X58" s="251">
        <f t="shared" si="6"/>
        <v>0.57483016404542231</v>
      </c>
    </row>
    <row r="59" spans="1:24" ht="15">
      <c r="A59" s="182" t="s">
        <v>611</v>
      </c>
      <c r="B59" s="183" t="s">
        <v>612</v>
      </c>
      <c r="C59" s="184">
        <v>9</v>
      </c>
      <c r="D59" s="184">
        <v>0</v>
      </c>
      <c r="E59" s="197">
        <f t="shared" si="0"/>
        <v>0</v>
      </c>
      <c r="F59" s="251">
        <f t="shared" si="7"/>
        <v>0</v>
      </c>
      <c r="G59" s="182" t="s">
        <v>613</v>
      </c>
      <c r="H59" s="183" t="s">
        <v>614</v>
      </c>
      <c r="I59" s="184">
        <v>5527092</v>
      </c>
      <c r="J59" s="184">
        <v>4513</v>
      </c>
      <c r="K59" s="15">
        <f t="shared" si="1"/>
        <v>0.8165234086930343</v>
      </c>
      <c r="L59" s="251">
        <f t="shared" si="2"/>
        <v>5.7247363431700511E-2</v>
      </c>
      <c r="M59" s="182" t="s">
        <v>611</v>
      </c>
      <c r="N59" s="183" t="s">
        <v>612</v>
      </c>
      <c r="O59" s="184">
        <v>449</v>
      </c>
      <c r="P59" s="184">
        <v>11</v>
      </c>
      <c r="Q59" s="15">
        <f t="shared" si="3"/>
        <v>24.498886414253896</v>
      </c>
      <c r="R59" s="251">
        <f t="shared" si="4"/>
        <v>1.2108828296938627</v>
      </c>
      <c r="S59" s="182" t="s">
        <v>613</v>
      </c>
      <c r="T59" s="183" t="s">
        <v>614</v>
      </c>
      <c r="U59" s="184">
        <v>818750</v>
      </c>
      <c r="V59" s="184">
        <v>519</v>
      </c>
      <c r="W59" s="15">
        <f t="shared" si="5"/>
        <v>0.63389312977099244</v>
      </c>
      <c r="X59" s="251">
        <f t="shared" si="6"/>
        <v>1.7882814498933901E-2</v>
      </c>
    </row>
    <row r="60" spans="1:24" ht="15">
      <c r="A60" s="182" t="s">
        <v>613</v>
      </c>
      <c r="B60" s="183" t="s">
        <v>614</v>
      </c>
      <c r="C60" s="184">
        <v>3681206</v>
      </c>
      <c r="D60" s="184">
        <v>2293</v>
      </c>
      <c r="E60" s="15">
        <f t="shared" si="0"/>
        <v>0.62289369299082964</v>
      </c>
      <c r="F60" s="251">
        <f t="shared" si="7"/>
        <v>0.46723731092539861</v>
      </c>
      <c r="G60" s="182" t="s">
        <v>615</v>
      </c>
      <c r="H60" s="183" t="s">
        <v>616</v>
      </c>
      <c r="I60" s="184">
        <v>16666</v>
      </c>
      <c r="J60" s="184">
        <v>63</v>
      </c>
      <c r="K60" s="15">
        <f t="shared" si="1"/>
        <v>3.7801512060482421</v>
      </c>
      <c r="L60" s="251">
        <f t="shared" si="2"/>
        <v>3.1504909118576556</v>
      </c>
      <c r="M60" s="182" t="s">
        <v>613</v>
      </c>
      <c r="N60" s="183" t="s">
        <v>614</v>
      </c>
      <c r="O60" s="184">
        <v>986705</v>
      </c>
      <c r="P60" s="184">
        <v>1289</v>
      </c>
      <c r="Q60" s="15">
        <f t="shared" si="3"/>
        <v>1.306368164750356</v>
      </c>
      <c r="R60" s="251">
        <f t="shared" si="4"/>
        <v>1.0187684436892654</v>
      </c>
      <c r="S60" s="182" t="s">
        <v>615</v>
      </c>
      <c r="T60" s="183" t="s">
        <v>616</v>
      </c>
      <c r="U60" s="184">
        <v>554</v>
      </c>
      <c r="V60" s="184">
        <v>3</v>
      </c>
      <c r="W60" s="15">
        <f t="shared" si="5"/>
        <v>5.4151624548736459</v>
      </c>
      <c r="X60" s="251">
        <f t="shared" si="6"/>
        <v>5.4087302314500905</v>
      </c>
    </row>
    <row r="61" spans="1:24" ht="15">
      <c r="A61" s="182" t="s">
        <v>615</v>
      </c>
      <c r="B61" s="183" t="s">
        <v>616</v>
      </c>
      <c r="C61" s="184">
        <v>4327</v>
      </c>
      <c r="D61" s="184">
        <v>4</v>
      </c>
      <c r="E61" s="197">
        <f t="shared" si="0"/>
        <v>0.92442801016870813</v>
      </c>
      <c r="F61" s="251">
        <f t="shared" si="7"/>
        <v>1.0244598327559693</v>
      </c>
      <c r="G61" s="182" t="s">
        <v>617</v>
      </c>
      <c r="H61" s="183" t="s">
        <v>618</v>
      </c>
      <c r="I61" s="184">
        <v>1239064</v>
      </c>
      <c r="J61" s="184">
        <v>765</v>
      </c>
      <c r="K61" s="15">
        <f t="shared" si="1"/>
        <v>0.61740152243951885</v>
      </c>
      <c r="L61" s="251">
        <f t="shared" si="2"/>
        <v>0.9447234974526485</v>
      </c>
      <c r="M61" s="182" t="s">
        <v>615</v>
      </c>
      <c r="N61" s="183" t="s">
        <v>616</v>
      </c>
      <c r="O61" s="184">
        <v>2937</v>
      </c>
      <c r="P61" s="184">
        <v>12</v>
      </c>
      <c r="Q61" s="15">
        <f t="shared" si="3"/>
        <v>4.0858018386108279</v>
      </c>
      <c r="R61" s="251">
        <f t="shared" si="4"/>
        <v>4.4067325990503416</v>
      </c>
      <c r="S61" s="182" t="s">
        <v>617</v>
      </c>
      <c r="T61" s="183" t="s">
        <v>618</v>
      </c>
      <c r="U61" s="184">
        <v>127272</v>
      </c>
      <c r="V61" s="184">
        <v>319</v>
      </c>
      <c r="W61" s="15">
        <f t="shared" si="5"/>
        <v>2.5064428939593943</v>
      </c>
      <c r="X61" s="251">
        <f t="shared" si="6"/>
        <v>1.899883713621221</v>
      </c>
    </row>
    <row r="62" spans="1:24" ht="15">
      <c r="A62" s="182" t="s">
        <v>617</v>
      </c>
      <c r="B62" s="183" t="s">
        <v>618</v>
      </c>
      <c r="C62" s="184">
        <v>1222974</v>
      </c>
      <c r="D62" s="184">
        <v>644</v>
      </c>
      <c r="E62" s="15">
        <f t="shared" si="0"/>
        <v>0.52658519314392616</v>
      </c>
      <c r="F62" s="251">
        <f t="shared" si="7"/>
        <v>0.38928553347102307</v>
      </c>
      <c r="G62" s="182" t="s">
        <v>619</v>
      </c>
      <c r="H62" s="183" t="s">
        <v>620</v>
      </c>
      <c r="I62" s="184">
        <v>24048032</v>
      </c>
      <c r="J62" s="184">
        <v>38665</v>
      </c>
      <c r="K62" s="15">
        <f t="shared" si="1"/>
        <v>1.6078238751511973</v>
      </c>
      <c r="L62" s="251">
        <f t="shared" si="2"/>
        <v>1.7986138941598904</v>
      </c>
      <c r="M62" s="182" t="s">
        <v>617</v>
      </c>
      <c r="N62" s="183" t="s">
        <v>618</v>
      </c>
      <c r="O62" s="184">
        <v>242309</v>
      </c>
      <c r="P62" s="184">
        <v>155</v>
      </c>
      <c r="Q62" s="15">
        <f t="shared" si="3"/>
        <v>0.63967908744619473</v>
      </c>
      <c r="R62" s="251">
        <f t="shared" si="4"/>
        <v>1.0507642740500347</v>
      </c>
      <c r="S62" s="182" t="s">
        <v>619</v>
      </c>
      <c r="T62" s="183" t="s">
        <v>620</v>
      </c>
      <c r="U62" s="184">
        <v>18177417</v>
      </c>
      <c r="V62" s="184">
        <v>37668</v>
      </c>
      <c r="W62" s="15">
        <f t="shared" si="5"/>
        <v>2.0722416171670597</v>
      </c>
      <c r="X62" s="251">
        <f t="shared" si="6"/>
        <v>2.7549608752496879</v>
      </c>
    </row>
    <row r="63" spans="1:24" ht="15">
      <c r="A63" s="182" t="s">
        <v>619</v>
      </c>
      <c r="B63" s="183" t="s">
        <v>620</v>
      </c>
      <c r="C63" s="184">
        <v>10969350</v>
      </c>
      <c r="D63" s="184">
        <v>12284</v>
      </c>
      <c r="E63" s="197">
        <f t="shared" si="0"/>
        <v>1.1198475752893289</v>
      </c>
      <c r="F63" s="251">
        <f t="shared" si="7"/>
        <v>0.67451749573489383</v>
      </c>
      <c r="G63" s="182" t="s">
        <v>621</v>
      </c>
      <c r="H63" s="183" t="s">
        <v>622</v>
      </c>
      <c r="I63" s="184">
        <v>1802181</v>
      </c>
      <c r="J63" s="184">
        <v>1379</v>
      </c>
      <c r="K63" s="15">
        <f t="shared" si="1"/>
        <v>0.76518396320902282</v>
      </c>
      <c r="L63" s="251">
        <f t="shared" si="2"/>
        <v>0.36433647864187091</v>
      </c>
      <c r="M63" s="182" t="s">
        <v>619</v>
      </c>
      <c r="N63" s="183" t="s">
        <v>620</v>
      </c>
      <c r="O63" s="184">
        <v>33525017</v>
      </c>
      <c r="P63" s="184">
        <v>58820</v>
      </c>
      <c r="Q63" s="15">
        <f t="shared" si="3"/>
        <v>1.7545106688536503</v>
      </c>
      <c r="R63" s="251">
        <f t="shared" si="4"/>
        <v>0.75445039547475268</v>
      </c>
      <c r="S63" s="182" t="s">
        <v>621</v>
      </c>
      <c r="T63" s="183" t="s">
        <v>622</v>
      </c>
      <c r="U63" s="184">
        <v>1716444</v>
      </c>
      <c r="V63" s="184">
        <v>1796</v>
      </c>
      <c r="W63" s="15">
        <f t="shared" si="5"/>
        <v>1.0463493128817485</v>
      </c>
      <c r="X63" s="251">
        <f t="shared" si="6"/>
        <v>0.41855642371689383</v>
      </c>
    </row>
    <row r="64" spans="1:24" ht="15">
      <c r="A64" s="182" t="s">
        <v>621</v>
      </c>
      <c r="B64" s="183" t="s">
        <v>622</v>
      </c>
      <c r="C64" s="184">
        <v>459586</v>
      </c>
      <c r="D64" s="184">
        <v>333</v>
      </c>
      <c r="E64" s="15">
        <f t="shared" si="0"/>
        <v>0.72456515211516448</v>
      </c>
      <c r="F64" s="251">
        <f t="shared" si="7"/>
        <v>0.44115040513693438</v>
      </c>
      <c r="G64" s="182" t="s">
        <v>623</v>
      </c>
      <c r="H64" s="183" t="s">
        <v>624</v>
      </c>
      <c r="I64" s="184">
        <v>18781033</v>
      </c>
      <c r="J64" s="184">
        <v>122976</v>
      </c>
      <c r="K64" s="15">
        <f t="shared" si="1"/>
        <v>6.5478826430899728</v>
      </c>
      <c r="L64" s="251">
        <f t="shared" si="2"/>
        <v>2.815547241249956</v>
      </c>
      <c r="M64" s="182" t="s">
        <v>621</v>
      </c>
      <c r="N64" s="183" t="s">
        <v>622</v>
      </c>
      <c r="O64" s="184">
        <v>1736639</v>
      </c>
      <c r="P64" s="184">
        <v>1940</v>
      </c>
      <c r="Q64" s="15">
        <f t="shared" si="3"/>
        <v>1.1171003300052573</v>
      </c>
      <c r="R64" s="251">
        <f t="shared" si="4"/>
        <v>0.33531697049068582</v>
      </c>
      <c r="S64" s="182" t="s">
        <v>623</v>
      </c>
      <c r="T64" s="183" t="s">
        <v>624</v>
      </c>
      <c r="U64" s="184">
        <v>12289157</v>
      </c>
      <c r="V64" s="184">
        <v>126856</v>
      </c>
      <c r="W64" s="15">
        <f t="shared" si="5"/>
        <v>10.322595764705422</v>
      </c>
      <c r="X64" s="251">
        <f t="shared" si="6"/>
        <v>3.5049667340098307</v>
      </c>
    </row>
    <row r="65" spans="1:24" ht="15">
      <c r="A65" s="182" t="s">
        <v>623</v>
      </c>
      <c r="B65" s="183" t="s">
        <v>624</v>
      </c>
      <c r="C65" s="184">
        <v>7329030</v>
      </c>
      <c r="D65" s="184">
        <v>23842</v>
      </c>
      <c r="E65" s="197">
        <f t="shared" si="0"/>
        <v>3.2530907910050852</v>
      </c>
      <c r="F65" s="251">
        <f t="shared" si="7"/>
        <v>1.0364487668887341</v>
      </c>
      <c r="G65" s="182" t="s">
        <v>625</v>
      </c>
      <c r="H65" s="183" t="s">
        <v>626</v>
      </c>
      <c r="I65" s="184">
        <v>18932864</v>
      </c>
      <c r="J65" s="184">
        <v>8340</v>
      </c>
      <c r="K65" s="15">
        <f t="shared" si="1"/>
        <v>0.44050387727921142</v>
      </c>
      <c r="L65" s="251">
        <f t="shared" si="2"/>
        <v>0.10047462316527481</v>
      </c>
      <c r="M65" s="182" t="s">
        <v>623</v>
      </c>
      <c r="N65" s="183" t="s">
        <v>624</v>
      </c>
      <c r="O65" s="184">
        <v>19448663</v>
      </c>
      <c r="P65" s="184">
        <v>167255</v>
      </c>
      <c r="Q65" s="15">
        <f t="shared" si="3"/>
        <v>8.5998199464919516</v>
      </c>
      <c r="R65" s="251">
        <f t="shared" si="4"/>
        <v>1.6091488585621292</v>
      </c>
      <c r="S65" s="182" t="s">
        <v>625</v>
      </c>
      <c r="T65" s="183" t="s">
        <v>626</v>
      </c>
      <c r="U65" s="184">
        <v>16049066</v>
      </c>
      <c r="V65" s="184">
        <v>13679</v>
      </c>
      <c r="W65" s="15">
        <f t="shared" si="5"/>
        <v>0.85232374270253486</v>
      </c>
      <c r="X65" s="251">
        <f t="shared" si="6"/>
        <v>0.1238608894484963</v>
      </c>
    </row>
    <row r="66" spans="1:24" ht="15">
      <c r="A66" s="182" t="s">
        <v>625</v>
      </c>
      <c r="B66" s="183" t="s">
        <v>626</v>
      </c>
      <c r="C66" s="184">
        <v>9632207</v>
      </c>
      <c r="D66" s="184">
        <v>5263</v>
      </c>
      <c r="E66" s="15">
        <f t="shared" si="0"/>
        <v>0.5463960647855679</v>
      </c>
      <c r="F66" s="251">
        <f t="shared" si="7"/>
        <v>1.7102075818877189</v>
      </c>
      <c r="G66" s="182" t="s">
        <v>627</v>
      </c>
      <c r="H66" s="183" t="s">
        <v>628</v>
      </c>
      <c r="I66" s="184">
        <v>1197031</v>
      </c>
      <c r="J66" s="184">
        <v>1202</v>
      </c>
      <c r="K66" s="15">
        <f t="shared" si="1"/>
        <v>1.0041511038561239</v>
      </c>
      <c r="L66" s="251">
        <f t="shared" si="2"/>
        <v>2.7393301834491695</v>
      </c>
      <c r="M66" s="182" t="s">
        <v>625</v>
      </c>
      <c r="N66" s="183" t="s">
        <v>626</v>
      </c>
      <c r="O66" s="184">
        <v>20015616</v>
      </c>
      <c r="P66" s="184">
        <v>32883</v>
      </c>
      <c r="Q66" s="15">
        <f t="shared" si="3"/>
        <v>1.6428672492517842</v>
      </c>
      <c r="R66" s="251">
        <f t="shared" si="4"/>
        <v>2.7015616948017804</v>
      </c>
      <c r="S66" s="182" t="s">
        <v>627</v>
      </c>
      <c r="T66" s="183" t="s">
        <v>628</v>
      </c>
      <c r="U66" s="184">
        <v>13286170</v>
      </c>
      <c r="V66" s="184">
        <v>4864</v>
      </c>
      <c r="W66" s="15">
        <f t="shared" si="5"/>
        <v>0.36609496943061842</v>
      </c>
      <c r="X66" s="251">
        <f t="shared" si="6"/>
        <v>0.43261626392475855</v>
      </c>
    </row>
    <row r="67" spans="1:24" ht="15">
      <c r="A67" s="182" t="s">
        <v>627</v>
      </c>
      <c r="B67" s="183" t="s">
        <v>628</v>
      </c>
      <c r="C67" s="184">
        <v>2430197</v>
      </c>
      <c r="D67" s="184">
        <v>539</v>
      </c>
      <c r="E67" s="197">
        <f t="shared" si="0"/>
        <v>0.22179271886188651</v>
      </c>
      <c r="F67" s="251">
        <f t="shared" si="7"/>
        <v>2.8068984256557523</v>
      </c>
      <c r="G67" s="182" t="s">
        <v>629</v>
      </c>
      <c r="H67" s="183" t="s">
        <v>630</v>
      </c>
      <c r="I67" s="184">
        <v>1049995864</v>
      </c>
      <c r="J67" s="184">
        <v>35974</v>
      </c>
      <c r="K67" s="15">
        <f t="shared" si="1"/>
        <v>3.4261087337006876E-2</v>
      </c>
      <c r="L67" s="251">
        <f t="shared" si="2"/>
        <v>0.24961532125726968</v>
      </c>
      <c r="M67" s="182" t="s">
        <v>627</v>
      </c>
      <c r="N67" s="183" t="s">
        <v>628</v>
      </c>
      <c r="O67" s="184">
        <v>6713225</v>
      </c>
      <c r="P67" s="184">
        <v>1599</v>
      </c>
      <c r="Q67" s="15">
        <f t="shared" si="3"/>
        <v>0.23818656457961709</v>
      </c>
      <c r="R67" s="251">
        <f t="shared" si="4"/>
        <v>0.88616891436452083</v>
      </c>
      <c r="S67" s="182" t="s">
        <v>629</v>
      </c>
      <c r="T67" s="183" t="s">
        <v>630</v>
      </c>
      <c r="U67" s="184">
        <v>674687049</v>
      </c>
      <c r="V67" s="184">
        <v>17896</v>
      </c>
      <c r="W67" s="15">
        <f t="shared" si="5"/>
        <v>2.6524890356980902E-2</v>
      </c>
      <c r="X67" s="251">
        <f t="shared" si="6"/>
        <v>0.12811407698027724</v>
      </c>
    </row>
    <row r="68" spans="1:24" ht="15">
      <c r="A68" s="182" t="s">
        <v>629</v>
      </c>
      <c r="B68" s="183" t="s">
        <v>630</v>
      </c>
      <c r="C68" s="184">
        <v>1036463525</v>
      </c>
      <c r="D68" s="184">
        <v>11896</v>
      </c>
      <c r="E68" s="15">
        <f t="shared" si="0"/>
        <v>1.1477490247425736E-2</v>
      </c>
      <c r="F68" s="251">
        <f t="shared" si="7"/>
        <v>0.81799548097985553</v>
      </c>
      <c r="G68" s="182" t="s">
        <v>631</v>
      </c>
      <c r="H68" s="183" t="s">
        <v>632</v>
      </c>
      <c r="I68" s="184">
        <v>9296335</v>
      </c>
      <c r="J68" s="184">
        <v>468</v>
      </c>
      <c r="K68" s="15">
        <f t="shared" si="1"/>
        <v>5.0342419889128347E-2</v>
      </c>
      <c r="L68" s="251">
        <f t="shared" si="2"/>
        <v>2.0712291053363692</v>
      </c>
      <c r="M68" s="182" t="s">
        <v>629</v>
      </c>
      <c r="N68" s="183" t="s">
        <v>630</v>
      </c>
      <c r="O68" s="184">
        <v>1280625151</v>
      </c>
      <c r="P68" s="184">
        <v>38466</v>
      </c>
      <c r="Q68" s="15">
        <f t="shared" si="3"/>
        <v>3.00368925051668E-2</v>
      </c>
      <c r="R68" s="251">
        <f t="shared" si="4"/>
        <v>1.0058967321811842</v>
      </c>
      <c r="S68" s="182" t="s">
        <v>631</v>
      </c>
      <c r="T68" s="183" t="s">
        <v>632</v>
      </c>
      <c r="U68" s="184">
        <v>3675911</v>
      </c>
      <c r="V68" s="184">
        <v>494</v>
      </c>
      <c r="W68" s="15">
        <f t="shared" si="5"/>
        <v>0.13438845499795832</v>
      </c>
      <c r="X68" s="251">
        <f t="shared" si="6"/>
        <v>5.1160033349111886</v>
      </c>
    </row>
    <row r="69" spans="1:24" ht="15">
      <c r="A69" s="182" t="s">
        <v>631</v>
      </c>
      <c r="B69" s="183" t="s">
        <v>632</v>
      </c>
      <c r="C69" s="184">
        <v>3676340</v>
      </c>
      <c r="D69" s="184">
        <v>224</v>
      </c>
      <c r="E69" s="197">
        <f t="shared" si="0"/>
        <v>6.0930164239433787E-2</v>
      </c>
      <c r="F69" s="251">
        <f t="shared" si="7"/>
        <v>0.78843170933673989</v>
      </c>
      <c r="G69" s="182" t="s">
        <v>633</v>
      </c>
      <c r="H69" s="183" t="s">
        <v>634</v>
      </c>
      <c r="I69" s="184">
        <v>367841</v>
      </c>
      <c r="J69" s="184">
        <v>131</v>
      </c>
      <c r="K69" s="15">
        <f t="shared" si="1"/>
        <v>0.35613213317710646</v>
      </c>
      <c r="L69" s="251">
        <f t="shared" si="2"/>
        <v>1.2959287131407926</v>
      </c>
      <c r="M69" s="182" t="s">
        <v>631</v>
      </c>
      <c r="N69" s="183" t="s">
        <v>632</v>
      </c>
      <c r="O69" s="184">
        <v>12232534</v>
      </c>
      <c r="P69" s="184">
        <v>624</v>
      </c>
      <c r="Q69" s="15">
        <f t="shared" si="3"/>
        <v>5.1011507509400755E-2</v>
      </c>
      <c r="R69" s="251">
        <f t="shared" si="4"/>
        <v>0.10458752415759014</v>
      </c>
      <c r="S69" s="182" t="s">
        <v>633</v>
      </c>
      <c r="T69" s="183" t="s">
        <v>634</v>
      </c>
      <c r="U69" s="184">
        <v>84890</v>
      </c>
      <c r="V69" s="184">
        <v>428</v>
      </c>
      <c r="W69" s="15">
        <f t="shared" si="5"/>
        <v>5.0418188243609379</v>
      </c>
      <c r="X69" s="251">
        <f t="shared" si="6"/>
        <v>25.539896576057245</v>
      </c>
    </row>
    <row r="70" spans="1:24" ht="15">
      <c r="A70" s="182" t="s">
        <v>633</v>
      </c>
      <c r="B70" s="183" t="s">
        <v>634</v>
      </c>
      <c r="C70" s="184">
        <v>37681</v>
      </c>
      <c r="D70" s="184">
        <v>104</v>
      </c>
      <c r="E70" s="15">
        <f t="shared" si="0"/>
        <v>2.7600116769724794</v>
      </c>
      <c r="F70" s="251">
        <f t="shared" si="7"/>
        <v>1.292378216757978</v>
      </c>
      <c r="G70" s="182" t="s">
        <v>635</v>
      </c>
      <c r="H70" s="183" t="s">
        <v>636</v>
      </c>
      <c r="I70" s="184">
        <v>942732813</v>
      </c>
      <c r="J70" s="184">
        <v>76480</v>
      </c>
      <c r="K70" s="15">
        <f t="shared" si="1"/>
        <v>8.112584917525302E-2</v>
      </c>
      <c r="L70" s="251">
        <f t="shared" si="2"/>
        <v>0.11768763739006897</v>
      </c>
      <c r="M70" s="182" t="s">
        <v>633</v>
      </c>
      <c r="N70" s="183" t="s">
        <v>634</v>
      </c>
      <c r="O70" s="184">
        <v>54931</v>
      </c>
      <c r="P70" s="184">
        <v>138</v>
      </c>
      <c r="Q70" s="15">
        <f t="shared" si="3"/>
        <v>2.5122426316651798</v>
      </c>
      <c r="R70" s="251">
        <f t="shared" si="4"/>
        <v>1.1752560034586577</v>
      </c>
      <c r="S70" s="182" t="s">
        <v>635</v>
      </c>
      <c r="T70" s="183" t="s">
        <v>636</v>
      </c>
      <c r="U70" s="184">
        <v>893992235</v>
      </c>
      <c r="V70" s="184">
        <v>83697</v>
      </c>
      <c r="W70" s="15">
        <f t="shared" si="5"/>
        <v>9.3621618536765039E-2</v>
      </c>
      <c r="X70" s="251">
        <f t="shared" si="6"/>
        <v>8.020803047314462E-2</v>
      </c>
    </row>
    <row r="71" spans="1:24" ht="15">
      <c r="A71" s="182" t="s">
        <v>635</v>
      </c>
      <c r="B71" s="183" t="s">
        <v>636</v>
      </c>
      <c r="C71" s="184">
        <v>517740054</v>
      </c>
      <c r="D71" s="184">
        <v>28787</v>
      </c>
      <c r="E71" s="197">
        <f t="shared" ref="E71:E134" si="8">D71/C71*1000</f>
        <v>5.5601261246053794E-2</v>
      </c>
      <c r="F71" s="251">
        <f t="shared" ref="F71:F134" si="9">E71/E340</f>
        <v>2.1363582193573007</v>
      </c>
      <c r="G71" s="182" t="s">
        <v>637</v>
      </c>
      <c r="H71" s="183" t="s">
        <v>638</v>
      </c>
      <c r="I71" s="184">
        <v>5794</v>
      </c>
      <c r="J71" s="184">
        <v>4</v>
      </c>
      <c r="K71" s="15">
        <f t="shared" ref="K71:K134" si="10">J71/I71*1000</f>
        <v>0.69036934760096647</v>
      </c>
      <c r="L71" s="251">
        <f t="shared" ref="L71:L134" si="11">K71/K340</f>
        <v>9.6622611927456123</v>
      </c>
      <c r="M71" s="182" t="s">
        <v>635</v>
      </c>
      <c r="N71" s="183" t="s">
        <v>636</v>
      </c>
      <c r="O71" s="184">
        <v>1344776360</v>
      </c>
      <c r="P71" s="184">
        <v>138154</v>
      </c>
      <c r="Q71" s="15">
        <f t="shared" ref="Q71:Q134" si="12">P71/O71*1000</f>
        <v>0.10273381069845695</v>
      </c>
      <c r="R71" s="251">
        <f t="shared" ref="R71:R134" si="13">Q71/Q340</f>
        <v>1.1234720977990498</v>
      </c>
      <c r="S71" s="182" t="s">
        <v>637</v>
      </c>
      <c r="T71" s="183" t="s">
        <v>638</v>
      </c>
      <c r="U71" s="184">
        <v>861650</v>
      </c>
      <c r="V71" s="184">
        <v>986</v>
      </c>
      <c r="W71" s="15">
        <f t="shared" ref="W71:W134" si="14">V71/U71*1000</f>
        <v>1.1443161376428945</v>
      </c>
      <c r="X71" s="251">
        <f t="shared" ref="X71:X134" si="15">W71/W340</f>
        <v>9.1307985054175873</v>
      </c>
    </row>
    <row r="72" spans="1:24" ht="15">
      <c r="A72" s="182" t="s">
        <v>637</v>
      </c>
      <c r="B72" s="183" t="s">
        <v>638</v>
      </c>
      <c r="C72" s="184">
        <v>24255</v>
      </c>
      <c r="D72" s="184">
        <v>3</v>
      </c>
      <c r="E72" s="15">
        <f t="shared" si="8"/>
        <v>0.12368583797155226</v>
      </c>
      <c r="F72" s="251">
        <f t="shared" si="9"/>
        <v>4.9213120300219586</v>
      </c>
      <c r="G72" s="182" t="s">
        <v>639</v>
      </c>
      <c r="H72" s="183" t="s">
        <v>640</v>
      </c>
      <c r="I72" s="184">
        <v>1737764507</v>
      </c>
      <c r="J72" s="184">
        <v>310600</v>
      </c>
      <c r="K72" s="15">
        <f t="shared" si="10"/>
        <v>0.17873538028245617</v>
      </c>
      <c r="L72" s="251">
        <f t="shared" si="11"/>
        <v>2.2786688089029696</v>
      </c>
      <c r="M72" s="182" t="s">
        <v>637</v>
      </c>
      <c r="N72" s="183" t="s">
        <v>638</v>
      </c>
      <c r="O72" s="184">
        <v>7802</v>
      </c>
      <c r="P72" s="184">
        <v>6</v>
      </c>
      <c r="Q72" s="15">
        <f t="shared" si="12"/>
        <v>0.76903358113304288</v>
      </c>
      <c r="R72" s="251">
        <f t="shared" si="13"/>
        <v>5.9471847137544627</v>
      </c>
      <c r="S72" s="182" t="s">
        <v>639</v>
      </c>
      <c r="T72" s="183" t="s">
        <v>640</v>
      </c>
      <c r="U72" s="184">
        <v>1053126559</v>
      </c>
      <c r="V72" s="184">
        <v>383844</v>
      </c>
      <c r="W72" s="15">
        <f t="shared" si="14"/>
        <v>0.36448040999410403</v>
      </c>
      <c r="X72" s="251">
        <f t="shared" si="15"/>
        <v>2.5723231375905513</v>
      </c>
    </row>
    <row r="73" spans="1:24" ht="15">
      <c r="A73" s="182" t="s">
        <v>639</v>
      </c>
      <c r="B73" s="183" t="s">
        <v>640</v>
      </c>
      <c r="C73" s="184">
        <v>592649172</v>
      </c>
      <c r="D73" s="184">
        <v>48836</v>
      </c>
      <c r="E73" s="197">
        <f t="shared" si="8"/>
        <v>8.2402882358198912E-2</v>
      </c>
      <c r="F73" s="251">
        <f t="shared" si="9"/>
        <v>1.1175039584244275</v>
      </c>
      <c r="G73" s="182" t="s">
        <v>641</v>
      </c>
      <c r="H73" s="183" t="s">
        <v>642</v>
      </c>
      <c r="I73" s="184">
        <v>80</v>
      </c>
      <c r="J73" s="184">
        <v>4</v>
      </c>
      <c r="K73" s="15">
        <f t="shared" si="10"/>
        <v>50</v>
      </c>
      <c r="L73" s="251">
        <f t="shared" si="11"/>
        <v>217.68410261914985</v>
      </c>
      <c r="M73" s="182" t="s">
        <v>639</v>
      </c>
      <c r="N73" s="183" t="s">
        <v>640</v>
      </c>
      <c r="O73" s="184">
        <v>1823724189</v>
      </c>
      <c r="P73" s="184">
        <v>686329</v>
      </c>
      <c r="Q73" s="15">
        <f t="shared" si="12"/>
        <v>0.37633377028153242</v>
      </c>
      <c r="R73" s="251">
        <f t="shared" si="13"/>
        <v>1.1874521047036974</v>
      </c>
      <c r="S73" s="182" t="s">
        <v>641</v>
      </c>
      <c r="T73" s="183" t="s">
        <v>642</v>
      </c>
      <c r="U73" s="184">
        <v>38</v>
      </c>
      <c r="V73" s="184">
        <v>0</v>
      </c>
      <c r="W73" s="15">
        <f t="shared" si="14"/>
        <v>0</v>
      </c>
      <c r="X73" s="251">
        <f t="shared" si="15"/>
        <v>0</v>
      </c>
    </row>
    <row r="74" spans="1:24" ht="15">
      <c r="A74" s="182" t="s">
        <v>641</v>
      </c>
      <c r="B74" s="183" t="s">
        <v>642</v>
      </c>
      <c r="C74" s="184">
        <v>43402</v>
      </c>
      <c r="D74" s="184">
        <v>7</v>
      </c>
      <c r="E74" s="15">
        <f t="shared" si="8"/>
        <v>0.16128289018939221</v>
      </c>
      <c r="F74" s="251">
        <f t="shared" si="9"/>
        <v>7.0610252251608205E-2</v>
      </c>
      <c r="G74" s="182" t="s">
        <v>643</v>
      </c>
      <c r="H74" s="183" t="s">
        <v>644</v>
      </c>
      <c r="I74" s="184">
        <v>399850</v>
      </c>
      <c r="J74" s="184">
        <v>48</v>
      </c>
      <c r="K74" s="15">
        <f t="shared" si="10"/>
        <v>0.1200450168813305</v>
      </c>
      <c r="L74" s="251">
        <f t="shared" si="11"/>
        <v>2.8252947796600199E-2</v>
      </c>
      <c r="M74" s="182" t="s">
        <v>641</v>
      </c>
      <c r="N74" s="183" t="s">
        <v>642</v>
      </c>
      <c r="O74" s="184">
        <v>7956</v>
      </c>
      <c r="P74" s="184">
        <v>58</v>
      </c>
      <c r="Q74" s="15">
        <f t="shared" si="12"/>
        <v>7.2900955253896429</v>
      </c>
      <c r="R74" s="251">
        <f t="shared" si="13"/>
        <v>0.62133653700001168</v>
      </c>
      <c r="S74" s="182" t="s">
        <v>643</v>
      </c>
      <c r="T74" s="183" t="s">
        <v>644</v>
      </c>
      <c r="U74" s="184">
        <v>433569</v>
      </c>
      <c r="V74" s="184">
        <v>7236</v>
      </c>
      <c r="W74" s="15">
        <f t="shared" si="14"/>
        <v>16.689385080575409</v>
      </c>
      <c r="X74" s="251">
        <f t="shared" si="15"/>
        <v>4.371724816910012</v>
      </c>
    </row>
    <row r="75" spans="1:24" ht="15">
      <c r="A75" s="182" t="s">
        <v>645</v>
      </c>
      <c r="B75" s="183" t="s">
        <v>646</v>
      </c>
      <c r="C75" s="184">
        <v>130174</v>
      </c>
      <c r="D75" s="184">
        <v>151</v>
      </c>
      <c r="E75" s="197">
        <f t="shared" si="8"/>
        <v>1.1599858650729025</v>
      </c>
      <c r="F75" s="251">
        <f t="shared" si="9"/>
        <v>0.16053433190870417</v>
      </c>
      <c r="G75" s="182" t="s">
        <v>645</v>
      </c>
      <c r="H75" s="183" t="s">
        <v>646</v>
      </c>
      <c r="I75" s="184">
        <v>208022</v>
      </c>
      <c r="J75" s="184">
        <v>221</v>
      </c>
      <c r="K75" s="15">
        <f t="shared" si="10"/>
        <v>1.0623876320773764</v>
      </c>
      <c r="L75" s="251">
        <f t="shared" si="11"/>
        <v>7.5787803635215881E-2</v>
      </c>
      <c r="M75" s="182" t="s">
        <v>643</v>
      </c>
      <c r="N75" s="183" t="s">
        <v>644</v>
      </c>
      <c r="O75" s="184">
        <v>253546</v>
      </c>
      <c r="P75" s="184">
        <v>0</v>
      </c>
      <c r="Q75" s="15">
        <f t="shared" si="12"/>
        <v>0</v>
      </c>
      <c r="R75" s="251">
        <f t="shared" si="13"/>
        <v>0</v>
      </c>
      <c r="S75" s="182" t="s">
        <v>645</v>
      </c>
      <c r="T75" s="183" t="s">
        <v>646</v>
      </c>
      <c r="U75" s="184">
        <v>3115122</v>
      </c>
      <c r="V75" s="184">
        <v>1294</v>
      </c>
      <c r="W75" s="15">
        <f t="shared" si="14"/>
        <v>0.41539304078620359</v>
      </c>
      <c r="X75" s="251">
        <f t="shared" si="15"/>
        <v>2.5521734137419667E-2</v>
      </c>
    </row>
    <row r="76" spans="1:24" ht="15">
      <c r="A76" s="182" t="s">
        <v>647</v>
      </c>
      <c r="B76" s="183" t="s">
        <v>648</v>
      </c>
      <c r="C76" s="184">
        <v>137080</v>
      </c>
      <c r="D76" s="184">
        <v>171</v>
      </c>
      <c r="E76" s="15">
        <f t="shared" si="8"/>
        <v>1.2474467464254451</v>
      </c>
      <c r="F76" s="251">
        <f t="shared" si="9"/>
        <v>4.4859651448707956</v>
      </c>
      <c r="G76" s="182" t="s">
        <v>647</v>
      </c>
      <c r="H76" s="183" t="s">
        <v>648</v>
      </c>
      <c r="I76" s="184">
        <v>975509</v>
      </c>
      <c r="J76" s="184">
        <v>554</v>
      </c>
      <c r="K76" s="15">
        <f t="shared" si="10"/>
        <v>0.5679086507659078</v>
      </c>
      <c r="L76" s="251">
        <f t="shared" si="11"/>
        <v>1.9857932228029089</v>
      </c>
      <c r="M76" s="182" t="s">
        <v>645</v>
      </c>
      <c r="N76" s="183" t="s">
        <v>646</v>
      </c>
      <c r="O76" s="184">
        <v>3785923</v>
      </c>
      <c r="P76" s="184">
        <v>1290</v>
      </c>
      <c r="Q76" s="15">
        <f t="shared" si="12"/>
        <v>0.34073593150204057</v>
      </c>
      <c r="R76" s="251">
        <f t="shared" si="13"/>
        <v>1.703679657510203E-4</v>
      </c>
      <c r="S76" s="182" t="s">
        <v>647</v>
      </c>
      <c r="T76" s="183" t="s">
        <v>648</v>
      </c>
      <c r="U76" s="184">
        <v>777131</v>
      </c>
      <c r="V76" s="184">
        <v>811</v>
      </c>
      <c r="W76" s="15">
        <f t="shared" si="14"/>
        <v>1.0435820987709923</v>
      </c>
      <c r="X76" s="251">
        <f t="shared" si="15"/>
        <v>3.1701645122852256</v>
      </c>
    </row>
    <row r="77" spans="1:24" ht="15">
      <c r="A77" s="182" t="s">
        <v>649</v>
      </c>
      <c r="B77" s="183" t="s">
        <v>650</v>
      </c>
      <c r="C77" s="184">
        <v>44325970</v>
      </c>
      <c r="D77" s="184">
        <v>40807</v>
      </c>
      <c r="E77" s="197">
        <f t="shared" si="8"/>
        <v>0.92061155119673632</v>
      </c>
      <c r="F77" s="251">
        <f t="shared" si="9"/>
        <v>8.3216685217675881</v>
      </c>
      <c r="G77" s="182" t="s">
        <v>649</v>
      </c>
      <c r="H77" s="183" t="s">
        <v>650</v>
      </c>
      <c r="I77" s="184">
        <v>119322845</v>
      </c>
      <c r="J77" s="184">
        <v>193822</v>
      </c>
      <c r="K77" s="15">
        <f t="shared" si="10"/>
        <v>1.6243494697096772</v>
      </c>
      <c r="L77" s="251">
        <f t="shared" si="11"/>
        <v>5.6510508252198592</v>
      </c>
      <c r="M77" s="182" t="s">
        <v>647</v>
      </c>
      <c r="N77" s="183" t="s">
        <v>648</v>
      </c>
      <c r="O77" s="184">
        <v>3142613</v>
      </c>
      <c r="P77" s="184">
        <v>880</v>
      </c>
      <c r="Q77" s="15">
        <f t="shared" si="12"/>
        <v>0.28002175259887235</v>
      </c>
      <c r="R77" s="251">
        <f t="shared" si="13"/>
        <v>1.1157828732400494</v>
      </c>
      <c r="S77" s="182" t="s">
        <v>649</v>
      </c>
      <c r="T77" s="183" t="s">
        <v>650</v>
      </c>
      <c r="U77" s="184">
        <v>75591406</v>
      </c>
      <c r="V77" s="184">
        <v>231947</v>
      </c>
      <c r="W77" s="15">
        <f t="shared" si="14"/>
        <v>3.0684308213555389</v>
      </c>
      <c r="X77" s="251" t="e">
        <f>W77/W346</f>
        <v>#DIV/0!</v>
      </c>
    </row>
    <row r="78" spans="1:24" ht="15">
      <c r="A78" s="182" t="s">
        <v>651</v>
      </c>
      <c r="B78" s="183" t="s">
        <v>652</v>
      </c>
      <c r="C78" s="184">
        <v>4802</v>
      </c>
      <c r="D78" s="184">
        <v>2416</v>
      </c>
      <c r="E78" s="15">
        <f t="shared" si="8"/>
        <v>503.12369845897541</v>
      </c>
      <c r="F78" s="251">
        <f t="shared" si="9"/>
        <v>528.72488693878199</v>
      </c>
      <c r="G78" s="182" t="s">
        <v>651</v>
      </c>
      <c r="H78" s="183" t="s">
        <v>652</v>
      </c>
      <c r="I78" s="184">
        <v>238989</v>
      </c>
      <c r="J78" s="184">
        <v>15015</v>
      </c>
      <c r="K78" s="15">
        <f t="shared" si="10"/>
        <v>62.827159409010456</v>
      </c>
      <c r="L78" s="251">
        <f t="shared" si="11"/>
        <v>45.745142875006778</v>
      </c>
      <c r="M78" s="182" t="s">
        <v>649</v>
      </c>
      <c r="N78" s="183" t="s">
        <v>650</v>
      </c>
      <c r="O78" s="184">
        <v>209888750</v>
      </c>
      <c r="P78" s="184">
        <v>834561</v>
      </c>
      <c r="Q78" s="15">
        <f t="shared" si="12"/>
        <v>3.9762064426988104</v>
      </c>
      <c r="R78" s="251">
        <f t="shared" si="13"/>
        <v>1.5467318373839263</v>
      </c>
      <c r="S78" s="182" t="s">
        <v>651</v>
      </c>
      <c r="T78" s="183" t="s">
        <v>652</v>
      </c>
      <c r="U78" s="184">
        <v>902087</v>
      </c>
      <c r="V78" s="184">
        <v>54912</v>
      </c>
      <c r="W78" s="15">
        <f t="shared" si="14"/>
        <v>60.872177517246122</v>
      </c>
      <c r="X78" s="251">
        <f t="shared" si="15"/>
        <v>184.42543894908988</v>
      </c>
    </row>
    <row r="79" spans="1:24" ht="15">
      <c r="A79" s="182" t="s">
        <v>653</v>
      </c>
      <c r="B79" s="183" t="s">
        <v>654</v>
      </c>
      <c r="C79" s="184">
        <v>4354502</v>
      </c>
      <c r="D79" s="184">
        <v>4180</v>
      </c>
      <c r="E79" s="197">
        <f t="shared" si="8"/>
        <v>0.95992607191361956</v>
      </c>
      <c r="F79" s="251">
        <f t="shared" si="9"/>
        <v>2.7731371627272901E-2</v>
      </c>
      <c r="G79" s="182" t="s">
        <v>653</v>
      </c>
      <c r="H79" s="183" t="s">
        <v>654</v>
      </c>
      <c r="I79" s="184">
        <v>15954260</v>
      </c>
      <c r="J79" s="184">
        <v>17923</v>
      </c>
      <c r="K79" s="15">
        <f t="shared" si="10"/>
        <v>1.1233990169396761</v>
      </c>
      <c r="L79" s="251">
        <f t="shared" si="11"/>
        <v>2.5519755931480162E-2</v>
      </c>
      <c r="M79" s="182" t="s">
        <v>651</v>
      </c>
      <c r="N79" s="183" t="s">
        <v>652</v>
      </c>
      <c r="O79" s="184">
        <v>1758282</v>
      </c>
      <c r="P79" s="184">
        <v>97049</v>
      </c>
      <c r="Q79" s="15">
        <f t="shared" si="12"/>
        <v>55.195355466301763</v>
      </c>
      <c r="R79" s="251">
        <f t="shared" si="13"/>
        <v>1.5173039285386329</v>
      </c>
      <c r="S79" s="182" t="s">
        <v>653</v>
      </c>
      <c r="T79" s="183" t="s">
        <v>654</v>
      </c>
      <c r="U79" s="184">
        <v>22275853</v>
      </c>
      <c r="V79" s="184">
        <v>30213</v>
      </c>
      <c r="W79" s="15">
        <f t="shared" si="14"/>
        <v>1.3563116976934622</v>
      </c>
      <c r="X79" s="251">
        <f t="shared" si="15"/>
        <v>0.65781421703046328</v>
      </c>
    </row>
    <row r="80" spans="1:24" ht="15">
      <c r="A80" s="182" t="s">
        <v>655</v>
      </c>
      <c r="B80" s="183" t="s">
        <v>656</v>
      </c>
      <c r="C80" s="184">
        <v>12719808</v>
      </c>
      <c r="D80" s="184">
        <v>13155</v>
      </c>
      <c r="E80" s="15">
        <f t="shared" si="8"/>
        <v>1.0342137239807392</v>
      </c>
      <c r="F80" s="251">
        <f t="shared" si="9"/>
        <v>0.7613711961131161</v>
      </c>
      <c r="G80" s="182" t="s">
        <v>655</v>
      </c>
      <c r="H80" s="183" t="s">
        <v>656</v>
      </c>
      <c r="I80" s="184">
        <v>19741080</v>
      </c>
      <c r="J80" s="184">
        <v>65933</v>
      </c>
      <c r="K80" s="15">
        <f t="shared" si="10"/>
        <v>3.3398881925406312</v>
      </c>
      <c r="L80" s="251">
        <f t="shared" si="11"/>
        <v>2.5311059934146822</v>
      </c>
      <c r="M80" s="182" t="s">
        <v>653</v>
      </c>
      <c r="N80" s="183" t="s">
        <v>654</v>
      </c>
      <c r="O80" s="184">
        <v>18033926</v>
      </c>
      <c r="P80" s="184">
        <v>30878</v>
      </c>
      <c r="Q80" s="15">
        <f t="shared" si="12"/>
        <v>1.7122172953354695</v>
      </c>
      <c r="R80" s="251">
        <f t="shared" si="13"/>
        <v>1.0513615321456284</v>
      </c>
      <c r="S80" s="182" t="s">
        <v>655</v>
      </c>
      <c r="T80" s="183" t="s">
        <v>656</v>
      </c>
      <c r="U80" s="184">
        <v>14426431</v>
      </c>
      <c r="V80" s="184">
        <v>73181</v>
      </c>
      <c r="W80" s="15">
        <f t="shared" si="14"/>
        <v>5.0727030129628039</v>
      </c>
      <c r="X80" s="251">
        <f t="shared" si="15"/>
        <v>6.7875183014550769E-2</v>
      </c>
    </row>
    <row r="81" spans="1:24" ht="15">
      <c r="A81" s="182" t="s">
        <v>657</v>
      </c>
      <c r="B81" s="183" t="s">
        <v>658</v>
      </c>
      <c r="C81" s="184">
        <v>3301389702</v>
      </c>
      <c r="D81" s="184">
        <v>136499</v>
      </c>
      <c r="E81" s="197">
        <f t="shared" si="8"/>
        <v>4.1345921663627945E-2</v>
      </c>
      <c r="F81" s="251">
        <f t="shared" si="9"/>
        <v>2.8418948602217952E-2</v>
      </c>
      <c r="G81" s="182" t="s">
        <v>657</v>
      </c>
      <c r="H81" s="183" t="s">
        <v>658</v>
      </c>
      <c r="I81" s="184">
        <v>5261127801</v>
      </c>
      <c r="J81" s="184">
        <v>547593</v>
      </c>
      <c r="K81" s="15">
        <f t="shared" si="10"/>
        <v>0.10408281659607607</v>
      </c>
      <c r="L81" s="251">
        <f t="shared" si="11"/>
        <v>3.4588769904865098E-2</v>
      </c>
      <c r="M81" s="182" t="s">
        <v>655</v>
      </c>
      <c r="N81" s="183" t="s">
        <v>656</v>
      </c>
      <c r="O81" s="184">
        <v>22324915</v>
      </c>
      <c r="P81" s="184">
        <v>99783</v>
      </c>
      <c r="Q81" s="15">
        <f t="shared" si="12"/>
        <v>4.4695802873157637</v>
      </c>
      <c r="R81" s="251">
        <f t="shared" si="13"/>
        <v>1.148141753463098</v>
      </c>
      <c r="S81" s="182" t="s">
        <v>657</v>
      </c>
      <c r="T81" s="183" t="s">
        <v>658</v>
      </c>
      <c r="U81" s="184">
        <v>2150653177</v>
      </c>
      <c r="V81" s="184">
        <v>258104</v>
      </c>
      <c r="W81" s="15">
        <f t="shared" si="14"/>
        <v>0.12001191208339586</v>
      </c>
      <c r="X81" s="251">
        <f t="shared" si="15"/>
        <v>9.5504175409200989E-2</v>
      </c>
    </row>
    <row r="82" spans="1:24" ht="15">
      <c r="A82" s="182" t="s">
        <v>659</v>
      </c>
      <c r="B82" s="183" t="s">
        <v>660</v>
      </c>
      <c r="C82" s="184">
        <v>1715056538</v>
      </c>
      <c r="D82" s="184">
        <v>29376</v>
      </c>
      <c r="E82" s="15">
        <f t="shared" si="8"/>
        <v>1.7128298309195451E-2</v>
      </c>
      <c r="F82" s="251">
        <f t="shared" si="9"/>
        <v>0.57709023890789835</v>
      </c>
      <c r="G82" s="182" t="s">
        <v>659</v>
      </c>
      <c r="H82" s="183" t="s">
        <v>660</v>
      </c>
      <c r="I82" s="184">
        <v>1507368030</v>
      </c>
      <c r="J82" s="184">
        <v>61230</v>
      </c>
      <c r="K82" s="15">
        <f t="shared" si="10"/>
        <v>4.0620471431916993E-2</v>
      </c>
      <c r="L82" s="251">
        <f t="shared" si="11"/>
        <v>0.44500137328127715</v>
      </c>
      <c r="M82" s="182" t="s">
        <v>657</v>
      </c>
      <c r="N82" s="183" t="s">
        <v>658</v>
      </c>
      <c r="O82" s="184">
        <v>6319075505</v>
      </c>
      <c r="P82" s="184">
        <v>1006401</v>
      </c>
      <c r="Q82" s="15">
        <f t="shared" si="12"/>
        <v>0.1592639618253778</v>
      </c>
      <c r="R82" s="251">
        <f t="shared" si="13"/>
        <v>1.1068204903369312</v>
      </c>
      <c r="S82" s="182" t="s">
        <v>659</v>
      </c>
      <c r="T82" s="183" t="s">
        <v>660</v>
      </c>
      <c r="U82" s="184">
        <v>415570191</v>
      </c>
      <c r="V82" s="184">
        <v>36699</v>
      </c>
      <c r="W82" s="15">
        <f t="shared" si="14"/>
        <v>8.8309991416107125E-2</v>
      </c>
      <c r="X82" s="251">
        <f t="shared" si="15"/>
        <v>2.5696408202359092E-2</v>
      </c>
    </row>
    <row r="83" spans="1:24" ht="15">
      <c r="A83" s="182" t="s">
        <v>661</v>
      </c>
      <c r="B83" s="183" t="s">
        <v>662</v>
      </c>
      <c r="C83" s="184">
        <v>556941793</v>
      </c>
      <c r="D83" s="184">
        <v>38054</v>
      </c>
      <c r="E83" s="197">
        <f t="shared" si="8"/>
        <v>6.8326709322746038E-2</v>
      </c>
      <c r="F83" s="251">
        <f t="shared" si="9"/>
        <v>2.1042700834496921</v>
      </c>
      <c r="G83" s="182" t="s">
        <v>661</v>
      </c>
      <c r="H83" s="183" t="s">
        <v>662</v>
      </c>
      <c r="I83" s="184">
        <v>979512906</v>
      </c>
      <c r="J83" s="184">
        <v>250860</v>
      </c>
      <c r="K83" s="15">
        <f t="shared" si="10"/>
        <v>0.25610688584434027</v>
      </c>
      <c r="L83" s="251">
        <f t="shared" si="11"/>
        <v>3.7933035946059546</v>
      </c>
      <c r="M83" s="182" t="s">
        <v>659</v>
      </c>
      <c r="N83" s="183" t="s">
        <v>660</v>
      </c>
      <c r="O83" s="184">
        <v>1136860303</v>
      </c>
      <c r="P83" s="184">
        <v>89082</v>
      </c>
      <c r="Q83" s="15">
        <f t="shared" si="12"/>
        <v>7.8357912370522795E-2</v>
      </c>
      <c r="R83" s="251">
        <f t="shared" si="13"/>
        <v>0.75371407556150338</v>
      </c>
      <c r="S83" s="182" t="s">
        <v>661</v>
      </c>
      <c r="T83" s="183" t="s">
        <v>662</v>
      </c>
      <c r="U83" s="184">
        <v>197376284</v>
      </c>
      <c r="V83" s="184">
        <v>74938</v>
      </c>
      <c r="W83" s="15">
        <f t="shared" si="14"/>
        <v>0.37967074098932774</v>
      </c>
      <c r="X83" s="251">
        <f t="shared" si="15"/>
        <v>3.2733119216167261</v>
      </c>
    </row>
    <row r="84" spans="1:24" ht="15">
      <c r="A84" s="182" t="s">
        <v>663</v>
      </c>
      <c r="B84" s="183" t="s">
        <v>664</v>
      </c>
      <c r="C84" s="184">
        <v>67119671</v>
      </c>
      <c r="D84" s="184">
        <v>8951</v>
      </c>
      <c r="E84" s="15">
        <f t="shared" si="8"/>
        <v>0.13335881816226425</v>
      </c>
      <c r="F84" s="251">
        <f t="shared" si="9"/>
        <v>1.9312298710752711</v>
      </c>
      <c r="G84" s="182" t="s">
        <v>663</v>
      </c>
      <c r="H84" s="183" t="s">
        <v>664</v>
      </c>
      <c r="I84" s="184">
        <v>57621482</v>
      </c>
      <c r="J84" s="184">
        <v>21477</v>
      </c>
      <c r="K84" s="15">
        <f t="shared" si="10"/>
        <v>0.3727255748125326</v>
      </c>
      <c r="L84" s="251">
        <f t="shared" si="11"/>
        <v>1.9756678023615888</v>
      </c>
      <c r="M84" s="182" t="s">
        <v>661</v>
      </c>
      <c r="N84" s="183" t="s">
        <v>662</v>
      </c>
      <c r="O84" s="184">
        <v>890865855</v>
      </c>
      <c r="P84" s="184">
        <v>339540</v>
      </c>
      <c r="Q84" s="15">
        <f t="shared" si="12"/>
        <v>0.38113482304246582</v>
      </c>
      <c r="R84" s="251">
        <f t="shared" si="13"/>
        <v>1.1505782363570145</v>
      </c>
      <c r="S84" s="182" t="s">
        <v>663</v>
      </c>
      <c r="T84" s="183" t="s">
        <v>664</v>
      </c>
      <c r="U84" s="184">
        <v>12543300</v>
      </c>
      <c r="V84" s="184">
        <v>9524</v>
      </c>
      <c r="W84" s="15">
        <f t="shared" si="14"/>
        <v>0.7592898200633007</v>
      </c>
      <c r="X84" s="251">
        <f t="shared" si="15"/>
        <v>25.083605659074419</v>
      </c>
    </row>
    <row r="85" spans="1:24" ht="15">
      <c r="A85" s="182" t="s">
        <v>665</v>
      </c>
      <c r="B85" s="183" t="s">
        <v>666</v>
      </c>
      <c r="C85" s="184">
        <v>562555932</v>
      </c>
      <c r="D85" s="184">
        <v>157723</v>
      </c>
      <c r="E85" s="197">
        <f t="shared" si="8"/>
        <v>0.28036856608953148</v>
      </c>
      <c r="F85" s="251">
        <f t="shared" si="9"/>
        <v>1.3526534972389435</v>
      </c>
      <c r="G85" s="182" t="s">
        <v>665</v>
      </c>
      <c r="H85" s="183" t="s">
        <v>666</v>
      </c>
      <c r="I85" s="184">
        <v>1009643162</v>
      </c>
      <c r="J85" s="184">
        <v>523526</v>
      </c>
      <c r="K85" s="15">
        <f t="shared" si="10"/>
        <v>0.51852577197962546</v>
      </c>
      <c r="L85" s="251">
        <f t="shared" si="11"/>
        <v>1.4127272243252389</v>
      </c>
      <c r="M85" s="182" t="s">
        <v>663</v>
      </c>
      <c r="N85" s="183" t="s">
        <v>664</v>
      </c>
      <c r="O85" s="184">
        <v>18238550</v>
      </c>
      <c r="P85" s="184">
        <v>9895</v>
      </c>
      <c r="Q85" s="15">
        <f t="shared" si="12"/>
        <v>0.54253216401523152</v>
      </c>
      <c r="R85" s="251">
        <f t="shared" si="13"/>
        <v>0.94909199021814505</v>
      </c>
      <c r="S85" s="182" t="s">
        <v>665</v>
      </c>
      <c r="T85" s="183" t="s">
        <v>1026</v>
      </c>
      <c r="U85" s="184">
        <v>779709586</v>
      </c>
      <c r="V85" s="184">
        <v>774624</v>
      </c>
      <c r="W85" s="15">
        <f t="shared" si="14"/>
        <v>0.99347758948804299</v>
      </c>
      <c r="X85" s="251">
        <f t="shared" si="15"/>
        <v>4.4631339832817458</v>
      </c>
    </row>
    <row r="86" spans="1:24" ht="15">
      <c r="A86" s="182" t="s">
        <v>667</v>
      </c>
      <c r="B86" s="183" t="s">
        <v>668</v>
      </c>
      <c r="C86" s="184">
        <v>332366413</v>
      </c>
      <c r="D86" s="184">
        <v>53901</v>
      </c>
      <c r="E86" s="15">
        <f t="shared" si="8"/>
        <v>0.16217342635039358</v>
      </c>
      <c r="F86" s="251">
        <f t="shared" si="9"/>
        <v>0.52349460792840052</v>
      </c>
      <c r="G86" s="182" t="s">
        <v>667</v>
      </c>
      <c r="H86" s="183" t="s">
        <v>668</v>
      </c>
      <c r="I86" s="184">
        <v>550806015</v>
      </c>
      <c r="J86" s="184">
        <v>164965</v>
      </c>
      <c r="K86" s="15">
        <f t="shared" si="10"/>
        <v>0.29949745556064777</v>
      </c>
      <c r="L86" s="251">
        <f t="shared" si="11"/>
        <v>0.53207853900529278</v>
      </c>
      <c r="M86" s="182" t="s">
        <v>665</v>
      </c>
      <c r="N86" s="183" t="s">
        <v>1026</v>
      </c>
      <c r="O86" s="184">
        <v>1302236028</v>
      </c>
      <c r="P86" s="184">
        <v>961722</v>
      </c>
      <c r="Q86" s="15">
        <f t="shared" si="12"/>
        <v>0.73851589060781231</v>
      </c>
      <c r="R86" s="251">
        <f t="shared" si="13"/>
        <v>0.94276755837053161</v>
      </c>
      <c r="S86" s="182" t="s">
        <v>667</v>
      </c>
      <c r="T86" s="183" t="s">
        <v>668</v>
      </c>
      <c r="U86" s="184">
        <v>271769373</v>
      </c>
      <c r="V86" s="184">
        <v>167427</v>
      </c>
      <c r="W86" s="15">
        <f t="shared" si="14"/>
        <v>0.61606279674494446</v>
      </c>
      <c r="X86" s="251">
        <f t="shared" si="15"/>
        <v>0.75160513717352451</v>
      </c>
    </row>
    <row r="87" spans="1:24" ht="15">
      <c r="A87" s="182" t="s">
        <v>669</v>
      </c>
      <c r="B87" s="183" t="s">
        <v>670</v>
      </c>
      <c r="C87" s="184">
        <v>10072771</v>
      </c>
      <c r="D87" s="184">
        <v>2875</v>
      </c>
      <c r="E87" s="197">
        <f t="shared" si="8"/>
        <v>0.2854229486603041</v>
      </c>
      <c r="F87" s="251">
        <f t="shared" si="9"/>
        <v>2.3101283206086975</v>
      </c>
      <c r="G87" s="182" t="s">
        <v>669</v>
      </c>
      <c r="H87" s="183" t="s">
        <v>670</v>
      </c>
      <c r="I87" s="184">
        <v>62527508</v>
      </c>
      <c r="J87" s="184">
        <v>28135</v>
      </c>
      <c r="K87" s="15">
        <f t="shared" si="10"/>
        <v>0.44996195914284637</v>
      </c>
      <c r="L87" s="251">
        <f t="shared" si="11"/>
        <v>1.5665705104399672</v>
      </c>
      <c r="M87" s="182" t="s">
        <v>667</v>
      </c>
      <c r="N87" s="183" t="s">
        <v>668</v>
      </c>
      <c r="O87" s="184">
        <v>563376888</v>
      </c>
      <c r="P87" s="184">
        <v>261609</v>
      </c>
      <c r="Q87" s="15">
        <f t="shared" si="12"/>
        <v>0.46435877220437199</v>
      </c>
      <c r="R87" s="251">
        <f t="shared" si="13"/>
        <v>1.1959584902550575</v>
      </c>
      <c r="S87" s="182" t="s">
        <v>669</v>
      </c>
      <c r="T87" s="183" t="s">
        <v>670</v>
      </c>
      <c r="U87" s="184">
        <v>36411481</v>
      </c>
      <c r="V87" s="184">
        <v>28518</v>
      </c>
      <c r="W87" s="15">
        <f t="shared" si="14"/>
        <v>0.78321450313982011</v>
      </c>
      <c r="X87" s="251">
        <f t="shared" si="15"/>
        <v>0.75063740525518485</v>
      </c>
    </row>
    <row r="88" spans="1:24" ht="15">
      <c r="A88" s="182" t="s">
        <v>671</v>
      </c>
      <c r="B88" s="183" t="s">
        <v>672</v>
      </c>
      <c r="C88" s="185" t="s">
        <v>673</v>
      </c>
      <c r="D88" s="185" t="s">
        <v>673</v>
      </c>
      <c r="E88" s="15" t="e">
        <f t="shared" si="8"/>
        <v>#VALUE!</v>
      </c>
      <c r="F88" s="251" t="e">
        <f t="shared" si="9"/>
        <v>#VALUE!</v>
      </c>
      <c r="G88" s="182" t="s">
        <v>671</v>
      </c>
      <c r="H88" s="183" t="s">
        <v>672</v>
      </c>
      <c r="I88" s="185" t="s">
        <v>673</v>
      </c>
      <c r="J88" s="185" t="s">
        <v>673</v>
      </c>
      <c r="K88" s="15" t="e">
        <f t="shared" si="10"/>
        <v>#VALUE!</v>
      </c>
      <c r="L88" s="251" t="e">
        <f t="shared" si="11"/>
        <v>#VALUE!</v>
      </c>
      <c r="M88" s="182" t="s">
        <v>669</v>
      </c>
      <c r="N88" s="183" t="s">
        <v>670</v>
      </c>
      <c r="O88" s="184">
        <v>93239244</v>
      </c>
      <c r="P88" s="184">
        <v>60828</v>
      </c>
      <c r="Q88" s="15">
        <f t="shared" si="12"/>
        <v>0.65238624199913076</v>
      </c>
      <c r="R88" s="251">
        <f t="shared" si="13"/>
        <v>0.83907179290381328</v>
      </c>
      <c r="S88" s="182" t="s">
        <v>671</v>
      </c>
      <c r="T88" s="183" t="s">
        <v>672</v>
      </c>
      <c r="U88" s="185" t="s">
        <v>673</v>
      </c>
      <c r="V88" s="185" t="s">
        <v>673</v>
      </c>
      <c r="W88" s="15" t="e">
        <f>V88/U88*1000</f>
        <v>#VALUE!</v>
      </c>
      <c r="X88" s="251" t="e">
        <f t="shared" si="15"/>
        <v>#VALUE!</v>
      </c>
    </row>
    <row r="89" spans="1:24" ht="15">
      <c r="A89" s="182" t="s">
        <v>674</v>
      </c>
      <c r="B89" s="183" t="s">
        <v>675</v>
      </c>
      <c r="C89" s="184">
        <v>4364655</v>
      </c>
      <c r="D89" s="184">
        <v>1010</v>
      </c>
      <c r="E89" s="197">
        <f t="shared" si="8"/>
        <v>0.23140431488857652</v>
      </c>
      <c r="F89" s="251" t="e">
        <f t="shared" si="9"/>
        <v>#VALUE!</v>
      </c>
      <c r="G89" s="182" t="s">
        <v>674</v>
      </c>
      <c r="H89" s="183" t="s">
        <v>675</v>
      </c>
      <c r="I89" s="184">
        <v>40861054</v>
      </c>
      <c r="J89" s="184">
        <v>18617</v>
      </c>
      <c r="K89" s="15">
        <f t="shared" si="10"/>
        <v>0.45561722416656214</v>
      </c>
      <c r="L89" s="251" t="e">
        <f t="shared" si="11"/>
        <v>#VALUE!</v>
      </c>
      <c r="M89" s="182" t="s">
        <v>671</v>
      </c>
      <c r="N89" s="183" t="s">
        <v>672</v>
      </c>
      <c r="O89" s="185" t="s">
        <v>673</v>
      </c>
      <c r="P89" s="185" t="s">
        <v>673</v>
      </c>
      <c r="Q89" s="15" t="e">
        <f t="shared" si="12"/>
        <v>#VALUE!</v>
      </c>
      <c r="R89" s="251" t="e">
        <f t="shared" si="13"/>
        <v>#VALUE!</v>
      </c>
      <c r="S89" s="182" t="s">
        <v>674</v>
      </c>
      <c r="T89" s="183" t="s">
        <v>675</v>
      </c>
      <c r="U89" s="184">
        <v>40425500</v>
      </c>
      <c r="V89" s="184">
        <v>42149</v>
      </c>
      <c r="W89" s="15">
        <f t="shared" si="14"/>
        <v>1.042633981026827</v>
      </c>
      <c r="X89" s="251">
        <f t="shared" si="15"/>
        <v>1.2282534200831905</v>
      </c>
    </row>
    <row r="90" spans="1:24" ht="15">
      <c r="A90" s="182" t="s">
        <v>676</v>
      </c>
      <c r="B90" s="183" t="s">
        <v>677</v>
      </c>
      <c r="C90" s="184">
        <v>45</v>
      </c>
      <c r="D90" s="195">
        <v>0</v>
      </c>
      <c r="E90" s="15">
        <f t="shared" si="8"/>
        <v>0</v>
      </c>
      <c r="F90" s="251">
        <f t="shared" si="9"/>
        <v>0</v>
      </c>
      <c r="G90" s="182" t="s">
        <v>678</v>
      </c>
      <c r="H90" s="183" t="s">
        <v>679</v>
      </c>
      <c r="I90" s="184">
        <v>880247</v>
      </c>
      <c r="J90" s="184">
        <v>728742</v>
      </c>
      <c r="K90" s="15">
        <f t="shared" si="10"/>
        <v>827.88353723443527</v>
      </c>
      <c r="L90" s="251">
        <f t="shared" si="11"/>
        <v>1730.1549842015284</v>
      </c>
      <c r="M90" s="182" t="s">
        <v>674</v>
      </c>
      <c r="N90" s="183" t="s">
        <v>675</v>
      </c>
      <c r="O90" s="184">
        <v>62947148</v>
      </c>
      <c r="P90" s="184">
        <v>44273</v>
      </c>
      <c r="Q90" s="15">
        <f t="shared" si="12"/>
        <v>0.70333607489254313</v>
      </c>
      <c r="R90" s="251">
        <f t="shared" si="13"/>
        <v>0.92385455708119935</v>
      </c>
      <c r="S90" s="182" t="s">
        <v>676</v>
      </c>
      <c r="T90" s="183" t="s">
        <v>677</v>
      </c>
      <c r="U90" s="184">
        <v>2</v>
      </c>
      <c r="V90" s="184">
        <v>1</v>
      </c>
      <c r="W90" s="15">
        <f t="shared" si="14"/>
        <v>500</v>
      </c>
      <c r="X90" s="251" t="e">
        <f t="shared" si="15"/>
        <v>#VALUE!</v>
      </c>
    </row>
    <row r="91" spans="1:24" ht="15">
      <c r="A91" s="182" t="s">
        <v>678</v>
      </c>
      <c r="B91" s="183" t="s">
        <v>679</v>
      </c>
      <c r="C91" s="184">
        <v>7130203</v>
      </c>
      <c r="D91" s="184">
        <v>101180</v>
      </c>
      <c r="E91" s="197">
        <f t="shared" si="8"/>
        <v>14.190339321334891</v>
      </c>
      <c r="F91" s="251">
        <f t="shared" si="9"/>
        <v>0.9909586959398865</v>
      </c>
      <c r="G91" s="182" t="s">
        <v>680</v>
      </c>
      <c r="H91" s="183" t="s">
        <v>681</v>
      </c>
      <c r="I91" s="184">
        <v>6971719</v>
      </c>
      <c r="J91" s="184">
        <v>3367</v>
      </c>
      <c r="K91" s="15">
        <f t="shared" si="10"/>
        <v>0.48295119180793145</v>
      </c>
      <c r="L91" s="251">
        <f t="shared" si="11"/>
        <v>0.92896849329153519</v>
      </c>
      <c r="M91" s="182" t="s">
        <v>676</v>
      </c>
      <c r="N91" s="183" t="s">
        <v>677</v>
      </c>
      <c r="O91" s="184">
        <v>27</v>
      </c>
      <c r="P91" s="184">
        <v>0</v>
      </c>
      <c r="Q91" s="15">
        <f t="shared" si="12"/>
        <v>0</v>
      </c>
      <c r="R91" s="251">
        <f t="shared" si="13"/>
        <v>0</v>
      </c>
      <c r="S91" s="182" t="s">
        <v>678</v>
      </c>
      <c r="T91" s="183" t="s">
        <v>679</v>
      </c>
      <c r="U91" s="184">
        <v>0</v>
      </c>
      <c r="V91" s="184">
        <v>638578</v>
      </c>
      <c r="W91" s="15" t="e">
        <f t="shared" si="14"/>
        <v>#DIV/0!</v>
      </c>
      <c r="X91" s="251" t="e">
        <f t="shared" si="15"/>
        <v>#DIV/0!</v>
      </c>
    </row>
    <row r="92" spans="1:24" ht="15">
      <c r="A92" s="182" t="s">
        <v>680</v>
      </c>
      <c r="B92" s="183" t="s">
        <v>681</v>
      </c>
      <c r="C92" s="184">
        <v>320311</v>
      </c>
      <c r="D92" s="184">
        <v>486</v>
      </c>
      <c r="E92" s="15">
        <f t="shared" si="8"/>
        <v>1.5172753979725955</v>
      </c>
      <c r="F92" s="251">
        <f t="shared" si="9"/>
        <v>7.5895493937096076E-2</v>
      </c>
      <c r="G92" s="182" t="s">
        <v>682</v>
      </c>
      <c r="H92" s="183" t="s">
        <v>683</v>
      </c>
      <c r="I92" s="184">
        <v>64315162</v>
      </c>
      <c r="J92" s="184">
        <v>46971</v>
      </c>
      <c r="K92" s="15">
        <f t="shared" si="10"/>
        <v>0.73032545576111585</v>
      </c>
      <c r="L92" s="251">
        <f t="shared" si="11"/>
        <v>3.4588560781506927E-3</v>
      </c>
      <c r="M92" s="182" t="s">
        <v>678</v>
      </c>
      <c r="N92" s="183" t="s">
        <v>679</v>
      </c>
      <c r="O92" s="184">
        <v>224829</v>
      </c>
      <c r="P92" s="184">
        <v>1459823</v>
      </c>
      <c r="Q92" s="15">
        <f t="shared" si="12"/>
        <v>6493.0369302892423</v>
      </c>
      <c r="R92" s="251">
        <f t="shared" si="13"/>
        <v>2.1696749610685155</v>
      </c>
      <c r="S92" s="182" t="s">
        <v>680</v>
      </c>
      <c r="T92" s="183" t="s">
        <v>681</v>
      </c>
      <c r="U92" s="184">
        <v>3567209</v>
      </c>
      <c r="V92" s="184">
        <v>7220</v>
      </c>
      <c r="W92" s="15">
        <f t="shared" si="14"/>
        <v>2.0239913052473235</v>
      </c>
      <c r="X92" s="251">
        <f t="shared" si="15"/>
        <v>2.4287895662967882E-2</v>
      </c>
    </row>
    <row r="93" spans="1:24" ht="15">
      <c r="A93" s="182" t="s">
        <v>682</v>
      </c>
      <c r="B93" s="183" t="s">
        <v>683</v>
      </c>
      <c r="C93" s="184">
        <v>28628386</v>
      </c>
      <c r="D93" s="184">
        <v>12935</v>
      </c>
      <c r="E93" s="197">
        <f t="shared" si="8"/>
        <v>0.45182428377205758</v>
      </c>
      <c r="F93" s="251">
        <f t="shared" si="9"/>
        <v>1.0489231486077868</v>
      </c>
      <c r="G93" s="182" t="s">
        <v>684</v>
      </c>
      <c r="H93" s="183" t="s">
        <v>685</v>
      </c>
      <c r="I93" s="184">
        <v>2344831</v>
      </c>
      <c r="J93" s="184">
        <v>2506</v>
      </c>
      <c r="K93" s="15">
        <f t="shared" si="10"/>
        <v>1.0687337381670576</v>
      </c>
      <c r="L93" s="251">
        <f t="shared" si="11"/>
        <v>1.9502326412285376</v>
      </c>
      <c r="M93" s="182" t="s">
        <v>680</v>
      </c>
      <c r="N93" s="183" t="s">
        <v>681</v>
      </c>
      <c r="O93" s="184">
        <v>7875450</v>
      </c>
      <c r="P93" s="184">
        <v>7792</v>
      </c>
      <c r="Q93" s="15">
        <f t="shared" si="12"/>
        <v>0.98940378010145458</v>
      </c>
      <c r="R93" s="251">
        <f t="shared" si="13"/>
        <v>1.2723399805045346</v>
      </c>
      <c r="S93" s="182" t="s">
        <v>682</v>
      </c>
      <c r="T93" s="183" t="s">
        <v>683</v>
      </c>
      <c r="U93" s="184">
        <v>243299876</v>
      </c>
      <c r="V93" s="184">
        <v>259278</v>
      </c>
      <c r="W93" s="15">
        <f t="shared" si="14"/>
        <v>1.0656725529938207</v>
      </c>
      <c r="X93" s="251" t="e">
        <f t="shared" si="15"/>
        <v>#DIV/0!</v>
      </c>
    </row>
    <row r="94" spans="1:24" ht="15">
      <c r="A94" s="182" t="s">
        <v>684</v>
      </c>
      <c r="B94" s="183" t="s">
        <v>685</v>
      </c>
      <c r="C94" s="184">
        <v>97991</v>
      </c>
      <c r="D94" s="184">
        <v>250</v>
      </c>
      <c r="E94" s="15">
        <f t="shared" si="8"/>
        <v>2.5512547070649347</v>
      </c>
      <c r="F94" s="251">
        <f t="shared" si="9"/>
        <v>5.1015788999601908</v>
      </c>
      <c r="G94" s="182" t="s">
        <v>686</v>
      </c>
      <c r="H94" s="183" t="s">
        <v>687</v>
      </c>
      <c r="I94" s="184">
        <v>40084154</v>
      </c>
      <c r="J94" s="184">
        <v>20361</v>
      </c>
      <c r="K94" s="15">
        <f t="shared" si="10"/>
        <v>0.50795633606237511</v>
      </c>
      <c r="L94" s="251">
        <f t="shared" si="11"/>
        <v>0.60778204622829624</v>
      </c>
      <c r="M94" s="182" t="s">
        <v>682</v>
      </c>
      <c r="N94" s="183" t="s">
        <v>683</v>
      </c>
      <c r="O94" s="184">
        <v>211156628</v>
      </c>
      <c r="P94" s="184">
        <v>222340</v>
      </c>
      <c r="Q94" s="15">
        <f t="shared" si="12"/>
        <v>1.0529624483300615</v>
      </c>
      <c r="R94" s="251">
        <f t="shared" si="13"/>
        <v>0.87873973901006719</v>
      </c>
      <c r="S94" s="182" t="s">
        <v>684</v>
      </c>
      <c r="T94" s="183" t="s">
        <v>685</v>
      </c>
      <c r="U94" s="184">
        <v>601511</v>
      </c>
      <c r="V94" s="184">
        <v>1616</v>
      </c>
      <c r="W94" s="15">
        <f t="shared" si="14"/>
        <v>2.6865676604417876</v>
      </c>
      <c r="X94" s="251">
        <f t="shared" si="15"/>
        <v>3.2098628218431138</v>
      </c>
    </row>
    <row r="95" spans="1:24" ht="15">
      <c r="A95" s="182" t="s">
        <v>686</v>
      </c>
      <c r="B95" s="183" t="s">
        <v>687</v>
      </c>
      <c r="C95" s="184">
        <v>18542938</v>
      </c>
      <c r="D95" s="184">
        <v>6667</v>
      </c>
      <c r="E95" s="197">
        <f t="shared" si="8"/>
        <v>0.35954388673466958</v>
      </c>
      <c r="F95" s="251">
        <f t="shared" si="9"/>
        <v>0.86886884885441718</v>
      </c>
      <c r="G95" s="182" t="s">
        <v>688</v>
      </c>
      <c r="H95" s="183" t="s">
        <v>689</v>
      </c>
      <c r="I95" s="184">
        <v>274238181</v>
      </c>
      <c r="J95" s="184">
        <v>221040</v>
      </c>
      <c r="K95" s="15">
        <f t="shared" si="10"/>
        <v>0.80601468108483398</v>
      </c>
      <c r="L95" s="251">
        <f t="shared" si="11"/>
        <v>1.2467822573882925</v>
      </c>
      <c r="M95" s="182" t="s">
        <v>684</v>
      </c>
      <c r="N95" s="183" t="s">
        <v>685</v>
      </c>
      <c r="O95" s="184">
        <v>768478</v>
      </c>
      <c r="P95" s="184">
        <v>1345</v>
      </c>
      <c r="Q95" s="15">
        <f t="shared" si="12"/>
        <v>1.7502127582051796</v>
      </c>
      <c r="R95" s="251">
        <f t="shared" si="13"/>
        <v>1.6541402814294068</v>
      </c>
      <c r="S95" s="182" t="s">
        <v>686</v>
      </c>
      <c r="T95" s="183" t="s">
        <v>687</v>
      </c>
      <c r="U95" s="184">
        <v>5906367</v>
      </c>
      <c r="V95" s="184">
        <v>5312</v>
      </c>
      <c r="W95" s="15">
        <f t="shared" si="14"/>
        <v>0.89936842732596878</v>
      </c>
      <c r="X95" s="251">
        <f t="shared" si="15"/>
        <v>0.79336680339625276</v>
      </c>
    </row>
    <row r="96" spans="1:24" ht="15">
      <c r="A96" s="182" t="s">
        <v>688</v>
      </c>
      <c r="B96" s="183" t="s">
        <v>689</v>
      </c>
      <c r="C96" s="184">
        <v>191072824</v>
      </c>
      <c r="D96" s="184">
        <v>106472</v>
      </c>
      <c r="E96" s="15">
        <f t="shared" si="8"/>
        <v>0.55723256594564174</v>
      </c>
      <c r="F96" s="251">
        <f t="shared" si="9"/>
        <v>1.2407046005282043</v>
      </c>
      <c r="G96" s="182" t="s">
        <v>690</v>
      </c>
      <c r="H96" s="183" t="s">
        <v>691</v>
      </c>
      <c r="I96" s="184">
        <v>63324192</v>
      </c>
      <c r="J96" s="184">
        <v>46569</v>
      </c>
      <c r="K96" s="15">
        <f t="shared" si="10"/>
        <v>0.73540614620080735</v>
      </c>
      <c r="L96" s="251">
        <f t="shared" si="11"/>
        <v>1.0675985438093891</v>
      </c>
      <c r="M96" s="182" t="s">
        <v>686</v>
      </c>
      <c r="N96" s="183" t="s">
        <v>687</v>
      </c>
      <c r="O96" s="184">
        <v>6673253</v>
      </c>
      <c r="P96" s="184">
        <v>5999</v>
      </c>
      <c r="Q96" s="15">
        <f t="shared" si="12"/>
        <v>0.89896187061992106</v>
      </c>
      <c r="R96" s="251">
        <f t="shared" si="13"/>
        <v>0.7443718487993306</v>
      </c>
      <c r="S96" s="182" t="s">
        <v>688</v>
      </c>
      <c r="T96" s="183" t="s">
        <v>689</v>
      </c>
      <c r="U96" s="184">
        <v>132940967</v>
      </c>
      <c r="V96" s="184">
        <v>181607</v>
      </c>
      <c r="W96" s="15">
        <f t="shared" si="14"/>
        <v>1.366072506453184</v>
      </c>
      <c r="X96" s="251">
        <f t="shared" si="15"/>
        <v>0.94369499535335577</v>
      </c>
    </row>
    <row r="97" spans="1:24" ht="15">
      <c r="A97" s="182" t="s">
        <v>690</v>
      </c>
      <c r="B97" s="183" t="s">
        <v>691</v>
      </c>
      <c r="C97" s="184">
        <v>30334464</v>
      </c>
      <c r="D97" s="184">
        <v>14448</v>
      </c>
      <c r="E97" s="197">
        <f t="shared" si="8"/>
        <v>0.476289938731075</v>
      </c>
      <c r="F97" s="251">
        <f t="shared" si="9"/>
        <v>0.81518096671208462</v>
      </c>
      <c r="G97" s="182" t="s">
        <v>692</v>
      </c>
      <c r="H97" s="183" t="s">
        <v>693</v>
      </c>
      <c r="I97" s="184">
        <v>129003295</v>
      </c>
      <c r="J97" s="184">
        <v>200364</v>
      </c>
      <c r="K97" s="15">
        <f t="shared" si="10"/>
        <v>1.5531696302795988</v>
      </c>
      <c r="L97" s="251">
        <f t="shared" si="11"/>
        <v>1.5554973095536562</v>
      </c>
      <c r="M97" s="182" t="s">
        <v>688</v>
      </c>
      <c r="N97" s="183" t="s">
        <v>689</v>
      </c>
      <c r="O97" s="184">
        <v>332634013</v>
      </c>
      <c r="P97" s="184">
        <v>373169</v>
      </c>
      <c r="Q97" s="15">
        <f t="shared" si="12"/>
        <v>1.1218606198278347</v>
      </c>
      <c r="R97" s="251">
        <f t="shared" si="13"/>
        <v>0.98439755326055645</v>
      </c>
      <c r="S97" s="182" t="s">
        <v>690</v>
      </c>
      <c r="T97" s="183" t="s">
        <v>691</v>
      </c>
      <c r="U97" s="184">
        <v>45903756</v>
      </c>
      <c r="V97" s="184">
        <v>45138</v>
      </c>
      <c r="W97" s="15">
        <f t="shared" si="14"/>
        <v>0.98331822781560618</v>
      </c>
      <c r="X97" s="251">
        <f t="shared" si="15"/>
        <v>0.90165370191056016</v>
      </c>
    </row>
    <row r="98" spans="1:24" ht="15">
      <c r="A98" s="182" t="s">
        <v>692</v>
      </c>
      <c r="B98" s="183" t="s">
        <v>693</v>
      </c>
      <c r="C98" s="184">
        <v>67814613</v>
      </c>
      <c r="D98" s="184">
        <v>61483</v>
      </c>
      <c r="E98" s="15">
        <f t="shared" si="8"/>
        <v>0.90663350095354822</v>
      </c>
      <c r="F98" s="251">
        <f t="shared" si="9"/>
        <v>1.8963929026052329</v>
      </c>
      <c r="G98" s="182" t="s">
        <v>694</v>
      </c>
      <c r="H98" s="183" t="s">
        <v>695</v>
      </c>
      <c r="I98" s="184">
        <v>148988497</v>
      </c>
      <c r="J98" s="184">
        <v>241561</v>
      </c>
      <c r="K98" s="15">
        <f t="shared" si="10"/>
        <v>1.6213399347199267</v>
      </c>
      <c r="L98" s="251">
        <f t="shared" si="11"/>
        <v>2.5221951915975436</v>
      </c>
      <c r="M98" s="182" t="s">
        <v>690</v>
      </c>
      <c r="N98" s="183" t="s">
        <v>691</v>
      </c>
      <c r="O98" s="184">
        <v>106616364</v>
      </c>
      <c r="P98" s="184">
        <v>83461</v>
      </c>
      <c r="Q98" s="15">
        <f t="shared" si="12"/>
        <v>0.7828160412598576</v>
      </c>
      <c r="R98" s="251">
        <f t="shared" si="13"/>
        <v>0.90272196287134965</v>
      </c>
      <c r="S98" s="182" t="s">
        <v>692</v>
      </c>
      <c r="T98" s="183" t="s">
        <v>693</v>
      </c>
      <c r="U98" s="184">
        <v>63728292</v>
      </c>
      <c r="V98" s="184">
        <v>132781</v>
      </c>
      <c r="W98" s="15">
        <f t="shared" si="14"/>
        <v>2.0835487007873992</v>
      </c>
      <c r="X98" s="251">
        <f t="shared" si="15"/>
        <v>1.4502691425411649</v>
      </c>
    </row>
    <row r="99" spans="1:24" ht="15">
      <c r="A99" s="182" t="s">
        <v>694</v>
      </c>
      <c r="B99" s="183" t="s">
        <v>695</v>
      </c>
      <c r="C99" s="184">
        <v>50287754</v>
      </c>
      <c r="D99" s="184">
        <v>65277</v>
      </c>
      <c r="E99" s="197">
        <f t="shared" si="8"/>
        <v>1.2980695061465661</v>
      </c>
      <c r="F99" s="251">
        <f t="shared" si="9"/>
        <v>1.4703894583419108</v>
      </c>
      <c r="G99" s="182" t="s">
        <v>696</v>
      </c>
      <c r="H99" s="183" t="s">
        <v>697</v>
      </c>
      <c r="I99" s="184">
        <v>49183550</v>
      </c>
      <c r="J99" s="184">
        <v>139519</v>
      </c>
      <c r="K99" s="15">
        <f t="shared" si="10"/>
        <v>2.8367004821734096</v>
      </c>
      <c r="L99" s="251">
        <f t="shared" si="11"/>
        <v>2.9339982928137136</v>
      </c>
      <c r="M99" s="182" t="s">
        <v>692</v>
      </c>
      <c r="N99" s="183" t="s">
        <v>693</v>
      </c>
      <c r="O99" s="184">
        <v>105373753</v>
      </c>
      <c r="P99" s="184">
        <v>203654</v>
      </c>
      <c r="Q99" s="15">
        <f t="shared" si="12"/>
        <v>1.9326824204505653</v>
      </c>
      <c r="R99" s="251">
        <f t="shared" si="13"/>
        <v>0.87101646697906898</v>
      </c>
      <c r="S99" s="182" t="s">
        <v>694</v>
      </c>
      <c r="T99" s="183" t="s">
        <v>695</v>
      </c>
      <c r="U99" s="184">
        <v>89115916</v>
      </c>
      <c r="V99" s="184">
        <v>188746</v>
      </c>
      <c r="W99" s="15">
        <f t="shared" si="14"/>
        <v>2.1179830547890011</v>
      </c>
      <c r="X99" s="251">
        <f t="shared" si="15"/>
        <v>1.8804327975022286</v>
      </c>
    </row>
    <row r="100" spans="1:24" ht="15">
      <c r="A100" s="182" t="s">
        <v>696</v>
      </c>
      <c r="B100" s="183" t="s">
        <v>697</v>
      </c>
      <c r="C100" s="184">
        <v>26640300</v>
      </c>
      <c r="D100" s="184">
        <v>40895</v>
      </c>
      <c r="E100" s="15">
        <f t="shared" si="8"/>
        <v>1.5350803106571622</v>
      </c>
      <c r="F100" s="251">
        <f t="shared" si="9"/>
        <v>0.75517512821371469</v>
      </c>
      <c r="G100" s="182" t="s">
        <v>698</v>
      </c>
      <c r="H100" s="183" t="s">
        <v>699</v>
      </c>
      <c r="I100" s="184">
        <v>6225871</v>
      </c>
      <c r="J100" s="184">
        <v>29553</v>
      </c>
      <c r="K100" s="15">
        <f t="shared" si="10"/>
        <v>4.7468057079884884</v>
      </c>
      <c r="L100" s="251">
        <f t="shared" si="11"/>
        <v>1.6678118805671311</v>
      </c>
      <c r="M100" s="182" t="s">
        <v>694</v>
      </c>
      <c r="N100" s="183" t="s">
        <v>695</v>
      </c>
      <c r="O100" s="184">
        <v>146327514</v>
      </c>
      <c r="P100" s="184">
        <v>292086</v>
      </c>
      <c r="Q100" s="15">
        <f t="shared" si="12"/>
        <v>1.9961112713224936</v>
      </c>
      <c r="R100" s="251">
        <f t="shared" si="13"/>
        <v>0.66606506223861539</v>
      </c>
      <c r="S100" s="182" t="s">
        <v>696</v>
      </c>
      <c r="T100" s="183" t="s">
        <v>697</v>
      </c>
      <c r="U100" s="184">
        <v>27188025</v>
      </c>
      <c r="V100" s="184">
        <v>122019</v>
      </c>
      <c r="W100" s="15">
        <f t="shared" si="14"/>
        <v>4.4879685081943244</v>
      </c>
      <c r="X100" s="251">
        <f t="shared" si="15"/>
        <v>1.551581199469896</v>
      </c>
    </row>
    <row r="101" spans="1:24" ht="15">
      <c r="A101" s="182" t="s">
        <v>698</v>
      </c>
      <c r="B101" s="183" t="s">
        <v>699</v>
      </c>
      <c r="C101" s="184">
        <v>3898329</v>
      </c>
      <c r="D101" s="184">
        <v>7901</v>
      </c>
      <c r="E101" s="197">
        <f t="shared" si="8"/>
        <v>2.0267658271018174</v>
      </c>
      <c r="F101" s="251">
        <f t="shared" si="9"/>
        <v>0.55476125182652469</v>
      </c>
      <c r="G101" s="182" t="s">
        <v>700</v>
      </c>
      <c r="H101" s="183" t="s">
        <v>701</v>
      </c>
      <c r="I101" s="184">
        <v>612429214</v>
      </c>
      <c r="J101" s="184">
        <v>181063</v>
      </c>
      <c r="K101" s="15">
        <f t="shared" si="10"/>
        <v>0.29564722887304978</v>
      </c>
      <c r="L101" s="251">
        <f t="shared" si="11"/>
        <v>7.471648423349124E-2</v>
      </c>
      <c r="M101" s="182" t="s">
        <v>696</v>
      </c>
      <c r="N101" s="183" t="s">
        <v>697</v>
      </c>
      <c r="O101" s="184">
        <v>46783565</v>
      </c>
      <c r="P101" s="184">
        <v>201537</v>
      </c>
      <c r="Q101" s="15">
        <f t="shared" si="12"/>
        <v>4.3078589671394223</v>
      </c>
      <c r="R101" s="251">
        <f t="shared" si="13"/>
        <v>0.59907820096220887</v>
      </c>
      <c r="S101" s="182" t="s">
        <v>698</v>
      </c>
      <c r="T101" s="183" t="s">
        <v>699</v>
      </c>
      <c r="U101" s="184">
        <v>5140950</v>
      </c>
      <c r="V101" s="184">
        <v>14430</v>
      </c>
      <c r="W101" s="15">
        <f t="shared" si="14"/>
        <v>2.8068742158550459</v>
      </c>
      <c r="X101" s="251">
        <f t="shared" si="15"/>
        <v>0.849140599960026</v>
      </c>
    </row>
    <row r="102" spans="1:24" ht="15">
      <c r="A102" s="182" t="s">
        <v>700</v>
      </c>
      <c r="B102" s="183" t="s">
        <v>701</v>
      </c>
      <c r="C102" s="184">
        <v>252689622</v>
      </c>
      <c r="D102" s="184">
        <v>45238</v>
      </c>
      <c r="E102" s="15">
        <f t="shared" si="8"/>
        <v>0.17902595144964045</v>
      </c>
      <c r="F102" s="251">
        <f t="shared" si="9"/>
        <v>0.19850809432078448</v>
      </c>
      <c r="G102" s="182" t="s">
        <v>702</v>
      </c>
      <c r="H102" s="183" t="s">
        <v>703</v>
      </c>
      <c r="I102" s="184">
        <v>208648822</v>
      </c>
      <c r="J102" s="184">
        <v>43441</v>
      </c>
      <c r="K102" s="15">
        <f t="shared" si="10"/>
        <v>0.20820151095796746</v>
      </c>
      <c r="L102" s="251">
        <f t="shared" si="11"/>
        <v>0.15918176234623574</v>
      </c>
      <c r="M102" s="182" t="s">
        <v>698</v>
      </c>
      <c r="N102" s="183" t="s">
        <v>699</v>
      </c>
      <c r="O102" s="184">
        <v>23524611</v>
      </c>
      <c r="P102" s="184">
        <v>54079</v>
      </c>
      <c r="Q102" s="15">
        <f t="shared" si="12"/>
        <v>2.2988265353250688</v>
      </c>
      <c r="R102" s="251">
        <f t="shared" si="13"/>
        <v>1.384878081209491</v>
      </c>
      <c r="S102" s="182" t="s">
        <v>700</v>
      </c>
      <c r="T102" s="183" t="s">
        <v>701</v>
      </c>
      <c r="U102" s="184">
        <v>325755123</v>
      </c>
      <c r="V102" s="184">
        <v>205726</v>
      </c>
      <c r="W102" s="15">
        <f t="shared" si="14"/>
        <v>0.63153573182638789</v>
      </c>
      <c r="X102" s="251">
        <f t="shared" si="15"/>
        <v>8.2168193226120609E-2</v>
      </c>
    </row>
    <row r="103" spans="1:24" ht="15">
      <c r="A103" s="182" t="s">
        <v>702</v>
      </c>
      <c r="B103" s="183" t="s">
        <v>703</v>
      </c>
      <c r="C103" s="184">
        <v>81492560</v>
      </c>
      <c r="D103" s="184">
        <v>15191</v>
      </c>
      <c r="E103" s="197">
        <f t="shared" si="8"/>
        <v>0.18640965506544402</v>
      </c>
      <c r="F103" s="251">
        <f t="shared" si="9"/>
        <v>0.71593419750708476</v>
      </c>
      <c r="G103" s="182" t="s">
        <v>704</v>
      </c>
      <c r="H103" s="183" t="s">
        <v>705</v>
      </c>
      <c r="I103" s="184">
        <v>9586865</v>
      </c>
      <c r="J103" s="184">
        <v>35227</v>
      </c>
      <c r="K103" s="15">
        <f t="shared" si="10"/>
        <v>3.6745067339531743</v>
      </c>
      <c r="L103" s="251">
        <f t="shared" si="11"/>
        <v>6.943239180595703</v>
      </c>
      <c r="M103" s="182" t="s">
        <v>700</v>
      </c>
      <c r="N103" s="183" t="s">
        <v>701</v>
      </c>
      <c r="O103" s="184">
        <v>662255644</v>
      </c>
      <c r="P103" s="184">
        <v>297320</v>
      </c>
      <c r="Q103" s="15">
        <f t="shared" si="12"/>
        <v>0.44895049622257355</v>
      </c>
      <c r="R103" s="251">
        <f t="shared" si="13"/>
        <v>0.66567281257694577</v>
      </c>
      <c r="S103" s="182" t="s">
        <v>702</v>
      </c>
      <c r="T103" s="183" t="s">
        <v>703</v>
      </c>
      <c r="U103" s="184">
        <v>119711171</v>
      </c>
      <c r="V103" s="184">
        <v>93123</v>
      </c>
      <c r="W103" s="15">
        <f t="shared" si="14"/>
        <v>0.77789732756018237</v>
      </c>
      <c r="X103" s="251">
        <f t="shared" si="15"/>
        <v>0.35924596412224036</v>
      </c>
    </row>
    <row r="104" spans="1:24" ht="15">
      <c r="A104" s="182" t="s">
        <v>704</v>
      </c>
      <c r="B104" s="183" t="s">
        <v>705</v>
      </c>
      <c r="C104" s="184">
        <v>10107752</v>
      </c>
      <c r="D104" s="184">
        <v>8356</v>
      </c>
      <c r="E104" s="15">
        <f t="shared" si="8"/>
        <v>0.82669222592718938</v>
      </c>
      <c r="F104" s="251">
        <f t="shared" si="9"/>
        <v>4.0944831335450216</v>
      </c>
      <c r="G104" s="182" t="s">
        <v>706</v>
      </c>
      <c r="H104" s="183" t="s">
        <v>707</v>
      </c>
      <c r="I104" s="184">
        <v>13708</v>
      </c>
      <c r="J104" s="184">
        <v>55796</v>
      </c>
      <c r="K104" s="15">
        <f t="shared" si="10"/>
        <v>4070.3238984534573</v>
      </c>
      <c r="L104" s="251">
        <f t="shared" si="11"/>
        <v>14506.623558771842</v>
      </c>
      <c r="M104" s="182" t="s">
        <v>702</v>
      </c>
      <c r="N104" s="183" t="s">
        <v>703</v>
      </c>
      <c r="O104" s="184">
        <v>169853788</v>
      </c>
      <c r="P104" s="184">
        <v>102636</v>
      </c>
      <c r="Q104" s="15">
        <f t="shared" si="12"/>
        <v>0.6042608834840939</v>
      </c>
      <c r="R104" s="251">
        <f t="shared" si="13"/>
        <v>1.4897810071753548</v>
      </c>
      <c r="S104" s="182" t="s">
        <v>704</v>
      </c>
      <c r="T104" s="183" t="s">
        <v>705</v>
      </c>
      <c r="U104" s="184">
        <v>11180816</v>
      </c>
      <c r="V104" s="184">
        <v>47182</v>
      </c>
      <c r="W104" s="15">
        <f t="shared" si="14"/>
        <v>4.2199066687082585</v>
      </c>
      <c r="X104" s="251">
        <f t="shared" si="15"/>
        <v>4.100131381123628</v>
      </c>
    </row>
    <row r="105" spans="1:24" ht="15">
      <c r="A105" s="182" t="s">
        <v>706</v>
      </c>
      <c r="B105" s="183" t="s">
        <v>707</v>
      </c>
      <c r="C105" s="184">
        <v>5465</v>
      </c>
      <c r="D105" s="184">
        <v>27598</v>
      </c>
      <c r="E105" s="197">
        <f t="shared" si="8"/>
        <v>5049.9542543458374</v>
      </c>
      <c r="F105" s="251">
        <f t="shared" si="9"/>
        <v>9145.3014580728286</v>
      </c>
      <c r="G105" s="182" t="s">
        <v>708</v>
      </c>
      <c r="H105" s="183" t="s">
        <v>709</v>
      </c>
      <c r="I105" s="184">
        <v>4673261</v>
      </c>
      <c r="J105" s="184">
        <v>45768</v>
      </c>
      <c r="K105" s="15">
        <f t="shared" si="10"/>
        <v>9.7935895298807409</v>
      </c>
      <c r="L105" s="251">
        <f t="shared" si="11"/>
        <v>11.420094838852211</v>
      </c>
      <c r="M105" s="182" t="s">
        <v>704</v>
      </c>
      <c r="N105" s="183" t="s">
        <v>705</v>
      </c>
      <c r="O105" s="184">
        <v>10619549</v>
      </c>
      <c r="P105" s="184">
        <v>66110</v>
      </c>
      <c r="Q105" s="15">
        <f t="shared" si="12"/>
        <v>6.2253114515503443</v>
      </c>
      <c r="R105" s="251">
        <f t="shared" si="13"/>
        <v>4.6190225343002052</v>
      </c>
      <c r="S105" s="182" t="s">
        <v>706</v>
      </c>
      <c r="T105" s="183" t="s">
        <v>707</v>
      </c>
      <c r="U105" s="184">
        <v>16721</v>
      </c>
      <c r="V105" s="184">
        <v>7916</v>
      </c>
      <c r="W105" s="15">
        <f t="shared" si="14"/>
        <v>473.41666168291368</v>
      </c>
      <c r="X105" s="251">
        <f t="shared" si="15"/>
        <v>1023.4210706393341</v>
      </c>
    </row>
    <row r="106" spans="1:24" ht="15">
      <c r="A106" s="182" t="s">
        <v>708</v>
      </c>
      <c r="B106" s="183" t="s">
        <v>709</v>
      </c>
      <c r="C106" s="184">
        <v>4218492</v>
      </c>
      <c r="D106" s="184">
        <v>27813</v>
      </c>
      <c r="E106" s="15">
        <f t="shared" si="8"/>
        <v>6.5931143166799897</v>
      </c>
      <c r="F106" s="251">
        <f t="shared" si="9"/>
        <v>0.17934275989283696</v>
      </c>
      <c r="G106" s="182" t="s">
        <v>710</v>
      </c>
      <c r="H106" s="183" t="s">
        <v>711</v>
      </c>
      <c r="I106" s="184">
        <v>100204</v>
      </c>
      <c r="J106" s="184">
        <v>537</v>
      </c>
      <c r="K106" s="15">
        <f t="shared" si="10"/>
        <v>5.3590675022953178</v>
      </c>
      <c r="L106" s="251">
        <f t="shared" si="11"/>
        <v>0.13216407090711013</v>
      </c>
      <c r="M106" s="182" t="s">
        <v>706</v>
      </c>
      <c r="N106" s="183" t="s">
        <v>707</v>
      </c>
      <c r="O106" s="184">
        <v>48865</v>
      </c>
      <c r="P106" s="184">
        <v>43163</v>
      </c>
      <c r="Q106" s="15">
        <f t="shared" si="12"/>
        <v>883.3111634093932</v>
      </c>
      <c r="R106" s="251">
        <f t="shared" si="13"/>
        <v>10.745418162694413</v>
      </c>
      <c r="S106" s="182" t="s">
        <v>708</v>
      </c>
      <c r="T106" s="183" t="s">
        <v>709</v>
      </c>
      <c r="U106" s="184">
        <v>2715614</v>
      </c>
      <c r="V106" s="184">
        <v>40315</v>
      </c>
      <c r="W106" s="15">
        <f t="shared" si="14"/>
        <v>14.845629754449639</v>
      </c>
      <c r="X106" s="251">
        <f t="shared" si="15"/>
        <v>7.8978774516011745</v>
      </c>
    </row>
    <row r="107" spans="1:24" ht="15">
      <c r="A107" s="182" t="s">
        <v>710</v>
      </c>
      <c r="B107" s="183" t="s">
        <v>711</v>
      </c>
      <c r="C107" s="184">
        <v>109659</v>
      </c>
      <c r="D107" s="184">
        <v>175</v>
      </c>
      <c r="E107" s="197">
        <f t="shared" si="8"/>
        <v>1.5958562452694263</v>
      </c>
      <c r="F107" s="251">
        <f t="shared" si="9"/>
        <v>0.27277781295521658</v>
      </c>
      <c r="G107" s="182" t="s">
        <v>712</v>
      </c>
      <c r="H107" s="183" t="s">
        <v>713</v>
      </c>
      <c r="I107" s="184">
        <v>125644433</v>
      </c>
      <c r="J107" s="184">
        <v>192888</v>
      </c>
      <c r="K107" s="15">
        <f t="shared" si="10"/>
        <v>1.5351893863853086</v>
      </c>
      <c r="L107" s="251">
        <f t="shared" si="11"/>
        <v>0.25763141605897716</v>
      </c>
      <c r="M107" s="182" t="s">
        <v>708</v>
      </c>
      <c r="N107" s="183" t="s">
        <v>709</v>
      </c>
      <c r="O107" s="184">
        <v>4781449</v>
      </c>
      <c r="P107" s="184">
        <v>62695</v>
      </c>
      <c r="Q107" s="15">
        <f t="shared" si="12"/>
        <v>13.112133999546998</v>
      </c>
      <c r="R107" s="251">
        <f t="shared" si="13"/>
        <v>2.1236052526744955</v>
      </c>
      <c r="S107" s="182" t="s">
        <v>710</v>
      </c>
      <c r="T107" s="183" t="s">
        <v>711</v>
      </c>
      <c r="U107" s="184">
        <v>18679</v>
      </c>
      <c r="V107" s="184">
        <v>157</v>
      </c>
      <c r="W107" s="15">
        <f t="shared" si="14"/>
        <v>8.4051608758498855</v>
      </c>
      <c r="X107" s="251">
        <f t="shared" si="15"/>
        <v>9.188205277234214E-2</v>
      </c>
    </row>
    <row r="108" spans="1:24" ht="15">
      <c r="A108" s="182" t="s">
        <v>712</v>
      </c>
      <c r="B108" s="183" t="s">
        <v>713</v>
      </c>
      <c r="C108" s="184">
        <v>56721446</v>
      </c>
      <c r="D108" s="184">
        <v>67501</v>
      </c>
      <c r="E108" s="15">
        <f t="shared" si="8"/>
        <v>1.1900437093934453</v>
      </c>
      <c r="F108" s="251">
        <f t="shared" si="9"/>
        <v>0.37836058637788722</v>
      </c>
      <c r="G108" s="182" t="s">
        <v>714</v>
      </c>
      <c r="H108" s="183" t="s">
        <v>715</v>
      </c>
      <c r="I108" s="184">
        <v>14977182</v>
      </c>
      <c r="J108" s="184">
        <v>229697</v>
      </c>
      <c r="K108" s="15">
        <f t="shared" si="10"/>
        <v>15.336463161093988</v>
      </c>
      <c r="L108" s="251">
        <f t="shared" si="11"/>
        <v>3.0115374316120791</v>
      </c>
      <c r="M108" s="182" t="s">
        <v>710</v>
      </c>
      <c r="N108" s="183" t="s">
        <v>711</v>
      </c>
      <c r="O108" s="184">
        <v>50219</v>
      </c>
      <c r="P108" s="184">
        <v>390</v>
      </c>
      <c r="Q108" s="15">
        <f t="shared" si="12"/>
        <v>7.7659849857623611</v>
      </c>
      <c r="R108" s="251">
        <f t="shared" si="13"/>
        <v>0.4892951033621244</v>
      </c>
      <c r="S108" s="182" t="s">
        <v>712</v>
      </c>
      <c r="T108" s="183" t="s">
        <v>713</v>
      </c>
      <c r="U108" s="184">
        <v>99831923</v>
      </c>
      <c r="V108" s="184">
        <v>194864</v>
      </c>
      <c r="W108" s="15">
        <f t="shared" si="14"/>
        <v>1.9519207298050343</v>
      </c>
      <c r="X108" s="251">
        <f t="shared" si="15"/>
        <v>0.24326558374291257</v>
      </c>
    </row>
    <row r="109" spans="1:24" ht="15">
      <c r="A109" s="182" t="s">
        <v>714</v>
      </c>
      <c r="B109" s="183" t="s">
        <v>715</v>
      </c>
      <c r="C109" s="184">
        <v>4273353</v>
      </c>
      <c r="D109" s="184">
        <v>49217</v>
      </c>
      <c r="E109" s="197">
        <f t="shared" si="8"/>
        <v>11.517185685338889</v>
      </c>
      <c r="F109" s="251">
        <f t="shared" si="9"/>
        <v>6.0676189800250055</v>
      </c>
      <c r="G109" s="182" t="s">
        <v>716</v>
      </c>
      <c r="H109" s="183" t="s">
        <v>717</v>
      </c>
      <c r="I109" s="184">
        <v>10545632</v>
      </c>
      <c r="J109" s="184">
        <v>383227</v>
      </c>
      <c r="K109" s="15">
        <f t="shared" si="10"/>
        <v>36.339879866849138</v>
      </c>
      <c r="L109" s="251">
        <f t="shared" si="11"/>
        <v>17.249125206490969</v>
      </c>
      <c r="M109" s="182" t="s">
        <v>712</v>
      </c>
      <c r="N109" s="183" t="s">
        <v>713</v>
      </c>
      <c r="O109" s="184">
        <v>190597745</v>
      </c>
      <c r="P109" s="184">
        <v>307304</v>
      </c>
      <c r="Q109" s="15">
        <f t="shared" si="12"/>
        <v>1.612317081715736</v>
      </c>
      <c r="R109" s="251">
        <f t="shared" si="13"/>
        <v>0.69942058442460975</v>
      </c>
      <c r="S109" s="182" t="s">
        <v>714</v>
      </c>
      <c r="T109" s="183" t="s">
        <v>715</v>
      </c>
      <c r="U109" s="184">
        <v>14707383</v>
      </c>
      <c r="V109" s="184">
        <v>376896</v>
      </c>
      <c r="W109" s="15">
        <f t="shared" si="14"/>
        <v>25.626312988517398</v>
      </c>
      <c r="X109" s="251">
        <f t="shared" si="15"/>
        <v>1.6450049885751301</v>
      </c>
    </row>
    <row r="110" spans="1:24" ht="15">
      <c r="A110" s="182" t="s">
        <v>716</v>
      </c>
      <c r="B110" s="183" t="s">
        <v>717</v>
      </c>
      <c r="C110" s="184">
        <v>3768729</v>
      </c>
      <c r="D110" s="184">
        <v>69097</v>
      </c>
      <c r="E110" s="15">
        <f t="shared" si="8"/>
        <v>18.334297849487189</v>
      </c>
      <c r="F110" s="251">
        <f t="shared" si="9"/>
        <v>0.44468250161666761</v>
      </c>
      <c r="G110" s="182" t="s">
        <v>718</v>
      </c>
      <c r="H110" s="183" t="s">
        <v>719</v>
      </c>
      <c r="I110" s="184">
        <v>1573921</v>
      </c>
      <c r="J110" s="184">
        <v>3860</v>
      </c>
      <c r="K110" s="15">
        <f t="shared" si="10"/>
        <v>2.4524737899805644</v>
      </c>
      <c r="L110" s="251">
        <f t="shared" si="11"/>
        <v>4.8414722115111261E-2</v>
      </c>
      <c r="M110" s="182" t="s">
        <v>714</v>
      </c>
      <c r="N110" s="183" t="s">
        <v>715</v>
      </c>
      <c r="O110" s="184">
        <v>21609797</v>
      </c>
      <c r="P110" s="184">
        <v>531485</v>
      </c>
      <c r="Q110" s="15">
        <f t="shared" si="12"/>
        <v>24.59463177742947</v>
      </c>
      <c r="R110" s="251">
        <f t="shared" si="13"/>
        <v>0.33711303644961244</v>
      </c>
      <c r="S110" s="182" t="s">
        <v>716</v>
      </c>
      <c r="T110" s="183" t="s">
        <v>717</v>
      </c>
      <c r="U110" s="184">
        <v>7561644</v>
      </c>
      <c r="V110" s="184">
        <v>1043435</v>
      </c>
      <c r="W110" s="15">
        <f t="shared" si="14"/>
        <v>137.99049518861241</v>
      </c>
      <c r="X110" s="251">
        <f t="shared" si="15"/>
        <v>51.105470095657644</v>
      </c>
    </row>
    <row r="111" spans="1:24" ht="15">
      <c r="A111" s="182" t="s">
        <v>718</v>
      </c>
      <c r="B111" s="183" t="s">
        <v>719</v>
      </c>
      <c r="C111" s="184">
        <v>417055</v>
      </c>
      <c r="D111" s="184">
        <v>1860</v>
      </c>
      <c r="E111" s="197">
        <f t="shared" si="8"/>
        <v>4.4598434259270352</v>
      </c>
      <c r="F111" s="251">
        <f t="shared" si="9"/>
        <v>0.12242437154566142</v>
      </c>
      <c r="G111" s="182" t="s">
        <v>720</v>
      </c>
      <c r="H111" s="183" t="s">
        <v>721</v>
      </c>
      <c r="I111" s="184">
        <v>35247168</v>
      </c>
      <c r="J111" s="184">
        <v>173112</v>
      </c>
      <c r="K111" s="15">
        <f t="shared" si="10"/>
        <v>4.9113733052255428</v>
      </c>
      <c r="L111" s="251">
        <f t="shared" si="11"/>
        <v>8.1887414281209145E-2</v>
      </c>
      <c r="M111" s="182" t="s">
        <v>716</v>
      </c>
      <c r="N111" s="183" t="s">
        <v>717</v>
      </c>
      <c r="O111" s="184">
        <v>12030209</v>
      </c>
      <c r="P111" s="184">
        <v>1125074</v>
      </c>
      <c r="Q111" s="15">
        <f t="shared" si="12"/>
        <v>93.520736007163308</v>
      </c>
      <c r="R111" s="251">
        <f t="shared" si="13"/>
        <v>1.1066641050501156</v>
      </c>
      <c r="S111" s="182" t="s">
        <v>718</v>
      </c>
      <c r="T111" s="183" t="s">
        <v>719</v>
      </c>
      <c r="U111" s="184">
        <v>331084</v>
      </c>
      <c r="V111" s="184">
        <v>4977</v>
      </c>
      <c r="W111" s="15">
        <f t="shared" si="14"/>
        <v>15.032438897681555</v>
      </c>
      <c r="X111" s="251">
        <f t="shared" si="15"/>
        <v>0.21006561481713731</v>
      </c>
    </row>
    <row r="112" spans="1:24" ht="15">
      <c r="A112" s="182" t="s">
        <v>720</v>
      </c>
      <c r="B112" s="183" t="s">
        <v>721</v>
      </c>
      <c r="C112" s="184">
        <v>14077897</v>
      </c>
      <c r="D112" s="184">
        <v>40888</v>
      </c>
      <c r="E112" s="15">
        <f t="shared" si="8"/>
        <v>2.9044110778761913</v>
      </c>
      <c r="F112" s="251">
        <f t="shared" si="9"/>
        <v>0.27754772075459172</v>
      </c>
      <c r="G112" s="182" t="s">
        <v>722</v>
      </c>
      <c r="H112" s="183" t="s">
        <v>723</v>
      </c>
      <c r="I112" s="184">
        <v>485256360</v>
      </c>
      <c r="J112" s="184">
        <v>481856</v>
      </c>
      <c r="K112" s="15">
        <f t="shared" si="10"/>
        <v>0.99299265237863144</v>
      </c>
      <c r="L112" s="251">
        <f t="shared" si="11"/>
        <v>0.15529269083494004</v>
      </c>
      <c r="M112" s="182" t="s">
        <v>718</v>
      </c>
      <c r="N112" s="183" t="s">
        <v>719</v>
      </c>
      <c r="O112" s="184">
        <v>853077</v>
      </c>
      <c r="P112" s="184">
        <v>5378</v>
      </c>
      <c r="Q112" s="15">
        <f t="shared" si="12"/>
        <v>6.3042374838379187</v>
      </c>
      <c r="R112" s="251">
        <f t="shared" si="13"/>
        <v>0.9512906211966895</v>
      </c>
      <c r="S112" s="182" t="s">
        <v>720</v>
      </c>
      <c r="T112" s="183" t="s">
        <v>721</v>
      </c>
      <c r="U112" s="184">
        <v>56380413</v>
      </c>
      <c r="V112" s="184">
        <v>352990</v>
      </c>
      <c r="W112" s="15">
        <f t="shared" si="14"/>
        <v>6.2608622607996853</v>
      </c>
      <c r="X112" s="251">
        <f t="shared" si="15"/>
        <v>5.4291644949371637E-2</v>
      </c>
    </row>
    <row r="113" spans="1:24" ht="15">
      <c r="A113" s="182" t="s">
        <v>722</v>
      </c>
      <c r="B113" s="183" t="s">
        <v>723</v>
      </c>
      <c r="C113" s="184">
        <v>153323100</v>
      </c>
      <c r="D113" s="184">
        <v>105738</v>
      </c>
      <c r="E113" s="197">
        <f t="shared" si="8"/>
        <v>0.68964167825983169</v>
      </c>
      <c r="F113" s="251">
        <f t="shared" si="9"/>
        <v>0.18831429915277148</v>
      </c>
      <c r="G113" s="182" t="s">
        <v>724</v>
      </c>
      <c r="H113" s="183" t="s">
        <v>725</v>
      </c>
      <c r="I113" s="184">
        <v>570989050</v>
      </c>
      <c r="J113" s="184">
        <v>88811</v>
      </c>
      <c r="K113" s="15">
        <f t="shared" si="10"/>
        <v>0.15553888467738566</v>
      </c>
      <c r="L113" s="251">
        <f t="shared" si="11"/>
        <v>2.9445544625174166E-2</v>
      </c>
      <c r="M113" s="182" t="s">
        <v>720</v>
      </c>
      <c r="N113" s="183" t="s">
        <v>721</v>
      </c>
      <c r="O113" s="184">
        <v>61018541</v>
      </c>
      <c r="P113" s="184">
        <v>441060</v>
      </c>
      <c r="Q113" s="15">
        <f t="shared" si="12"/>
        <v>7.2282947571624172</v>
      </c>
      <c r="R113" s="251">
        <f t="shared" si="13"/>
        <v>1.0888190048796635</v>
      </c>
      <c r="S113" s="182" t="s">
        <v>722</v>
      </c>
      <c r="T113" s="183" t="s">
        <v>723</v>
      </c>
      <c r="U113" s="184">
        <v>154021113</v>
      </c>
      <c r="V113" s="184">
        <v>292300</v>
      </c>
      <c r="W113" s="15">
        <f t="shared" si="14"/>
        <v>1.8977917657301957</v>
      </c>
      <c r="X113" s="251">
        <f t="shared" si="15"/>
        <v>0.10147253247032019</v>
      </c>
    </row>
    <row r="114" spans="1:24" ht="15">
      <c r="A114" s="182" t="s">
        <v>724</v>
      </c>
      <c r="B114" s="183" t="s">
        <v>725</v>
      </c>
      <c r="C114" s="184">
        <v>336180664</v>
      </c>
      <c r="D114" s="184">
        <v>27766</v>
      </c>
      <c r="E114" s="15">
        <f t="shared" si="8"/>
        <v>8.259249556363539E-2</v>
      </c>
      <c r="F114" s="251">
        <f t="shared" si="9"/>
        <v>9.8530498198067834E-2</v>
      </c>
      <c r="G114" s="182" t="s">
        <v>726</v>
      </c>
      <c r="H114" s="183" t="s">
        <v>727</v>
      </c>
      <c r="I114" s="184">
        <v>271775116</v>
      </c>
      <c r="J114" s="184">
        <v>302125</v>
      </c>
      <c r="K114" s="15">
        <f t="shared" si="10"/>
        <v>1.1116727846415491</v>
      </c>
      <c r="L114" s="251">
        <f t="shared" si="11"/>
        <v>0.88283377000950747</v>
      </c>
      <c r="M114" s="182" t="s">
        <v>722</v>
      </c>
      <c r="N114" s="183" t="s">
        <v>723</v>
      </c>
      <c r="O114" s="184">
        <v>611543513</v>
      </c>
      <c r="P114" s="184">
        <v>751502</v>
      </c>
      <c r="Q114" s="15">
        <f t="shared" si="12"/>
        <v>1.2288610442671803</v>
      </c>
      <c r="R114" s="251">
        <f t="shared" si="13"/>
        <v>0.89227360177817006</v>
      </c>
      <c r="S114" s="182" t="s">
        <v>724</v>
      </c>
      <c r="T114" s="183" t="s">
        <v>725</v>
      </c>
      <c r="U114" s="184">
        <v>285284965</v>
      </c>
      <c r="V114" s="184">
        <v>88288</v>
      </c>
      <c r="W114" s="15">
        <f t="shared" si="14"/>
        <v>0.30947302112468494</v>
      </c>
      <c r="X114" s="251">
        <f t="shared" si="15"/>
        <v>5.7991998485711495E-2</v>
      </c>
    </row>
    <row r="115" spans="1:24" ht="15">
      <c r="A115" s="182" t="s">
        <v>726</v>
      </c>
      <c r="B115" s="183" t="s">
        <v>727</v>
      </c>
      <c r="C115" s="184">
        <v>55781367</v>
      </c>
      <c r="D115" s="184">
        <v>39828</v>
      </c>
      <c r="E115" s="197">
        <f t="shared" si="8"/>
        <v>0.71400186374062868</v>
      </c>
      <c r="F115" s="251">
        <f t="shared" si="9"/>
        <v>7.2733604235105762</v>
      </c>
      <c r="G115" s="182" t="s">
        <v>728</v>
      </c>
      <c r="H115" s="183" t="s">
        <v>729</v>
      </c>
      <c r="I115" s="184">
        <v>114121341</v>
      </c>
      <c r="J115" s="184">
        <v>155112</v>
      </c>
      <c r="K115" s="15">
        <f t="shared" si="10"/>
        <v>1.359184869725637</v>
      </c>
      <c r="L115" s="251">
        <f t="shared" si="11"/>
        <v>7.3992469712772868</v>
      </c>
      <c r="M115" s="182" t="s">
        <v>724</v>
      </c>
      <c r="N115" s="183" t="s">
        <v>725</v>
      </c>
      <c r="O115" s="184">
        <v>603250909</v>
      </c>
      <c r="P115" s="184">
        <v>135021</v>
      </c>
      <c r="Q115" s="15">
        <f t="shared" si="12"/>
        <v>0.22382229017080521</v>
      </c>
      <c r="R115" s="251">
        <f t="shared" si="13"/>
        <v>0.78306516276671523</v>
      </c>
      <c r="S115" s="182" t="s">
        <v>726</v>
      </c>
      <c r="T115" s="183" t="s">
        <v>727</v>
      </c>
      <c r="U115" s="184">
        <v>163040768</v>
      </c>
      <c r="V115" s="184">
        <v>282648</v>
      </c>
      <c r="W115" s="15">
        <f t="shared" si="14"/>
        <v>1.7336032175707121</v>
      </c>
      <c r="X115" s="251">
        <f t="shared" si="15"/>
        <v>1.0600622772958073</v>
      </c>
    </row>
    <row r="116" spans="1:24" ht="15">
      <c r="A116" s="182" t="s">
        <v>728</v>
      </c>
      <c r="B116" s="183" t="s">
        <v>729</v>
      </c>
      <c r="C116" s="184">
        <v>44452347</v>
      </c>
      <c r="D116" s="184">
        <v>40898</v>
      </c>
      <c r="E116" s="15">
        <f t="shared" si="8"/>
        <v>0.92004140973703818</v>
      </c>
      <c r="F116" s="251">
        <f t="shared" si="9"/>
        <v>1.1457641496233471</v>
      </c>
      <c r="G116" s="182" t="s">
        <v>730</v>
      </c>
      <c r="H116" s="183" t="s">
        <v>731</v>
      </c>
      <c r="I116" s="184">
        <v>115703326</v>
      </c>
      <c r="J116" s="184">
        <v>99952</v>
      </c>
      <c r="K116" s="15">
        <f t="shared" si="10"/>
        <v>0.86386453575241218</v>
      </c>
      <c r="L116" s="251">
        <f t="shared" si="11"/>
        <v>0.63600352424117013</v>
      </c>
      <c r="M116" s="182" t="s">
        <v>726</v>
      </c>
      <c r="N116" s="183" t="s">
        <v>727</v>
      </c>
      <c r="O116" s="184">
        <v>286059192</v>
      </c>
      <c r="P116" s="184">
        <v>403816</v>
      </c>
      <c r="Q116" s="15">
        <f t="shared" si="12"/>
        <v>1.4116518933605882</v>
      </c>
      <c r="R116" s="251">
        <f t="shared" si="13"/>
        <v>0.87125237260814115</v>
      </c>
      <c r="S116" s="182" t="s">
        <v>728</v>
      </c>
      <c r="T116" s="183" t="s">
        <v>729</v>
      </c>
      <c r="U116" s="184">
        <v>75675485</v>
      </c>
      <c r="V116" s="184">
        <v>157318</v>
      </c>
      <c r="W116" s="15">
        <f t="shared" si="14"/>
        <v>2.078850237960153</v>
      </c>
      <c r="X116" s="251">
        <f t="shared" si="15"/>
        <v>5.8746874141335654</v>
      </c>
    </row>
    <row r="117" spans="1:24" ht="15">
      <c r="A117" s="182" t="s">
        <v>730</v>
      </c>
      <c r="B117" s="183" t="s">
        <v>731</v>
      </c>
      <c r="C117" s="184">
        <v>67952696</v>
      </c>
      <c r="D117" s="184">
        <v>42783</v>
      </c>
      <c r="E117" s="197">
        <f t="shared" si="8"/>
        <v>0.62959974391597351</v>
      </c>
      <c r="F117" s="251">
        <f t="shared" si="9"/>
        <v>0.51972631377883316</v>
      </c>
      <c r="G117" s="182" t="s">
        <v>732</v>
      </c>
      <c r="H117" s="183" t="s">
        <v>733</v>
      </c>
      <c r="I117" s="184">
        <v>66141333</v>
      </c>
      <c r="J117" s="184">
        <v>126136</v>
      </c>
      <c r="K117" s="15">
        <f t="shared" si="10"/>
        <v>1.9070677030352563</v>
      </c>
      <c r="L117" s="251">
        <f t="shared" si="11"/>
        <v>1.0425862905000711</v>
      </c>
      <c r="M117" s="182" t="s">
        <v>728</v>
      </c>
      <c r="N117" s="183" t="s">
        <v>729</v>
      </c>
      <c r="O117" s="184">
        <v>122115371</v>
      </c>
      <c r="P117" s="184">
        <v>193334</v>
      </c>
      <c r="Q117" s="15">
        <f t="shared" si="12"/>
        <v>1.5832077355765475</v>
      </c>
      <c r="R117" s="251">
        <f t="shared" si="13"/>
        <v>0.83814699305566298</v>
      </c>
      <c r="S117" s="182" t="s">
        <v>730</v>
      </c>
      <c r="T117" s="183" t="s">
        <v>731</v>
      </c>
      <c r="U117" s="184">
        <v>69255186</v>
      </c>
      <c r="V117" s="184">
        <v>75631</v>
      </c>
      <c r="W117" s="15">
        <f t="shared" si="14"/>
        <v>1.0920626218518854</v>
      </c>
      <c r="X117" s="251">
        <f t="shared" si="15"/>
        <v>0.57058094135019444</v>
      </c>
    </row>
    <row r="118" spans="1:24" ht="15">
      <c r="A118" s="182" t="s">
        <v>732</v>
      </c>
      <c r="B118" s="183" t="s">
        <v>733</v>
      </c>
      <c r="C118" s="184">
        <v>17321408</v>
      </c>
      <c r="D118" s="184">
        <v>22091</v>
      </c>
      <c r="E118" s="15">
        <f t="shared" si="8"/>
        <v>1.2753582156831591</v>
      </c>
      <c r="F118" s="251">
        <f t="shared" si="9"/>
        <v>1.6640415974369376</v>
      </c>
      <c r="G118" s="182" t="s">
        <v>734</v>
      </c>
      <c r="H118" s="183" t="s">
        <v>735</v>
      </c>
      <c r="I118" s="184">
        <v>190349195</v>
      </c>
      <c r="J118" s="184">
        <v>221226</v>
      </c>
      <c r="K118" s="15">
        <f t="shared" si="10"/>
        <v>1.1622113768329831</v>
      </c>
      <c r="L118" s="251">
        <f t="shared" si="11"/>
        <v>1.0959485165612504</v>
      </c>
      <c r="M118" s="182" t="s">
        <v>730</v>
      </c>
      <c r="N118" s="183" t="s">
        <v>731</v>
      </c>
      <c r="O118" s="184">
        <v>116580099</v>
      </c>
      <c r="P118" s="184">
        <v>118642</v>
      </c>
      <c r="Q118" s="15">
        <f t="shared" si="12"/>
        <v>1.0176865607225123</v>
      </c>
      <c r="R118" s="251">
        <f t="shared" si="13"/>
        <v>0.8578808578625442</v>
      </c>
      <c r="S118" s="182" t="s">
        <v>732</v>
      </c>
      <c r="T118" s="183" t="s">
        <v>733</v>
      </c>
      <c r="U118" s="184">
        <v>46610085</v>
      </c>
      <c r="V118" s="184">
        <v>134109</v>
      </c>
      <c r="W118" s="15">
        <f t="shared" si="14"/>
        <v>2.8772528520383518</v>
      </c>
      <c r="X118" s="251">
        <f t="shared" si="15"/>
        <v>1.1923878088721769</v>
      </c>
    </row>
    <row r="119" spans="1:24" ht="15">
      <c r="A119" s="182" t="s">
        <v>734</v>
      </c>
      <c r="B119" s="183" t="s">
        <v>735</v>
      </c>
      <c r="C119" s="184">
        <v>48197141</v>
      </c>
      <c r="D119" s="184">
        <v>30767</v>
      </c>
      <c r="E119" s="197">
        <f t="shared" si="8"/>
        <v>0.63835736646702756</v>
      </c>
      <c r="F119" s="251">
        <f t="shared" si="9"/>
        <v>0.39809849469772507</v>
      </c>
      <c r="G119" s="182" t="s">
        <v>736</v>
      </c>
      <c r="H119" s="183" t="s">
        <v>737</v>
      </c>
      <c r="I119" s="184">
        <v>22722185</v>
      </c>
      <c r="J119" s="184">
        <v>9238</v>
      </c>
      <c r="K119" s="15">
        <f t="shared" si="10"/>
        <v>0.40656301319613408</v>
      </c>
      <c r="L119" s="251">
        <f t="shared" si="11"/>
        <v>0.22530654580169485</v>
      </c>
      <c r="M119" s="182" t="s">
        <v>732</v>
      </c>
      <c r="N119" s="183" t="s">
        <v>733</v>
      </c>
      <c r="O119" s="184">
        <v>113517367</v>
      </c>
      <c r="P119" s="184">
        <v>265914</v>
      </c>
      <c r="Q119" s="15">
        <f t="shared" si="12"/>
        <v>2.3424961926750818</v>
      </c>
      <c r="R119" s="251">
        <f t="shared" si="13"/>
        <v>1.0371745928521918</v>
      </c>
      <c r="S119" s="182" t="s">
        <v>734</v>
      </c>
      <c r="T119" s="183" t="s">
        <v>735</v>
      </c>
      <c r="U119" s="184">
        <v>172321182</v>
      </c>
      <c r="V119" s="184">
        <v>347030</v>
      </c>
      <c r="W119" s="15">
        <f t="shared" si="14"/>
        <v>2.013855731328491</v>
      </c>
      <c r="X119" s="251">
        <f t="shared" si="15"/>
        <v>1.5605221027745355</v>
      </c>
    </row>
    <row r="120" spans="1:24" ht="15">
      <c r="A120" s="182" t="s">
        <v>736</v>
      </c>
      <c r="B120" s="183" t="s">
        <v>737</v>
      </c>
      <c r="C120" s="184">
        <v>8262020</v>
      </c>
      <c r="D120" s="184">
        <v>2472</v>
      </c>
      <c r="E120" s="15">
        <f t="shared" si="8"/>
        <v>0.29920043766536514</v>
      </c>
      <c r="F120" s="251">
        <f t="shared" si="9"/>
        <v>0.26607447437180709</v>
      </c>
      <c r="G120" s="182" t="s">
        <v>738</v>
      </c>
      <c r="H120" s="183" t="s">
        <v>739</v>
      </c>
      <c r="I120" s="184">
        <v>64190448</v>
      </c>
      <c r="J120" s="184">
        <v>410523</v>
      </c>
      <c r="K120" s="15">
        <f t="shared" si="10"/>
        <v>6.3953907908541154</v>
      </c>
      <c r="L120" s="251">
        <f t="shared" si="11"/>
        <v>3.4520499710406076</v>
      </c>
      <c r="M120" s="182" t="s">
        <v>734</v>
      </c>
      <c r="N120" s="183" t="s">
        <v>735</v>
      </c>
      <c r="O120" s="184">
        <v>229744917</v>
      </c>
      <c r="P120" s="184">
        <v>410063</v>
      </c>
      <c r="Q120" s="15">
        <f t="shared" si="12"/>
        <v>1.7848621216720977</v>
      </c>
      <c r="R120" s="251">
        <f t="shared" si="13"/>
        <v>0.96031843114392001</v>
      </c>
      <c r="S120" s="182" t="s">
        <v>736</v>
      </c>
      <c r="T120" s="183" t="s">
        <v>737</v>
      </c>
      <c r="U120" s="184">
        <v>49772469</v>
      </c>
      <c r="V120" s="184">
        <v>28825</v>
      </c>
      <c r="W120" s="15">
        <f t="shared" si="14"/>
        <v>0.57913542524884598</v>
      </c>
      <c r="X120" s="251">
        <f t="shared" si="15"/>
        <v>0.21864310744192034</v>
      </c>
    </row>
    <row r="121" spans="1:24" ht="15">
      <c r="A121" s="182" t="s">
        <v>738</v>
      </c>
      <c r="B121" s="183" t="s">
        <v>739</v>
      </c>
      <c r="C121" s="184">
        <v>23736974</v>
      </c>
      <c r="D121" s="184">
        <v>93976</v>
      </c>
      <c r="E121" s="197">
        <f t="shared" si="8"/>
        <v>3.9590556066666287</v>
      </c>
      <c r="F121" s="251">
        <f t="shared" si="9"/>
        <v>30.819504496673307</v>
      </c>
      <c r="G121" s="182" t="s">
        <v>740</v>
      </c>
      <c r="H121" s="183" t="s">
        <v>741</v>
      </c>
      <c r="I121" s="184">
        <v>154630237</v>
      </c>
      <c r="J121" s="184">
        <v>341446</v>
      </c>
      <c r="K121" s="15">
        <f t="shared" si="10"/>
        <v>2.2081450990726994</v>
      </c>
      <c r="L121" s="251">
        <f t="shared" si="11"/>
        <v>7.9131544627975954</v>
      </c>
      <c r="M121" s="182" t="s">
        <v>736</v>
      </c>
      <c r="N121" s="183" t="s">
        <v>737</v>
      </c>
      <c r="O121" s="184">
        <v>85405210</v>
      </c>
      <c r="P121" s="184">
        <v>38963</v>
      </c>
      <c r="Q121" s="15">
        <f t="shared" si="12"/>
        <v>0.45621338557682839</v>
      </c>
      <c r="R121" s="251">
        <f t="shared" si="13"/>
        <v>4.7610344796474493</v>
      </c>
      <c r="S121" s="182" t="s">
        <v>738</v>
      </c>
      <c r="T121" s="183" t="s">
        <v>739</v>
      </c>
      <c r="U121" s="184">
        <v>43109886</v>
      </c>
      <c r="V121" s="184">
        <v>460598</v>
      </c>
      <c r="W121" s="15">
        <f t="shared" si="14"/>
        <v>10.684277847545223</v>
      </c>
      <c r="X121" s="251">
        <f t="shared" si="15"/>
        <v>4.2108802459937591</v>
      </c>
    </row>
    <row r="122" spans="1:24" ht="15">
      <c r="A122" s="182" t="s">
        <v>740</v>
      </c>
      <c r="B122" s="183" t="s">
        <v>741</v>
      </c>
      <c r="C122" s="184">
        <v>39900181</v>
      </c>
      <c r="D122" s="184">
        <v>74874</v>
      </c>
      <c r="E122" s="15">
        <f t="shared" si="8"/>
        <v>1.8765328407908726</v>
      </c>
      <c r="F122" s="251">
        <f t="shared" si="9"/>
        <v>0.56672536978378574</v>
      </c>
      <c r="G122" s="182" t="s">
        <v>742</v>
      </c>
      <c r="H122" s="183" t="s">
        <v>743</v>
      </c>
      <c r="I122" s="184">
        <v>9746466</v>
      </c>
      <c r="J122" s="184">
        <v>28654</v>
      </c>
      <c r="K122" s="15">
        <f t="shared" si="10"/>
        <v>2.9399374091080808</v>
      </c>
      <c r="L122" s="251">
        <f t="shared" si="11"/>
        <v>0.64665307116368032</v>
      </c>
      <c r="M122" s="182" t="s">
        <v>738</v>
      </c>
      <c r="N122" s="183" t="s">
        <v>739</v>
      </c>
      <c r="O122" s="184">
        <v>76781564</v>
      </c>
      <c r="P122" s="184">
        <v>666684</v>
      </c>
      <c r="Q122" s="15">
        <f t="shared" si="12"/>
        <v>8.6828655899741776</v>
      </c>
      <c r="R122" s="251">
        <f t="shared" si="13"/>
        <v>1.444173064250422</v>
      </c>
      <c r="S122" s="182" t="s">
        <v>740</v>
      </c>
      <c r="T122" s="183" t="s">
        <v>741</v>
      </c>
      <c r="U122" s="184">
        <v>108677379</v>
      </c>
      <c r="V122" s="184">
        <v>403246</v>
      </c>
      <c r="W122" s="15">
        <f t="shared" si="14"/>
        <v>3.7104869818400759</v>
      </c>
      <c r="X122" s="251">
        <f t="shared" si="15"/>
        <v>14.832436701924127</v>
      </c>
    </row>
    <row r="123" spans="1:24" ht="15">
      <c r="A123" s="182" t="s">
        <v>742</v>
      </c>
      <c r="B123" s="183" t="s">
        <v>743</v>
      </c>
      <c r="C123" s="184">
        <v>3476085</v>
      </c>
      <c r="D123" s="184">
        <v>8013</v>
      </c>
      <c r="E123" s="197">
        <f t="shared" si="8"/>
        <v>2.3051795338721579</v>
      </c>
      <c r="F123" s="251">
        <f t="shared" si="9"/>
        <v>0.90534697582100243</v>
      </c>
      <c r="G123" s="182" t="s">
        <v>744</v>
      </c>
      <c r="H123" s="183" t="s">
        <v>745</v>
      </c>
      <c r="I123" s="184">
        <v>14756678</v>
      </c>
      <c r="J123" s="184">
        <v>36879</v>
      </c>
      <c r="K123" s="15">
        <f t="shared" si="10"/>
        <v>2.4991397115258596</v>
      </c>
      <c r="L123" s="251">
        <f t="shared" si="11"/>
        <v>0.85437647304295439</v>
      </c>
      <c r="M123" s="182" t="s">
        <v>740</v>
      </c>
      <c r="N123" s="183" t="s">
        <v>741</v>
      </c>
      <c r="O123" s="184">
        <v>178689302</v>
      </c>
      <c r="P123" s="184">
        <v>566796</v>
      </c>
      <c r="Q123" s="15">
        <f t="shared" si="12"/>
        <v>3.1719638145992648</v>
      </c>
      <c r="R123" s="251">
        <f t="shared" si="13"/>
        <v>0.91194889190064599</v>
      </c>
      <c r="S123" s="182" t="s">
        <v>742</v>
      </c>
      <c r="T123" s="183" t="s">
        <v>743</v>
      </c>
      <c r="U123" s="184">
        <v>6718983</v>
      </c>
      <c r="V123" s="184">
        <v>30967</v>
      </c>
      <c r="W123" s="15">
        <f t="shared" si="14"/>
        <v>4.6088820287236922</v>
      </c>
      <c r="X123" s="251">
        <f t="shared" si="15"/>
        <v>0.58624348316904407</v>
      </c>
    </row>
    <row r="124" spans="1:24" ht="15">
      <c r="A124" s="182" t="s">
        <v>744</v>
      </c>
      <c r="B124" s="183" t="s">
        <v>745</v>
      </c>
      <c r="C124" s="184">
        <v>5363974</v>
      </c>
      <c r="D124" s="184">
        <v>6891</v>
      </c>
      <c r="E124" s="15">
        <f t="shared" si="8"/>
        <v>1.2846818422311517</v>
      </c>
      <c r="F124" s="251">
        <f t="shared" si="9"/>
        <v>0.52964523081786719</v>
      </c>
      <c r="G124" s="182" t="s">
        <v>746</v>
      </c>
      <c r="H124" s="183" t="s">
        <v>747</v>
      </c>
      <c r="I124" s="184">
        <v>37494334</v>
      </c>
      <c r="J124" s="184">
        <v>45146</v>
      </c>
      <c r="K124" s="15">
        <f t="shared" si="10"/>
        <v>1.2040752610781138</v>
      </c>
      <c r="L124" s="251">
        <f t="shared" si="11"/>
        <v>0.46011464305022287</v>
      </c>
      <c r="M124" s="182" t="s">
        <v>742</v>
      </c>
      <c r="N124" s="183" t="s">
        <v>743</v>
      </c>
      <c r="O124" s="184">
        <v>13952541</v>
      </c>
      <c r="P124" s="184">
        <v>54062</v>
      </c>
      <c r="Q124" s="15">
        <f t="shared" si="12"/>
        <v>3.8747064065248042</v>
      </c>
      <c r="R124" s="251">
        <f t="shared" si="13"/>
        <v>1.2789161337766799</v>
      </c>
      <c r="S124" s="182" t="s">
        <v>744</v>
      </c>
      <c r="T124" s="183" t="s">
        <v>745</v>
      </c>
      <c r="U124" s="184">
        <v>12505378</v>
      </c>
      <c r="V124" s="184">
        <v>47928</v>
      </c>
      <c r="W124" s="15">
        <f t="shared" si="14"/>
        <v>3.8325910660197557</v>
      </c>
      <c r="X124" s="251">
        <f t="shared" si="15"/>
        <v>1.1847774929858219</v>
      </c>
    </row>
    <row r="125" spans="1:24" ht="15">
      <c r="A125" s="182" t="s">
        <v>746</v>
      </c>
      <c r="B125" s="183" t="s">
        <v>747</v>
      </c>
      <c r="C125" s="184">
        <v>9504224</v>
      </c>
      <c r="D125" s="184">
        <v>12542</v>
      </c>
      <c r="E125" s="197">
        <f t="shared" si="8"/>
        <v>1.3196237799109112</v>
      </c>
      <c r="F125" s="251">
        <f t="shared" si="9"/>
        <v>0.22650468165906701</v>
      </c>
      <c r="G125" s="182" t="s">
        <v>748</v>
      </c>
      <c r="H125" s="183" t="s">
        <v>749</v>
      </c>
      <c r="I125" s="184">
        <v>4172887</v>
      </c>
      <c r="J125" s="184">
        <v>66610</v>
      </c>
      <c r="K125" s="15">
        <f t="shared" si="10"/>
        <v>15.96256979879877</v>
      </c>
      <c r="L125" s="251">
        <f t="shared" si="11"/>
        <v>1.8156916010735538</v>
      </c>
      <c r="M125" s="182" t="s">
        <v>744</v>
      </c>
      <c r="N125" s="183" t="s">
        <v>745</v>
      </c>
      <c r="O125" s="184">
        <v>20321653</v>
      </c>
      <c r="P125" s="184">
        <v>74023</v>
      </c>
      <c r="Q125" s="15">
        <f t="shared" si="12"/>
        <v>3.6425678560695824</v>
      </c>
      <c r="R125" s="251">
        <f t="shared" si="13"/>
        <v>0.44014755546459472</v>
      </c>
      <c r="S125" s="182" t="s">
        <v>746</v>
      </c>
      <c r="T125" s="183" t="s">
        <v>747</v>
      </c>
      <c r="U125" s="184">
        <v>16522111</v>
      </c>
      <c r="V125" s="184">
        <v>30482</v>
      </c>
      <c r="W125" s="15">
        <f t="shared" si="14"/>
        <v>1.8449216325928328</v>
      </c>
      <c r="X125" s="251">
        <f t="shared" si="15"/>
        <v>0.52037734038711547</v>
      </c>
    </row>
    <row r="126" spans="1:24" ht="15">
      <c r="A126" s="182" t="s">
        <v>748</v>
      </c>
      <c r="B126" s="183" t="s">
        <v>749</v>
      </c>
      <c r="C126" s="184">
        <v>2781722</v>
      </c>
      <c r="D126" s="184">
        <v>14175</v>
      </c>
      <c r="E126" s="15">
        <f t="shared" si="8"/>
        <v>5.0957644221816558</v>
      </c>
      <c r="F126" s="251">
        <f t="shared" si="9"/>
        <v>3.7317470161349822</v>
      </c>
      <c r="G126" s="182" t="s">
        <v>750</v>
      </c>
      <c r="H126" s="183" t="s">
        <v>751</v>
      </c>
      <c r="I126" s="184">
        <v>11352890</v>
      </c>
      <c r="J126" s="184">
        <v>12502</v>
      </c>
      <c r="K126" s="15">
        <f t="shared" si="10"/>
        <v>1.1012173992701417</v>
      </c>
      <c r="L126" s="251">
        <f t="shared" si="11"/>
        <v>0.59338309956146673</v>
      </c>
      <c r="M126" s="182" t="s">
        <v>746</v>
      </c>
      <c r="N126" s="183" t="s">
        <v>747</v>
      </c>
      <c r="O126" s="184">
        <v>39658203</v>
      </c>
      <c r="P126" s="184">
        <v>45250</v>
      </c>
      <c r="Q126" s="15">
        <f t="shared" si="12"/>
        <v>1.1409997573515875</v>
      </c>
      <c r="R126" s="251">
        <f t="shared" si="13"/>
        <v>0.59552225194134623</v>
      </c>
      <c r="S126" s="182" t="s">
        <v>748</v>
      </c>
      <c r="T126" s="183" t="s">
        <v>749</v>
      </c>
      <c r="U126" s="184">
        <v>3549920</v>
      </c>
      <c r="V126" s="184">
        <v>119368</v>
      </c>
      <c r="W126" s="15">
        <f t="shared" si="14"/>
        <v>33.625546491188537</v>
      </c>
      <c r="X126" s="251">
        <f t="shared" si="15"/>
        <v>3.1097637445564295</v>
      </c>
    </row>
    <row r="127" spans="1:24" ht="15">
      <c r="A127" s="182" t="s">
        <v>750</v>
      </c>
      <c r="B127" s="183" t="s">
        <v>751</v>
      </c>
      <c r="C127" s="184">
        <v>3207038</v>
      </c>
      <c r="D127" s="184">
        <v>2351</v>
      </c>
      <c r="E127" s="197">
        <f t="shared" si="8"/>
        <v>0.73307519274794997</v>
      </c>
      <c r="F127" s="251">
        <f t="shared" si="9"/>
        <v>0.58786727844545861</v>
      </c>
      <c r="G127" s="182" t="s">
        <v>752</v>
      </c>
      <c r="H127" s="183" t="s">
        <v>753</v>
      </c>
      <c r="I127" s="184">
        <v>523711168</v>
      </c>
      <c r="J127" s="184">
        <v>244390</v>
      </c>
      <c r="K127" s="15">
        <f t="shared" si="10"/>
        <v>0.46665035029384744</v>
      </c>
      <c r="L127" s="251">
        <f t="shared" si="11"/>
        <v>0.21167005071867012</v>
      </c>
      <c r="M127" s="182" t="s">
        <v>748</v>
      </c>
      <c r="N127" s="183" t="s">
        <v>749</v>
      </c>
      <c r="O127" s="184">
        <v>7600256</v>
      </c>
      <c r="P127" s="184">
        <v>189274</v>
      </c>
      <c r="Q127" s="15">
        <f t="shared" si="12"/>
        <v>24.903634824932215</v>
      </c>
      <c r="R127" s="251">
        <f t="shared" si="13"/>
        <v>4.2600349153057948</v>
      </c>
      <c r="S127" s="182" t="s">
        <v>750</v>
      </c>
      <c r="T127" s="183" t="s">
        <v>751</v>
      </c>
      <c r="U127" s="184">
        <v>11108841</v>
      </c>
      <c r="V127" s="184">
        <v>24076</v>
      </c>
      <c r="W127" s="15">
        <f t="shared" si="14"/>
        <v>2.1672827975483671</v>
      </c>
      <c r="X127" s="251">
        <f t="shared" si="15"/>
        <v>0.90184484562757639</v>
      </c>
    </row>
    <row r="128" spans="1:24" ht="15">
      <c r="A128" s="182" t="s">
        <v>752</v>
      </c>
      <c r="B128" s="183" t="s">
        <v>753</v>
      </c>
      <c r="C128" s="184">
        <v>122311759</v>
      </c>
      <c r="D128" s="184">
        <v>33817</v>
      </c>
      <c r="E128" s="15">
        <f t="shared" si="8"/>
        <v>0.27648200202893003</v>
      </c>
      <c r="F128" s="251">
        <f t="shared" si="9"/>
        <v>0.17604070279229489</v>
      </c>
      <c r="G128" s="182" t="s">
        <v>754</v>
      </c>
      <c r="H128" s="183" t="s">
        <v>755</v>
      </c>
      <c r="I128" s="184">
        <v>2351929</v>
      </c>
      <c r="J128" s="184">
        <v>18518</v>
      </c>
      <c r="K128" s="15">
        <f t="shared" si="10"/>
        <v>7.8735369987784489</v>
      </c>
      <c r="L128" s="251">
        <f t="shared" si="11"/>
        <v>4.3492149595269254</v>
      </c>
      <c r="M128" s="182" t="s">
        <v>750</v>
      </c>
      <c r="N128" s="183" t="s">
        <v>751</v>
      </c>
      <c r="O128" s="184">
        <v>17352794</v>
      </c>
      <c r="P128" s="184">
        <v>34231</v>
      </c>
      <c r="Q128" s="15">
        <f t="shared" si="12"/>
        <v>1.9726506290571999</v>
      </c>
      <c r="R128" s="251">
        <f t="shared" si="13"/>
        <v>0.90606960582136498</v>
      </c>
      <c r="S128" s="182" t="s">
        <v>752</v>
      </c>
      <c r="T128" s="183" t="s">
        <v>753</v>
      </c>
      <c r="U128" s="184">
        <v>321193228</v>
      </c>
      <c r="V128" s="184">
        <v>290356</v>
      </c>
      <c r="W128" s="15">
        <f t="shared" si="14"/>
        <v>0.90399166199108039</v>
      </c>
      <c r="X128" s="251">
        <f t="shared" si="15"/>
        <v>0.19986277049003698</v>
      </c>
    </row>
    <row r="129" spans="1:24" ht="15">
      <c r="A129" s="182" t="s">
        <v>754</v>
      </c>
      <c r="B129" s="183" t="s">
        <v>755</v>
      </c>
      <c r="C129" s="184">
        <v>1765893</v>
      </c>
      <c r="D129" s="184">
        <v>10124</v>
      </c>
      <c r="E129" s="197">
        <f t="shared" si="8"/>
        <v>5.733076692642193</v>
      </c>
      <c r="F129" s="251">
        <f t="shared" si="9"/>
        <v>6.3291305655429673</v>
      </c>
      <c r="G129" s="182" t="s">
        <v>756</v>
      </c>
      <c r="H129" s="183" t="s">
        <v>757</v>
      </c>
      <c r="I129" s="184">
        <v>805924</v>
      </c>
      <c r="J129" s="184">
        <v>11414</v>
      </c>
      <c r="K129" s="15">
        <f t="shared" si="10"/>
        <v>14.162625756274785</v>
      </c>
      <c r="L129" s="251">
        <f t="shared" si="11"/>
        <v>13.374649726569285</v>
      </c>
      <c r="M129" s="182" t="s">
        <v>752</v>
      </c>
      <c r="N129" s="183" t="s">
        <v>753</v>
      </c>
      <c r="O129" s="184">
        <v>484302449</v>
      </c>
      <c r="P129" s="184">
        <v>341703</v>
      </c>
      <c r="Q129" s="15">
        <f t="shared" si="12"/>
        <v>0.7055570350832564</v>
      </c>
      <c r="R129" s="251">
        <f t="shared" si="13"/>
        <v>0.34354196316300045</v>
      </c>
      <c r="S129" s="182" t="s">
        <v>1027</v>
      </c>
      <c r="T129" s="183" t="s">
        <v>1028</v>
      </c>
      <c r="U129" s="184">
        <v>823819</v>
      </c>
      <c r="V129" s="184">
        <v>654</v>
      </c>
      <c r="W129" s="15">
        <f t="shared" si="14"/>
        <v>0.79386370064298106</v>
      </c>
      <c r="X129" s="251">
        <f t="shared" si="15"/>
        <v>0.26561998461339764</v>
      </c>
    </row>
    <row r="130" spans="1:24" ht="15">
      <c r="A130" s="182" t="s">
        <v>756</v>
      </c>
      <c r="B130" s="183" t="s">
        <v>757</v>
      </c>
      <c r="C130" s="184">
        <v>343806</v>
      </c>
      <c r="D130" s="184">
        <v>5519</v>
      </c>
      <c r="E130" s="15">
        <f t="shared" si="8"/>
        <v>16.052657603415881</v>
      </c>
      <c r="F130" s="251">
        <f t="shared" si="9"/>
        <v>1.0005088228565868</v>
      </c>
      <c r="G130" s="182" t="s">
        <v>758</v>
      </c>
      <c r="H130" s="183" t="s">
        <v>759</v>
      </c>
      <c r="I130" s="184">
        <v>53389</v>
      </c>
      <c r="J130" s="184">
        <v>2520</v>
      </c>
      <c r="K130" s="15">
        <f t="shared" si="10"/>
        <v>47.200734233643637</v>
      </c>
      <c r="L130" s="251">
        <f t="shared" si="11"/>
        <v>2.2928855051880714</v>
      </c>
      <c r="M130" s="182" t="s">
        <v>1027</v>
      </c>
      <c r="N130" s="183" t="s">
        <v>1028</v>
      </c>
      <c r="O130" s="184">
        <v>1389137</v>
      </c>
      <c r="P130" s="184">
        <v>1280</v>
      </c>
      <c r="Q130" s="15">
        <f t="shared" si="12"/>
        <v>0.92143539478107628</v>
      </c>
      <c r="R130" s="251">
        <f t="shared" si="13"/>
        <v>0.42564287156863795</v>
      </c>
      <c r="S130" s="182" t="s">
        <v>754</v>
      </c>
      <c r="T130" s="183" t="s">
        <v>755</v>
      </c>
      <c r="U130" s="184">
        <v>3245385</v>
      </c>
      <c r="V130" s="184">
        <v>35633</v>
      </c>
      <c r="W130" s="15">
        <f t="shared" si="14"/>
        <v>10.979591019247332</v>
      </c>
      <c r="X130" s="251">
        <f t="shared" si="15"/>
        <v>3.3285142386688218</v>
      </c>
    </row>
    <row r="131" spans="1:24" ht="15">
      <c r="A131" s="182" t="s">
        <v>758</v>
      </c>
      <c r="B131" s="183" t="s">
        <v>759</v>
      </c>
      <c r="C131" s="184">
        <v>453269</v>
      </c>
      <c r="D131" s="184">
        <v>4881</v>
      </c>
      <c r="E131" s="197">
        <f t="shared" si="8"/>
        <v>10.768439933019907</v>
      </c>
      <c r="F131" s="251">
        <f t="shared" si="9"/>
        <v>0.1826276437776588</v>
      </c>
      <c r="G131" s="182" t="s">
        <v>760</v>
      </c>
      <c r="H131" s="183" t="s">
        <v>761</v>
      </c>
      <c r="I131" s="184">
        <v>96661989</v>
      </c>
      <c r="J131" s="184">
        <v>334932</v>
      </c>
      <c r="K131" s="15">
        <f t="shared" si="10"/>
        <v>3.4649814623615907</v>
      </c>
      <c r="L131" s="251">
        <f t="shared" si="11"/>
        <v>6.114566380645934E-2</v>
      </c>
      <c r="M131" s="182" t="s">
        <v>754</v>
      </c>
      <c r="N131" s="183" t="s">
        <v>755</v>
      </c>
      <c r="O131" s="184">
        <v>9541389</v>
      </c>
      <c r="P131" s="184">
        <v>64216</v>
      </c>
      <c r="Q131" s="15">
        <f t="shared" si="12"/>
        <v>6.73025698878853</v>
      </c>
      <c r="R131" s="251">
        <f t="shared" si="13"/>
        <v>0.33151918786282286</v>
      </c>
      <c r="S131" s="182" t="s">
        <v>756</v>
      </c>
      <c r="T131" s="183" t="s">
        <v>757</v>
      </c>
      <c r="U131" s="184">
        <v>498281</v>
      </c>
      <c r="V131" s="184">
        <v>33972</v>
      </c>
      <c r="W131" s="15">
        <f t="shared" si="14"/>
        <v>68.178397330020616</v>
      </c>
      <c r="X131" s="251">
        <f t="shared" si="15"/>
        <v>12.625881647771706</v>
      </c>
    </row>
    <row r="132" spans="1:24" ht="15">
      <c r="A132" s="182" t="s">
        <v>760</v>
      </c>
      <c r="B132" s="183" t="s">
        <v>761</v>
      </c>
      <c r="C132" s="184">
        <v>36967998</v>
      </c>
      <c r="D132" s="184">
        <v>76622</v>
      </c>
      <c r="E132" s="15">
        <f t="shared" si="8"/>
        <v>2.0726575455884846</v>
      </c>
      <c r="F132" s="251">
        <f t="shared" si="9"/>
        <v>8.8292078033596788E-2</v>
      </c>
      <c r="G132" s="182" t="s">
        <v>762</v>
      </c>
      <c r="H132" s="183" t="s">
        <v>763</v>
      </c>
      <c r="I132" s="184">
        <v>285623517</v>
      </c>
      <c r="J132" s="184">
        <v>1108824</v>
      </c>
      <c r="K132" s="15">
        <f t="shared" si="10"/>
        <v>3.8821173117898415</v>
      </c>
      <c r="L132" s="251">
        <f t="shared" si="11"/>
        <v>7.4078151203373438E-2</v>
      </c>
      <c r="M132" s="182" t="s">
        <v>756</v>
      </c>
      <c r="N132" s="183" t="s">
        <v>757</v>
      </c>
      <c r="O132" s="184">
        <v>522476</v>
      </c>
      <c r="P132" s="184">
        <v>27642</v>
      </c>
      <c r="Q132" s="15">
        <f t="shared" si="12"/>
        <v>52.905779404221441</v>
      </c>
      <c r="R132" s="251">
        <f t="shared" si="13"/>
        <v>1.3670252254948809</v>
      </c>
      <c r="S132" s="182" t="s">
        <v>758</v>
      </c>
      <c r="T132" s="183" t="s">
        <v>759</v>
      </c>
      <c r="U132" s="184">
        <v>21572</v>
      </c>
      <c r="V132" s="184">
        <v>868</v>
      </c>
      <c r="W132" s="15">
        <f t="shared" si="14"/>
        <v>40.237344706100501</v>
      </c>
      <c r="X132" s="251">
        <f t="shared" si="15"/>
        <v>1.5804354282146966</v>
      </c>
    </row>
    <row r="133" spans="1:24" ht="15">
      <c r="A133" s="182" t="s">
        <v>762</v>
      </c>
      <c r="B133" s="183" t="s">
        <v>763</v>
      </c>
      <c r="C133" s="184">
        <v>87114772</v>
      </c>
      <c r="D133" s="184">
        <v>198432</v>
      </c>
      <c r="E133" s="197">
        <f t="shared" si="8"/>
        <v>2.2778226406883095</v>
      </c>
      <c r="F133" s="251">
        <f t="shared" si="9"/>
        <v>0.91643087503069098</v>
      </c>
      <c r="G133" s="182" t="s">
        <v>764</v>
      </c>
      <c r="H133" s="183" t="s">
        <v>765</v>
      </c>
      <c r="I133" s="184">
        <v>47211638</v>
      </c>
      <c r="J133" s="184">
        <v>318922</v>
      </c>
      <c r="K133" s="15">
        <f t="shared" si="10"/>
        <v>6.7551564298616364</v>
      </c>
      <c r="L133" s="251">
        <f t="shared" si="11"/>
        <v>1.5428714628463371</v>
      </c>
      <c r="M133" s="182" t="s">
        <v>758</v>
      </c>
      <c r="N133" s="183" t="s">
        <v>759</v>
      </c>
      <c r="O133" s="184">
        <v>42967</v>
      </c>
      <c r="P133" s="184">
        <v>2305</v>
      </c>
      <c r="Q133" s="15">
        <f t="shared" si="12"/>
        <v>53.645821211627535</v>
      </c>
      <c r="R133" s="251">
        <f t="shared" si="13"/>
        <v>0.94861869154765044</v>
      </c>
      <c r="S133" s="182" t="s">
        <v>760</v>
      </c>
      <c r="T133" s="183" t="s">
        <v>761</v>
      </c>
      <c r="U133" s="184">
        <v>72007728</v>
      </c>
      <c r="V133" s="184">
        <v>416904</v>
      </c>
      <c r="W133" s="15">
        <f t="shared" si="14"/>
        <v>5.7897119042556096</v>
      </c>
      <c r="X133" s="251">
        <f t="shared" si="15"/>
        <v>8.7268249941640758E-2</v>
      </c>
    </row>
    <row r="134" spans="1:24" ht="15">
      <c r="A134" s="182" t="s">
        <v>764</v>
      </c>
      <c r="B134" s="183" t="s">
        <v>765</v>
      </c>
      <c r="C134" s="184">
        <v>18112725</v>
      </c>
      <c r="D134" s="184">
        <v>78652</v>
      </c>
      <c r="E134" s="15">
        <f t="shared" si="8"/>
        <v>4.3423615165581095</v>
      </c>
      <c r="F134" s="251">
        <f t="shared" si="9"/>
        <v>1.7692728217280489</v>
      </c>
      <c r="G134" s="182" t="s">
        <v>766</v>
      </c>
      <c r="H134" s="183" t="s">
        <v>767</v>
      </c>
      <c r="I134" s="184">
        <v>85706</v>
      </c>
      <c r="J134" s="184">
        <v>619</v>
      </c>
      <c r="K134" s="15">
        <f t="shared" si="10"/>
        <v>7.2223648286000977</v>
      </c>
      <c r="L134" s="251">
        <f t="shared" si="11"/>
        <v>1.9037377875203729</v>
      </c>
      <c r="M134" s="182" t="s">
        <v>760</v>
      </c>
      <c r="N134" s="183" t="s">
        <v>761</v>
      </c>
      <c r="O134" s="184">
        <v>138074818</v>
      </c>
      <c r="P134" s="184">
        <v>603337</v>
      </c>
      <c r="Q134" s="15">
        <f t="shared" si="12"/>
        <v>4.3696382058602454</v>
      </c>
      <c r="R134" s="251">
        <f t="shared" si="13"/>
        <v>0.88690256721453131</v>
      </c>
      <c r="S134" s="182" t="s">
        <v>762</v>
      </c>
      <c r="T134" s="183" t="s">
        <v>763</v>
      </c>
      <c r="U134" s="184">
        <v>186377695</v>
      </c>
      <c r="V134" s="184">
        <v>1247491</v>
      </c>
      <c r="W134" s="15">
        <f t="shared" si="14"/>
        <v>6.6933492229314249</v>
      </c>
      <c r="X134" s="251">
        <f t="shared" si="15"/>
        <v>8.5699320644290936E-2</v>
      </c>
    </row>
    <row r="135" spans="1:24" ht="15">
      <c r="A135" s="182" t="s">
        <v>766</v>
      </c>
      <c r="B135" s="183" t="s">
        <v>767</v>
      </c>
      <c r="C135" s="184">
        <v>606084</v>
      </c>
      <c r="D135" s="184">
        <v>1212</v>
      </c>
      <c r="E135" s="197">
        <f t="shared" ref="E135:E198" si="16">D135/C135*1000</f>
        <v>1.9997228106995069</v>
      </c>
      <c r="F135" s="251">
        <f t="shared" ref="F135:F198" si="17">E135/E404</f>
        <v>0.28942847645799402</v>
      </c>
      <c r="G135" s="182" t="s">
        <v>768</v>
      </c>
      <c r="H135" s="183" t="s">
        <v>769</v>
      </c>
      <c r="I135" s="184">
        <v>587248965</v>
      </c>
      <c r="J135" s="184">
        <v>258702</v>
      </c>
      <c r="K135" s="15">
        <f t="shared" ref="K135:K198" si="18">J135/I135*1000</f>
        <v>0.44053206632726888</v>
      </c>
      <c r="L135" s="251">
        <f t="shared" ref="L135:L198" si="19">K135/K404</f>
        <v>4.853692920396567E-2</v>
      </c>
      <c r="M135" s="182" t="s">
        <v>762</v>
      </c>
      <c r="N135" s="183" t="s">
        <v>763</v>
      </c>
      <c r="O135" s="184">
        <v>355194973</v>
      </c>
      <c r="P135" s="184">
        <v>1942533</v>
      </c>
      <c r="Q135" s="15">
        <f t="shared" ref="Q135:Q198" si="20">P135/O135*1000</f>
        <v>5.4689203047927153</v>
      </c>
      <c r="R135" s="251">
        <f t="shared" ref="R135:R198" si="21">Q135/Q404</f>
        <v>1.144682951917785</v>
      </c>
      <c r="S135" s="182" t="s">
        <v>764</v>
      </c>
      <c r="T135" s="183" t="s">
        <v>765</v>
      </c>
      <c r="U135" s="184">
        <v>34255053</v>
      </c>
      <c r="V135" s="184">
        <v>329833</v>
      </c>
      <c r="W135" s="15">
        <f t="shared" ref="W135:W198" si="22">V135/U135*1000</f>
        <v>9.6287400285149172</v>
      </c>
      <c r="X135" s="251">
        <f t="shared" ref="X135:X198" si="23">W135/W404</f>
        <v>1.5858816963671711</v>
      </c>
    </row>
    <row r="136" spans="1:24" ht="15">
      <c r="A136" s="182" t="s">
        <v>768</v>
      </c>
      <c r="B136" s="183" t="s">
        <v>769</v>
      </c>
      <c r="C136" s="184">
        <v>214990550</v>
      </c>
      <c r="D136" s="184">
        <v>64683</v>
      </c>
      <c r="E136" s="15">
        <f t="shared" si="16"/>
        <v>0.30086438683002575</v>
      </c>
      <c r="F136" s="251">
        <f t="shared" si="17"/>
        <v>6.2434103428665767E-2</v>
      </c>
      <c r="G136" s="182" t="s">
        <v>770</v>
      </c>
      <c r="H136" s="183" t="s">
        <v>771</v>
      </c>
      <c r="I136" s="184">
        <v>876529930</v>
      </c>
      <c r="J136" s="184">
        <v>370726</v>
      </c>
      <c r="K136" s="15">
        <f t="shared" si="18"/>
        <v>0.42294733734876572</v>
      </c>
      <c r="L136" s="251">
        <f t="shared" si="19"/>
        <v>8.0683432692347845E-2</v>
      </c>
      <c r="M136" s="182" t="s">
        <v>764</v>
      </c>
      <c r="N136" s="183" t="s">
        <v>765</v>
      </c>
      <c r="O136" s="184">
        <v>56047182</v>
      </c>
      <c r="P136" s="184">
        <v>508806</v>
      </c>
      <c r="Q136" s="15">
        <f t="shared" si="20"/>
        <v>9.0781727438143101</v>
      </c>
      <c r="R136" s="251">
        <f t="shared" si="21"/>
        <v>1.1811714442235413</v>
      </c>
      <c r="S136" s="182" t="s">
        <v>766</v>
      </c>
      <c r="T136" s="183" t="s">
        <v>767</v>
      </c>
      <c r="U136" s="184">
        <v>44519</v>
      </c>
      <c r="V136" s="184">
        <v>454</v>
      </c>
      <c r="W136" s="15">
        <f t="shared" si="22"/>
        <v>10.197893034434736</v>
      </c>
      <c r="X136" s="251">
        <f t="shared" si="23"/>
        <v>1.7847041065078106</v>
      </c>
    </row>
    <row r="137" spans="1:24" ht="15">
      <c r="A137" s="182" t="s">
        <v>770</v>
      </c>
      <c r="B137" s="183" t="s">
        <v>771</v>
      </c>
      <c r="C137" s="184">
        <v>299104780</v>
      </c>
      <c r="D137" s="184">
        <v>125383</v>
      </c>
      <c r="E137" s="197">
        <f t="shared" si="16"/>
        <v>0.41919423688247309</v>
      </c>
      <c r="F137" s="251">
        <f t="shared" si="17"/>
        <v>0.95673919159610921</v>
      </c>
      <c r="G137" s="182" t="s">
        <v>772</v>
      </c>
      <c r="H137" s="183" t="s">
        <v>773</v>
      </c>
      <c r="I137" s="184">
        <v>806824490</v>
      </c>
      <c r="J137" s="184">
        <v>549085</v>
      </c>
      <c r="K137" s="15">
        <f t="shared" si="18"/>
        <v>0.6805507353897996</v>
      </c>
      <c r="L137" s="251">
        <f t="shared" si="19"/>
        <v>1.2174659124977762</v>
      </c>
      <c r="M137" s="182" t="s">
        <v>766</v>
      </c>
      <c r="N137" s="183" t="s">
        <v>767</v>
      </c>
      <c r="O137" s="184">
        <v>323262</v>
      </c>
      <c r="P137" s="184">
        <v>1041</v>
      </c>
      <c r="Q137" s="15">
        <f t="shared" si="20"/>
        <v>3.2202980863819439</v>
      </c>
      <c r="R137" s="251">
        <f t="shared" si="21"/>
        <v>0.50907602498058735</v>
      </c>
      <c r="S137" s="182" t="s">
        <v>768</v>
      </c>
      <c r="T137" s="183" t="s">
        <v>769</v>
      </c>
      <c r="U137" s="184">
        <v>479837677</v>
      </c>
      <c r="V137" s="184">
        <v>286416</v>
      </c>
      <c r="W137" s="15">
        <f t="shared" si="22"/>
        <v>0.59690185604162127</v>
      </c>
      <c r="X137" s="251">
        <f t="shared" si="23"/>
        <v>9.8995124286824804E-2</v>
      </c>
    </row>
    <row r="138" spans="1:24" ht="15">
      <c r="A138" s="182" t="s">
        <v>772</v>
      </c>
      <c r="B138" s="183" t="s">
        <v>773</v>
      </c>
      <c r="C138" s="184">
        <v>307505473</v>
      </c>
      <c r="D138" s="184">
        <v>177215</v>
      </c>
      <c r="E138" s="15">
        <f t="shared" si="16"/>
        <v>0.57629868590989275</v>
      </c>
      <c r="F138" s="251">
        <f t="shared" si="17"/>
        <v>0.7027716732527326</v>
      </c>
      <c r="G138" s="182" t="s">
        <v>774</v>
      </c>
      <c r="H138" s="183" t="s">
        <v>775</v>
      </c>
      <c r="I138" s="184">
        <v>319250098</v>
      </c>
      <c r="J138" s="184">
        <v>589835</v>
      </c>
      <c r="K138" s="15">
        <f t="shared" si="18"/>
        <v>1.8475640373961608</v>
      </c>
      <c r="L138" s="251">
        <f t="shared" si="19"/>
        <v>1.8970385479650727</v>
      </c>
      <c r="M138" s="182" t="s">
        <v>768</v>
      </c>
      <c r="N138" s="183" t="s">
        <v>769</v>
      </c>
      <c r="O138" s="184">
        <v>781962870</v>
      </c>
      <c r="P138" s="184">
        <v>439000</v>
      </c>
      <c r="Q138" s="15">
        <f t="shared" si="20"/>
        <v>0.56140773026729518</v>
      </c>
      <c r="R138" s="251">
        <f t="shared" si="21"/>
        <v>0.76327332113402524</v>
      </c>
      <c r="S138" s="182" t="s">
        <v>770</v>
      </c>
      <c r="T138" s="183" t="s">
        <v>771</v>
      </c>
      <c r="U138" s="184">
        <v>293472760</v>
      </c>
      <c r="V138" s="184">
        <v>258152</v>
      </c>
      <c r="W138" s="15">
        <f t="shared" si="22"/>
        <v>0.87964552485211922</v>
      </c>
      <c r="X138" s="251">
        <f t="shared" si="23"/>
        <v>0.5342188435012033</v>
      </c>
    </row>
    <row r="139" spans="1:24" ht="15">
      <c r="A139" s="182" t="s">
        <v>774</v>
      </c>
      <c r="B139" s="183" t="s">
        <v>775</v>
      </c>
      <c r="C139" s="184">
        <v>92064522</v>
      </c>
      <c r="D139" s="184">
        <v>124754</v>
      </c>
      <c r="E139" s="197">
        <f t="shared" si="16"/>
        <v>1.355071392213387</v>
      </c>
      <c r="F139" s="251">
        <f t="shared" si="17"/>
        <v>1.8426152318074278</v>
      </c>
      <c r="G139" s="182" t="s">
        <v>776</v>
      </c>
      <c r="H139" s="183" t="s">
        <v>777</v>
      </c>
      <c r="I139" s="184">
        <v>125455793</v>
      </c>
      <c r="J139" s="184">
        <v>395529</v>
      </c>
      <c r="K139" s="15">
        <f t="shared" si="18"/>
        <v>3.1527360398574822</v>
      </c>
      <c r="L139" s="251">
        <f t="shared" si="19"/>
        <v>3.9470829007456825</v>
      </c>
      <c r="M139" s="182" t="s">
        <v>770</v>
      </c>
      <c r="N139" s="183" t="s">
        <v>771</v>
      </c>
      <c r="O139" s="184">
        <v>535474934</v>
      </c>
      <c r="P139" s="184">
        <v>433182</v>
      </c>
      <c r="Q139" s="15">
        <f t="shared" si="20"/>
        <v>0.80896783863276034</v>
      </c>
      <c r="R139" s="251">
        <f t="shared" si="21"/>
        <v>0.67463977589895807</v>
      </c>
      <c r="S139" s="182" t="s">
        <v>772</v>
      </c>
      <c r="T139" s="183" t="s">
        <v>773</v>
      </c>
      <c r="U139" s="184">
        <v>372392864</v>
      </c>
      <c r="V139" s="184">
        <v>409578</v>
      </c>
      <c r="W139" s="15">
        <f t="shared" si="22"/>
        <v>1.0998545879762078</v>
      </c>
      <c r="X139" s="251">
        <f t="shared" si="23"/>
        <v>1.4723956916962206</v>
      </c>
    </row>
    <row r="140" spans="1:24" ht="15">
      <c r="A140" s="182" t="s">
        <v>776</v>
      </c>
      <c r="B140" s="183" t="s">
        <v>777</v>
      </c>
      <c r="C140" s="184">
        <v>58135388</v>
      </c>
      <c r="D140" s="184">
        <v>144640</v>
      </c>
      <c r="E140" s="15">
        <f t="shared" si="16"/>
        <v>2.4879854590460462</v>
      </c>
      <c r="F140" s="251">
        <f t="shared" si="17"/>
        <v>1.7014319409716914</v>
      </c>
      <c r="G140" s="182" t="s">
        <v>778</v>
      </c>
      <c r="H140" s="183" t="s">
        <v>779</v>
      </c>
      <c r="I140" s="184">
        <v>25512668</v>
      </c>
      <c r="J140" s="184">
        <v>258701</v>
      </c>
      <c r="K140" s="15">
        <f t="shared" si="18"/>
        <v>10.140099812375562</v>
      </c>
      <c r="L140" s="251">
        <f t="shared" si="19"/>
        <v>6.2551634682566171</v>
      </c>
      <c r="M140" s="182" t="s">
        <v>772</v>
      </c>
      <c r="N140" s="183" t="s">
        <v>773</v>
      </c>
      <c r="O140" s="184">
        <v>733466115</v>
      </c>
      <c r="P140" s="184">
        <v>693742</v>
      </c>
      <c r="Q140" s="15">
        <f t="shared" si="20"/>
        <v>0.94584055870120198</v>
      </c>
      <c r="R140" s="251">
        <f t="shared" si="21"/>
        <v>1.0528606275020174</v>
      </c>
      <c r="S140" s="182" t="s">
        <v>774</v>
      </c>
      <c r="T140" s="183" t="s">
        <v>775</v>
      </c>
      <c r="U140" s="184">
        <v>231006172</v>
      </c>
      <c r="V140" s="184">
        <v>645387</v>
      </c>
      <c r="W140" s="15">
        <f t="shared" si="22"/>
        <v>2.7938084701910042</v>
      </c>
      <c r="X140" s="251">
        <f t="shared" si="23"/>
        <v>2.8551611438525373</v>
      </c>
    </row>
    <row r="141" spans="1:24" ht="15">
      <c r="A141" s="182" t="s">
        <v>778</v>
      </c>
      <c r="B141" s="183" t="s">
        <v>779</v>
      </c>
      <c r="C141" s="184">
        <v>17635779</v>
      </c>
      <c r="D141" s="184">
        <v>110090</v>
      </c>
      <c r="E141" s="197">
        <f t="shared" si="16"/>
        <v>6.2424234279642539</v>
      </c>
      <c r="F141" s="251">
        <f t="shared" si="17"/>
        <v>2.2005984263038738</v>
      </c>
      <c r="G141" s="182" t="s">
        <v>780</v>
      </c>
      <c r="H141" s="183" t="s">
        <v>781</v>
      </c>
      <c r="I141" s="184">
        <v>38220687</v>
      </c>
      <c r="J141" s="184">
        <v>236113</v>
      </c>
      <c r="K141" s="15">
        <f t="shared" si="18"/>
        <v>6.1776231285429271</v>
      </c>
      <c r="L141" s="251">
        <f t="shared" si="19"/>
        <v>1.7854726043038649</v>
      </c>
      <c r="M141" s="182" t="s">
        <v>774</v>
      </c>
      <c r="N141" s="183" t="s">
        <v>775</v>
      </c>
      <c r="O141" s="184">
        <v>401230831</v>
      </c>
      <c r="P141" s="184">
        <v>1008298</v>
      </c>
      <c r="Q141" s="15">
        <f t="shared" si="20"/>
        <v>2.5130122664975367</v>
      </c>
      <c r="R141" s="251">
        <f t="shared" si="21"/>
        <v>1.1656595183514269</v>
      </c>
      <c r="S141" s="182" t="s">
        <v>776</v>
      </c>
      <c r="T141" s="183" t="s">
        <v>777</v>
      </c>
      <c r="U141" s="184">
        <v>47152087</v>
      </c>
      <c r="V141" s="184">
        <v>243990</v>
      </c>
      <c r="W141" s="15">
        <f t="shared" si="22"/>
        <v>5.174532359511467</v>
      </c>
      <c r="X141" s="251">
        <f t="shared" si="23"/>
        <v>5.58754103337278</v>
      </c>
    </row>
    <row r="142" spans="1:24" ht="15">
      <c r="A142" s="182" t="s">
        <v>780</v>
      </c>
      <c r="B142" s="183" t="s">
        <v>781</v>
      </c>
      <c r="C142" s="184">
        <v>17988286</v>
      </c>
      <c r="D142" s="184">
        <v>87164</v>
      </c>
      <c r="E142" s="15">
        <f t="shared" si="16"/>
        <v>4.845597851846474</v>
      </c>
      <c r="F142" s="251">
        <f t="shared" si="17"/>
        <v>0.60792752906898173</v>
      </c>
      <c r="G142" s="182" t="s">
        <v>782</v>
      </c>
      <c r="H142" s="183" t="s">
        <v>783</v>
      </c>
      <c r="I142" s="184">
        <v>34923933</v>
      </c>
      <c r="J142" s="184">
        <v>219856</v>
      </c>
      <c r="K142" s="15">
        <f t="shared" si="18"/>
        <v>6.2952818057462192</v>
      </c>
      <c r="L142" s="251">
        <f t="shared" si="19"/>
        <v>0.6692533099203557</v>
      </c>
      <c r="M142" s="182" t="s">
        <v>776</v>
      </c>
      <c r="N142" s="183" t="s">
        <v>777</v>
      </c>
      <c r="O142" s="184">
        <v>107743465</v>
      </c>
      <c r="P142" s="184">
        <v>407628</v>
      </c>
      <c r="Q142" s="15">
        <f t="shared" si="20"/>
        <v>3.7833199442768985</v>
      </c>
      <c r="R142" s="251">
        <f t="shared" si="21"/>
        <v>0.82885306129861125</v>
      </c>
      <c r="S142" s="182" t="s">
        <v>778</v>
      </c>
      <c r="T142" s="183" t="s">
        <v>779</v>
      </c>
      <c r="U142" s="184">
        <v>6326599</v>
      </c>
      <c r="V142" s="184">
        <v>139035</v>
      </c>
      <c r="W142" s="15">
        <f t="shared" si="22"/>
        <v>21.9762624436921</v>
      </c>
      <c r="X142" s="251">
        <f t="shared" si="23"/>
        <v>10.80036872410496</v>
      </c>
    </row>
    <row r="143" spans="1:24" ht="15">
      <c r="A143" s="182" t="s">
        <v>782</v>
      </c>
      <c r="B143" s="183" t="s">
        <v>783</v>
      </c>
      <c r="C143" s="184">
        <v>17740075</v>
      </c>
      <c r="D143" s="184">
        <v>72184</v>
      </c>
      <c r="E143" s="197">
        <f t="shared" si="16"/>
        <v>4.0689794152504994</v>
      </c>
      <c r="F143" s="251">
        <f t="shared" si="17"/>
        <v>0.44885625409584473</v>
      </c>
      <c r="G143" s="182" t="s">
        <v>784</v>
      </c>
      <c r="H143" s="183" t="s">
        <v>785</v>
      </c>
      <c r="I143" s="184">
        <v>4869009</v>
      </c>
      <c r="J143" s="184">
        <v>42584</v>
      </c>
      <c r="K143" s="15">
        <f t="shared" si="18"/>
        <v>8.7459275593863133</v>
      </c>
      <c r="L143" s="251">
        <f t="shared" si="19"/>
        <v>0.80081197875617505</v>
      </c>
      <c r="M143" s="182" t="s">
        <v>778</v>
      </c>
      <c r="N143" s="183" t="s">
        <v>779</v>
      </c>
      <c r="O143" s="184">
        <v>15527964</v>
      </c>
      <c r="P143" s="184">
        <v>226665</v>
      </c>
      <c r="Q143" s="15">
        <f t="shared" si="20"/>
        <v>14.597213131096904</v>
      </c>
      <c r="R143" s="251">
        <f t="shared" si="21"/>
        <v>1.8447378776773669</v>
      </c>
      <c r="S143" s="182" t="s">
        <v>780</v>
      </c>
      <c r="T143" s="183" t="s">
        <v>781</v>
      </c>
      <c r="U143" s="184">
        <v>18044747</v>
      </c>
      <c r="V143" s="184">
        <v>117801</v>
      </c>
      <c r="W143" s="15">
        <f t="shared" si="22"/>
        <v>6.5282710807749202</v>
      </c>
      <c r="X143" s="251">
        <f t="shared" si="23"/>
        <v>1.4279390802350811</v>
      </c>
    </row>
    <row r="144" spans="1:24" ht="15">
      <c r="A144" s="182" t="s">
        <v>784</v>
      </c>
      <c r="B144" s="183" t="s">
        <v>785</v>
      </c>
      <c r="C144" s="184">
        <v>3409986</v>
      </c>
      <c r="D144" s="184">
        <v>22489</v>
      </c>
      <c r="E144" s="15">
        <f t="shared" si="16"/>
        <v>6.5950417391742961</v>
      </c>
      <c r="F144" s="251">
        <f t="shared" si="17"/>
        <v>0.51777448359654243</v>
      </c>
      <c r="G144" s="182" t="s">
        <v>786</v>
      </c>
      <c r="H144" s="183" t="s">
        <v>787</v>
      </c>
      <c r="I144" s="184">
        <v>3807581</v>
      </c>
      <c r="J144" s="184">
        <v>36809</v>
      </c>
      <c r="K144" s="15">
        <f t="shared" si="18"/>
        <v>9.6672926984350429</v>
      </c>
      <c r="L144" s="251">
        <f t="shared" si="19"/>
        <v>0.86555097986383733</v>
      </c>
      <c r="M144" s="182" t="s">
        <v>780</v>
      </c>
      <c r="N144" s="183" t="s">
        <v>781</v>
      </c>
      <c r="O144" s="184">
        <v>25848274</v>
      </c>
      <c r="P144" s="184">
        <v>184473</v>
      </c>
      <c r="Q144" s="15">
        <f t="shared" si="20"/>
        <v>7.136762787333498</v>
      </c>
      <c r="R144" s="251">
        <f t="shared" si="21"/>
        <v>0.60791081133081715</v>
      </c>
      <c r="S144" s="182" t="s">
        <v>782</v>
      </c>
      <c r="T144" s="183" t="s">
        <v>783</v>
      </c>
      <c r="U144" s="184">
        <v>27650744</v>
      </c>
      <c r="V144" s="184">
        <v>156881</v>
      </c>
      <c r="W144" s="15">
        <f t="shared" si="22"/>
        <v>5.6736628858883504</v>
      </c>
      <c r="X144" s="251">
        <f t="shared" si="23"/>
        <v>0.84439401050807428</v>
      </c>
    </row>
    <row r="145" spans="1:24" ht="15">
      <c r="A145" s="182" t="s">
        <v>786</v>
      </c>
      <c r="B145" s="183" t="s">
        <v>787</v>
      </c>
      <c r="C145" s="184">
        <v>2441204</v>
      </c>
      <c r="D145" s="184">
        <v>18016</v>
      </c>
      <c r="E145" s="197">
        <f t="shared" si="16"/>
        <v>7.3799649681059023</v>
      </c>
      <c r="F145" s="251">
        <f t="shared" si="17"/>
        <v>0.78842865459615152</v>
      </c>
      <c r="G145" s="182" t="s">
        <v>788</v>
      </c>
      <c r="H145" s="183" t="s">
        <v>789</v>
      </c>
      <c r="I145" s="184">
        <v>116710883</v>
      </c>
      <c r="J145" s="184">
        <v>429221</v>
      </c>
      <c r="K145" s="15">
        <f t="shared" si="18"/>
        <v>3.6776433265439352</v>
      </c>
      <c r="L145" s="251">
        <f t="shared" si="19"/>
        <v>0.30211560841402546</v>
      </c>
      <c r="M145" s="182" t="s">
        <v>782</v>
      </c>
      <c r="N145" s="183" t="s">
        <v>783</v>
      </c>
      <c r="O145" s="184">
        <v>38197446</v>
      </c>
      <c r="P145" s="184">
        <v>211117</v>
      </c>
      <c r="Q145" s="15">
        <f t="shared" si="20"/>
        <v>5.5269925638483794</v>
      </c>
      <c r="R145" s="251">
        <f t="shared" si="21"/>
        <v>0.75966498000872962</v>
      </c>
      <c r="S145" s="182" t="s">
        <v>784</v>
      </c>
      <c r="T145" s="183" t="s">
        <v>785</v>
      </c>
      <c r="U145" s="184">
        <v>10695166</v>
      </c>
      <c r="V145" s="184">
        <v>56850</v>
      </c>
      <c r="W145" s="15">
        <f t="shared" si="22"/>
        <v>5.3154855193458426</v>
      </c>
      <c r="X145" s="251">
        <f t="shared" si="23"/>
        <v>0.9266012524876166</v>
      </c>
    </row>
    <row r="146" spans="1:24" ht="15">
      <c r="A146" s="182" t="s">
        <v>788</v>
      </c>
      <c r="B146" s="183" t="s">
        <v>789</v>
      </c>
      <c r="C146" s="184">
        <v>36060182</v>
      </c>
      <c r="D146" s="184">
        <v>106410</v>
      </c>
      <c r="E146" s="15">
        <f t="shared" si="16"/>
        <v>2.9509002478135025</v>
      </c>
      <c r="F146" s="251">
        <f t="shared" si="17"/>
        <v>0.28499427410043932</v>
      </c>
      <c r="G146" s="182" t="s">
        <v>790</v>
      </c>
      <c r="H146" s="183" t="s">
        <v>791</v>
      </c>
      <c r="I146" s="184">
        <v>81233562</v>
      </c>
      <c r="J146" s="184">
        <v>341195</v>
      </c>
      <c r="K146" s="15">
        <f t="shared" si="18"/>
        <v>4.2001728300428329</v>
      </c>
      <c r="L146" s="251">
        <f t="shared" si="19"/>
        <v>0.33204975068477238</v>
      </c>
      <c r="M146" s="182" t="s">
        <v>784</v>
      </c>
      <c r="N146" s="183" t="s">
        <v>785</v>
      </c>
      <c r="O146" s="184">
        <v>12577184</v>
      </c>
      <c r="P146" s="184">
        <v>83287</v>
      </c>
      <c r="Q146" s="15">
        <f t="shared" si="20"/>
        <v>6.6220705684197672</v>
      </c>
      <c r="R146" s="251">
        <f t="shared" si="21"/>
        <v>0.77838168235812955</v>
      </c>
      <c r="S146" s="182" t="s">
        <v>786</v>
      </c>
      <c r="T146" s="183" t="s">
        <v>787</v>
      </c>
      <c r="U146" s="184">
        <v>2188733</v>
      </c>
      <c r="V146" s="184">
        <v>20219</v>
      </c>
      <c r="W146" s="15">
        <f t="shared" si="22"/>
        <v>9.2377644966288717</v>
      </c>
      <c r="X146" s="251">
        <f t="shared" si="23"/>
        <v>1.3411409832910695</v>
      </c>
    </row>
    <row r="147" spans="1:24" ht="15">
      <c r="A147" s="182" t="s">
        <v>790</v>
      </c>
      <c r="B147" s="183" t="s">
        <v>791</v>
      </c>
      <c r="C147" s="184">
        <v>23688167</v>
      </c>
      <c r="D147" s="184">
        <v>137068</v>
      </c>
      <c r="E147" s="197">
        <f t="shared" si="16"/>
        <v>5.7863489395359293</v>
      </c>
      <c r="F147" s="251">
        <f t="shared" si="17"/>
        <v>0.97873071057781869</v>
      </c>
      <c r="G147" s="182" t="s">
        <v>792</v>
      </c>
      <c r="H147" s="183" t="s">
        <v>793</v>
      </c>
      <c r="I147" s="184">
        <v>14517296</v>
      </c>
      <c r="J147" s="184">
        <v>77584</v>
      </c>
      <c r="K147" s="15">
        <f t="shared" si="18"/>
        <v>5.344245925687539</v>
      </c>
      <c r="L147" s="251">
        <f t="shared" si="19"/>
        <v>0.82595454521388945</v>
      </c>
      <c r="M147" s="182" t="s">
        <v>786</v>
      </c>
      <c r="N147" s="183" t="s">
        <v>787</v>
      </c>
      <c r="O147" s="184">
        <v>2668325</v>
      </c>
      <c r="P147" s="184">
        <v>31546</v>
      </c>
      <c r="Q147" s="15">
        <f t="shared" si="20"/>
        <v>11.822397946277158</v>
      </c>
      <c r="R147" s="251">
        <f t="shared" si="21"/>
        <v>1.4231245000598285</v>
      </c>
      <c r="S147" s="182" t="s">
        <v>788</v>
      </c>
      <c r="T147" s="183" t="s">
        <v>789</v>
      </c>
      <c r="U147" s="184">
        <v>96648024</v>
      </c>
      <c r="V147" s="184">
        <v>472829</v>
      </c>
      <c r="W147" s="15">
        <f t="shared" si="22"/>
        <v>4.8922779838726962</v>
      </c>
      <c r="X147" s="251">
        <f t="shared" si="23"/>
        <v>1.2213645096516084</v>
      </c>
    </row>
    <row r="148" spans="1:24" ht="15">
      <c r="A148" s="182" t="s">
        <v>792</v>
      </c>
      <c r="B148" s="183" t="s">
        <v>793</v>
      </c>
      <c r="C148" s="184">
        <v>8200561</v>
      </c>
      <c r="D148" s="184">
        <v>20987</v>
      </c>
      <c r="E148" s="15">
        <f t="shared" si="16"/>
        <v>2.5592151561338303</v>
      </c>
      <c r="F148" s="251">
        <f t="shared" si="17"/>
        <v>0.48912574158003375</v>
      </c>
      <c r="G148" s="182" t="s">
        <v>794</v>
      </c>
      <c r="H148" s="183" t="s">
        <v>795</v>
      </c>
      <c r="I148" s="184">
        <v>1162717201</v>
      </c>
      <c r="J148" s="184">
        <v>159721</v>
      </c>
      <c r="K148" s="15">
        <f t="shared" si="18"/>
        <v>0.13736874268535054</v>
      </c>
      <c r="L148" s="251">
        <f t="shared" si="19"/>
        <v>2.5225219920923553E-2</v>
      </c>
      <c r="M148" s="182" t="s">
        <v>788</v>
      </c>
      <c r="N148" s="183" t="s">
        <v>789</v>
      </c>
      <c r="O148" s="184">
        <v>146066750</v>
      </c>
      <c r="P148" s="184">
        <v>652716</v>
      </c>
      <c r="Q148" s="15">
        <f t="shared" si="20"/>
        <v>4.46861452041618</v>
      </c>
      <c r="R148" s="251">
        <f t="shared" si="21"/>
        <v>0.78535267725808322</v>
      </c>
      <c r="S148" s="182" t="s">
        <v>790</v>
      </c>
      <c r="T148" s="183" t="s">
        <v>791</v>
      </c>
      <c r="U148" s="184">
        <v>18895474</v>
      </c>
      <c r="V148" s="184">
        <v>220488</v>
      </c>
      <c r="W148" s="15">
        <f t="shared" si="22"/>
        <v>11.668826090311363</v>
      </c>
      <c r="X148" s="251">
        <f t="shared" si="23"/>
        <v>1.5520782476117299</v>
      </c>
    </row>
    <row r="149" spans="1:24" ht="15">
      <c r="A149" s="182" t="s">
        <v>794</v>
      </c>
      <c r="B149" s="183" t="s">
        <v>795</v>
      </c>
      <c r="C149" s="184">
        <v>1415619730</v>
      </c>
      <c r="D149" s="184">
        <v>77337</v>
      </c>
      <c r="E149" s="197">
        <f t="shared" si="16"/>
        <v>5.4631196755077722E-2</v>
      </c>
      <c r="F149" s="251">
        <f t="shared" si="17"/>
        <v>2.4721321820243173E-2</v>
      </c>
      <c r="G149" s="182" t="s">
        <v>796</v>
      </c>
      <c r="H149" s="183" t="s">
        <v>797</v>
      </c>
      <c r="I149" s="184">
        <v>424330111</v>
      </c>
      <c r="J149" s="184">
        <v>157047</v>
      </c>
      <c r="K149" s="15">
        <f t="shared" si="18"/>
        <v>0.37010571705574763</v>
      </c>
      <c r="L149" s="251">
        <f t="shared" si="19"/>
        <v>0.10775259871332474</v>
      </c>
      <c r="M149" s="182" t="s">
        <v>790</v>
      </c>
      <c r="N149" s="183" t="s">
        <v>791</v>
      </c>
      <c r="O149" s="184">
        <v>34920409</v>
      </c>
      <c r="P149" s="184">
        <v>351633</v>
      </c>
      <c r="Q149" s="15">
        <f t="shared" si="20"/>
        <v>10.069555599993116</v>
      </c>
      <c r="R149" s="251">
        <f t="shared" si="21"/>
        <v>1.5509299236186083</v>
      </c>
      <c r="S149" s="182" t="s">
        <v>792</v>
      </c>
      <c r="T149" s="183" t="s">
        <v>793</v>
      </c>
      <c r="U149" s="184">
        <v>9709006</v>
      </c>
      <c r="V149" s="184">
        <v>56256</v>
      </c>
      <c r="W149" s="15">
        <f t="shared" si="22"/>
        <v>5.7942079755641309</v>
      </c>
      <c r="X149" s="251">
        <f t="shared" si="23"/>
        <v>0.95050156264359309</v>
      </c>
    </row>
    <row r="150" spans="1:24" ht="15">
      <c r="A150" s="182" t="s">
        <v>796</v>
      </c>
      <c r="B150" s="183" t="s">
        <v>797</v>
      </c>
      <c r="C150" s="184">
        <v>487764484</v>
      </c>
      <c r="D150" s="184">
        <v>78185</v>
      </c>
      <c r="E150" s="15">
        <f t="shared" si="16"/>
        <v>0.16029252347122511</v>
      </c>
      <c r="F150" s="251">
        <f t="shared" si="17"/>
        <v>1.8753487594498188</v>
      </c>
      <c r="G150" s="182" t="s">
        <v>798</v>
      </c>
      <c r="H150" s="183" t="s">
        <v>799</v>
      </c>
      <c r="I150" s="184">
        <v>632919324</v>
      </c>
      <c r="J150" s="184">
        <v>335377</v>
      </c>
      <c r="K150" s="15">
        <f t="shared" si="18"/>
        <v>0.52988901947319911</v>
      </c>
      <c r="L150" s="251">
        <f t="shared" si="19"/>
        <v>4.8218634244913945</v>
      </c>
      <c r="M150" s="182" t="s">
        <v>792</v>
      </c>
      <c r="N150" s="183" t="s">
        <v>793</v>
      </c>
      <c r="O150" s="184">
        <v>16994423</v>
      </c>
      <c r="P150" s="184">
        <v>91487</v>
      </c>
      <c r="Q150" s="15">
        <f t="shared" si="20"/>
        <v>5.383354292169849</v>
      </c>
      <c r="R150" s="251">
        <f t="shared" si="21"/>
        <v>1.5173038268886194</v>
      </c>
      <c r="S150" s="182" t="s">
        <v>794</v>
      </c>
      <c r="T150" s="183" t="s">
        <v>795</v>
      </c>
      <c r="U150" s="184">
        <v>562609656</v>
      </c>
      <c r="V150" s="184">
        <v>113301</v>
      </c>
      <c r="W150" s="15">
        <f t="shared" si="22"/>
        <v>0.20138474125300118</v>
      </c>
      <c r="X150" s="251">
        <f t="shared" si="23"/>
        <v>2.3056988153630994E-2</v>
      </c>
    </row>
    <row r="151" spans="1:24" ht="15">
      <c r="A151" s="182" t="s">
        <v>798</v>
      </c>
      <c r="B151" s="183" t="s">
        <v>799</v>
      </c>
      <c r="C151" s="184">
        <v>410786342</v>
      </c>
      <c r="D151" s="184">
        <v>95499</v>
      </c>
      <c r="E151" s="197">
        <f t="shared" si="16"/>
        <v>0.23247851799318101</v>
      </c>
      <c r="F151" s="251">
        <f t="shared" si="17"/>
        <v>0.73051422071556937</v>
      </c>
      <c r="G151" s="182" t="s">
        <v>800</v>
      </c>
      <c r="H151" s="183" t="s">
        <v>801</v>
      </c>
      <c r="I151" s="184">
        <v>546733609</v>
      </c>
      <c r="J151" s="184">
        <v>615146</v>
      </c>
      <c r="K151" s="15">
        <f t="shared" si="18"/>
        <v>1.1251292949140794</v>
      </c>
      <c r="L151" s="251">
        <f t="shared" si="19"/>
        <v>3.2598630789392264</v>
      </c>
      <c r="M151" s="182" t="s">
        <v>794</v>
      </c>
      <c r="N151" s="183" t="s">
        <v>795</v>
      </c>
      <c r="O151" s="184">
        <v>1177859185</v>
      </c>
      <c r="P151" s="184">
        <v>212811</v>
      </c>
      <c r="Q151" s="15">
        <f t="shared" si="20"/>
        <v>0.18067609669317136</v>
      </c>
      <c r="R151" s="251">
        <f t="shared" si="21"/>
        <v>1.1206650554736921</v>
      </c>
      <c r="S151" s="182" t="s">
        <v>796</v>
      </c>
      <c r="T151" s="183" t="s">
        <v>797</v>
      </c>
      <c r="U151" s="184">
        <v>331453743</v>
      </c>
      <c r="V151" s="184">
        <v>146516</v>
      </c>
      <c r="W151" s="15">
        <f t="shared" si="22"/>
        <v>0.4420405655216873</v>
      </c>
      <c r="X151" s="251">
        <f t="shared" si="23"/>
        <v>8.6262686004457398E-2</v>
      </c>
    </row>
    <row r="152" spans="1:24" ht="15">
      <c r="A152" s="182" t="s">
        <v>800</v>
      </c>
      <c r="B152" s="183" t="s">
        <v>801</v>
      </c>
      <c r="C152" s="184">
        <v>285262853</v>
      </c>
      <c r="D152" s="184">
        <v>167328</v>
      </c>
      <c r="E152" s="15">
        <f t="shared" si="16"/>
        <v>0.5865747966840954</v>
      </c>
      <c r="F152" s="251">
        <f t="shared" si="17"/>
        <v>1.5236919990621183</v>
      </c>
      <c r="G152" s="182" t="s">
        <v>802</v>
      </c>
      <c r="H152" s="183" t="s">
        <v>803</v>
      </c>
      <c r="I152" s="184">
        <v>393356147</v>
      </c>
      <c r="J152" s="184">
        <v>970840</v>
      </c>
      <c r="K152" s="15">
        <f t="shared" si="18"/>
        <v>2.4680941365840661</v>
      </c>
      <c r="L152" s="251">
        <f t="shared" si="19"/>
        <v>3.6290383391043326</v>
      </c>
      <c r="M152" s="182" t="s">
        <v>796</v>
      </c>
      <c r="N152" s="183" t="s">
        <v>797</v>
      </c>
      <c r="O152" s="184">
        <v>569191661</v>
      </c>
      <c r="P152" s="184">
        <v>253149</v>
      </c>
      <c r="Q152" s="15">
        <f t="shared" si="20"/>
        <v>0.44475177228571522</v>
      </c>
      <c r="R152" s="251">
        <f t="shared" si="21"/>
        <v>0.86354544762842567</v>
      </c>
      <c r="S152" s="182" t="s">
        <v>798</v>
      </c>
      <c r="T152" s="183" t="s">
        <v>799</v>
      </c>
      <c r="U152" s="184">
        <v>550481946</v>
      </c>
      <c r="V152" s="184">
        <v>355450</v>
      </c>
      <c r="W152" s="15">
        <f t="shared" si="22"/>
        <v>0.64570691660794266</v>
      </c>
      <c r="X152" s="251">
        <f t="shared" si="23"/>
        <v>3.9022977214768368</v>
      </c>
    </row>
    <row r="153" spans="1:24" ht="15">
      <c r="A153" s="182" t="s">
        <v>802</v>
      </c>
      <c r="B153" s="183" t="s">
        <v>803</v>
      </c>
      <c r="C153" s="184">
        <v>186242461</v>
      </c>
      <c r="D153" s="184">
        <v>280663</v>
      </c>
      <c r="E153" s="197">
        <f t="shared" si="16"/>
        <v>1.5069764354112567</v>
      </c>
      <c r="F153" s="251">
        <f t="shared" si="17"/>
        <v>2.505992912165075</v>
      </c>
      <c r="G153" s="182" t="s">
        <v>804</v>
      </c>
      <c r="H153" s="183" t="s">
        <v>805</v>
      </c>
      <c r="I153" s="184">
        <v>25048575</v>
      </c>
      <c r="J153" s="184">
        <v>123834</v>
      </c>
      <c r="K153" s="15">
        <f t="shared" si="18"/>
        <v>4.9437542854234229</v>
      </c>
      <c r="L153" s="251">
        <f t="shared" si="19"/>
        <v>5.0748925956557143</v>
      </c>
      <c r="M153" s="182" t="s">
        <v>798</v>
      </c>
      <c r="N153" s="183" t="s">
        <v>799</v>
      </c>
      <c r="O153" s="184">
        <v>686186185</v>
      </c>
      <c r="P153" s="184">
        <v>434788</v>
      </c>
      <c r="Q153" s="15">
        <f t="shared" si="20"/>
        <v>0.6336297779005855</v>
      </c>
      <c r="R153" s="251">
        <f t="shared" si="21"/>
        <v>0.75307956865189773</v>
      </c>
      <c r="S153" s="182" t="s">
        <v>800</v>
      </c>
      <c r="T153" s="183" t="s">
        <v>801</v>
      </c>
      <c r="U153" s="184">
        <v>305183981</v>
      </c>
      <c r="V153" s="184">
        <v>473460</v>
      </c>
      <c r="W153" s="15">
        <f t="shared" si="22"/>
        <v>1.5513920437390192</v>
      </c>
      <c r="X153" s="251">
        <f t="shared" si="23"/>
        <v>2.6758486613184456</v>
      </c>
    </row>
    <row r="154" spans="1:24" ht="15">
      <c r="A154" s="182" t="s">
        <v>804</v>
      </c>
      <c r="B154" s="183" t="s">
        <v>805</v>
      </c>
      <c r="C154" s="184">
        <v>19615497</v>
      </c>
      <c r="D154" s="184">
        <v>64602</v>
      </c>
      <c r="E154" s="15">
        <f t="shared" si="16"/>
        <v>3.2934164247788371</v>
      </c>
      <c r="F154" s="251">
        <f t="shared" si="17"/>
        <v>3.2119946170052991</v>
      </c>
      <c r="G154" s="182" t="s">
        <v>806</v>
      </c>
      <c r="H154" s="183" t="s">
        <v>807</v>
      </c>
      <c r="I154" s="184">
        <v>6769</v>
      </c>
      <c r="J154" s="184">
        <v>9577</v>
      </c>
      <c r="K154" s="15">
        <f t="shared" si="18"/>
        <v>1414.8323238292214</v>
      </c>
      <c r="L154" s="251">
        <f t="shared" si="19"/>
        <v>1107.9431286520041</v>
      </c>
      <c r="M154" s="182" t="s">
        <v>800</v>
      </c>
      <c r="N154" s="183" t="s">
        <v>801</v>
      </c>
      <c r="O154" s="184">
        <v>559677118</v>
      </c>
      <c r="P154" s="184">
        <v>790064</v>
      </c>
      <c r="Q154" s="15">
        <f t="shared" si="20"/>
        <v>1.4116424891967803</v>
      </c>
      <c r="R154" s="251">
        <f t="shared" si="21"/>
        <v>1.172130241931046</v>
      </c>
      <c r="S154" s="182" t="s">
        <v>802</v>
      </c>
      <c r="T154" s="183" t="s">
        <v>803</v>
      </c>
      <c r="U154" s="184">
        <v>219921093</v>
      </c>
      <c r="V154" s="184">
        <v>395965</v>
      </c>
      <c r="W154" s="15">
        <f t="shared" si="22"/>
        <v>1.8004866863770996</v>
      </c>
      <c r="X154" s="251">
        <f t="shared" si="23"/>
        <v>1.753305722735282</v>
      </c>
    </row>
    <row r="155" spans="1:24" ht="15">
      <c r="A155" s="182" t="s">
        <v>806</v>
      </c>
      <c r="B155" s="183" t="s">
        <v>807</v>
      </c>
      <c r="C155" s="184">
        <v>3735</v>
      </c>
      <c r="D155" s="184">
        <v>929</v>
      </c>
      <c r="E155" s="197">
        <f t="shared" si="16"/>
        <v>248.72824631860777</v>
      </c>
      <c r="F155" s="251">
        <f t="shared" si="17"/>
        <v>101.30995949973254</v>
      </c>
      <c r="G155" s="182" t="s">
        <v>808</v>
      </c>
      <c r="H155" s="183" t="s">
        <v>809</v>
      </c>
      <c r="I155" s="184">
        <v>60315172</v>
      </c>
      <c r="J155" s="184">
        <v>141985</v>
      </c>
      <c r="K155" s="15">
        <f t="shared" si="18"/>
        <v>2.3540511498499912</v>
      </c>
      <c r="L155" s="251">
        <f t="shared" si="19"/>
        <v>1.3867383174149017</v>
      </c>
      <c r="M155" s="182" t="s">
        <v>802</v>
      </c>
      <c r="N155" s="183" t="s">
        <v>803</v>
      </c>
      <c r="O155" s="184">
        <v>346574613</v>
      </c>
      <c r="P155" s="184">
        <v>682983</v>
      </c>
      <c r="Q155" s="15">
        <f t="shared" si="20"/>
        <v>1.9706665588918943</v>
      </c>
      <c r="R155" s="251">
        <f t="shared" si="21"/>
        <v>1.6752696972316299</v>
      </c>
      <c r="S155" s="182" t="s">
        <v>804</v>
      </c>
      <c r="T155" s="183" t="s">
        <v>805</v>
      </c>
      <c r="U155" s="184">
        <v>8514956</v>
      </c>
      <c r="V155" s="184">
        <v>53450</v>
      </c>
      <c r="W155" s="15">
        <f t="shared" si="22"/>
        <v>6.2771903929979196</v>
      </c>
      <c r="X155" s="251">
        <f t="shared" si="23"/>
        <v>5.5452263189516353</v>
      </c>
    </row>
    <row r="156" spans="1:24" ht="15">
      <c r="A156" s="182" t="s">
        <v>808</v>
      </c>
      <c r="B156" s="183" t="s">
        <v>809</v>
      </c>
      <c r="C156" s="184">
        <v>33770317</v>
      </c>
      <c r="D156" s="184">
        <v>22612</v>
      </c>
      <c r="E156" s="15">
        <f t="shared" si="16"/>
        <v>0.66958210667670071</v>
      </c>
      <c r="F156" s="251">
        <f t="shared" si="17"/>
        <v>7.8896116929012619E-3</v>
      </c>
      <c r="G156" s="182" t="s">
        <v>810</v>
      </c>
      <c r="H156" s="183" t="s">
        <v>811</v>
      </c>
      <c r="I156" s="184">
        <v>248039720</v>
      </c>
      <c r="J156" s="184">
        <v>193126</v>
      </c>
      <c r="K156" s="15">
        <f t="shared" si="18"/>
        <v>0.77860916791875101</v>
      </c>
      <c r="L156" s="251">
        <f t="shared" si="19"/>
        <v>1.5703278256615653E-2</v>
      </c>
      <c r="M156" s="182" t="s">
        <v>804</v>
      </c>
      <c r="N156" s="183" t="s">
        <v>805</v>
      </c>
      <c r="O156" s="184">
        <v>22613315</v>
      </c>
      <c r="P156" s="184">
        <v>108358</v>
      </c>
      <c r="Q156" s="15">
        <f t="shared" si="20"/>
        <v>4.7917786489950718</v>
      </c>
      <c r="R156" s="251">
        <f t="shared" si="21"/>
        <v>1.8465484505117746</v>
      </c>
      <c r="S156" s="182" t="s">
        <v>806</v>
      </c>
      <c r="T156" s="183" t="s">
        <v>807</v>
      </c>
      <c r="U156" s="184">
        <v>8085</v>
      </c>
      <c r="V156" s="184">
        <v>19758</v>
      </c>
      <c r="W156" s="15">
        <f t="shared" si="22"/>
        <v>2443.7847866419293</v>
      </c>
      <c r="X156" s="251">
        <f t="shared" si="23"/>
        <v>1610.2207157274402</v>
      </c>
    </row>
    <row r="157" spans="1:24" ht="15">
      <c r="A157" s="182" t="s">
        <v>810</v>
      </c>
      <c r="B157" s="183" t="s">
        <v>811</v>
      </c>
      <c r="C157" s="184">
        <v>153469590</v>
      </c>
      <c r="D157" s="184">
        <v>35984</v>
      </c>
      <c r="E157" s="197">
        <f t="shared" si="16"/>
        <v>0.23446990377702839</v>
      </c>
      <c r="F157" s="251">
        <f t="shared" si="17"/>
        <v>0.60681856756580788</v>
      </c>
      <c r="G157" s="182" t="s">
        <v>812</v>
      </c>
      <c r="H157" s="183" t="s">
        <v>813</v>
      </c>
      <c r="I157" s="184">
        <v>1037176357</v>
      </c>
      <c r="J157" s="184">
        <v>707870</v>
      </c>
      <c r="K157" s="15">
        <f t="shared" si="18"/>
        <v>0.6824972389917292</v>
      </c>
      <c r="L157" s="251">
        <f t="shared" si="19"/>
        <v>0.54008980648904437</v>
      </c>
      <c r="M157" s="182" t="s">
        <v>806</v>
      </c>
      <c r="N157" s="183" t="s">
        <v>807</v>
      </c>
      <c r="O157" s="184">
        <v>8453</v>
      </c>
      <c r="P157" s="184">
        <v>23112</v>
      </c>
      <c r="Q157" s="15">
        <f t="shared" si="20"/>
        <v>2734.1772151898736</v>
      </c>
      <c r="R157" s="251">
        <f t="shared" si="21"/>
        <v>38.840660981413443</v>
      </c>
      <c r="S157" s="182" t="s">
        <v>808</v>
      </c>
      <c r="T157" s="183" t="s">
        <v>809</v>
      </c>
      <c r="U157" s="184">
        <v>36429289</v>
      </c>
      <c r="V157" s="184">
        <v>91227</v>
      </c>
      <c r="W157" s="15">
        <f t="shared" si="22"/>
        <v>2.5042212599867102</v>
      </c>
      <c r="X157" s="251">
        <f t="shared" si="23"/>
        <v>0.63073446868213967</v>
      </c>
    </row>
    <row r="158" spans="1:24" ht="15">
      <c r="A158" s="182" t="s">
        <v>812</v>
      </c>
      <c r="B158" s="183" t="s">
        <v>813</v>
      </c>
      <c r="C158" s="184">
        <v>607832608</v>
      </c>
      <c r="D158" s="184">
        <v>168585</v>
      </c>
      <c r="E158" s="15">
        <f t="shared" si="16"/>
        <v>0.27735432055004194</v>
      </c>
      <c r="F158" s="251">
        <f t="shared" si="17"/>
        <v>1.1846514096630338</v>
      </c>
      <c r="G158" s="182" t="s">
        <v>814</v>
      </c>
      <c r="H158" s="183" t="s">
        <v>815</v>
      </c>
      <c r="I158" s="184">
        <v>49994137</v>
      </c>
      <c r="J158" s="184">
        <v>49928</v>
      </c>
      <c r="K158" s="15">
        <f t="shared" si="18"/>
        <v>0.99867710487731787</v>
      </c>
      <c r="L158" s="251">
        <f t="shared" si="19"/>
        <v>1.9556250918674358</v>
      </c>
      <c r="M158" s="182" t="s">
        <v>808</v>
      </c>
      <c r="N158" s="183" t="s">
        <v>809</v>
      </c>
      <c r="O158" s="184">
        <v>105493226</v>
      </c>
      <c r="P158" s="184">
        <v>166989</v>
      </c>
      <c r="Q158" s="15">
        <f t="shared" si="20"/>
        <v>1.5829357612023356</v>
      </c>
      <c r="R158" s="251">
        <f t="shared" si="21"/>
        <v>1.0229458205452893</v>
      </c>
      <c r="S158" s="182" t="s">
        <v>810</v>
      </c>
      <c r="T158" s="183" t="s">
        <v>811</v>
      </c>
      <c r="U158" s="184">
        <v>141807325</v>
      </c>
      <c r="V158" s="184">
        <v>123335</v>
      </c>
      <c r="W158" s="15">
        <f t="shared" si="22"/>
        <v>0.86973645402309074</v>
      </c>
      <c r="X158" s="251">
        <f t="shared" si="23"/>
        <v>1.1699663286652416E-2</v>
      </c>
    </row>
    <row r="159" spans="1:24" ht="15">
      <c r="A159" s="182" t="s">
        <v>814</v>
      </c>
      <c r="B159" s="183" t="s">
        <v>815</v>
      </c>
      <c r="C159" s="184">
        <v>5173032</v>
      </c>
      <c r="D159" s="184">
        <v>4099</v>
      </c>
      <c r="E159" s="197">
        <f t="shared" si="16"/>
        <v>0.79237862823968608</v>
      </c>
      <c r="F159" s="251">
        <f t="shared" si="17"/>
        <v>2.5060937331058413</v>
      </c>
      <c r="G159" s="182" t="s">
        <v>816</v>
      </c>
      <c r="H159" s="183" t="s">
        <v>817</v>
      </c>
      <c r="I159" s="184">
        <v>119105922</v>
      </c>
      <c r="J159" s="184">
        <v>149850</v>
      </c>
      <c r="K159" s="15">
        <f t="shared" si="18"/>
        <v>1.2581238403914123</v>
      </c>
      <c r="L159" s="251">
        <f t="shared" si="19"/>
        <v>1.7357455623875122</v>
      </c>
      <c r="M159" s="182" t="s">
        <v>810</v>
      </c>
      <c r="N159" s="183" t="s">
        <v>811</v>
      </c>
      <c r="O159" s="184">
        <v>320790499</v>
      </c>
      <c r="P159" s="184">
        <v>257214</v>
      </c>
      <c r="Q159" s="15">
        <f t="shared" si="20"/>
        <v>0.80181302377038299</v>
      </c>
      <c r="R159" s="251">
        <f t="shared" si="21"/>
        <v>1.2289616668932173</v>
      </c>
      <c r="S159" s="182" t="s">
        <v>812</v>
      </c>
      <c r="T159" s="183" t="s">
        <v>813</v>
      </c>
      <c r="U159" s="184">
        <v>354274279</v>
      </c>
      <c r="V159" s="184">
        <v>278613</v>
      </c>
      <c r="W159" s="15">
        <f t="shared" si="22"/>
        <v>0.78643304500240063</v>
      </c>
      <c r="X159" s="251">
        <f t="shared" si="23"/>
        <v>0.62245485022788793</v>
      </c>
    </row>
    <row r="160" spans="1:24" ht="15">
      <c r="A160" s="182" t="s">
        <v>816</v>
      </c>
      <c r="B160" s="183" t="s">
        <v>817</v>
      </c>
      <c r="C160" s="184">
        <v>9166577</v>
      </c>
      <c r="D160" s="184">
        <v>14868</v>
      </c>
      <c r="E160" s="15">
        <f t="shared" si="16"/>
        <v>1.6219795022722223</v>
      </c>
      <c r="F160" s="251">
        <f t="shared" si="17"/>
        <v>3.0143404495794122</v>
      </c>
      <c r="G160" s="182" t="s">
        <v>818</v>
      </c>
      <c r="H160" s="183" t="s">
        <v>819</v>
      </c>
      <c r="I160" s="184">
        <v>1941697750</v>
      </c>
      <c r="J160" s="184">
        <v>1167684</v>
      </c>
      <c r="K160" s="15">
        <f t="shared" si="18"/>
        <v>0.60137269047152164</v>
      </c>
      <c r="L160" s="251">
        <f t="shared" si="19"/>
        <v>0.79251399378010534</v>
      </c>
      <c r="M160" s="182" t="s">
        <v>812</v>
      </c>
      <c r="N160" s="183" t="s">
        <v>813</v>
      </c>
      <c r="O160" s="184">
        <v>803279782</v>
      </c>
      <c r="P160" s="184">
        <v>621375</v>
      </c>
      <c r="Q160" s="15">
        <f t="shared" si="20"/>
        <v>0.77354741638449454</v>
      </c>
      <c r="R160" s="251">
        <f t="shared" si="21"/>
        <v>0.9730279411524293</v>
      </c>
      <c r="S160" s="182" t="s">
        <v>814</v>
      </c>
      <c r="T160" s="183" t="s">
        <v>815</v>
      </c>
      <c r="U160" s="184">
        <v>55317533</v>
      </c>
      <c r="V160" s="184">
        <v>70821</v>
      </c>
      <c r="W160" s="15">
        <f t="shared" si="22"/>
        <v>1.2802631671951097</v>
      </c>
      <c r="X160" s="251">
        <f t="shared" si="23"/>
        <v>1.6183367509878099</v>
      </c>
    </row>
    <row r="161" spans="1:24" ht="15">
      <c r="A161" s="182" t="s">
        <v>818</v>
      </c>
      <c r="B161" s="183" t="s">
        <v>819</v>
      </c>
      <c r="C161" s="184">
        <v>1017091414</v>
      </c>
      <c r="D161" s="184">
        <v>248526</v>
      </c>
      <c r="E161" s="197">
        <f t="shared" si="16"/>
        <v>0.24434971781209042</v>
      </c>
      <c r="F161" s="251">
        <f t="shared" si="17"/>
        <v>0.25001625677765893</v>
      </c>
      <c r="G161" s="182" t="s">
        <v>820</v>
      </c>
      <c r="H161" s="183" t="s">
        <v>821</v>
      </c>
      <c r="I161" s="184">
        <v>223514542</v>
      </c>
      <c r="J161" s="184">
        <v>151072</v>
      </c>
      <c r="K161" s="15">
        <f t="shared" si="18"/>
        <v>0.67589338325915282</v>
      </c>
      <c r="L161" s="251">
        <f t="shared" si="19"/>
        <v>0.51236593305677558</v>
      </c>
      <c r="M161" s="182" t="s">
        <v>814</v>
      </c>
      <c r="N161" s="183" t="s">
        <v>815</v>
      </c>
      <c r="O161" s="184">
        <v>87474531</v>
      </c>
      <c r="P161" s="184">
        <v>103646</v>
      </c>
      <c r="Q161" s="15">
        <f t="shared" si="20"/>
        <v>1.1848705996491711</v>
      </c>
      <c r="R161" s="251">
        <f t="shared" si="21"/>
        <v>1.5254329022770863</v>
      </c>
      <c r="S161" s="182" t="s">
        <v>816</v>
      </c>
      <c r="T161" s="183" t="s">
        <v>817</v>
      </c>
      <c r="U161" s="184">
        <v>86492971</v>
      </c>
      <c r="V161" s="184">
        <v>144456</v>
      </c>
      <c r="W161" s="15">
        <f t="shared" si="22"/>
        <v>1.6701472770544556</v>
      </c>
      <c r="X161" s="251">
        <f t="shared" si="23"/>
        <v>2.2247112303721184</v>
      </c>
    </row>
    <row r="162" spans="1:24" ht="15">
      <c r="A162" s="182" t="s">
        <v>820</v>
      </c>
      <c r="B162" s="183" t="s">
        <v>821</v>
      </c>
      <c r="C162" s="184">
        <v>47662844</v>
      </c>
      <c r="D162" s="184">
        <v>20053</v>
      </c>
      <c r="E162" s="15">
        <f t="shared" si="16"/>
        <v>0.42072604815608566</v>
      </c>
      <c r="F162" s="251">
        <f t="shared" si="17"/>
        <v>1.0959000872658675</v>
      </c>
      <c r="G162" s="182" t="s">
        <v>822</v>
      </c>
      <c r="H162" s="183" t="s">
        <v>823</v>
      </c>
      <c r="I162" s="184">
        <v>318666872</v>
      </c>
      <c r="J162" s="184">
        <v>315635</v>
      </c>
      <c r="K162" s="15">
        <f t="shared" si="18"/>
        <v>0.99048576345268791</v>
      </c>
      <c r="L162" s="251">
        <f t="shared" si="19"/>
        <v>1.3639278777353352</v>
      </c>
      <c r="M162" s="182" t="s">
        <v>816</v>
      </c>
      <c r="N162" s="183" t="s">
        <v>817</v>
      </c>
      <c r="O162" s="184">
        <v>136114351</v>
      </c>
      <c r="P162" s="184">
        <v>286660</v>
      </c>
      <c r="Q162" s="15">
        <f t="shared" si="20"/>
        <v>2.1060233391554721</v>
      </c>
      <c r="R162" s="251">
        <f t="shared" si="21"/>
        <v>1.3743566454514125</v>
      </c>
      <c r="S162" s="182" t="s">
        <v>818</v>
      </c>
      <c r="T162" s="183" t="s">
        <v>819</v>
      </c>
      <c r="U162" s="184">
        <v>1085287039</v>
      </c>
      <c r="V162" s="184">
        <v>916086</v>
      </c>
      <c r="W162" s="15">
        <f t="shared" si="22"/>
        <v>0.84409558677130769</v>
      </c>
      <c r="X162" s="251">
        <f t="shared" si="23"/>
        <v>0.80864795761401675</v>
      </c>
    </row>
    <row r="163" spans="1:24" ht="15">
      <c r="A163" s="182" t="s">
        <v>822</v>
      </c>
      <c r="B163" s="183" t="s">
        <v>823</v>
      </c>
      <c r="C163" s="184">
        <v>160331855</v>
      </c>
      <c r="D163" s="184">
        <v>61577</v>
      </c>
      <c r="E163" s="197">
        <f t="shared" si="16"/>
        <v>0.38405967423005238</v>
      </c>
      <c r="F163" s="251">
        <f t="shared" si="17"/>
        <v>0.32582357653516952</v>
      </c>
      <c r="G163" s="182" t="s">
        <v>824</v>
      </c>
      <c r="H163" s="183" t="s">
        <v>825</v>
      </c>
      <c r="I163" s="184">
        <v>572899282</v>
      </c>
      <c r="J163" s="184">
        <v>764079</v>
      </c>
      <c r="K163" s="15">
        <f t="shared" si="18"/>
        <v>1.3337056337941091</v>
      </c>
      <c r="L163" s="251">
        <f t="shared" si="19"/>
        <v>1.0559426130979446</v>
      </c>
      <c r="M163" s="182" t="s">
        <v>818</v>
      </c>
      <c r="N163" s="183" t="s">
        <v>819</v>
      </c>
      <c r="O163" s="184">
        <v>2027090811</v>
      </c>
      <c r="P163" s="184">
        <v>1527972</v>
      </c>
      <c r="Q163" s="15">
        <f t="shared" si="20"/>
        <v>0.75377580111777243</v>
      </c>
      <c r="R163" s="251">
        <f t="shared" si="21"/>
        <v>0.8538789450159826</v>
      </c>
      <c r="S163" s="182" t="s">
        <v>820</v>
      </c>
      <c r="T163" s="183" t="s">
        <v>821</v>
      </c>
      <c r="U163" s="184">
        <v>125379681</v>
      </c>
      <c r="V163" s="184">
        <v>120575</v>
      </c>
      <c r="W163" s="15">
        <f t="shared" si="22"/>
        <v>0.96167895019608474</v>
      </c>
      <c r="X163" s="251">
        <f t="shared" si="23"/>
        <v>0.62941814276100072</v>
      </c>
    </row>
    <row r="164" spans="1:24" ht="15">
      <c r="A164" s="182" t="s">
        <v>824</v>
      </c>
      <c r="B164" s="183" t="s">
        <v>825</v>
      </c>
      <c r="C164" s="184">
        <v>268273897</v>
      </c>
      <c r="D164" s="184">
        <v>151764</v>
      </c>
      <c r="E164" s="15">
        <f t="shared" si="16"/>
        <v>0.56570542903024224</v>
      </c>
      <c r="F164" s="251">
        <f t="shared" si="17"/>
        <v>0.70548246415789584</v>
      </c>
      <c r="G164" s="182" t="s">
        <v>826</v>
      </c>
      <c r="H164" s="183" t="s">
        <v>827</v>
      </c>
      <c r="I164" s="184">
        <v>43224</v>
      </c>
      <c r="J164" s="184">
        <v>16311</v>
      </c>
      <c r="K164" s="15">
        <f t="shared" si="18"/>
        <v>377.35980011104942</v>
      </c>
      <c r="L164" s="251">
        <f t="shared" si="19"/>
        <v>306.67619375019405</v>
      </c>
      <c r="M164" s="182" t="s">
        <v>820</v>
      </c>
      <c r="N164" s="183" t="s">
        <v>821</v>
      </c>
      <c r="O164" s="184">
        <v>253614896</v>
      </c>
      <c r="P164" s="184">
        <v>207989</v>
      </c>
      <c r="Q164" s="15">
        <f t="shared" si="20"/>
        <v>0.82009772801357861</v>
      </c>
      <c r="R164" s="251">
        <f t="shared" si="21"/>
        <v>0.51939388616558824</v>
      </c>
      <c r="S164" s="182" t="s">
        <v>822</v>
      </c>
      <c r="T164" s="183" t="s">
        <v>823</v>
      </c>
      <c r="U164" s="184">
        <v>217533105</v>
      </c>
      <c r="V164" s="184">
        <v>298955</v>
      </c>
      <c r="W164" s="15">
        <f t="shared" si="22"/>
        <v>1.3742965697106195</v>
      </c>
      <c r="X164" s="251">
        <f t="shared" si="23"/>
        <v>1.3065425596568594</v>
      </c>
    </row>
    <row r="165" spans="1:24" ht="15">
      <c r="A165" s="182" t="s">
        <v>826</v>
      </c>
      <c r="B165" s="183" t="s">
        <v>827</v>
      </c>
      <c r="C165" s="184">
        <v>81904</v>
      </c>
      <c r="D165" s="184">
        <v>24024</v>
      </c>
      <c r="E165" s="197">
        <f t="shared" si="16"/>
        <v>293.31900761867553</v>
      </c>
      <c r="F165" s="251">
        <f t="shared" si="17"/>
        <v>341.74500379792931</v>
      </c>
      <c r="G165" s="182" t="s">
        <v>828</v>
      </c>
      <c r="H165" s="183" t="s">
        <v>829</v>
      </c>
      <c r="I165" s="184">
        <v>27899356</v>
      </c>
      <c r="J165" s="184">
        <v>115720</v>
      </c>
      <c r="K165" s="15">
        <f t="shared" si="18"/>
        <v>4.1477659914443903</v>
      </c>
      <c r="L165" s="251">
        <f t="shared" si="19"/>
        <v>2.5159873869665943</v>
      </c>
      <c r="M165" s="182" t="s">
        <v>822</v>
      </c>
      <c r="N165" s="183" t="s">
        <v>823</v>
      </c>
      <c r="O165" s="184">
        <v>339188162</v>
      </c>
      <c r="P165" s="184">
        <v>424226</v>
      </c>
      <c r="Q165" s="15">
        <f t="shared" si="20"/>
        <v>1.250709923066242</v>
      </c>
      <c r="R165" s="251">
        <f t="shared" si="21"/>
        <v>0.99996246413499823</v>
      </c>
      <c r="S165" s="182" t="s">
        <v>824</v>
      </c>
      <c r="T165" s="183" t="s">
        <v>825</v>
      </c>
      <c r="U165" s="184">
        <v>324702386</v>
      </c>
      <c r="V165" s="184">
        <v>632099</v>
      </c>
      <c r="W165" s="15">
        <f t="shared" si="22"/>
        <v>1.9467026645132199</v>
      </c>
      <c r="X165" s="251">
        <f t="shared" si="23"/>
        <v>0.93690249808899528</v>
      </c>
    </row>
    <row r="166" spans="1:24" ht="15">
      <c r="A166" s="182" t="s">
        <v>828</v>
      </c>
      <c r="B166" s="183" t="s">
        <v>829</v>
      </c>
      <c r="C166" s="184">
        <v>11447658</v>
      </c>
      <c r="D166" s="184">
        <v>26167</v>
      </c>
      <c r="E166" s="15">
        <f t="shared" si="16"/>
        <v>2.2857950508304841</v>
      </c>
      <c r="F166" s="251">
        <f t="shared" si="17"/>
        <v>1.1662584684797667E-2</v>
      </c>
      <c r="G166" s="182" t="s">
        <v>830</v>
      </c>
      <c r="H166" s="183" t="s">
        <v>831</v>
      </c>
      <c r="I166" s="184">
        <v>388715</v>
      </c>
      <c r="J166" s="184">
        <v>16974</v>
      </c>
      <c r="K166" s="15">
        <f t="shared" si="18"/>
        <v>43.666953937975123</v>
      </c>
      <c r="L166" s="251">
        <f t="shared" si="19"/>
        <v>0.468625731572205</v>
      </c>
      <c r="M166" s="182" t="s">
        <v>824</v>
      </c>
      <c r="N166" s="183" t="s">
        <v>825</v>
      </c>
      <c r="O166" s="184">
        <v>524060241</v>
      </c>
      <c r="P166" s="184">
        <v>1012995</v>
      </c>
      <c r="Q166" s="15">
        <f t="shared" si="20"/>
        <v>1.9329743429248243</v>
      </c>
      <c r="R166" s="251">
        <f t="shared" si="21"/>
        <v>0.95072373042863634</v>
      </c>
      <c r="S166" s="182" t="s">
        <v>826</v>
      </c>
      <c r="T166" s="183" t="s">
        <v>827</v>
      </c>
      <c r="U166" s="184">
        <v>2069397</v>
      </c>
      <c r="V166" s="184">
        <v>191195</v>
      </c>
      <c r="W166" s="15">
        <f t="shared" si="22"/>
        <v>92.391648388395268</v>
      </c>
      <c r="X166" s="251">
        <f t="shared" si="23"/>
        <v>83.165039114929982</v>
      </c>
    </row>
    <row r="167" spans="1:24" ht="15">
      <c r="A167" s="182" t="s">
        <v>830</v>
      </c>
      <c r="B167" s="183" t="s">
        <v>831</v>
      </c>
      <c r="C167" s="184">
        <v>129579</v>
      </c>
      <c r="D167" s="184">
        <v>1512</v>
      </c>
      <c r="E167" s="197">
        <f t="shared" si="16"/>
        <v>11.668557405135092</v>
      </c>
      <c r="F167" s="251">
        <f t="shared" si="17"/>
        <v>4.9117538057754322</v>
      </c>
      <c r="G167" s="182" t="s">
        <v>832</v>
      </c>
      <c r="H167" s="183" t="s">
        <v>833</v>
      </c>
      <c r="I167" s="184">
        <v>146060624</v>
      </c>
      <c r="J167" s="184">
        <v>392619</v>
      </c>
      <c r="K167" s="15">
        <f t="shared" si="18"/>
        <v>2.6880550640397103</v>
      </c>
      <c r="L167" s="251">
        <f t="shared" si="19"/>
        <v>0.63283656893087681</v>
      </c>
      <c r="M167" s="182" t="s">
        <v>826</v>
      </c>
      <c r="N167" s="183" t="s">
        <v>827</v>
      </c>
      <c r="O167" s="184">
        <v>83466</v>
      </c>
      <c r="P167" s="184">
        <v>127823</v>
      </c>
      <c r="Q167" s="15">
        <f t="shared" si="20"/>
        <v>1531.4379507823546</v>
      </c>
      <c r="R167" s="251">
        <f t="shared" si="21"/>
        <v>10.156302833003586</v>
      </c>
      <c r="S167" s="182" t="s">
        <v>828</v>
      </c>
      <c r="T167" s="183" t="s">
        <v>829</v>
      </c>
      <c r="U167" s="184">
        <v>22829542</v>
      </c>
      <c r="V167" s="184">
        <v>175742</v>
      </c>
      <c r="W167" s="15">
        <f t="shared" si="22"/>
        <v>7.6980081334965025</v>
      </c>
      <c r="X167" s="251">
        <f t="shared" si="23"/>
        <v>3.8495017406780643</v>
      </c>
    </row>
    <row r="168" spans="1:24" ht="15">
      <c r="A168" s="182" t="s">
        <v>832</v>
      </c>
      <c r="B168" s="183" t="s">
        <v>833</v>
      </c>
      <c r="C168" s="184">
        <v>57770391</v>
      </c>
      <c r="D168" s="184">
        <v>116147</v>
      </c>
      <c r="E168" s="15">
        <f t="shared" si="16"/>
        <v>2.0104935761989218</v>
      </c>
      <c r="F168" s="251">
        <f t="shared" si="17"/>
        <v>0.20043242942137296</v>
      </c>
      <c r="G168" s="182" t="s">
        <v>834</v>
      </c>
      <c r="H168" s="183" t="s">
        <v>835</v>
      </c>
      <c r="I168" s="184">
        <v>8933584</v>
      </c>
      <c r="J168" s="184">
        <v>8759</v>
      </c>
      <c r="K168" s="15">
        <f t="shared" si="18"/>
        <v>0.98045756328031397</v>
      </c>
      <c r="L168" s="251">
        <f t="shared" si="19"/>
        <v>4.756822724501928E-2</v>
      </c>
      <c r="M168" s="182" t="s">
        <v>828</v>
      </c>
      <c r="N168" s="183" t="s">
        <v>829</v>
      </c>
      <c r="O168" s="184">
        <v>37009495</v>
      </c>
      <c r="P168" s="184">
        <v>232451</v>
      </c>
      <c r="Q168" s="15">
        <f t="shared" si="20"/>
        <v>6.2808476581482671</v>
      </c>
      <c r="R168" s="251">
        <f t="shared" si="21"/>
        <v>0.883990109450839</v>
      </c>
      <c r="S168" s="182" t="s">
        <v>830</v>
      </c>
      <c r="T168" s="183" t="s">
        <v>831</v>
      </c>
      <c r="U168" s="184">
        <v>1854001</v>
      </c>
      <c r="V168" s="184">
        <v>32592</v>
      </c>
      <c r="W168" s="15">
        <f t="shared" si="22"/>
        <v>17.579278544078456</v>
      </c>
      <c r="X168" s="251">
        <f t="shared" si="23"/>
        <v>1.949936028942828E-2</v>
      </c>
    </row>
    <row r="169" spans="1:24" ht="15">
      <c r="A169" s="182" t="s">
        <v>834</v>
      </c>
      <c r="B169" s="183" t="s">
        <v>835</v>
      </c>
      <c r="C169" s="184">
        <v>5829357</v>
      </c>
      <c r="D169" s="184">
        <v>3189</v>
      </c>
      <c r="E169" s="197">
        <f t="shared" si="16"/>
        <v>0.54705862070207745</v>
      </c>
      <c r="F169" s="251">
        <f t="shared" si="17"/>
        <v>0.25189821056220602</v>
      </c>
      <c r="G169" s="182" t="s">
        <v>836</v>
      </c>
      <c r="H169" s="183" t="s">
        <v>837</v>
      </c>
      <c r="I169" s="184">
        <v>8775460</v>
      </c>
      <c r="J169" s="184">
        <v>11947</v>
      </c>
      <c r="K169" s="15">
        <f t="shared" si="18"/>
        <v>1.3614101141136761</v>
      </c>
      <c r="L169" s="251">
        <f t="shared" si="19"/>
        <v>0.48356812485845169</v>
      </c>
      <c r="M169" s="182" t="s">
        <v>830</v>
      </c>
      <c r="N169" s="183" t="s">
        <v>831</v>
      </c>
      <c r="O169" s="184">
        <v>216664</v>
      </c>
      <c r="P169" s="184">
        <v>5129</v>
      </c>
      <c r="Q169" s="15">
        <f t="shared" si="20"/>
        <v>23.672599047372888</v>
      </c>
      <c r="R169" s="251">
        <f t="shared" si="21"/>
        <v>1.0360852450680083</v>
      </c>
      <c r="S169" s="182" t="s">
        <v>832</v>
      </c>
      <c r="T169" s="183" t="s">
        <v>833</v>
      </c>
      <c r="U169" s="184">
        <v>99200066</v>
      </c>
      <c r="V169" s="184">
        <v>360056</v>
      </c>
      <c r="W169" s="15">
        <f t="shared" si="22"/>
        <v>3.6295943593424624</v>
      </c>
      <c r="X169" s="251">
        <f t="shared" si="23"/>
        <v>0.46668683336934935</v>
      </c>
    </row>
    <row r="170" spans="1:24" ht="15">
      <c r="A170" s="182" t="s">
        <v>836</v>
      </c>
      <c r="B170" s="183" t="s">
        <v>837</v>
      </c>
      <c r="C170" s="184">
        <v>2927976</v>
      </c>
      <c r="D170" s="184">
        <v>3976</v>
      </c>
      <c r="E170" s="15">
        <f t="shared" si="16"/>
        <v>1.3579346278794635</v>
      </c>
      <c r="F170" s="251">
        <f t="shared" si="17"/>
        <v>2.6554074897754321</v>
      </c>
      <c r="G170" s="182" t="s">
        <v>838</v>
      </c>
      <c r="H170" s="183" t="s">
        <v>839</v>
      </c>
      <c r="I170" s="184">
        <v>466998</v>
      </c>
      <c r="J170" s="184">
        <v>4168</v>
      </c>
      <c r="K170" s="15">
        <f t="shared" si="18"/>
        <v>8.9250917562816117</v>
      </c>
      <c r="L170" s="251">
        <f t="shared" si="19"/>
        <v>29.016076647449861</v>
      </c>
      <c r="M170" s="182" t="s">
        <v>832</v>
      </c>
      <c r="N170" s="183" t="s">
        <v>833</v>
      </c>
      <c r="O170" s="184">
        <v>145797853</v>
      </c>
      <c r="P170" s="184">
        <v>527936</v>
      </c>
      <c r="Q170" s="15">
        <f t="shared" si="20"/>
        <v>3.6210135412625042</v>
      </c>
      <c r="R170" s="251">
        <f t="shared" si="21"/>
        <v>1.6099955359482245</v>
      </c>
      <c r="S170" s="182" t="s">
        <v>834</v>
      </c>
      <c r="T170" s="183" t="s">
        <v>835</v>
      </c>
      <c r="U170" s="184">
        <v>19004635</v>
      </c>
      <c r="V170" s="184">
        <v>47347</v>
      </c>
      <c r="W170" s="15">
        <f t="shared" si="22"/>
        <v>2.4913396126786962</v>
      </c>
      <c r="X170" s="251">
        <f t="shared" si="23"/>
        <v>0.15154606251321637</v>
      </c>
    </row>
    <row r="171" spans="1:24" ht="15">
      <c r="A171" s="182" t="s">
        <v>838</v>
      </c>
      <c r="B171" s="183" t="s">
        <v>839</v>
      </c>
      <c r="C171" s="184">
        <v>53588</v>
      </c>
      <c r="D171" s="184">
        <v>244</v>
      </c>
      <c r="E171" s="197">
        <f t="shared" si="16"/>
        <v>4.5532581921325672</v>
      </c>
      <c r="F171" s="251">
        <f t="shared" si="17"/>
        <v>3.4676664895029741</v>
      </c>
      <c r="G171" s="182" t="s">
        <v>840</v>
      </c>
      <c r="H171" s="183" t="s">
        <v>841</v>
      </c>
      <c r="I171" s="184">
        <v>9974121</v>
      </c>
      <c r="J171" s="184">
        <v>48137</v>
      </c>
      <c r="K171" s="15">
        <f t="shared" si="18"/>
        <v>4.8261896963150939</v>
      </c>
      <c r="L171" s="251">
        <f t="shared" si="19"/>
        <v>2.8706008179370217</v>
      </c>
      <c r="M171" s="182" t="s">
        <v>834</v>
      </c>
      <c r="N171" s="183" t="s">
        <v>835</v>
      </c>
      <c r="O171" s="184">
        <v>33388877</v>
      </c>
      <c r="P171" s="184">
        <v>63243</v>
      </c>
      <c r="Q171" s="15">
        <f t="shared" si="20"/>
        <v>1.8941337859311651</v>
      </c>
      <c r="R171" s="251">
        <f t="shared" si="21"/>
        <v>0.82383095743229673</v>
      </c>
      <c r="S171" s="182" t="s">
        <v>836</v>
      </c>
      <c r="T171" s="183" t="s">
        <v>837</v>
      </c>
      <c r="U171" s="184">
        <v>39050038</v>
      </c>
      <c r="V171" s="184">
        <v>91352</v>
      </c>
      <c r="W171" s="15">
        <f t="shared" si="22"/>
        <v>2.3393575186789834</v>
      </c>
      <c r="X171" s="251">
        <f t="shared" si="23"/>
        <v>0.75078242211829749</v>
      </c>
    </row>
    <row r="172" spans="1:24" ht="15">
      <c r="A172" s="182" t="s">
        <v>840</v>
      </c>
      <c r="B172" s="183" t="s">
        <v>841</v>
      </c>
      <c r="C172" s="184">
        <v>381514</v>
      </c>
      <c r="D172" s="184">
        <v>8696</v>
      </c>
      <c r="E172" s="15">
        <f t="shared" si="16"/>
        <v>22.793396834716418</v>
      </c>
      <c r="F172" s="251">
        <f t="shared" si="17"/>
        <v>4.2091457331869231</v>
      </c>
      <c r="G172" s="182" t="s">
        <v>842</v>
      </c>
      <c r="H172" s="183" t="s">
        <v>843</v>
      </c>
      <c r="I172" s="184">
        <v>384921231</v>
      </c>
      <c r="J172" s="184">
        <v>752810</v>
      </c>
      <c r="K172" s="15">
        <f t="shared" si="18"/>
        <v>1.9557507858016798</v>
      </c>
      <c r="L172" s="251">
        <f t="shared" si="19"/>
        <v>0.24247031616824485</v>
      </c>
      <c r="M172" s="182" t="s">
        <v>836</v>
      </c>
      <c r="N172" s="183" t="s">
        <v>837</v>
      </c>
      <c r="O172" s="184">
        <v>6467767</v>
      </c>
      <c r="P172" s="184">
        <v>12413</v>
      </c>
      <c r="Q172" s="15">
        <f t="shared" si="20"/>
        <v>1.9192095200708374</v>
      </c>
      <c r="R172" s="251">
        <f t="shared" si="21"/>
        <v>0.77546883872520589</v>
      </c>
      <c r="S172" s="182" t="s">
        <v>838</v>
      </c>
      <c r="T172" s="183" t="s">
        <v>839</v>
      </c>
      <c r="U172" s="184">
        <v>1210657</v>
      </c>
      <c r="V172" s="184">
        <v>25313</v>
      </c>
      <c r="W172" s="15">
        <f t="shared" si="22"/>
        <v>20.908481923451482</v>
      </c>
      <c r="X172" s="251">
        <f t="shared" si="23"/>
        <v>9.0939794144422823</v>
      </c>
    </row>
    <row r="173" spans="1:24" ht="15">
      <c r="A173" s="182" t="s">
        <v>842</v>
      </c>
      <c r="B173" s="183" t="s">
        <v>843</v>
      </c>
      <c r="C173" s="184">
        <v>229344932</v>
      </c>
      <c r="D173" s="184">
        <v>210077</v>
      </c>
      <c r="E173" s="197">
        <f t="shared" si="16"/>
        <v>0.91598710365224023</v>
      </c>
      <c r="F173" s="251">
        <f t="shared" si="17"/>
        <v>2.1472033100856262E-2</v>
      </c>
      <c r="G173" s="182" t="s">
        <v>844</v>
      </c>
      <c r="H173" s="183" t="s">
        <v>845</v>
      </c>
      <c r="I173" s="184">
        <v>107121067</v>
      </c>
      <c r="J173" s="184">
        <v>357063</v>
      </c>
      <c r="K173" s="15">
        <f t="shared" si="18"/>
        <v>3.3332659018416981</v>
      </c>
      <c r="L173" s="251">
        <f t="shared" si="19"/>
        <v>0.29066639206987582</v>
      </c>
      <c r="M173" s="182" t="s">
        <v>838</v>
      </c>
      <c r="N173" s="183" t="s">
        <v>839</v>
      </c>
      <c r="O173" s="184">
        <v>386725</v>
      </c>
      <c r="P173" s="184">
        <v>8237</v>
      </c>
      <c r="Q173" s="15">
        <f t="shared" si="20"/>
        <v>21.29937293942724</v>
      </c>
      <c r="R173" s="251">
        <f t="shared" si="21"/>
        <v>1.0774893483037347</v>
      </c>
      <c r="S173" s="182" t="s">
        <v>840</v>
      </c>
      <c r="T173" s="183" t="s">
        <v>841</v>
      </c>
      <c r="U173" s="184">
        <v>6329183</v>
      </c>
      <c r="V173" s="184">
        <v>71285</v>
      </c>
      <c r="W173" s="15">
        <f t="shared" si="22"/>
        <v>11.262907076632166</v>
      </c>
      <c r="X173" s="251">
        <f t="shared" si="23"/>
        <v>4.8171704489329681</v>
      </c>
    </row>
    <row r="174" spans="1:24" ht="15">
      <c r="A174" s="182" t="s">
        <v>844</v>
      </c>
      <c r="B174" s="183" t="s">
        <v>845</v>
      </c>
      <c r="C174" s="184">
        <v>55484557</v>
      </c>
      <c r="D174" s="184">
        <v>89407</v>
      </c>
      <c r="E174" s="15">
        <f t="shared" si="16"/>
        <v>1.6113853085282812</v>
      </c>
      <c r="F174" s="251">
        <f t="shared" si="17"/>
        <v>1.197197769937292</v>
      </c>
      <c r="G174" s="182" t="s">
        <v>846</v>
      </c>
      <c r="H174" s="183" t="s">
        <v>847</v>
      </c>
      <c r="I174" s="184">
        <v>131386800</v>
      </c>
      <c r="J174" s="184">
        <v>102872</v>
      </c>
      <c r="K174" s="15">
        <f t="shared" si="18"/>
        <v>0.78297058760849636</v>
      </c>
      <c r="L174" s="251">
        <f t="shared" si="19"/>
        <v>0.56918236521651899</v>
      </c>
      <c r="M174" s="182" t="s">
        <v>840</v>
      </c>
      <c r="N174" s="183" t="s">
        <v>841</v>
      </c>
      <c r="O174" s="184">
        <v>7760768</v>
      </c>
      <c r="P174" s="184">
        <v>59353</v>
      </c>
      <c r="Q174" s="15">
        <f t="shared" si="20"/>
        <v>7.6478255760254656</v>
      </c>
      <c r="R174" s="251">
        <f t="shared" si="21"/>
        <v>0.55799368628814594</v>
      </c>
      <c r="S174" s="182" t="s">
        <v>842</v>
      </c>
      <c r="T174" s="183" t="s">
        <v>843</v>
      </c>
      <c r="U174" s="184">
        <v>233985527</v>
      </c>
      <c r="V174" s="184">
        <v>730774</v>
      </c>
      <c r="W174" s="15">
        <f t="shared" si="22"/>
        <v>3.1231589806834505</v>
      </c>
      <c r="X174" s="251">
        <f t="shared" si="23"/>
        <v>0.56649167712453763</v>
      </c>
    </row>
    <row r="175" spans="1:24" ht="15">
      <c r="A175" s="182" t="s">
        <v>846</v>
      </c>
      <c r="B175" s="183" t="s">
        <v>847</v>
      </c>
      <c r="C175" s="184">
        <v>107697024</v>
      </c>
      <c r="D175" s="184">
        <v>37942</v>
      </c>
      <c r="E175" s="197">
        <f t="shared" si="16"/>
        <v>0.3523031425640879</v>
      </c>
      <c r="F175" s="251">
        <f t="shared" si="17"/>
        <v>0.19061432455892338</v>
      </c>
      <c r="G175" s="182" t="s">
        <v>848</v>
      </c>
      <c r="H175" s="183" t="s">
        <v>849</v>
      </c>
      <c r="I175" s="184">
        <v>92642790</v>
      </c>
      <c r="J175" s="184">
        <v>197737</v>
      </c>
      <c r="K175" s="15">
        <f t="shared" si="18"/>
        <v>2.1344024721189849</v>
      </c>
      <c r="L175" s="251">
        <f t="shared" si="19"/>
        <v>1.0262789139805024</v>
      </c>
      <c r="M175" s="182" t="s">
        <v>842</v>
      </c>
      <c r="N175" s="183" t="s">
        <v>843</v>
      </c>
      <c r="O175" s="184">
        <v>394800703</v>
      </c>
      <c r="P175" s="184">
        <v>1062597</v>
      </c>
      <c r="Q175" s="15">
        <f t="shared" si="20"/>
        <v>2.6914769703436923</v>
      </c>
      <c r="R175" s="251">
        <f t="shared" si="21"/>
        <v>0.94905192611083944</v>
      </c>
      <c r="S175" s="182" t="s">
        <v>844</v>
      </c>
      <c r="T175" s="183" t="s">
        <v>845</v>
      </c>
      <c r="U175" s="184">
        <v>68169291</v>
      </c>
      <c r="V175" s="184">
        <v>345582</v>
      </c>
      <c r="W175" s="15">
        <f t="shared" si="22"/>
        <v>5.0694674233886339</v>
      </c>
      <c r="X175" s="251">
        <f t="shared" si="23"/>
        <v>0.6433054237998731</v>
      </c>
    </row>
    <row r="176" spans="1:24" ht="15">
      <c r="A176" s="182" t="s">
        <v>848</v>
      </c>
      <c r="B176" s="183" t="s">
        <v>849</v>
      </c>
      <c r="C176" s="184">
        <v>50053964</v>
      </c>
      <c r="D176" s="184">
        <v>57581</v>
      </c>
      <c r="E176" s="15">
        <f t="shared" si="16"/>
        <v>1.1503784195793165</v>
      </c>
      <c r="F176" s="251">
        <f t="shared" si="17"/>
        <v>0.85575265769595676</v>
      </c>
      <c r="G176" s="182" t="s">
        <v>850</v>
      </c>
      <c r="H176" s="183" t="s">
        <v>851</v>
      </c>
      <c r="I176" s="184">
        <v>22547524</v>
      </c>
      <c r="J176" s="184">
        <v>293085</v>
      </c>
      <c r="K176" s="15">
        <f t="shared" si="18"/>
        <v>12.998544762608969</v>
      </c>
      <c r="L176" s="251">
        <f t="shared" si="19"/>
        <v>6.1606518452254493</v>
      </c>
      <c r="M176" s="182" t="s">
        <v>844</v>
      </c>
      <c r="N176" s="183" t="s">
        <v>845</v>
      </c>
      <c r="O176" s="184">
        <v>114908325</v>
      </c>
      <c r="P176" s="184">
        <v>498366</v>
      </c>
      <c r="Q176" s="15">
        <f t="shared" si="20"/>
        <v>4.3370747941891938</v>
      </c>
      <c r="R176" s="251">
        <f t="shared" si="21"/>
        <v>3.9730366162409911</v>
      </c>
      <c r="S176" s="182" t="s">
        <v>846</v>
      </c>
      <c r="T176" s="183" t="s">
        <v>847</v>
      </c>
      <c r="U176" s="184">
        <v>70153183</v>
      </c>
      <c r="V176" s="184">
        <v>76472</v>
      </c>
      <c r="W176" s="15">
        <f t="shared" si="22"/>
        <v>1.0900717077940711</v>
      </c>
      <c r="X176" s="251">
        <f t="shared" si="23"/>
        <v>0.39375221208796596</v>
      </c>
    </row>
    <row r="177" spans="1:24" ht="15">
      <c r="A177" s="182" t="s">
        <v>850</v>
      </c>
      <c r="B177" s="183" t="s">
        <v>851</v>
      </c>
      <c r="C177" s="184">
        <v>9039812</v>
      </c>
      <c r="D177" s="184">
        <v>62441</v>
      </c>
      <c r="E177" s="197">
        <f t="shared" si="16"/>
        <v>6.9073339135813887</v>
      </c>
      <c r="F177" s="251">
        <f t="shared" si="17"/>
        <v>2.1434428451877041</v>
      </c>
      <c r="G177" s="182" t="s">
        <v>852</v>
      </c>
      <c r="H177" s="183" t="s">
        <v>853</v>
      </c>
      <c r="I177" s="184">
        <v>3382083</v>
      </c>
      <c r="J177" s="184">
        <v>34315</v>
      </c>
      <c r="K177" s="15">
        <f t="shared" si="18"/>
        <v>10.146114095958024</v>
      </c>
      <c r="L177" s="251">
        <f t="shared" si="19"/>
        <v>3.4794947474484252</v>
      </c>
      <c r="M177" s="182" t="s">
        <v>846</v>
      </c>
      <c r="N177" s="183" t="s">
        <v>847</v>
      </c>
      <c r="O177" s="184">
        <v>141884276</v>
      </c>
      <c r="P177" s="184">
        <v>142572</v>
      </c>
      <c r="Q177" s="15">
        <f t="shared" si="20"/>
        <v>1.0048470769234499</v>
      </c>
      <c r="R177" s="251">
        <f t="shared" si="21"/>
        <v>0.43105228953509206</v>
      </c>
      <c r="S177" s="182" t="s">
        <v>848</v>
      </c>
      <c r="T177" s="183" t="s">
        <v>849</v>
      </c>
      <c r="U177" s="184">
        <v>73367471</v>
      </c>
      <c r="V177" s="184">
        <v>249166</v>
      </c>
      <c r="W177" s="15">
        <f t="shared" si="22"/>
        <v>3.3961372336249669</v>
      </c>
      <c r="X177" s="251">
        <f t="shared" si="23"/>
        <v>0.79148116283261349</v>
      </c>
    </row>
    <row r="178" spans="1:24" ht="15">
      <c r="A178" s="182" t="s">
        <v>852</v>
      </c>
      <c r="B178" s="183" t="s">
        <v>853</v>
      </c>
      <c r="C178" s="184">
        <v>1963753</v>
      </c>
      <c r="D178" s="184">
        <v>20966</v>
      </c>
      <c r="E178" s="15">
        <f t="shared" si="16"/>
        <v>10.676495465570262</v>
      </c>
      <c r="F178" s="251">
        <f t="shared" si="17"/>
        <v>0.96158466635017403</v>
      </c>
      <c r="G178" s="182" t="s">
        <v>854</v>
      </c>
      <c r="H178" s="183" t="s">
        <v>855</v>
      </c>
      <c r="I178" s="184">
        <v>50897618</v>
      </c>
      <c r="J178" s="184">
        <v>185384</v>
      </c>
      <c r="K178" s="15">
        <f t="shared" si="18"/>
        <v>3.6422922581563641</v>
      </c>
      <c r="L178" s="251">
        <f t="shared" si="19"/>
        <v>0.23770473171174361</v>
      </c>
      <c r="M178" s="182" t="s">
        <v>848</v>
      </c>
      <c r="N178" s="183" t="s">
        <v>849</v>
      </c>
      <c r="O178" s="184">
        <v>101668637</v>
      </c>
      <c r="P178" s="184">
        <v>282556</v>
      </c>
      <c r="Q178" s="15">
        <f t="shared" si="20"/>
        <v>2.7791854827364313</v>
      </c>
      <c r="R178" s="251">
        <f t="shared" si="21"/>
        <v>0.73479397806866964</v>
      </c>
      <c r="S178" s="182" t="s">
        <v>850</v>
      </c>
      <c r="T178" s="183" t="s">
        <v>851</v>
      </c>
      <c r="U178" s="184">
        <v>14886465</v>
      </c>
      <c r="V178" s="184">
        <v>289126</v>
      </c>
      <c r="W178" s="15">
        <f t="shared" si="22"/>
        <v>19.422072332148698</v>
      </c>
      <c r="X178" s="251">
        <f t="shared" si="23"/>
        <v>9.5090355043835189</v>
      </c>
    </row>
    <row r="179" spans="1:24" ht="15">
      <c r="A179" s="182" t="s">
        <v>854</v>
      </c>
      <c r="B179" s="183" t="s">
        <v>855</v>
      </c>
      <c r="C179" s="184">
        <v>21101100</v>
      </c>
      <c r="D179" s="184">
        <v>47316</v>
      </c>
      <c r="E179" s="197">
        <f t="shared" si="16"/>
        <v>2.2423475553407171</v>
      </c>
      <c r="F179" s="251">
        <f t="shared" si="17"/>
        <v>0.2391979498354285</v>
      </c>
      <c r="G179" s="182" t="s">
        <v>856</v>
      </c>
      <c r="H179" s="183" t="s">
        <v>857</v>
      </c>
      <c r="I179" s="184">
        <v>936516098</v>
      </c>
      <c r="J179" s="184">
        <v>2570971</v>
      </c>
      <c r="K179" s="15">
        <f t="shared" si="18"/>
        <v>2.7452501943004508</v>
      </c>
      <c r="L179" s="251">
        <f t="shared" si="19"/>
        <v>0.25838264381746395</v>
      </c>
      <c r="M179" s="182" t="s">
        <v>850</v>
      </c>
      <c r="N179" s="183" t="s">
        <v>851</v>
      </c>
      <c r="O179" s="184">
        <v>29526991</v>
      </c>
      <c r="P179" s="184">
        <v>392395</v>
      </c>
      <c r="Q179" s="15">
        <f t="shared" si="20"/>
        <v>13.289366329268026</v>
      </c>
      <c r="R179" s="251">
        <f t="shared" si="21"/>
        <v>1.1078080271313777</v>
      </c>
      <c r="S179" s="182" t="s">
        <v>852</v>
      </c>
      <c r="T179" s="183" t="s">
        <v>853</v>
      </c>
      <c r="U179" s="184">
        <v>6223436</v>
      </c>
      <c r="V179" s="184">
        <v>85029</v>
      </c>
      <c r="W179" s="15">
        <f t="shared" si="22"/>
        <v>13.662709795682</v>
      </c>
      <c r="X179" s="251">
        <f t="shared" si="23"/>
        <v>2.6889797978125269</v>
      </c>
    </row>
    <row r="180" spans="1:24" ht="15">
      <c r="A180" s="182" t="s">
        <v>856</v>
      </c>
      <c r="B180" s="183" t="s">
        <v>857</v>
      </c>
      <c r="C180" s="184">
        <v>370984112</v>
      </c>
      <c r="D180" s="184">
        <v>597144</v>
      </c>
      <c r="E180" s="15">
        <f t="shared" si="16"/>
        <v>1.6096214923619154</v>
      </c>
      <c r="F180" s="251">
        <f t="shared" si="17"/>
        <v>0.47487210852982153</v>
      </c>
      <c r="G180" s="182" t="s">
        <v>858</v>
      </c>
      <c r="H180" s="183" t="s">
        <v>859</v>
      </c>
      <c r="I180" s="184">
        <v>15336952</v>
      </c>
      <c r="J180" s="184">
        <v>110870</v>
      </c>
      <c r="K180" s="15">
        <f t="shared" si="18"/>
        <v>7.2289461426233848</v>
      </c>
      <c r="L180" s="251">
        <f t="shared" si="19"/>
        <v>1.6902871406110183</v>
      </c>
      <c r="M180" s="182" t="s">
        <v>852</v>
      </c>
      <c r="N180" s="183" t="s">
        <v>853</v>
      </c>
      <c r="O180" s="184">
        <v>10568393</v>
      </c>
      <c r="P180" s="184">
        <v>246012</v>
      </c>
      <c r="Q180" s="15">
        <f t="shared" si="20"/>
        <v>23.278089677399393</v>
      </c>
      <c r="R180" s="251">
        <f t="shared" si="21"/>
        <v>2.1874448458776987</v>
      </c>
      <c r="S180" s="182" t="s">
        <v>854</v>
      </c>
      <c r="T180" s="183" t="s">
        <v>855</v>
      </c>
      <c r="U180" s="184">
        <v>19351035</v>
      </c>
      <c r="V180" s="184">
        <v>131951</v>
      </c>
      <c r="W180" s="15">
        <f t="shared" si="22"/>
        <v>6.8188083996540758</v>
      </c>
      <c r="X180" s="251">
        <f t="shared" si="23"/>
        <v>0.365095494724335</v>
      </c>
    </row>
    <row r="181" spans="1:24" ht="15">
      <c r="A181" s="182" t="s">
        <v>858</v>
      </c>
      <c r="B181" s="183" t="s">
        <v>859</v>
      </c>
      <c r="C181" s="184">
        <v>11126617</v>
      </c>
      <c r="D181" s="184">
        <v>38383</v>
      </c>
      <c r="E181" s="197">
        <f t="shared" si="16"/>
        <v>3.4496559016995012</v>
      </c>
      <c r="F181" s="251">
        <f t="shared" si="17"/>
        <v>1.1691551516519327</v>
      </c>
      <c r="G181" s="182" t="s">
        <v>860</v>
      </c>
      <c r="H181" s="183" t="s">
        <v>861</v>
      </c>
      <c r="I181" s="184">
        <v>5410949</v>
      </c>
      <c r="J181" s="184">
        <v>145957</v>
      </c>
      <c r="K181" s="15">
        <f t="shared" si="18"/>
        <v>26.97438101893032</v>
      </c>
      <c r="L181" s="251">
        <f t="shared" si="19"/>
        <v>8.1616482875032599</v>
      </c>
      <c r="M181" s="182" t="s">
        <v>854</v>
      </c>
      <c r="N181" s="183" t="s">
        <v>855</v>
      </c>
      <c r="O181" s="184">
        <v>45769015</v>
      </c>
      <c r="P181" s="184">
        <v>237438</v>
      </c>
      <c r="Q181" s="15">
        <f t="shared" si="20"/>
        <v>5.1877454649176959</v>
      </c>
      <c r="R181" s="251">
        <f t="shared" si="21"/>
        <v>1.0502467640111044</v>
      </c>
      <c r="S181" s="182" t="s">
        <v>856</v>
      </c>
      <c r="T181" s="183" t="s">
        <v>857</v>
      </c>
      <c r="U181" s="184">
        <v>579297723</v>
      </c>
      <c r="V181" s="184">
        <v>2492209</v>
      </c>
      <c r="W181" s="15">
        <f t="shared" si="22"/>
        <v>4.3021211737094989</v>
      </c>
      <c r="X181" s="251">
        <f t="shared" si="23"/>
        <v>0.34195085162286004</v>
      </c>
    </row>
    <row r="182" spans="1:24" ht="15">
      <c r="A182" s="182" t="s">
        <v>860</v>
      </c>
      <c r="B182" s="183" t="s">
        <v>861</v>
      </c>
      <c r="C182" s="184">
        <v>6002093</v>
      </c>
      <c r="D182" s="184">
        <v>65840</v>
      </c>
      <c r="E182" s="15">
        <f t="shared" si="16"/>
        <v>10.969506803709972</v>
      </c>
      <c r="F182" s="251">
        <f t="shared" si="17"/>
        <v>3.7740820735191902</v>
      </c>
      <c r="G182" s="182" t="s">
        <v>862</v>
      </c>
      <c r="H182" s="183" t="s">
        <v>863</v>
      </c>
      <c r="I182" s="184">
        <v>147724073</v>
      </c>
      <c r="J182" s="184">
        <v>930839</v>
      </c>
      <c r="K182" s="15">
        <f t="shared" si="18"/>
        <v>6.3012004820636101</v>
      </c>
      <c r="L182" s="251">
        <f t="shared" si="19"/>
        <v>0.66357578450670673</v>
      </c>
      <c r="M182" s="182" t="s">
        <v>856</v>
      </c>
      <c r="N182" s="183" t="s">
        <v>857</v>
      </c>
      <c r="O182" s="184">
        <v>823437999</v>
      </c>
      <c r="P182" s="184">
        <v>3376757</v>
      </c>
      <c r="Q182" s="15">
        <f t="shared" si="20"/>
        <v>4.1008029798245929</v>
      </c>
      <c r="R182" s="251">
        <f t="shared" si="21"/>
        <v>0.90002843678556455</v>
      </c>
      <c r="S182" s="182" t="s">
        <v>858</v>
      </c>
      <c r="T182" s="183" t="s">
        <v>859</v>
      </c>
      <c r="U182" s="184">
        <v>3706796</v>
      </c>
      <c r="V182" s="184">
        <v>32449</v>
      </c>
      <c r="W182" s="15">
        <f t="shared" si="22"/>
        <v>8.7539211761316249</v>
      </c>
      <c r="X182" s="251">
        <f t="shared" si="23"/>
        <v>1.2914513762414899</v>
      </c>
    </row>
    <row r="183" spans="1:24" ht="15">
      <c r="A183" s="182" t="s">
        <v>862</v>
      </c>
      <c r="B183" s="183" t="s">
        <v>863</v>
      </c>
      <c r="C183" s="184">
        <v>18273482</v>
      </c>
      <c r="D183" s="184">
        <v>127324</v>
      </c>
      <c r="E183" s="197">
        <f t="shared" si="16"/>
        <v>6.9676923095445078</v>
      </c>
      <c r="F183" s="251">
        <f t="shared" si="17"/>
        <v>0.53783966877986811</v>
      </c>
      <c r="G183" s="182" t="s">
        <v>864</v>
      </c>
      <c r="H183" s="183" t="s">
        <v>865</v>
      </c>
      <c r="I183" s="184">
        <v>4639860</v>
      </c>
      <c r="J183" s="184">
        <v>119615</v>
      </c>
      <c r="K183" s="15">
        <f t="shared" si="18"/>
        <v>25.779872668571898</v>
      </c>
      <c r="L183" s="251">
        <f t="shared" si="19"/>
        <v>1.0309577454663978</v>
      </c>
      <c r="M183" s="182" t="s">
        <v>858</v>
      </c>
      <c r="N183" s="183" t="s">
        <v>859</v>
      </c>
      <c r="O183" s="184">
        <v>11732882</v>
      </c>
      <c r="P183" s="184">
        <v>126268</v>
      </c>
      <c r="Q183" s="15">
        <f t="shared" si="20"/>
        <v>10.761891238657304</v>
      </c>
      <c r="R183" s="251">
        <f t="shared" si="21"/>
        <v>0.75591880808104772</v>
      </c>
      <c r="S183" s="182" t="s">
        <v>860</v>
      </c>
      <c r="T183" s="183" t="s">
        <v>861</v>
      </c>
      <c r="U183" s="184">
        <v>3613530</v>
      </c>
      <c r="V183" s="184">
        <v>115652</v>
      </c>
      <c r="W183" s="15">
        <f t="shared" si="22"/>
        <v>32.005269085907685</v>
      </c>
      <c r="X183" s="251">
        <f t="shared" si="23"/>
        <v>6.4180045028872676</v>
      </c>
    </row>
    <row r="184" spans="1:24" ht="15">
      <c r="A184" s="182" t="s">
        <v>864</v>
      </c>
      <c r="B184" s="183" t="s">
        <v>865</v>
      </c>
      <c r="C184" s="184">
        <v>1203554</v>
      </c>
      <c r="D184" s="184">
        <v>23763</v>
      </c>
      <c r="E184" s="15">
        <f t="shared" si="16"/>
        <v>19.744024779943402</v>
      </c>
      <c r="F184" s="251">
        <f t="shared" si="17"/>
        <v>2.0821696344141571</v>
      </c>
      <c r="G184" s="182" t="s">
        <v>866</v>
      </c>
      <c r="H184" s="183" t="s">
        <v>867</v>
      </c>
      <c r="I184" s="184">
        <v>179226950</v>
      </c>
      <c r="J184" s="184">
        <v>937887</v>
      </c>
      <c r="K184" s="15">
        <f t="shared" si="18"/>
        <v>5.232957431904075</v>
      </c>
      <c r="L184" s="251">
        <f t="shared" si="19"/>
        <v>0.34466506350825848</v>
      </c>
      <c r="M184" s="182" t="s">
        <v>860</v>
      </c>
      <c r="N184" s="183" t="s">
        <v>861</v>
      </c>
      <c r="O184" s="184">
        <v>5698559</v>
      </c>
      <c r="P184" s="184">
        <v>157342</v>
      </c>
      <c r="Q184" s="15">
        <f t="shared" si="20"/>
        <v>27.610839863200503</v>
      </c>
      <c r="R184" s="251">
        <f t="shared" si="21"/>
        <v>1.074583692709868</v>
      </c>
      <c r="S184" s="182" t="s">
        <v>862</v>
      </c>
      <c r="T184" s="183" t="s">
        <v>863</v>
      </c>
      <c r="U184" s="184">
        <v>62094804</v>
      </c>
      <c r="V184" s="184">
        <v>1009365</v>
      </c>
      <c r="W184" s="15">
        <f t="shared" si="22"/>
        <v>16.255224833304894</v>
      </c>
      <c r="X184" s="251">
        <f t="shared" si="23"/>
        <v>2.4258305947096517</v>
      </c>
    </row>
    <row r="185" spans="1:24" ht="15">
      <c r="A185" s="182" t="s">
        <v>866</v>
      </c>
      <c r="B185" s="183" t="s">
        <v>867</v>
      </c>
      <c r="C185" s="184">
        <v>65741843</v>
      </c>
      <c r="D185" s="184">
        <v>250350</v>
      </c>
      <c r="E185" s="197">
        <f t="shared" si="16"/>
        <v>3.8080769959552248</v>
      </c>
      <c r="F185" s="251">
        <f t="shared" si="17"/>
        <v>5.8564729725249544E-2</v>
      </c>
      <c r="G185" s="182" t="s">
        <v>868</v>
      </c>
      <c r="H185" s="183" t="s">
        <v>869</v>
      </c>
      <c r="I185" s="184">
        <v>7251477</v>
      </c>
      <c r="J185" s="184">
        <v>133737</v>
      </c>
      <c r="K185" s="15">
        <f t="shared" si="18"/>
        <v>18.44272553026094</v>
      </c>
      <c r="L185" s="251">
        <f t="shared" si="19"/>
        <v>0.13811696153963748</v>
      </c>
      <c r="M185" s="182" t="s">
        <v>862</v>
      </c>
      <c r="N185" s="183" t="s">
        <v>863</v>
      </c>
      <c r="O185" s="184">
        <v>98767407</v>
      </c>
      <c r="P185" s="184">
        <v>1580724</v>
      </c>
      <c r="Q185" s="15">
        <f t="shared" si="20"/>
        <v>16.004510475809088</v>
      </c>
      <c r="R185" s="251">
        <f t="shared" si="21"/>
        <v>0.91448237578466718</v>
      </c>
      <c r="S185" s="182" t="s">
        <v>864</v>
      </c>
      <c r="T185" s="183" t="s">
        <v>865</v>
      </c>
      <c r="U185" s="184">
        <v>3657005</v>
      </c>
      <c r="V185" s="184">
        <v>238248</v>
      </c>
      <c r="W185" s="15">
        <f t="shared" si="22"/>
        <v>65.148393289043895</v>
      </c>
      <c r="X185" s="251">
        <f t="shared" si="23"/>
        <v>1.9720316360121874</v>
      </c>
    </row>
    <row r="186" spans="1:24" ht="15">
      <c r="A186" s="182" t="s">
        <v>868</v>
      </c>
      <c r="B186" s="183" t="s">
        <v>869</v>
      </c>
      <c r="C186" s="184">
        <v>3100835</v>
      </c>
      <c r="D186" s="184">
        <v>21067</v>
      </c>
      <c r="E186" s="15">
        <f t="shared" si="16"/>
        <v>6.793976461179005</v>
      </c>
      <c r="F186" s="251">
        <f t="shared" si="17"/>
        <v>1.0494262700136683</v>
      </c>
      <c r="G186" s="182" t="s">
        <v>870</v>
      </c>
      <c r="H186" s="183" t="s">
        <v>871</v>
      </c>
      <c r="I186" s="184">
        <v>55789697</v>
      </c>
      <c r="J186" s="184">
        <v>218766</v>
      </c>
      <c r="K186" s="15">
        <f t="shared" si="18"/>
        <v>3.9212616623460068</v>
      </c>
      <c r="L186" s="251">
        <f t="shared" si="19"/>
        <v>0.4812312807733744</v>
      </c>
      <c r="M186" s="182" t="s">
        <v>864</v>
      </c>
      <c r="N186" s="183" t="s">
        <v>865</v>
      </c>
      <c r="O186" s="184">
        <v>3971929</v>
      </c>
      <c r="P186" s="184">
        <v>189365</v>
      </c>
      <c r="Q186" s="15">
        <f t="shared" si="20"/>
        <v>47.675827035176106</v>
      </c>
      <c r="R186" s="251">
        <f t="shared" si="21"/>
        <v>0.20856406424679377</v>
      </c>
      <c r="S186" s="182" t="s">
        <v>866</v>
      </c>
      <c r="T186" s="183" t="s">
        <v>867</v>
      </c>
      <c r="U186" s="184">
        <v>105918148</v>
      </c>
      <c r="V186" s="184">
        <v>1107035</v>
      </c>
      <c r="W186" s="15">
        <f t="shared" si="22"/>
        <v>10.451797174550295</v>
      </c>
      <c r="X186" s="251">
        <f t="shared" si="23"/>
        <v>0.57771178983420124</v>
      </c>
    </row>
    <row r="187" spans="1:24" ht="15">
      <c r="A187" s="182" t="s">
        <v>870</v>
      </c>
      <c r="B187" s="183" t="s">
        <v>871</v>
      </c>
      <c r="C187" s="184">
        <v>17696300</v>
      </c>
      <c r="D187" s="184">
        <v>36850</v>
      </c>
      <c r="E187" s="197">
        <f t="shared" si="16"/>
        <v>2.0823561987534118</v>
      </c>
      <c r="F187" s="251">
        <f t="shared" si="17"/>
        <v>4.3715194361254872E-2</v>
      </c>
      <c r="G187" s="182" t="s">
        <v>872</v>
      </c>
      <c r="H187" s="183" t="s">
        <v>873</v>
      </c>
      <c r="I187" s="184">
        <v>21740117</v>
      </c>
      <c r="J187" s="184">
        <v>123916</v>
      </c>
      <c r="K187" s="15">
        <f t="shared" si="18"/>
        <v>5.6998773281670934</v>
      </c>
      <c r="L187" s="251">
        <f t="shared" si="19"/>
        <v>0.33547126662034915</v>
      </c>
      <c r="M187" s="182" t="s">
        <v>866</v>
      </c>
      <c r="N187" s="183" t="s">
        <v>867</v>
      </c>
      <c r="O187" s="184">
        <v>192185634</v>
      </c>
      <c r="P187" s="184">
        <v>1680321</v>
      </c>
      <c r="Q187" s="15">
        <f t="shared" si="20"/>
        <v>8.7432185487912175</v>
      </c>
      <c r="R187" s="251">
        <f t="shared" si="21"/>
        <v>1.0362450335650688</v>
      </c>
      <c r="S187" s="182" t="s">
        <v>868</v>
      </c>
      <c r="T187" s="183" t="s">
        <v>869</v>
      </c>
      <c r="U187" s="184">
        <v>6948414</v>
      </c>
      <c r="V187" s="184">
        <v>130994</v>
      </c>
      <c r="W187" s="15">
        <f t="shared" si="22"/>
        <v>18.852359689563691</v>
      </c>
      <c r="X187" s="251">
        <f t="shared" si="23"/>
        <v>8.1338188265196593E-2</v>
      </c>
    </row>
    <row r="188" spans="1:24" ht="15">
      <c r="A188" s="182" t="s">
        <v>872</v>
      </c>
      <c r="B188" s="183" t="s">
        <v>873</v>
      </c>
      <c r="C188" s="184">
        <v>5360718</v>
      </c>
      <c r="D188" s="184">
        <v>12655</v>
      </c>
      <c r="E188" s="15">
        <f t="shared" si="16"/>
        <v>2.3606912357635674</v>
      </c>
      <c r="F188" s="251">
        <f t="shared" si="17"/>
        <v>0.48637648935127104</v>
      </c>
      <c r="G188" s="182" t="s">
        <v>874</v>
      </c>
      <c r="H188" s="183" t="s">
        <v>875</v>
      </c>
      <c r="I188" s="184">
        <v>190326583</v>
      </c>
      <c r="J188" s="184">
        <v>536897</v>
      </c>
      <c r="K188" s="15">
        <f t="shared" si="18"/>
        <v>2.8209249151496616</v>
      </c>
      <c r="L188" s="251">
        <f t="shared" si="19"/>
        <v>0.38796064760058413</v>
      </c>
      <c r="M188" s="182" t="s">
        <v>868</v>
      </c>
      <c r="N188" s="183" t="s">
        <v>869</v>
      </c>
      <c r="O188" s="184">
        <v>9629425</v>
      </c>
      <c r="P188" s="184">
        <v>179661</v>
      </c>
      <c r="Q188" s="15">
        <f t="shared" si="20"/>
        <v>18.657500318035606</v>
      </c>
      <c r="R188" s="251">
        <f t="shared" si="21"/>
        <v>0.56169355034681256</v>
      </c>
      <c r="S188" s="182" t="s">
        <v>870</v>
      </c>
      <c r="T188" s="183" t="s">
        <v>871</v>
      </c>
      <c r="U188" s="184">
        <v>51198291</v>
      </c>
      <c r="V188" s="184">
        <v>321279</v>
      </c>
      <c r="W188" s="15">
        <f t="shared" si="22"/>
        <v>6.2751899277262986</v>
      </c>
      <c r="X188" s="251">
        <f t="shared" si="23"/>
        <v>0.65631510389799996</v>
      </c>
    </row>
    <row r="189" spans="1:24" ht="15">
      <c r="A189" s="182" t="s">
        <v>874</v>
      </c>
      <c r="B189" s="183" t="s">
        <v>875</v>
      </c>
      <c r="C189" s="184">
        <v>66003539</v>
      </c>
      <c r="D189" s="184">
        <v>93310</v>
      </c>
      <c r="E189" s="197">
        <f t="shared" si="16"/>
        <v>1.4137120738328897</v>
      </c>
      <c r="F189" s="251">
        <f t="shared" si="17"/>
        <v>0.22727713544125389</v>
      </c>
      <c r="G189" s="182" t="s">
        <v>876</v>
      </c>
      <c r="H189" s="183" t="s">
        <v>877</v>
      </c>
      <c r="I189" s="184">
        <v>41773301</v>
      </c>
      <c r="J189" s="184">
        <v>500525</v>
      </c>
      <c r="K189" s="15">
        <f t="shared" si="18"/>
        <v>11.981935542991922</v>
      </c>
      <c r="L189" s="251">
        <f t="shared" si="19"/>
        <v>1.1705892214732272</v>
      </c>
      <c r="M189" s="182" t="s">
        <v>870</v>
      </c>
      <c r="N189" s="183" t="s">
        <v>871</v>
      </c>
      <c r="O189" s="184">
        <v>60057931</v>
      </c>
      <c r="P189" s="184">
        <v>326298</v>
      </c>
      <c r="Q189" s="15">
        <f t="shared" si="20"/>
        <v>5.4330542955267642</v>
      </c>
      <c r="R189" s="251">
        <f t="shared" si="21"/>
        <v>0.63891066813213515</v>
      </c>
      <c r="S189" s="182" t="s">
        <v>872</v>
      </c>
      <c r="T189" s="183" t="s">
        <v>873</v>
      </c>
      <c r="U189" s="184">
        <v>9653076</v>
      </c>
      <c r="V189" s="184">
        <v>94935</v>
      </c>
      <c r="W189" s="15">
        <f t="shared" si="22"/>
        <v>9.8346889633936367</v>
      </c>
      <c r="X189" s="251">
        <f t="shared" si="23"/>
        <v>0.3620636822701781</v>
      </c>
    </row>
    <row r="190" spans="1:24" ht="15">
      <c r="A190" s="182" t="s">
        <v>876</v>
      </c>
      <c r="B190" s="183" t="s">
        <v>877</v>
      </c>
      <c r="C190" s="184">
        <v>22976896</v>
      </c>
      <c r="D190" s="184">
        <v>179904</v>
      </c>
      <c r="E190" s="15">
        <f t="shared" si="16"/>
        <v>7.8297782259187674</v>
      </c>
      <c r="F190" s="251">
        <f t="shared" si="17"/>
        <v>3.7769312591769655</v>
      </c>
      <c r="G190" s="182" t="s">
        <v>878</v>
      </c>
      <c r="H190" s="183" t="s">
        <v>879</v>
      </c>
      <c r="I190" s="184">
        <v>9213825</v>
      </c>
      <c r="J190" s="184">
        <v>78632</v>
      </c>
      <c r="K190" s="15">
        <f t="shared" si="18"/>
        <v>8.5341321329632382</v>
      </c>
      <c r="L190" s="251">
        <f t="shared" si="19"/>
        <v>2.144654675624543</v>
      </c>
      <c r="M190" s="182" t="s">
        <v>872</v>
      </c>
      <c r="N190" s="183" t="s">
        <v>873</v>
      </c>
      <c r="O190" s="184">
        <v>16334056</v>
      </c>
      <c r="P190" s="184">
        <v>140672</v>
      </c>
      <c r="Q190" s="15">
        <f t="shared" si="20"/>
        <v>8.612190383086725</v>
      </c>
      <c r="R190" s="251">
        <f t="shared" si="21"/>
        <v>0.7632567026965057</v>
      </c>
      <c r="S190" s="182" t="s">
        <v>874</v>
      </c>
      <c r="T190" s="183" t="s">
        <v>875</v>
      </c>
      <c r="U190" s="184">
        <v>96577198</v>
      </c>
      <c r="V190" s="184">
        <v>457283</v>
      </c>
      <c r="W190" s="15">
        <f t="shared" si="22"/>
        <v>4.7348961190611467</v>
      </c>
      <c r="X190" s="251">
        <f t="shared" si="23"/>
        <v>0.52738245812423623</v>
      </c>
    </row>
    <row r="191" spans="1:24" ht="15">
      <c r="A191" s="182" t="s">
        <v>878</v>
      </c>
      <c r="B191" s="183" t="s">
        <v>879</v>
      </c>
      <c r="C191" s="184">
        <v>3843127</v>
      </c>
      <c r="D191" s="184">
        <v>19918</v>
      </c>
      <c r="E191" s="197">
        <f t="shared" si="16"/>
        <v>5.1827587274633391</v>
      </c>
      <c r="F191" s="251">
        <f t="shared" si="17"/>
        <v>0.53293945575954704</v>
      </c>
      <c r="G191" s="182" t="s">
        <v>880</v>
      </c>
      <c r="H191" s="183" t="s">
        <v>881</v>
      </c>
      <c r="I191" s="184">
        <v>7740009</v>
      </c>
      <c r="J191" s="184">
        <v>118460</v>
      </c>
      <c r="K191" s="15">
        <f t="shared" si="18"/>
        <v>15.304891764337741</v>
      </c>
      <c r="L191" s="251">
        <f t="shared" si="19"/>
        <v>1.4718875028486411</v>
      </c>
      <c r="M191" s="182" t="s">
        <v>874</v>
      </c>
      <c r="N191" s="183" t="s">
        <v>875</v>
      </c>
      <c r="O191" s="184">
        <v>151115219</v>
      </c>
      <c r="P191" s="184">
        <v>639991</v>
      </c>
      <c r="Q191" s="15">
        <f t="shared" si="20"/>
        <v>4.2351194289702878</v>
      </c>
      <c r="R191" s="251">
        <f t="shared" si="21"/>
        <v>0.86827195996230799</v>
      </c>
      <c r="S191" s="182" t="s">
        <v>876</v>
      </c>
      <c r="T191" s="183" t="s">
        <v>877</v>
      </c>
      <c r="U191" s="184">
        <v>14069088</v>
      </c>
      <c r="V191" s="184">
        <v>257287</v>
      </c>
      <c r="W191" s="15">
        <f t="shared" si="22"/>
        <v>18.287397164620764</v>
      </c>
      <c r="X191" s="251">
        <f t="shared" si="23"/>
        <v>1.3004198255704853</v>
      </c>
    </row>
    <row r="192" spans="1:24" ht="15">
      <c r="A192" s="182" t="s">
        <v>880</v>
      </c>
      <c r="B192" s="183" t="s">
        <v>881</v>
      </c>
      <c r="C192" s="184">
        <v>4928542</v>
      </c>
      <c r="D192" s="184">
        <v>40341</v>
      </c>
      <c r="E192" s="15">
        <f t="shared" si="16"/>
        <v>8.1851793086068856</v>
      </c>
      <c r="F192" s="251">
        <f t="shared" si="17"/>
        <v>0.71321907885450042</v>
      </c>
      <c r="G192" s="182" t="s">
        <v>882</v>
      </c>
      <c r="H192" s="183" t="s">
        <v>883</v>
      </c>
      <c r="I192" s="184">
        <v>7211572</v>
      </c>
      <c r="J192" s="184">
        <v>72576</v>
      </c>
      <c r="K192" s="15">
        <f t="shared" si="18"/>
        <v>10.063825196503618</v>
      </c>
      <c r="L192" s="251">
        <f t="shared" si="19"/>
        <v>0.65519515041663723</v>
      </c>
      <c r="M192" s="182" t="s">
        <v>876</v>
      </c>
      <c r="N192" s="183" t="s">
        <v>877</v>
      </c>
      <c r="O192" s="184">
        <v>33826629</v>
      </c>
      <c r="P192" s="184">
        <v>467231</v>
      </c>
      <c r="Q192" s="15">
        <f t="shared" si="20"/>
        <v>13.812520307595534</v>
      </c>
      <c r="R192" s="251">
        <f t="shared" si="21"/>
        <v>1.2790739010855818</v>
      </c>
      <c r="S192" s="182" t="s">
        <v>878</v>
      </c>
      <c r="T192" s="183" t="s">
        <v>879</v>
      </c>
      <c r="U192" s="184">
        <v>3620174</v>
      </c>
      <c r="V192" s="184">
        <v>47628</v>
      </c>
      <c r="W192" s="15">
        <f t="shared" si="22"/>
        <v>13.156273703971134</v>
      </c>
      <c r="X192" s="251">
        <f t="shared" si="23"/>
        <v>3.5962644887179809</v>
      </c>
    </row>
    <row r="193" spans="1:24" ht="15">
      <c r="A193" s="182" t="s">
        <v>882</v>
      </c>
      <c r="B193" s="183" t="s">
        <v>883</v>
      </c>
      <c r="C193" s="184">
        <v>4497071</v>
      </c>
      <c r="D193" s="184">
        <v>33488</v>
      </c>
      <c r="E193" s="197">
        <f t="shared" si="16"/>
        <v>7.446624703056723</v>
      </c>
      <c r="F193" s="251">
        <f t="shared" si="17"/>
        <v>0.51286155926851906</v>
      </c>
      <c r="G193" s="182" t="s">
        <v>884</v>
      </c>
      <c r="H193" s="183" t="s">
        <v>885</v>
      </c>
      <c r="I193" s="184">
        <v>94517344</v>
      </c>
      <c r="J193" s="184">
        <v>747133</v>
      </c>
      <c r="K193" s="15">
        <f t="shared" si="18"/>
        <v>7.9047185244646743</v>
      </c>
      <c r="L193" s="251">
        <f t="shared" si="19"/>
        <v>0.30421209417729561</v>
      </c>
      <c r="M193" s="182" t="s">
        <v>878</v>
      </c>
      <c r="N193" s="183" t="s">
        <v>879</v>
      </c>
      <c r="O193" s="184">
        <v>6782372</v>
      </c>
      <c r="P193" s="184">
        <v>79163</v>
      </c>
      <c r="Q193" s="15">
        <f t="shared" si="20"/>
        <v>11.67187526723689</v>
      </c>
      <c r="R193" s="251">
        <f t="shared" si="21"/>
        <v>0.70626346948363095</v>
      </c>
      <c r="S193" s="182" t="s">
        <v>880</v>
      </c>
      <c r="T193" s="183" t="s">
        <v>881</v>
      </c>
      <c r="U193" s="184">
        <v>4521413</v>
      </c>
      <c r="V193" s="184">
        <v>73145</v>
      </c>
      <c r="W193" s="15">
        <f t="shared" si="22"/>
        <v>16.1774648765773</v>
      </c>
      <c r="X193" s="251">
        <f t="shared" si="23"/>
        <v>1.2882809015956056</v>
      </c>
    </row>
    <row r="194" spans="1:24" ht="15">
      <c r="A194" s="182" t="s">
        <v>884</v>
      </c>
      <c r="B194" s="183" t="s">
        <v>885</v>
      </c>
      <c r="C194" s="184">
        <v>36271028</v>
      </c>
      <c r="D194" s="184">
        <v>174884</v>
      </c>
      <c r="E194" s="15">
        <f t="shared" si="16"/>
        <v>4.8215892860825447</v>
      </c>
      <c r="F194" s="251">
        <f t="shared" si="17"/>
        <v>0.33659742714590057</v>
      </c>
      <c r="G194" s="182" t="s">
        <v>886</v>
      </c>
      <c r="H194" s="183" t="s">
        <v>887</v>
      </c>
      <c r="I194" s="184">
        <v>35938242</v>
      </c>
      <c r="J194" s="184">
        <v>366990</v>
      </c>
      <c r="K194" s="15">
        <f t="shared" si="18"/>
        <v>10.211684811961588</v>
      </c>
      <c r="L194" s="251">
        <f t="shared" si="19"/>
        <v>0.57763009198237458</v>
      </c>
      <c r="M194" s="182" t="s">
        <v>880</v>
      </c>
      <c r="N194" s="183" t="s">
        <v>881</v>
      </c>
      <c r="O194" s="184">
        <v>8190389</v>
      </c>
      <c r="P194" s="184">
        <v>140296</v>
      </c>
      <c r="Q194" s="15">
        <f t="shared" si="20"/>
        <v>17.129345138552029</v>
      </c>
      <c r="R194" s="251">
        <f t="shared" si="21"/>
        <v>0.94124417781085179</v>
      </c>
      <c r="S194" s="182" t="s">
        <v>882</v>
      </c>
      <c r="T194" s="183" t="s">
        <v>883</v>
      </c>
      <c r="U194" s="184">
        <v>4714684</v>
      </c>
      <c r="V194" s="184">
        <v>87302</v>
      </c>
      <c r="W194" s="15">
        <f t="shared" si="22"/>
        <v>18.517041651147775</v>
      </c>
      <c r="X194" s="251">
        <f t="shared" si="23"/>
        <v>0.86036730155161756</v>
      </c>
    </row>
    <row r="195" spans="1:24" ht="15">
      <c r="A195" s="182" t="s">
        <v>886</v>
      </c>
      <c r="B195" s="183" t="s">
        <v>887</v>
      </c>
      <c r="C195" s="184">
        <v>17419492</v>
      </c>
      <c r="D195" s="184">
        <v>150284</v>
      </c>
      <c r="E195" s="197">
        <f t="shared" si="16"/>
        <v>8.6273468824463997</v>
      </c>
      <c r="F195" s="251">
        <f t="shared" si="17"/>
        <v>0.54159575939708882</v>
      </c>
      <c r="G195" s="182" t="s">
        <v>888</v>
      </c>
      <c r="H195" s="183" t="s">
        <v>889</v>
      </c>
      <c r="I195" s="184">
        <v>6319916</v>
      </c>
      <c r="J195" s="184">
        <v>37952</v>
      </c>
      <c r="K195" s="15">
        <f t="shared" si="18"/>
        <v>6.0051431063324259</v>
      </c>
      <c r="L195" s="251">
        <f t="shared" si="19"/>
        <v>0.46054507287846519</v>
      </c>
      <c r="M195" s="182" t="s">
        <v>882</v>
      </c>
      <c r="N195" s="183" t="s">
        <v>883</v>
      </c>
      <c r="O195" s="184">
        <v>6584615</v>
      </c>
      <c r="P195" s="184">
        <v>116066</v>
      </c>
      <c r="Q195" s="15">
        <f t="shared" si="20"/>
        <v>17.626846823998061</v>
      </c>
      <c r="R195" s="251">
        <f t="shared" si="21"/>
        <v>0.96145502277213002</v>
      </c>
      <c r="S195" s="182" t="s">
        <v>884</v>
      </c>
      <c r="T195" s="183" t="s">
        <v>885</v>
      </c>
      <c r="U195" s="184">
        <v>69555373</v>
      </c>
      <c r="V195" s="184">
        <v>798790</v>
      </c>
      <c r="W195" s="15">
        <f t="shared" si="22"/>
        <v>11.484231419476394</v>
      </c>
      <c r="X195" s="251">
        <f t="shared" si="23"/>
        <v>0.71636393626984507</v>
      </c>
    </row>
    <row r="196" spans="1:24" ht="15">
      <c r="A196" s="182" t="s">
        <v>888</v>
      </c>
      <c r="B196" s="183" t="s">
        <v>889</v>
      </c>
      <c r="C196" s="184">
        <v>4248974</v>
      </c>
      <c r="D196" s="184">
        <v>12559</v>
      </c>
      <c r="E196" s="15">
        <f t="shared" si="16"/>
        <v>2.9557723817561601</v>
      </c>
      <c r="F196" s="251">
        <f t="shared" si="17"/>
        <v>0.22824678531369028</v>
      </c>
      <c r="G196" s="182" t="s">
        <v>890</v>
      </c>
      <c r="H196" s="183" t="s">
        <v>891</v>
      </c>
      <c r="I196" s="184">
        <v>28529423</v>
      </c>
      <c r="J196" s="184">
        <v>154416</v>
      </c>
      <c r="K196" s="15">
        <f t="shared" si="18"/>
        <v>5.4125174561013729</v>
      </c>
      <c r="L196" s="251">
        <f t="shared" si="19"/>
        <v>0.30854101127282962</v>
      </c>
      <c r="M196" s="182" t="s">
        <v>884</v>
      </c>
      <c r="N196" s="183" t="s">
        <v>885</v>
      </c>
      <c r="O196" s="184">
        <v>89109680</v>
      </c>
      <c r="P196" s="184">
        <v>1015941</v>
      </c>
      <c r="Q196" s="15">
        <f t="shared" si="20"/>
        <v>11.401017263219888</v>
      </c>
      <c r="R196" s="251">
        <f t="shared" si="21"/>
        <v>0.8650488500910597</v>
      </c>
      <c r="S196" s="182" t="s">
        <v>886</v>
      </c>
      <c r="T196" s="183" t="s">
        <v>887</v>
      </c>
      <c r="U196" s="184">
        <v>15460535</v>
      </c>
      <c r="V196" s="184">
        <v>331763</v>
      </c>
      <c r="W196" s="15">
        <f t="shared" si="22"/>
        <v>21.458701138091275</v>
      </c>
      <c r="X196" s="251">
        <f t="shared" si="23"/>
        <v>13.340681857151285</v>
      </c>
    </row>
    <row r="197" spans="1:24" ht="15">
      <c r="A197" s="182" t="s">
        <v>890</v>
      </c>
      <c r="B197" s="183" t="s">
        <v>891</v>
      </c>
      <c r="C197" s="184">
        <v>16917772</v>
      </c>
      <c r="D197" s="184">
        <v>66123</v>
      </c>
      <c r="E197" s="197">
        <f t="shared" si="16"/>
        <v>3.9084933879000139</v>
      </c>
      <c r="F197" s="251">
        <f t="shared" si="17"/>
        <v>0.75205820650050459</v>
      </c>
      <c r="G197" s="182" t="s">
        <v>892</v>
      </c>
      <c r="H197" s="183" t="s">
        <v>893</v>
      </c>
      <c r="I197" s="184">
        <v>36011039</v>
      </c>
      <c r="J197" s="184">
        <v>143441</v>
      </c>
      <c r="K197" s="15">
        <f t="shared" si="18"/>
        <v>3.98325080262194</v>
      </c>
      <c r="L197" s="251">
        <f t="shared" si="19"/>
        <v>0.39964993120733711</v>
      </c>
      <c r="M197" s="182" t="s">
        <v>886</v>
      </c>
      <c r="N197" s="183" t="s">
        <v>887</v>
      </c>
      <c r="O197" s="184">
        <v>30966452</v>
      </c>
      <c r="P197" s="184">
        <v>515384</v>
      </c>
      <c r="Q197" s="15">
        <f t="shared" si="20"/>
        <v>16.643301596191904</v>
      </c>
      <c r="R197" s="251">
        <f t="shared" si="21"/>
        <v>1.0561628434727599</v>
      </c>
      <c r="S197" s="182" t="s">
        <v>888</v>
      </c>
      <c r="T197" s="183" t="s">
        <v>889</v>
      </c>
      <c r="U197" s="184">
        <v>2659462</v>
      </c>
      <c r="V197" s="184">
        <v>24506</v>
      </c>
      <c r="W197" s="15">
        <f t="shared" si="22"/>
        <v>9.214645668936047</v>
      </c>
      <c r="X197" s="251">
        <f t="shared" si="23"/>
        <v>0.52033092862490316</v>
      </c>
    </row>
    <row r="198" spans="1:24" ht="15">
      <c r="A198" s="182" t="s">
        <v>892</v>
      </c>
      <c r="B198" s="183" t="s">
        <v>893</v>
      </c>
      <c r="C198" s="184">
        <v>12570442</v>
      </c>
      <c r="D198" s="184">
        <v>41650</v>
      </c>
      <c r="E198" s="15">
        <f t="shared" si="16"/>
        <v>3.3133282027791862</v>
      </c>
      <c r="F198" s="251">
        <f t="shared" si="17"/>
        <v>0.34337757284984988</v>
      </c>
      <c r="G198" s="182" t="s">
        <v>894</v>
      </c>
      <c r="H198" s="183" t="s">
        <v>895</v>
      </c>
      <c r="I198" s="184">
        <v>128837785</v>
      </c>
      <c r="J198" s="184">
        <v>1423788</v>
      </c>
      <c r="K198" s="15">
        <f t="shared" si="18"/>
        <v>11.051012713389941</v>
      </c>
      <c r="L198" s="251">
        <f t="shared" si="19"/>
        <v>0.6117020630324167</v>
      </c>
      <c r="M198" s="182" t="s">
        <v>888</v>
      </c>
      <c r="N198" s="183" t="s">
        <v>889</v>
      </c>
      <c r="O198" s="184">
        <v>5832529</v>
      </c>
      <c r="P198" s="184">
        <v>41575</v>
      </c>
      <c r="Q198" s="15">
        <f t="shared" si="20"/>
        <v>7.1281257238498084</v>
      </c>
      <c r="R198" s="251">
        <f t="shared" si="21"/>
        <v>0.61992950600880947</v>
      </c>
      <c r="S198" s="182" t="s">
        <v>890</v>
      </c>
      <c r="T198" s="183" t="s">
        <v>891</v>
      </c>
      <c r="U198" s="184">
        <v>10316022</v>
      </c>
      <c r="V198" s="184">
        <v>131157</v>
      </c>
      <c r="W198" s="15">
        <f t="shared" si="22"/>
        <v>12.71391239762769</v>
      </c>
      <c r="X198" s="251">
        <f t="shared" si="23"/>
        <v>0.62446019827257215</v>
      </c>
    </row>
    <row r="199" spans="1:24" ht="15">
      <c r="A199" s="182" t="s">
        <v>894</v>
      </c>
      <c r="B199" s="183" t="s">
        <v>895</v>
      </c>
      <c r="C199" s="184">
        <v>35975456</v>
      </c>
      <c r="D199" s="184">
        <v>219954</v>
      </c>
      <c r="E199" s="197">
        <f t="shared" ref="E199:E261" si="24">D199/C199*1000</f>
        <v>6.1140017238419437</v>
      </c>
      <c r="F199" s="251">
        <f t="shared" ref="F199:F261" si="25">E199/E468</f>
        <v>0.54082391191828627</v>
      </c>
      <c r="G199" s="182" t="s">
        <v>896</v>
      </c>
      <c r="H199" s="183" t="s">
        <v>897</v>
      </c>
      <c r="I199" s="184">
        <v>42042069</v>
      </c>
      <c r="J199" s="184">
        <v>1020412</v>
      </c>
      <c r="K199" s="15">
        <f t="shared" ref="K199:K260" si="26">J199/I199*1000</f>
        <v>24.271212722665954</v>
      </c>
      <c r="L199" s="251">
        <f t="shared" ref="L199:L259" si="27">K199/K468</f>
        <v>1.895519652431654</v>
      </c>
      <c r="M199" s="182" t="s">
        <v>890</v>
      </c>
      <c r="N199" s="183" t="s">
        <v>891</v>
      </c>
      <c r="O199" s="184">
        <v>15945639</v>
      </c>
      <c r="P199" s="184">
        <v>192750</v>
      </c>
      <c r="Q199" s="15">
        <f t="shared" ref="Q199:Q262" si="28">P199/O199*1000</f>
        <v>12.08794454709529</v>
      </c>
      <c r="R199" s="251">
        <f t="shared" ref="R199:R262" si="29">Q199/Q468</f>
        <v>0.76801696909398687</v>
      </c>
      <c r="S199" s="182" t="s">
        <v>892</v>
      </c>
      <c r="T199" s="183" t="s">
        <v>893</v>
      </c>
      <c r="U199" s="184">
        <v>17136210</v>
      </c>
      <c r="V199" s="184">
        <v>145728</v>
      </c>
      <c r="W199" s="15">
        <f t="shared" ref="W199:W262" si="30">V199/U199*1000</f>
        <v>8.5040974637915863</v>
      </c>
      <c r="X199" s="251">
        <f t="shared" ref="X199:X262" si="31">W199/W468</f>
        <v>0.48264280057754766</v>
      </c>
    </row>
    <row r="200" spans="1:24" ht="15">
      <c r="A200" s="182" t="s">
        <v>896</v>
      </c>
      <c r="B200" s="183" t="s">
        <v>897</v>
      </c>
      <c r="C200" s="184">
        <v>11064320</v>
      </c>
      <c r="D200" s="184">
        <v>175819</v>
      </c>
      <c r="E200" s="15">
        <f t="shared" si="24"/>
        <v>15.890628615224434</v>
      </c>
      <c r="F200" s="251">
        <f t="shared" si="25"/>
        <v>1.7386421945570392</v>
      </c>
      <c r="G200" s="182" t="s">
        <v>898</v>
      </c>
      <c r="H200" s="183" t="s">
        <v>899</v>
      </c>
      <c r="I200" s="184">
        <v>72531553</v>
      </c>
      <c r="J200" s="184">
        <v>719733</v>
      </c>
      <c r="K200" s="15">
        <f t="shared" si="26"/>
        <v>9.9230330832706688</v>
      </c>
      <c r="L200" s="251">
        <f t="shared" si="27"/>
        <v>1.8939998610176614</v>
      </c>
      <c r="M200" s="182" t="s">
        <v>892</v>
      </c>
      <c r="N200" s="183" t="s">
        <v>893</v>
      </c>
      <c r="O200" s="184">
        <v>32219790</v>
      </c>
      <c r="P200" s="184">
        <v>212452</v>
      </c>
      <c r="Q200" s="15">
        <f t="shared" si="28"/>
        <v>6.5938356519393828</v>
      </c>
      <c r="R200" s="251">
        <f t="shared" si="29"/>
        <v>0.35142475406253121</v>
      </c>
      <c r="S200" s="182" t="s">
        <v>894</v>
      </c>
      <c r="T200" s="183" t="s">
        <v>895</v>
      </c>
      <c r="U200" s="184">
        <v>101025640</v>
      </c>
      <c r="V200" s="184">
        <v>1605624</v>
      </c>
      <c r="W200" s="15">
        <f t="shared" si="30"/>
        <v>15.893232648662259</v>
      </c>
      <c r="X200" s="251">
        <f t="shared" si="31"/>
        <v>0.85577103433750257</v>
      </c>
    </row>
    <row r="201" spans="1:24" ht="15">
      <c r="A201" s="182" t="s">
        <v>898</v>
      </c>
      <c r="B201" s="183" t="s">
        <v>899</v>
      </c>
      <c r="C201" s="184">
        <v>17833751</v>
      </c>
      <c r="D201" s="184">
        <v>82459</v>
      </c>
      <c r="E201" s="197">
        <f t="shared" si="24"/>
        <v>4.6237608678062179</v>
      </c>
      <c r="F201" s="251">
        <f t="shared" si="25"/>
        <v>0.33314647528214114</v>
      </c>
      <c r="G201" s="182" t="s">
        <v>900</v>
      </c>
      <c r="H201" s="183" t="s">
        <v>901</v>
      </c>
      <c r="I201" s="184">
        <v>152197665</v>
      </c>
      <c r="J201" s="184">
        <v>589969</v>
      </c>
      <c r="K201" s="15">
        <f t="shared" si="26"/>
        <v>3.8763341080167031</v>
      </c>
      <c r="L201" s="251">
        <f t="shared" si="27"/>
        <v>0.29023592201310794</v>
      </c>
      <c r="M201" s="182" t="s">
        <v>894</v>
      </c>
      <c r="N201" s="183" t="s">
        <v>895</v>
      </c>
      <c r="O201" s="184">
        <v>176278817</v>
      </c>
      <c r="P201" s="184">
        <v>2438282</v>
      </c>
      <c r="Q201" s="15">
        <f t="shared" si="28"/>
        <v>13.831962577783807</v>
      </c>
      <c r="R201" s="251">
        <f t="shared" si="29"/>
        <v>1.0314220593607537</v>
      </c>
      <c r="S201" s="182" t="s">
        <v>896</v>
      </c>
      <c r="T201" s="183" t="s">
        <v>897</v>
      </c>
      <c r="U201" s="184">
        <v>29849587</v>
      </c>
      <c r="V201" s="184">
        <v>1029744</v>
      </c>
      <c r="W201" s="15">
        <f t="shared" si="30"/>
        <v>34.497763737903639</v>
      </c>
      <c r="X201" s="251">
        <f t="shared" si="31"/>
        <v>1.6005758537995283</v>
      </c>
    </row>
    <row r="202" spans="1:24" ht="15">
      <c r="A202" s="182" t="s">
        <v>900</v>
      </c>
      <c r="B202" s="183" t="s">
        <v>901</v>
      </c>
      <c r="C202" s="184">
        <v>53190159</v>
      </c>
      <c r="D202" s="184">
        <v>107656</v>
      </c>
      <c r="E202" s="15">
        <f t="shared" si="24"/>
        <v>2.0239834214445573</v>
      </c>
      <c r="F202" s="251">
        <f t="shared" si="25"/>
        <v>0.1827268912164646</v>
      </c>
      <c r="G202" s="182" t="s">
        <v>902</v>
      </c>
      <c r="H202" s="183" t="s">
        <v>903</v>
      </c>
      <c r="I202" s="184">
        <v>25462393</v>
      </c>
      <c r="J202" s="184">
        <v>197286</v>
      </c>
      <c r="K202" s="15">
        <f t="shared" si="26"/>
        <v>7.7481327069297841</v>
      </c>
      <c r="L202" s="251">
        <f t="shared" si="27"/>
        <v>0.59504411133547896</v>
      </c>
      <c r="M202" s="182" t="s">
        <v>896</v>
      </c>
      <c r="N202" s="183" t="s">
        <v>897</v>
      </c>
      <c r="O202" s="184">
        <v>45278038</v>
      </c>
      <c r="P202" s="184">
        <v>1383290</v>
      </c>
      <c r="Q202" s="15">
        <f t="shared" si="28"/>
        <v>30.551014600058419</v>
      </c>
      <c r="R202" s="251">
        <f t="shared" si="29"/>
        <v>1.6667916665904032</v>
      </c>
      <c r="S202" s="182" t="s">
        <v>898</v>
      </c>
      <c r="T202" s="183" t="s">
        <v>899</v>
      </c>
      <c r="U202" s="184">
        <v>69048163</v>
      </c>
      <c r="V202" s="184">
        <v>1086933</v>
      </c>
      <c r="W202" s="15">
        <f t="shared" si="30"/>
        <v>15.741664264116627</v>
      </c>
      <c r="X202" s="251">
        <f t="shared" si="31"/>
        <v>1.0213970156873637</v>
      </c>
    </row>
    <row r="203" spans="1:24" ht="15">
      <c r="A203" s="182" t="s">
        <v>902</v>
      </c>
      <c r="B203" s="183" t="s">
        <v>903</v>
      </c>
      <c r="C203" s="184">
        <v>9653193</v>
      </c>
      <c r="D203" s="184">
        <v>73002</v>
      </c>
      <c r="E203" s="197">
        <f t="shared" si="24"/>
        <v>7.562471816320258</v>
      </c>
      <c r="F203" s="251">
        <f t="shared" si="25"/>
        <v>2.0982754902321381</v>
      </c>
      <c r="G203" s="182" t="s">
        <v>904</v>
      </c>
      <c r="H203" s="183" t="s">
        <v>905</v>
      </c>
      <c r="I203" s="184">
        <v>11031125</v>
      </c>
      <c r="J203" s="184">
        <v>131052</v>
      </c>
      <c r="K203" s="15">
        <f t="shared" si="26"/>
        <v>11.880202608528142</v>
      </c>
      <c r="L203" s="251">
        <f t="shared" si="27"/>
        <v>2.5044234120515689</v>
      </c>
      <c r="M203" s="182" t="s">
        <v>898</v>
      </c>
      <c r="N203" s="183" t="s">
        <v>899</v>
      </c>
      <c r="O203" s="184">
        <v>100452128</v>
      </c>
      <c r="P203" s="184">
        <v>1428497</v>
      </c>
      <c r="Q203" s="15">
        <f t="shared" si="28"/>
        <v>14.220674349477196</v>
      </c>
      <c r="R203" s="251">
        <f t="shared" si="29"/>
        <v>0.88194478135920529</v>
      </c>
      <c r="S203" s="182" t="s">
        <v>900</v>
      </c>
      <c r="T203" s="183" t="s">
        <v>901</v>
      </c>
      <c r="U203" s="184">
        <v>89801176</v>
      </c>
      <c r="V203" s="184">
        <v>582528</v>
      </c>
      <c r="W203" s="15">
        <f t="shared" si="30"/>
        <v>6.486863824589558</v>
      </c>
      <c r="X203" s="251">
        <f t="shared" si="31"/>
        <v>0.32145447566484214</v>
      </c>
    </row>
    <row r="204" spans="1:24" ht="15">
      <c r="A204" s="182" t="s">
        <v>904</v>
      </c>
      <c r="B204" s="183" t="s">
        <v>905</v>
      </c>
      <c r="C204" s="184">
        <v>3263959</v>
      </c>
      <c r="D204" s="184">
        <v>27543</v>
      </c>
      <c r="E204" s="15">
        <f t="shared" si="24"/>
        <v>8.4385251162775017</v>
      </c>
      <c r="F204" s="251">
        <f t="shared" si="25"/>
        <v>0.54956761430212997</v>
      </c>
      <c r="G204" s="182" t="s">
        <v>906</v>
      </c>
      <c r="H204" s="183" t="s">
        <v>907</v>
      </c>
      <c r="I204" s="184">
        <v>35643690</v>
      </c>
      <c r="J204" s="184">
        <v>463540</v>
      </c>
      <c r="K204" s="15">
        <f t="shared" si="26"/>
        <v>13.004826380209233</v>
      </c>
      <c r="L204" s="251">
        <f t="shared" si="27"/>
        <v>2.5535211794417219</v>
      </c>
      <c r="M204" s="182" t="s">
        <v>900</v>
      </c>
      <c r="N204" s="183" t="s">
        <v>901</v>
      </c>
      <c r="O204" s="184">
        <v>139283666</v>
      </c>
      <c r="P204" s="184">
        <v>800588</v>
      </c>
      <c r="Q204" s="15">
        <f t="shared" si="28"/>
        <v>5.7478958085436949</v>
      </c>
      <c r="R204" s="251">
        <f t="shared" si="29"/>
        <v>1.0258692462195145</v>
      </c>
      <c r="S204" s="182" t="s">
        <v>902</v>
      </c>
      <c r="T204" s="183" t="s">
        <v>903</v>
      </c>
      <c r="U204" s="184">
        <v>13935048</v>
      </c>
      <c r="V204" s="184">
        <v>206517</v>
      </c>
      <c r="W204" s="15">
        <f t="shared" si="30"/>
        <v>14.819970480187797</v>
      </c>
      <c r="X204" s="251">
        <f t="shared" si="31"/>
        <v>0.91674978988217082</v>
      </c>
    </row>
    <row r="205" spans="1:24" ht="15">
      <c r="A205" s="182" t="s">
        <v>906</v>
      </c>
      <c r="B205" s="183" t="s">
        <v>907</v>
      </c>
      <c r="C205" s="184">
        <v>13972104</v>
      </c>
      <c r="D205" s="184">
        <v>86113</v>
      </c>
      <c r="E205" s="197">
        <f t="shared" si="24"/>
        <v>6.1632092060007562</v>
      </c>
      <c r="F205" s="251">
        <f t="shared" si="25"/>
        <v>0.61069158998055662</v>
      </c>
      <c r="G205" s="182" t="s">
        <v>908</v>
      </c>
      <c r="H205" s="183" t="s">
        <v>909</v>
      </c>
      <c r="I205" s="184">
        <v>74460279</v>
      </c>
      <c r="J205" s="184">
        <v>436739</v>
      </c>
      <c r="K205" s="15">
        <f t="shared" si="26"/>
        <v>5.865395696408819</v>
      </c>
      <c r="L205" s="251">
        <f t="shared" si="27"/>
        <v>0.47802832399379724</v>
      </c>
      <c r="M205" s="182" t="s">
        <v>902</v>
      </c>
      <c r="N205" s="183" t="s">
        <v>903</v>
      </c>
      <c r="O205" s="184">
        <v>19396088</v>
      </c>
      <c r="P205" s="184">
        <v>271127</v>
      </c>
      <c r="Q205" s="15">
        <f t="shared" si="28"/>
        <v>13.978437301377474</v>
      </c>
      <c r="R205" s="251">
        <f t="shared" si="29"/>
        <v>1.1464835311054995</v>
      </c>
      <c r="S205" s="182" t="s">
        <v>904</v>
      </c>
      <c r="T205" s="183" t="s">
        <v>905</v>
      </c>
      <c r="U205" s="184">
        <v>6739262</v>
      </c>
      <c r="V205" s="184">
        <v>113842</v>
      </c>
      <c r="W205" s="15">
        <f t="shared" si="30"/>
        <v>16.89235408862276</v>
      </c>
      <c r="X205" s="251">
        <f t="shared" si="31"/>
        <v>2.8704123402073454</v>
      </c>
    </row>
    <row r="206" spans="1:24" ht="15">
      <c r="A206" s="182" t="s">
        <v>908</v>
      </c>
      <c r="B206" s="183" t="s">
        <v>909</v>
      </c>
      <c r="C206" s="184">
        <v>32805443</v>
      </c>
      <c r="D206" s="184">
        <v>98218</v>
      </c>
      <c r="E206" s="15">
        <f t="shared" si="24"/>
        <v>2.993954387386264</v>
      </c>
      <c r="F206" s="251">
        <f t="shared" si="25"/>
        <v>0.29322414964253146</v>
      </c>
      <c r="G206" s="182" t="s">
        <v>910</v>
      </c>
      <c r="H206" s="183" t="s">
        <v>911</v>
      </c>
      <c r="I206" s="184">
        <v>13158199</v>
      </c>
      <c r="J206" s="184">
        <v>238892</v>
      </c>
      <c r="K206" s="15">
        <f t="shared" si="26"/>
        <v>18.155372175173824</v>
      </c>
      <c r="L206" s="251">
        <f t="shared" si="27"/>
        <v>1.2601423964967853</v>
      </c>
      <c r="M206" s="182" t="s">
        <v>904</v>
      </c>
      <c r="N206" s="183" t="s">
        <v>905</v>
      </c>
      <c r="O206" s="184">
        <v>12742427</v>
      </c>
      <c r="P206" s="184">
        <v>168729</v>
      </c>
      <c r="Q206" s="15">
        <f t="shared" si="28"/>
        <v>13.241511997675167</v>
      </c>
      <c r="R206" s="251">
        <f t="shared" si="29"/>
        <v>1.0458901620904146</v>
      </c>
      <c r="S206" s="182" t="s">
        <v>906</v>
      </c>
      <c r="T206" s="183" t="s">
        <v>907</v>
      </c>
      <c r="U206" s="184">
        <v>30542300</v>
      </c>
      <c r="V206" s="184">
        <v>774172</v>
      </c>
      <c r="W206" s="15">
        <f t="shared" si="30"/>
        <v>25.347534403106511</v>
      </c>
      <c r="X206" s="251">
        <f t="shared" si="31"/>
        <v>1.8617319388767697</v>
      </c>
    </row>
    <row r="207" spans="1:24" ht="15">
      <c r="A207" s="182" t="s">
        <v>910</v>
      </c>
      <c r="B207" s="183" t="s">
        <v>911</v>
      </c>
      <c r="C207" s="184">
        <v>6771668</v>
      </c>
      <c r="D207" s="184">
        <v>81958</v>
      </c>
      <c r="E207" s="197">
        <f t="shared" si="24"/>
        <v>12.103074161343999</v>
      </c>
      <c r="F207" s="251">
        <f t="shared" si="25"/>
        <v>2.0475282373068397</v>
      </c>
      <c r="G207" s="182" t="s">
        <v>912</v>
      </c>
      <c r="H207" s="183" t="s">
        <v>913</v>
      </c>
      <c r="I207" s="184">
        <v>2195433</v>
      </c>
      <c r="J207" s="184">
        <v>35605</v>
      </c>
      <c r="K207" s="15">
        <f t="shared" si="26"/>
        <v>16.217757499317901</v>
      </c>
      <c r="L207" s="251">
        <f t="shared" si="27"/>
        <v>2.8168353700446538</v>
      </c>
      <c r="M207" s="182" t="s">
        <v>906</v>
      </c>
      <c r="N207" s="183" t="s">
        <v>907</v>
      </c>
      <c r="O207" s="184">
        <v>48339461</v>
      </c>
      <c r="P207" s="184">
        <v>836112</v>
      </c>
      <c r="Q207" s="15">
        <f t="shared" si="28"/>
        <v>17.296676104849411</v>
      </c>
      <c r="R207" s="251">
        <f t="shared" si="29"/>
        <v>1.2539518220737194</v>
      </c>
      <c r="S207" s="182" t="s">
        <v>908</v>
      </c>
      <c r="T207" s="183" t="s">
        <v>909</v>
      </c>
      <c r="U207" s="184">
        <v>40534405</v>
      </c>
      <c r="V207" s="184">
        <v>356635</v>
      </c>
      <c r="W207" s="15">
        <f t="shared" si="30"/>
        <v>8.798328234989512</v>
      </c>
      <c r="X207" s="251">
        <f t="shared" si="31"/>
        <v>0.53084903869903999</v>
      </c>
    </row>
    <row r="208" spans="1:24" ht="15">
      <c r="A208" s="182" t="s">
        <v>912</v>
      </c>
      <c r="B208" s="183" t="s">
        <v>913</v>
      </c>
      <c r="C208" s="184">
        <v>1053950</v>
      </c>
      <c r="D208" s="184">
        <v>10899</v>
      </c>
      <c r="E208" s="15">
        <f t="shared" si="24"/>
        <v>10.341097775036767</v>
      </c>
      <c r="F208" s="251">
        <f t="shared" si="25"/>
        <v>0.78717231875465421</v>
      </c>
      <c r="G208" s="182" t="s">
        <v>914</v>
      </c>
      <c r="H208" s="183" t="s">
        <v>915</v>
      </c>
      <c r="I208" s="184">
        <v>109762471</v>
      </c>
      <c r="J208" s="184">
        <v>3908010</v>
      </c>
      <c r="K208" s="15">
        <f t="shared" si="26"/>
        <v>35.604245826426414</v>
      </c>
      <c r="L208" s="251">
        <f t="shared" si="27"/>
        <v>2.060396799398887</v>
      </c>
      <c r="M208" s="182" t="s">
        <v>908</v>
      </c>
      <c r="N208" s="183" t="s">
        <v>909</v>
      </c>
      <c r="O208" s="184">
        <v>92565358</v>
      </c>
      <c r="P208" s="184">
        <v>550840</v>
      </c>
      <c r="Q208" s="15">
        <f t="shared" si="28"/>
        <v>5.9508223367968824</v>
      </c>
      <c r="R208" s="251">
        <f t="shared" si="29"/>
        <v>0.66542823095120684</v>
      </c>
      <c r="S208" s="182" t="s">
        <v>910</v>
      </c>
      <c r="T208" s="183" t="s">
        <v>911</v>
      </c>
      <c r="U208" s="184">
        <v>17082995</v>
      </c>
      <c r="V208" s="184">
        <v>231974</v>
      </c>
      <c r="W208" s="15">
        <f t="shared" si="30"/>
        <v>13.579234788747524</v>
      </c>
      <c r="X208" s="251">
        <f t="shared" si="31"/>
        <v>0.62312835766672814</v>
      </c>
    </row>
    <row r="209" spans="1:24" ht="15">
      <c r="A209" s="182" t="s">
        <v>914</v>
      </c>
      <c r="B209" s="183" t="s">
        <v>915</v>
      </c>
      <c r="C209" s="184">
        <v>3027294</v>
      </c>
      <c r="D209" s="184">
        <v>157816</v>
      </c>
      <c r="E209" s="197">
        <f t="shared" si="24"/>
        <v>52.131045085148656</v>
      </c>
      <c r="F209" s="251">
        <f t="shared" si="25"/>
        <v>3.3125387063517429</v>
      </c>
      <c r="G209" s="182" t="s">
        <v>916</v>
      </c>
      <c r="H209" s="183" t="s">
        <v>917</v>
      </c>
      <c r="I209" s="184">
        <v>20449922</v>
      </c>
      <c r="J209" s="184">
        <v>893955</v>
      </c>
      <c r="K209" s="15">
        <f t="shared" si="26"/>
        <v>43.714347663526539</v>
      </c>
      <c r="L209" s="251">
        <f t="shared" si="27"/>
        <v>2.0541305473729845</v>
      </c>
      <c r="M209" s="182" t="s">
        <v>910</v>
      </c>
      <c r="N209" s="183" t="s">
        <v>911</v>
      </c>
      <c r="O209" s="184">
        <v>16982799</v>
      </c>
      <c r="P209" s="184">
        <v>309524</v>
      </c>
      <c r="Q209" s="15">
        <f t="shared" si="28"/>
        <v>18.225735345510479</v>
      </c>
      <c r="R209" s="251">
        <f t="shared" si="29"/>
        <v>1.6243055128310018</v>
      </c>
      <c r="S209" s="182" t="s">
        <v>912</v>
      </c>
      <c r="T209" s="183" t="s">
        <v>913</v>
      </c>
      <c r="U209" s="184">
        <v>18558067</v>
      </c>
      <c r="V209" s="184">
        <v>622471</v>
      </c>
      <c r="W209" s="15">
        <f t="shared" si="30"/>
        <v>33.541801524910973</v>
      </c>
      <c r="X209" s="251">
        <f t="shared" si="31"/>
        <v>3.5993683939966932</v>
      </c>
    </row>
    <row r="210" spans="1:24" ht="15">
      <c r="A210" s="182" t="s">
        <v>916</v>
      </c>
      <c r="B210" s="183" t="s">
        <v>917</v>
      </c>
      <c r="C210" s="184">
        <v>7135321</v>
      </c>
      <c r="D210" s="184">
        <v>184609</v>
      </c>
      <c r="E210" s="15">
        <f t="shared" si="24"/>
        <v>25.872557100094024</v>
      </c>
      <c r="F210" s="251">
        <f t="shared" si="25"/>
        <v>0.58605258981303754</v>
      </c>
      <c r="G210" s="182" t="s">
        <v>918</v>
      </c>
      <c r="H210" s="183" t="s">
        <v>919</v>
      </c>
      <c r="I210" s="184">
        <v>66113003</v>
      </c>
      <c r="J210" s="184">
        <v>1203908</v>
      </c>
      <c r="K210" s="15">
        <f t="shared" si="26"/>
        <v>18.209852001428523</v>
      </c>
      <c r="L210" s="251">
        <f t="shared" si="27"/>
        <v>0.42163147603119189</v>
      </c>
      <c r="M210" s="182" t="s">
        <v>912</v>
      </c>
      <c r="N210" s="183" t="s">
        <v>913</v>
      </c>
      <c r="O210" s="184">
        <v>36102462</v>
      </c>
      <c r="P210" s="184">
        <v>1344400</v>
      </c>
      <c r="Q210" s="15">
        <f t="shared" si="28"/>
        <v>37.238457587740136</v>
      </c>
      <c r="R210" s="251">
        <f t="shared" si="29"/>
        <v>0.81594273527701444</v>
      </c>
      <c r="S210" s="182" t="s">
        <v>914</v>
      </c>
      <c r="T210" s="183" t="s">
        <v>915</v>
      </c>
      <c r="U210" s="184">
        <v>44402970</v>
      </c>
      <c r="V210" s="184">
        <v>4628341</v>
      </c>
      <c r="W210" s="15">
        <f t="shared" si="30"/>
        <v>104.23494194194667</v>
      </c>
      <c r="X210" s="251">
        <f t="shared" si="31"/>
        <v>8.1728137501997153</v>
      </c>
    </row>
    <row r="211" spans="1:24" ht="15">
      <c r="A211" s="182" t="s">
        <v>918</v>
      </c>
      <c r="B211" s="183" t="s">
        <v>919</v>
      </c>
      <c r="C211" s="184">
        <v>21011411</v>
      </c>
      <c r="D211" s="184">
        <v>161779</v>
      </c>
      <c r="E211" s="197">
        <f t="shared" si="24"/>
        <v>7.6995781006806254</v>
      </c>
      <c r="F211" s="251">
        <f t="shared" si="25"/>
        <v>0.22170488268858948</v>
      </c>
      <c r="G211" s="182" t="s">
        <v>920</v>
      </c>
      <c r="H211" s="183" t="s">
        <v>921</v>
      </c>
      <c r="I211" s="184">
        <v>5170481</v>
      </c>
      <c r="J211" s="184">
        <v>230017</v>
      </c>
      <c r="K211" s="15">
        <f t="shared" si="26"/>
        <v>44.486576780767592</v>
      </c>
      <c r="L211" s="251">
        <f t="shared" si="27"/>
        <v>1.6702308836319981</v>
      </c>
      <c r="M211" s="182" t="s">
        <v>914</v>
      </c>
      <c r="N211" s="183" t="s">
        <v>915</v>
      </c>
      <c r="O211" s="184">
        <v>112088422</v>
      </c>
      <c r="P211" s="184">
        <v>8907403</v>
      </c>
      <c r="Q211" s="15">
        <f t="shared" si="28"/>
        <v>79.46764564140264</v>
      </c>
      <c r="R211" s="251">
        <f t="shared" si="29"/>
        <v>0.99190684837829413</v>
      </c>
      <c r="S211" s="182" t="s">
        <v>916</v>
      </c>
      <c r="T211" s="183" t="s">
        <v>917</v>
      </c>
      <c r="U211" s="184">
        <v>13253804</v>
      </c>
      <c r="V211" s="184">
        <v>983142</v>
      </c>
      <c r="W211" s="15">
        <f t="shared" si="30"/>
        <v>74.178100113748485</v>
      </c>
      <c r="X211" s="251">
        <f t="shared" si="31"/>
        <v>1.8363425098105475</v>
      </c>
    </row>
    <row r="212" spans="1:24" ht="15">
      <c r="A212" s="182" t="s">
        <v>920</v>
      </c>
      <c r="B212" s="183" t="s">
        <v>921</v>
      </c>
      <c r="C212" s="184">
        <v>256138</v>
      </c>
      <c r="D212" s="184">
        <v>3138</v>
      </c>
      <c r="E212" s="15">
        <f t="shared" si="24"/>
        <v>12.251208333007988</v>
      </c>
      <c r="F212" s="251">
        <f t="shared" si="25"/>
        <v>1.3353039535364173</v>
      </c>
      <c r="G212" s="182" t="s">
        <v>922</v>
      </c>
      <c r="H212" s="183" t="s">
        <v>923</v>
      </c>
      <c r="I212" s="184">
        <v>4917699</v>
      </c>
      <c r="J212" s="184">
        <v>152702</v>
      </c>
      <c r="K212" s="15">
        <f t="shared" si="26"/>
        <v>31.051514132930869</v>
      </c>
      <c r="L212" s="251">
        <f t="shared" si="27"/>
        <v>3.0416098720003877</v>
      </c>
      <c r="M212" s="182" t="s">
        <v>916</v>
      </c>
      <c r="N212" s="183" t="s">
        <v>917</v>
      </c>
      <c r="O212" s="184">
        <v>19777947</v>
      </c>
      <c r="P212" s="184">
        <v>1267117</v>
      </c>
      <c r="Q212" s="15">
        <f t="shared" si="28"/>
        <v>64.067165312961961</v>
      </c>
      <c r="R212" s="251">
        <f t="shared" si="29"/>
        <v>1.5267191642146627</v>
      </c>
      <c r="S212" s="182" t="s">
        <v>918</v>
      </c>
      <c r="T212" s="183" t="s">
        <v>1029</v>
      </c>
      <c r="U212" s="184">
        <v>29479722</v>
      </c>
      <c r="V212" s="184">
        <v>998965</v>
      </c>
      <c r="W212" s="15">
        <f t="shared" si="30"/>
        <v>33.886513583811947</v>
      </c>
      <c r="X212" s="251">
        <f t="shared" si="31"/>
        <v>0.30085622922705374</v>
      </c>
    </row>
    <row r="213" spans="1:24" ht="15">
      <c r="A213" s="182" t="s">
        <v>922</v>
      </c>
      <c r="B213" s="183" t="s">
        <v>923</v>
      </c>
      <c r="C213" s="184">
        <v>367368</v>
      </c>
      <c r="D213" s="184">
        <v>5037</v>
      </c>
      <c r="E213" s="197">
        <f t="shared" si="24"/>
        <v>13.711047233291957</v>
      </c>
      <c r="F213" s="251">
        <f t="shared" si="25"/>
        <v>0.91186346440423072</v>
      </c>
      <c r="G213" s="182" t="s">
        <v>924</v>
      </c>
      <c r="H213" s="183" t="s">
        <v>925</v>
      </c>
      <c r="I213" s="184">
        <v>34916182</v>
      </c>
      <c r="J213" s="184">
        <v>1178103</v>
      </c>
      <c r="K213" s="15">
        <f t="shared" si="26"/>
        <v>33.740888393811218</v>
      </c>
      <c r="L213" s="251">
        <f t="shared" si="27"/>
        <v>1.8850639943636518</v>
      </c>
      <c r="M213" s="182" t="s">
        <v>918</v>
      </c>
      <c r="N213" s="183" t="s">
        <v>1029</v>
      </c>
      <c r="O213" s="184">
        <v>138783611</v>
      </c>
      <c r="P213" s="184">
        <v>3339233</v>
      </c>
      <c r="Q213" s="15">
        <f t="shared" si="28"/>
        <v>24.060715641704984</v>
      </c>
      <c r="R213" s="251">
        <f t="shared" si="29"/>
        <v>0.80701250654583945</v>
      </c>
      <c r="S213" s="182" t="s">
        <v>920</v>
      </c>
      <c r="T213" s="183" t="s">
        <v>921</v>
      </c>
      <c r="U213" s="184">
        <v>5696857</v>
      </c>
      <c r="V213" s="184">
        <v>549315</v>
      </c>
      <c r="W213" s="15">
        <f t="shared" si="30"/>
        <v>96.424221285526386</v>
      </c>
      <c r="X213" s="251">
        <f t="shared" si="31"/>
        <v>2.2025116804990352</v>
      </c>
    </row>
    <row r="214" spans="1:24" ht="15">
      <c r="A214" s="182" t="s">
        <v>924</v>
      </c>
      <c r="B214" s="183" t="s">
        <v>925</v>
      </c>
      <c r="C214" s="184">
        <v>9175092</v>
      </c>
      <c r="D214" s="184">
        <v>198750</v>
      </c>
      <c r="E214" s="15">
        <f t="shared" si="24"/>
        <v>21.661908131275414</v>
      </c>
      <c r="F214" s="251">
        <f t="shared" si="25"/>
        <v>0.68368688450001081</v>
      </c>
      <c r="G214" s="182" t="s">
        <v>926</v>
      </c>
      <c r="H214" s="183" t="s">
        <v>927</v>
      </c>
      <c r="I214" s="184">
        <v>24509883</v>
      </c>
      <c r="J214" s="184">
        <v>281795</v>
      </c>
      <c r="K214" s="15">
        <f t="shared" si="26"/>
        <v>11.49719890543745</v>
      </c>
      <c r="L214" s="251">
        <f t="shared" si="27"/>
        <v>0.41958247682275718</v>
      </c>
      <c r="M214" s="182" t="s">
        <v>920</v>
      </c>
      <c r="N214" s="183" t="s">
        <v>921</v>
      </c>
      <c r="O214" s="184">
        <v>7866241</v>
      </c>
      <c r="P214" s="184">
        <v>582021</v>
      </c>
      <c r="Q214" s="15">
        <f t="shared" si="28"/>
        <v>73.989723935485841</v>
      </c>
      <c r="R214" s="251">
        <f t="shared" si="29"/>
        <v>2.1378133033484907</v>
      </c>
      <c r="S214" s="182" t="s">
        <v>922</v>
      </c>
      <c r="T214" s="183" t="s">
        <v>1030</v>
      </c>
      <c r="U214" s="184">
        <v>1363062</v>
      </c>
      <c r="V214" s="184">
        <v>54129</v>
      </c>
      <c r="W214" s="15">
        <f t="shared" si="30"/>
        <v>39.71132641068418</v>
      </c>
      <c r="X214" s="251">
        <f t="shared" si="31"/>
        <v>1.2259327696128859</v>
      </c>
    </row>
    <row r="215" spans="1:24" ht="15">
      <c r="A215" s="182" t="s">
        <v>926</v>
      </c>
      <c r="B215" s="183" t="s">
        <v>927</v>
      </c>
      <c r="C215" s="184">
        <v>11211295</v>
      </c>
      <c r="D215" s="184">
        <v>94526</v>
      </c>
      <c r="E215" s="197">
        <f t="shared" si="24"/>
        <v>8.4313185943283084</v>
      </c>
      <c r="F215" s="251">
        <f t="shared" si="25"/>
        <v>0.13335023417255823</v>
      </c>
      <c r="G215" s="182" t="s">
        <v>928</v>
      </c>
      <c r="H215" s="183" t="s">
        <v>929</v>
      </c>
      <c r="I215" s="184">
        <v>83732217</v>
      </c>
      <c r="J215" s="184">
        <v>2068178</v>
      </c>
      <c r="K215" s="15">
        <f t="shared" si="26"/>
        <v>24.699907324799486</v>
      </c>
      <c r="L215" s="251">
        <f t="shared" si="27"/>
        <v>0.56618072467300884</v>
      </c>
      <c r="M215" s="182" t="s">
        <v>922</v>
      </c>
      <c r="N215" s="183" t="s">
        <v>1030</v>
      </c>
      <c r="O215" s="184">
        <v>17686279</v>
      </c>
      <c r="P215" s="184">
        <v>703040</v>
      </c>
      <c r="Q215" s="15">
        <f t="shared" si="28"/>
        <v>39.750588577733055</v>
      </c>
      <c r="R215" s="251">
        <f t="shared" si="29"/>
        <v>0.74903923666468819</v>
      </c>
      <c r="S215" s="182" t="s">
        <v>924</v>
      </c>
      <c r="T215" s="183" t="s">
        <v>925</v>
      </c>
      <c r="U215" s="184">
        <v>20656530</v>
      </c>
      <c r="V215" s="184">
        <v>2747861</v>
      </c>
      <c r="W215" s="15">
        <f t="shared" si="30"/>
        <v>133.02626336562821</v>
      </c>
      <c r="X215" s="251">
        <f t="shared" si="31"/>
        <v>2.0614647229514698</v>
      </c>
    </row>
    <row r="216" spans="1:24" ht="15">
      <c r="A216" s="182" t="s">
        <v>928</v>
      </c>
      <c r="B216" s="183" t="s">
        <v>929</v>
      </c>
      <c r="C216" s="184">
        <v>28724384</v>
      </c>
      <c r="D216" s="184">
        <v>466757</v>
      </c>
      <c r="E216" s="15">
        <f t="shared" si="24"/>
        <v>16.24950425394675</v>
      </c>
      <c r="F216" s="251">
        <f t="shared" si="25"/>
        <v>1.6597451845751243</v>
      </c>
      <c r="G216" s="182" t="s">
        <v>930</v>
      </c>
      <c r="H216" s="183" t="s">
        <v>931</v>
      </c>
      <c r="I216" s="184">
        <v>185507582</v>
      </c>
      <c r="J216" s="184">
        <v>1753941</v>
      </c>
      <c r="K216" s="15">
        <f t="shared" si="26"/>
        <v>9.454821097285393</v>
      </c>
      <c r="L216" s="251">
        <f t="shared" si="27"/>
        <v>0.98877351695432203</v>
      </c>
      <c r="M216" s="182" t="s">
        <v>924</v>
      </c>
      <c r="N216" s="183" t="s">
        <v>925</v>
      </c>
      <c r="O216" s="184">
        <v>37821562</v>
      </c>
      <c r="P216" s="184">
        <v>3259299</v>
      </c>
      <c r="Q216" s="15">
        <f t="shared" si="28"/>
        <v>86.175684653108718</v>
      </c>
      <c r="R216" s="251">
        <f t="shared" si="29"/>
        <v>2.4180386074145721</v>
      </c>
      <c r="S216" s="182" t="s">
        <v>926</v>
      </c>
      <c r="T216" s="183" t="s">
        <v>927</v>
      </c>
      <c r="U216" s="184">
        <v>19048959</v>
      </c>
      <c r="V216" s="184">
        <v>350020</v>
      </c>
      <c r="W216" s="15">
        <f t="shared" si="30"/>
        <v>18.374757381755089</v>
      </c>
      <c r="X216" s="251">
        <f t="shared" si="31"/>
        <v>0.35788933543849549</v>
      </c>
    </row>
    <row r="217" spans="1:24" ht="15">
      <c r="A217" s="182" t="s">
        <v>930</v>
      </c>
      <c r="B217" s="183" t="s">
        <v>931</v>
      </c>
      <c r="C217" s="184">
        <v>68590296</v>
      </c>
      <c r="D217" s="184">
        <v>377348</v>
      </c>
      <c r="E217" s="197">
        <f t="shared" si="24"/>
        <v>5.501477935012848</v>
      </c>
      <c r="F217" s="251">
        <f t="shared" si="25"/>
        <v>0.23426751772789733</v>
      </c>
      <c r="G217" s="182" t="s">
        <v>932</v>
      </c>
      <c r="H217" s="183" t="s">
        <v>933</v>
      </c>
      <c r="I217" s="184">
        <v>848354</v>
      </c>
      <c r="J217" s="184">
        <v>31342</v>
      </c>
      <c r="K217" s="15">
        <f t="shared" si="26"/>
        <v>36.944483081355187</v>
      </c>
      <c r="L217" s="251">
        <f t="shared" si="27"/>
        <v>1.1767977847902418</v>
      </c>
      <c r="M217" s="182" t="s">
        <v>926</v>
      </c>
      <c r="N217" s="183" t="s">
        <v>927</v>
      </c>
      <c r="O217" s="184">
        <v>39075843</v>
      </c>
      <c r="P217" s="184">
        <v>644450</v>
      </c>
      <c r="Q217" s="15">
        <f t="shared" si="28"/>
        <v>16.49228655156589</v>
      </c>
      <c r="R217" s="251">
        <f t="shared" si="29"/>
        <v>1.1629371529049071</v>
      </c>
      <c r="S217" s="182" t="s">
        <v>928</v>
      </c>
      <c r="T217" s="183" t="s">
        <v>929</v>
      </c>
      <c r="U217" s="184">
        <v>95915948</v>
      </c>
      <c r="V217" s="184">
        <v>2928917</v>
      </c>
      <c r="W217" s="15">
        <f t="shared" si="30"/>
        <v>30.536287875713846</v>
      </c>
      <c r="X217" s="251">
        <f t="shared" si="31"/>
        <v>0.39218972908854843</v>
      </c>
    </row>
    <row r="218" spans="1:24" ht="15">
      <c r="A218" s="182" t="s">
        <v>932</v>
      </c>
      <c r="B218" s="183" t="s">
        <v>933</v>
      </c>
      <c r="C218" s="184">
        <v>119960</v>
      </c>
      <c r="D218" s="184">
        <v>5663</v>
      </c>
      <c r="E218" s="15">
        <f t="shared" si="24"/>
        <v>47.20740246748916</v>
      </c>
      <c r="F218" s="251">
        <f t="shared" si="25"/>
        <v>7.5999846293316216</v>
      </c>
      <c r="G218" s="182" t="s">
        <v>934</v>
      </c>
      <c r="H218" s="183" t="s">
        <v>935</v>
      </c>
      <c r="I218" s="184">
        <v>81721517</v>
      </c>
      <c r="J218" s="184">
        <v>509986</v>
      </c>
      <c r="K218" s="15">
        <f t="shared" si="26"/>
        <v>6.2405351579560131</v>
      </c>
      <c r="L218" s="251">
        <f t="shared" si="27"/>
        <v>0.66160854185892903</v>
      </c>
      <c r="M218" s="182" t="s">
        <v>928</v>
      </c>
      <c r="N218" s="183" t="s">
        <v>929</v>
      </c>
      <c r="O218" s="184">
        <v>121706779</v>
      </c>
      <c r="P218" s="184">
        <v>3483513</v>
      </c>
      <c r="Q218" s="15">
        <f t="shared" si="28"/>
        <v>28.622177241252931</v>
      </c>
      <c r="R218" s="251">
        <f t="shared" si="29"/>
        <v>1.3359955952960059</v>
      </c>
      <c r="S218" s="182" t="s">
        <v>930</v>
      </c>
      <c r="T218" s="183" t="s">
        <v>931</v>
      </c>
      <c r="U218" s="184">
        <v>169619248</v>
      </c>
      <c r="V218" s="184">
        <v>1682424</v>
      </c>
      <c r="W218" s="15">
        <f t="shared" si="30"/>
        <v>9.9188271368824843</v>
      </c>
      <c r="X218" s="251">
        <f t="shared" si="31"/>
        <v>0.51115935851593919</v>
      </c>
    </row>
    <row r="219" spans="1:24" ht="15">
      <c r="A219" s="182" t="s">
        <v>934</v>
      </c>
      <c r="B219" s="183" t="s">
        <v>935</v>
      </c>
      <c r="C219" s="184">
        <v>16740264</v>
      </c>
      <c r="D219" s="184">
        <v>61230</v>
      </c>
      <c r="E219" s="197">
        <f t="shared" si="24"/>
        <v>3.6576484098458661</v>
      </c>
      <c r="F219" s="251">
        <f t="shared" si="25"/>
        <v>3.2725547433121269E-2</v>
      </c>
      <c r="G219" s="182" t="s">
        <v>936</v>
      </c>
      <c r="H219" s="183" t="s">
        <v>937</v>
      </c>
      <c r="I219" s="184">
        <v>86005396</v>
      </c>
      <c r="J219" s="184">
        <v>942572</v>
      </c>
      <c r="K219" s="15">
        <f t="shared" si="26"/>
        <v>10.95945189299518</v>
      </c>
      <c r="L219" s="251">
        <f t="shared" si="27"/>
        <v>9.0070050220706896E-2</v>
      </c>
      <c r="M219" s="182" t="s">
        <v>930</v>
      </c>
      <c r="N219" s="183" t="s">
        <v>931</v>
      </c>
      <c r="O219" s="184">
        <v>231870888</v>
      </c>
      <c r="P219" s="184">
        <v>2399829</v>
      </c>
      <c r="Q219" s="15">
        <f t="shared" si="28"/>
        <v>10.349850387427679</v>
      </c>
      <c r="R219" s="251">
        <f t="shared" si="29"/>
        <v>1.775370283897707</v>
      </c>
      <c r="S219" s="182" t="s">
        <v>932</v>
      </c>
      <c r="T219" s="183" t="s">
        <v>933</v>
      </c>
      <c r="U219" s="184">
        <v>483036</v>
      </c>
      <c r="V219" s="184">
        <v>23171</v>
      </c>
      <c r="W219" s="15">
        <f t="shared" si="30"/>
        <v>47.969509518959249</v>
      </c>
      <c r="X219" s="251">
        <f t="shared" si="31"/>
        <v>4.6872189740889603</v>
      </c>
    </row>
    <row r="220" spans="1:24" ht="15">
      <c r="A220" s="182" t="s">
        <v>936</v>
      </c>
      <c r="B220" s="183" t="s">
        <v>937</v>
      </c>
      <c r="C220" s="184">
        <v>10273077</v>
      </c>
      <c r="D220" s="184">
        <v>136756</v>
      </c>
      <c r="E220" s="15">
        <f t="shared" si="24"/>
        <v>13.312077773777029</v>
      </c>
      <c r="F220" s="251">
        <f t="shared" si="25"/>
        <v>3.2559140399466671</v>
      </c>
      <c r="G220" s="182" t="s">
        <v>938</v>
      </c>
      <c r="H220" s="183" t="s">
        <v>939</v>
      </c>
      <c r="I220" s="184">
        <v>222699914</v>
      </c>
      <c r="J220" s="184">
        <v>1904944</v>
      </c>
      <c r="K220" s="15">
        <f t="shared" si="26"/>
        <v>8.5538605102469862</v>
      </c>
      <c r="L220" s="251">
        <f t="shared" si="27"/>
        <v>1.4727690561021078</v>
      </c>
      <c r="M220" s="182" t="s">
        <v>932</v>
      </c>
      <c r="N220" s="183" t="s">
        <v>933</v>
      </c>
      <c r="O220" s="184">
        <v>1194360</v>
      </c>
      <c r="P220" s="184">
        <v>58964</v>
      </c>
      <c r="Q220" s="15">
        <f t="shared" si="28"/>
        <v>49.368699554573162</v>
      </c>
      <c r="R220" s="251">
        <f t="shared" si="29"/>
        <v>0.53934349049747776</v>
      </c>
      <c r="S220" s="182" t="s">
        <v>934</v>
      </c>
      <c r="T220" s="183" t="s">
        <v>935</v>
      </c>
      <c r="U220" s="184">
        <v>47848869</v>
      </c>
      <c r="V220" s="184">
        <v>547334</v>
      </c>
      <c r="W220" s="15">
        <f t="shared" si="30"/>
        <v>11.438807466901673</v>
      </c>
      <c r="X220" s="251">
        <f t="shared" si="31"/>
        <v>1.8684370963047945</v>
      </c>
    </row>
    <row r="221" spans="1:24" ht="15">
      <c r="A221" s="182" t="s">
        <v>938</v>
      </c>
      <c r="B221" s="183" t="s">
        <v>939</v>
      </c>
      <c r="C221" s="184">
        <v>61404021</v>
      </c>
      <c r="D221" s="184">
        <v>673616</v>
      </c>
      <c r="E221" s="197">
        <f t="shared" si="24"/>
        <v>10.970226200658749</v>
      </c>
      <c r="F221" s="251">
        <f t="shared" si="25"/>
        <v>0.40024485860973286</v>
      </c>
      <c r="G221" s="182" t="s">
        <v>940</v>
      </c>
      <c r="H221" s="183" t="s">
        <v>941</v>
      </c>
      <c r="I221" s="184">
        <v>605029513</v>
      </c>
      <c r="J221" s="184">
        <v>6312711</v>
      </c>
      <c r="K221" s="15">
        <f t="shared" si="26"/>
        <v>10.43372408182012</v>
      </c>
      <c r="L221" s="251">
        <f t="shared" si="27"/>
        <v>0.33047767949001022</v>
      </c>
      <c r="M221" s="182" t="s">
        <v>934</v>
      </c>
      <c r="N221" s="183" t="s">
        <v>935</v>
      </c>
      <c r="O221" s="184">
        <v>68730370</v>
      </c>
      <c r="P221" s="184">
        <v>633429</v>
      </c>
      <c r="Q221" s="15">
        <f t="shared" si="28"/>
        <v>9.2161441877877266</v>
      </c>
      <c r="R221" s="251">
        <f t="shared" si="29"/>
        <v>1.6769405336090484</v>
      </c>
      <c r="S221" s="182" t="s">
        <v>936</v>
      </c>
      <c r="T221" s="183" t="s">
        <v>937</v>
      </c>
      <c r="U221" s="184">
        <v>14115009</v>
      </c>
      <c r="V221" s="184">
        <v>721148</v>
      </c>
      <c r="W221" s="15">
        <f t="shared" si="30"/>
        <v>51.090863633172319</v>
      </c>
      <c r="X221" s="251">
        <f t="shared" si="31"/>
        <v>0.27528686879103037</v>
      </c>
    </row>
    <row r="222" spans="1:24" ht="15">
      <c r="A222" s="182" t="s">
        <v>940</v>
      </c>
      <c r="B222" s="183" t="s">
        <v>941</v>
      </c>
      <c r="C222" s="184">
        <v>232927507</v>
      </c>
      <c r="D222" s="184">
        <v>1519385</v>
      </c>
      <c r="E222" s="15">
        <f t="shared" si="24"/>
        <v>6.5229951566003752</v>
      </c>
      <c r="F222" s="251">
        <f t="shared" si="25"/>
        <v>0.44177327019697848</v>
      </c>
      <c r="G222" s="182" t="s">
        <v>942</v>
      </c>
      <c r="H222" s="183" t="s">
        <v>943</v>
      </c>
      <c r="I222" s="184">
        <v>22604090</v>
      </c>
      <c r="J222" s="184">
        <v>164570</v>
      </c>
      <c r="K222" s="15">
        <f t="shared" si="26"/>
        <v>7.2805408224794723</v>
      </c>
      <c r="L222" s="251">
        <f t="shared" si="27"/>
        <v>0.63615258271526987</v>
      </c>
      <c r="M222" s="182" t="s">
        <v>936</v>
      </c>
      <c r="N222" s="183" t="s">
        <v>937</v>
      </c>
      <c r="O222" s="184">
        <v>59181017</v>
      </c>
      <c r="P222" s="184">
        <v>2128134</v>
      </c>
      <c r="Q222" s="15">
        <f t="shared" si="28"/>
        <v>35.959740266038345</v>
      </c>
      <c r="R222" s="251">
        <f t="shared" si="29"/>
        <v>0.94424913489652151</v>
      </c>
      <c r="S222" s="182" t="s">
        <v>938</v>
      </c>
      <c r="T222" s="183" t="s">
        <v>939</v>
      </c>
      <c r="U222" s="184">
        <v>212182765</v>
      </c>
      <c r="V222" s="184">
        <v>2334084</v>
      </c>
      <c r="W222" s="15">
        <f t="shared" si="30"/>
        <v>11.000346800080582</v>
      </c>
      <c r="X222" s="251">
        <f t="shared" si="31"/>
        <v>1.199026127412633</v>
      </c>
    </row>
    <row r="223" spans="1:24" ht="15">
      <c r="A223" s="182" t="s">
        <v>942</v>
      </c>
      <c r="B223" s="183" t="s">
        <v>943</v>
      </c>
      <c r="C223" s="184">
        <v>24850384</v>
      </c>
      <c r="D223" s="184">
        <v>105618</v>
      </c>
      <c r="E223" s="197">
        <f t="shared" si="24"/>
        <v>4.2501556515183019</v>
      </c>
      <c r="F223" s="251">
        <f t="shared" si="25"/>
        <v>0.89300707784765199</v>
      </c>
      <c r="G223" s="182" t="s">
        <v>944</v>
      </c>
      <c r="H223" s="183" t="s">
        <v>945</v>
      </c>
      <c r="I223" s="184">
        <v>33624646</v>
      </c>
      <c r="J223" s="184">
        <v>289797</v>
      </c>
      <c r="K223" s="15">
        <f t="shared" si="26"/>
        <v>8.6185888767423755</v>
      </c>
      <c r="L223" s="251">
        <f t="shared" si="27"/>
        <v>0.86843220750481098</v>
      </c>
      <c r="M223" s="182" t="s">
        <v>938</v>
      </c>
      <c r="N223" s="183" t="s">
        <v>939</v>
      </c>
      <c r="O223" s="184">
        <v>311028747</v>
      </c>
      <c r="P223" s="184">
        <v>3310438</v>
      </c>
      <c r="Q223" s="15">
        <f t="shared" si="28"/>
        <v>10.643511353630602</v>
      </c>
      <c r="R223" s="251">
        <f t="shared" si="29"/>
        <v>1.2113547122432455</v>
      </c>
      <c r="S223" s="182" t="s">
        <v>940</v>
      </c>
      <c r="T223" s="183" t="s">
        <v>941</v>
      </c>
      <c r="U223" s="184">
        <v>768594671</v>
      </c>
      <c r="V223" s="184">
        <v>9227720</v>
      </c>
      <c r="W223" s="15">
        <f t="shared" si="30"/>
        <v>12.005964064249932</v>
      </c>
      <c r="X223" s="251">
        <f t="shared" si="31"/>
        <v>9.4806198383014809E-2</v>
      </c>
    </row>
    <row r="224" spans="1:24" ht="15">
      <c r="A224" s="182" t="s">
        <v>944</v>
      </c>
      <c r="B224" s="183" t="s">
        <v>945</v>
      </c>
      <c r="C224" s="184">
        <v>10726755</v>
      </c>
      <c r="D224" s="184">
        <v>49064</v>
      </c>
      <c r="E224" s="15">
        <f t="shared" si="24"/>
        <v>4.5739834647104374</v>
      </c>
      <c r="F224" s="251">
        <f t="shared" si="25"/>
        <v>0.83617899437876486</v>
      </c>
      <c r="G224" s="182" t="s">
        <v>946</v>
      </c>
      <c r="H224" s="183" t="s">
        <v>947</v>
      </c>
      <c r="I224" s="184">
        <v>734219873</v>
      </c>
      <c r="J224" s="184">
        <v>5537455</v>
      </c>
      <c r="K224" s="15">
        <f t="shared" si="26"/>
        <v>7.5419573940080475</v>
      </c>
      <c r="L224" s="251">
        <f t="shared" si="27"/>
        <v>1.041788837222364</v>
      </c>
      <c r="M224" s="182" t="s">
        <v>940</v>
      </c>
      <c r="N224" s="183" t="s">
        <v>941</v>
      </c>
      <c r="O224" s="184">
        <v>1141804949</v>
      </c>
      <c r="P224" s="184">
        <v>12505031</v>
      </c>
      <c r="Q224" s="15">
        <f>P224/O224*1000</f>
        <v>10.951985285185517</v>
      </c>
      <c r="R224" s="251">
        <f t="shared" si="29"/>
        <v>0.88622455707770931</v>
      </c>
      <c r="S224" s="182" t="s">
        <v>942</v>
      </c>
      <c r="T224" s="183" t="s">
        <v>943</v>
      </c>
      <c r="U224" s="184">
        <v>12978830</v>
      </c>
      <c r="V224" s="184">
        <v>99479</v>
      </c>
      <c r="W224" s="15">
        <f t="shared" si="30"/>
        <v>7.664712458673085</v>
      </c>
      <c r="X224" s="251">
        <f t="shared" si="31"/>
        <v>0.56081151525564921</v>
      </c>
    </row>
    <row r="225" spans="1:24" ht="15">
      <c r="A225" s="182" t="s">
        <v>946</v>
      </c>
      <c r="B225" s="183" t="s">
        <v>947</v>
      </c>
      <c r="C225" s="184">
        <v>238866171</v>
      </c>
      <c r="D225" s="184">
        <v>960976</v>
      </c>
      <c r="E225" s="197">
        <f t="shared" si="24"/>
        <v>4.0230728192984682</v>
      </c>
      <c r="F225" s="251">
        <f t="shared" si="25"/>
        <v>0.63783005960379802</v>
      </c>
      <c r="G225" s="182" t="s">
        <v>948</v>
      </c>
      <c r="H225" s="183" t="s">
        <v>949</v>
      </c>
      <c r="I225" s="184">
        <v>13221951</v>
      </c>
      <c r="J225" s="184">
        <v>125070</v>
      </c>
      <c r="K225" s="15">
        <f t="shared" si="26"/>
        <v>9.4592696645147143</v>
      </c>
      <c r="L225" s="251">
        <f t="shared" si="27"/>
        <v>0.94659093835812724</v>
      </c>
      <c r="M225" s="182" t="s">
        <v>942</v>
      </c>
      <c r="N225" s="183" t="s">
        <v>943</v>
      </c>
      <c r="O225" s="184">
        <v>22304595</v>
      </c>
      <c r="P225" s="184">
        <v>180398</v>
      </c>
      <c r="Q225" s="15">
        <f t="shared" si="28"/>
        <v>8.0879298637791894</v>
      </c>
      <c r="R225" s="251">
        <f t="shared" si="29"/>
        <v>0.75415842789958887</v>
      </c>
      <c r="S225" s="182" t="s">
        <v>944</v>
      </c>
      <c r="T225" s="183" t="s">
        <v>945</v>
      </c>
      <c r="U225" s="184">
        <v>30606303</v>
      </c>
      <c r="V225" s="184">
        <v>387720</v>
      </c>
      <c r="W225" s="15">
        <f t="shared" si="30"/>
        <v>12.667978880036573</v>
      </c>
      <c r="X225" s="251">
        <f t="shared" si="31"/>
        <v>0.98223632555839846</v>
      </c>
    </row>
    <row r="226" spans="1:24" ht="15">
      <c r="A226" s="182" t="s">
        <v>948</v>
      </c>
      <c r="B226" s="183" t="s">
        <v>949</v>
      </c>
      <c r="C226" s="184">
        <v>7076078</v>
      </c>
      <c r="D226" s="184">
        <v>33903</v>
      </c>
      <c r="E226" s="15">
        <f t="shared" si="24"/>
        <v>4.7912134377263795</v>
      </c>
      <c r="F226" s="251">
        <f t="shared" si="25"/>
        <v>1.1981694531451883</v>
      </c>
      <c r="G226" s="182" t="s">
        <v>950</v>
      </c>
      <c r="H226" s="183" t="s">
        <v>951</v>
      </c>
      <c r="I226" s="184">
        <v>99251319</v>
      </c>
      <c r="J226" s="184">
        <v>221989</v>
      </c>
      <c r="K226" s="15">
        <f t="shared" si="26"/>
        <v>2.2366352632552924</v>
      </c>
      <c r="L226" s="251">
        <f t="shared" si="27"/>
        <v>0.38511687738277139</v>
      </c>
      <c r="M226" s="182" t="s">
        <v>944</v>
      </c>
      <c r="N226" s="183" t="s">
        <v>945</v>
      </c>
      <c r="O226" s="184">
        <v>47933032</v>
      </c>
      <c r="P226" s="184">
        <v>519170</v>
      </c>
      <c r="Q226" s="15">
        <f t="shared" si="28"/>
        <v>10.831152930196446</v>
      </c>
      <c r="R226" s="251">
        <f t="shared" si="29"/>
        <v>1.002983074375801</v>
      </c>
      <c r="S226" s="182" t="s">
        <v>946</v>
      </c>
      <c r="T226" s="183" t="s">
        <v>947</v>
      </c>
      <c r="U226" s="184">
        <v>828275396</v>
      </c>
      <c r="V226" s="184">
        <v>6984522</v>
      </c>
      <c r="W226" s="15">
        <f t="shared" si="30"/>
        <v>8.432608325359455</v>
      </c>
      <c r="X226" s="251">
        <f t="shared" si="31"/>
        <v>0.75217454947005447</v>
      </c>
    </row>
    <row r="227" spans="1:24" ht="15">
      <c r="A227" s="182" t="s">
        <v>950</v>
      </c>
      <c r="B227" s="183" t="s">
        <v>951</v>
      </c>
      <c r="C227" s="184">
        <v>51389984</v>
      </c>
      <c r="D227" s="184">
        <v>65834</v>
      </c>
      <c r="E227" s="197">
        <f t="shared" si="24"/>
        <v>1.2810667541752885</v>
      </c>
      <c r="F227" s="251">
        <f t="shared" si="25"/>
        <v>0.19967713622643984</v>
      </c>
      <c r="G227" s="182" t="s">
        <v>952</v>
      </c>
      <c r="H227" s="183" t="s">
        <v>953</v>
      </c>
      <c r="I227" s="184">
        <v>155594203</v>
      </c>
      <c r="J227" s="184">
        <v>421599</v>
      </c>
      <c r="K227" s="15">
        <f t="shared" si="26"/>
        <v>2.709606089887552</v>
      </c>
      <c r="L227" s="251">
        <f t="shared" si="27"/>
        <v>0.27057797010588447</v>
      </c>
      <c r="M227" s="182" t="s">
        <v>946</v>
      </c>
      <c r="N227" s="183" t="s">
        <v>947</v>
      </c>
      <c r="O227" s="184">
        <v>1101526165</v>
      </c>
      <c r="P227" s="184">
        <v>8949423</v>
      </c>
      <c r="Q227" s="15">
        <f t="shared" si="28"/>
        <v>8.1245668821675245</v>
      </c>
      <c r="R227" s="251">
        <f t="shared" si="29"/>
        <v>1.1660259849819248</v>
      </c>
      <c r="S227" s="182" t="s">
        <v>948</v>
      </c>
      <c r="T227" s="183" t="s">
        <v>949</v>
      </c>
      <c r="U227" s="184">
        <v>8990652</v>
      </c>
      <c r="V227" s="184">
        <v>171875</v>
      </c>
      <c r="W227" s="15">
        <f t="shared" si="30"/>
        <v>19.117078494418426</v>
      </c>
      <c r="X227" s="251">
        <f t="shared" si="31"/>
        <v>1.5048167007737927</v>
      </c>
    </row>
    <row r="228" spans="1:24" ht="15">
      <c r="A228" s="182" t="s">
        <v>952</v>
      </c>
      <c r="B228" s="183" t="s">
        <v>953</v>
      </c>
      <c r="C228" s="184">
        <v>76579558</v>
      </c>
      <c r="D228" s="184">
        <v>119671</v>
      </c>
      <c r="E228" s="15">
        <f t="shared" si="24"/>
        <v>1.5627016285468767</v>
      </c>
      <c r="F228" s="251">
        <f t="shared" si="25"/>
        <v>0.52055086859134558</v>
      </c>
      <c r="G228" s="182" t="s">
        <v>954</v>
      </c>
      <c r="H228" s="183" t="s">
        <v>955</v>
      </c>
      <c r="I228" s="184">
        <v>1086235</v>
      </c>
      <c r="J228" s="184">
        <v>233823</v>
      </c>
      <c r="K228" s="15">
        <f t="shared" si="26"/>
        <v>215.26004962093836</v>
      </c>
      <c r="L228" s="251">
        <f t="shared" si="27"/>
        <v>51.4697146319266</v>
      </c>
      <c r="M228" s="182" t="s">
        <v>948</v>
      </c>
      <c r="N228" s="183" t="s">
        <v>949</v>
      </c>
      <c r="O228" s="184">
        <v>10682895</v>
      </c>
      <c r="P228" s="184">
        <v>155077</v>
      </c>
      <c r="Q228" s="15">
        <f t="shared" si="28"/>
        <v>14.516383433516852</v>
      </c>
      <c r="R228" s="251">
        <f t="shared" si="29"/>
        <v>0.98662252166172504</v>
      </c>
      <c r="S228" s="182" t="s">
        <v>950</v>
      </c>
      <c r="T228" s="183" t="s">
        <v>951</v>
      </c>
      <c r="U228" s="184">
        <v>56381867</v>
      </c>
      <c r="V228" s="184">
        <v>186183</v>
      </c>
      <c r="W228" s="15">
        <f t="shared" si="30"/>
        <v>3.3021786951467922</v>
      </c>
      <c r="X228" s="251">
        <f t="shared" si="31"/>
        <v>0.45544267680250139</v>
      </c>
    </row>
    <row r="229" spans="1:24" ht="15">
      <c r="A229" s="182" t="s">
        <v>954</v>
      </c>
      <c r="B229" s="183" t="s">
        <v>955</v>
      </c>
      <c r="C229" s="184">
        <v>1650849</v>
      </c>
      <c r="D229" s="184">
        <v>24548</v>
      </c>
      <c r="E229" s="197">
        <f t="shared" si="24"/>
        <v>14.869924505512012</v>
      </c>
      <c r="F229" s="251">
        <f t="shared" si="25"/>
        <v>5.7494279018880361</v>
      </c>
      <c r="G229" s="182" t="s">
        <v>956</v>
      </c>
      <c r="H229" s="183" t="s">
        <v>957</v>
      </c>
      <c r="I229" s="184">
        <v>7047604</v>
      </c>
      <c r="J229" s="184">
        <v>19254</v>
      </c>
      <c r="K229" s="15">
        <f t="shared" si="26"/>
        <v>2.7319923196592772</v>
      </c>
      <c r="L229" s="251">
        <f t="shared" si="27"/>
        <v>0.51990665146271864</v>
      </c>
      <c r="M229" s="182" t="s">
        <v>950</v>
      </c>
      <c r="N229" s="183" t="s">
        <v>951</v>
      </c>
      <c r="O229" s="184">
        <v>83900435</v>
      </c>
      <c r="P229" s="184">
        <v>236506</v>
      </c>
      <c r="Q229" s="15">
        <f t="shared" si="28"/>
        <v>2.8188888412795476</v>
      </c>
      <c r="R229" s="251">
        <f t="shared" si="29"/>
        <v>0.66279625454906121</v>
      </c>
      <c r="S229" s="182" t="s">
        <v>952</v>
      </c>
      <c r="T229" s="183" t="s">
        <v>953</v>
      </c>
      <c r="U229" s="184">
        <v>80283769</v>
      </c>
      <c r="V229" s="184">
        <v>450460</v>
      </c>
      <c r="W229" s="15">
        <f t="shared" si="30"/>
        <v>5.610847692016053</v>
      </c>
      <c r="X229" s="251">
        <f t="shared" si="31"/>
        <v>0.30277914925114463</v>
      </c>
    </row>
    <row r="230" spans="1:24" ht="15">
      <c r="A230" s="182" t="s">
        <v>956</v>
      </c>
      <c r="B230" s="183" t="s">
        <v>957</v>
      </c>
      <c r="C230" s="184">
        <v>4792528</v>
      </c>
      <c r="D230" s="184">
        <v>4417</v>
      </c>
      <c r="E230" s="15">
        <f t="shared" si="24"/>
        <v>0.92164302430783929</v>
      </c>
      <c r="F230" s="251">
        <f t="shared" si="25"/>
        <v>6.267636027017744E-3</v>
      </c>
      <c r="G230" s="182" t="s">
        <v>958</v>
      </c>
      <c r="H230" s="183" t="s">
        <v>959</v>
      </c>
      <c r="I230" s="184">
        <v>149197342</v>
      </c>
      <c r="J230" s="184">
        <v>253323</v>
      </c>
      <c r="K230" s="15">
        <f t="shared" si="26"/>
        <v>1.6979055833313705</v>
      </c>
      <c r="L230" s="251">
        <f t="shared" si="27"/>
        <v>1.7194198137528759E-3</v>
      </c>
      <c r="M230" s="182" t="s">
        <v>952</v>
      </c>
      <c r="N230" s="183" t="s">
        <v>953</v>
      </c>
      <c r="O230" s="184">
        <v>174802262</v>
      </c>
      <c r="P230" s="184">
        <v>795644</v>
      </c>
      <c r="Q230" s="15">
        <f t="shared" si="28"/>
        <v>4.5516802294011507</v>
      </c>
      <c r="R230" s="251">
        <f t="shared" si="29"/>
        <v>1.684608366421279</v>
      </c>
      <c r="S230" s="182" t="s">
        <v>954</v>
      </c>
      <c r="T230" s="183" t="s">
        <v>955</v>
      </c>
      <c r="U230" s="184">
        <v>757296</v>
      </c>
      <c r="V230" s="184">
        <v>233503</v>
      </c>
      <c r="W230" s="15">
        <f t="shared" si="30"/>
        <v>308.33782299127421</v>
      </c>
      <c r="X230" s="251">
        <f t="shared" si="31"/>
        <v>65.97849410089421</v>
      </c>
    </row>
    <row r="231" spans="1:24" ht="15">
      <c r="A231" s="182" t="s">
        <v>958</v>
      </c>
      <c r="B231" s="183" t="s">
        <v>959</v>
      </c>
      <c r="C231" s="184">
        <v>79852015</v>
      </c>
      <c r="D231" s="184">
        <v>81114</v>
      </c>
      <c r="E231" s="197">
        <f t="shared" si="24"/>
        <v>1.0158040470237351</v>
      </c>
      <c r="F231" s="251">
        <f t="shared" si="25"/>
        <v>8.3478859170105432E-2</v>
      </c>
      <c r="G231" s="182" t="s">
        <v>960</v>
      </c>
      <c r="H231" s="183" t="s">
        <v>961</v>
      </c>
      <c r="I231" s="184">
        <v>157202611</v>
      </c>
      <c r="J231" s="184">
        <v>336996</v>
      </c>
      <c r="K231" s="15">
        <f t="shared" si="26"/>
        <v>2.1437048523322555</v>
      </c>
      <c r="L231" s="251">
        <f t="shared" si="27"/>
        <v>0.29955705117845516</v>
      </c>
      <c r="M231" s="182" t="s">
        <v>954</v>
      </c>
      <c r="N231" s="183" t="s">
        <v>955</v>
      </c>
      <c r="O231" s="184">
        <v>1491609</v>
      </c>
      <c r="P231" s="184">
        <v>458437</v>
      </c>
      <c r="Q231" s="15">
        <f t="shared" si="28"/>
        <v>307.34394871578274</v>
      </c>
      <c r="R231" s="251">
        <f t="shared" si="29"/>
        <v>0.50151512533821807</v>
      </c>
      <c r="S231" s="182" t="s">
        <v>956</v>
      </c>
      <c r="T231" s="183" t="s">
        <v>957</v>
      </c>
      <c r="U231" s="184">
        <v>3069092</v>
      </c>
      <c r="V231" s="184">
        <v>12281</v>
      </c>
      <c r="W231" s="15">
        <f t="shared" si="30"/>
        <v>4.0015092411697006</v>
      </c>
      <c r="X231" s="251">
        <f t="shared" si="31"/>
        <v>0.44853422366853352</v>
      </c>
    </row>
    <row r="232" spans="1:24" ht="15">
      <c r="A232" s="182" t="s">
        <v>960</v>
      </c>
      <c r="B232" s="183" t="s">
        <v>961</v>
      </c>
      <c r="C232" s="184">
        <v>60680088</v>
      </c>
      <c r="D232" s="184">
        <v>74190</v>
      </c>
      <c r="E232" s="15">
        <f t="shared" si="24"/>
        <v>1.2226416019699906</v>
      </c>
      <c r="F232" s="251">
        <f t="shared" si="25"/>
        <v>1.361337831438941</v>
      </c>
      <c r="G232" s="182" t="s">
        <v>962</v>
      </c>
      <c r="H232" s="183" t="s">
        <v>963</v>
      </c>
      <c r="I232" s="184">
        <v>23080644</v>
      </c>
      <c r="J232" s="184">
        <v>206853</v>
      </c>
      <c r="K232" s="15">
        <f t="shared" si="26"/>
        <v>8.9621849373007088</v>
      </c>
      <c r="L232" s="251">
        <f t="shared" si="27"/>
        <v>5.186290831493455</v>
      </c>
      <c r="M232" s="182" t="s">
        <v>956</v>
      </c>
      <c r="N232" s="183" t="s">
        <v>957</v>
      </c>
      <c r="O232" s="184">
        <v>9533651</v>
      </c>
      <c r="P232" s="184">
        <v>34943</v>
      </c>
      <c r="Q232" s="15">
        <f t="shared" si="28"/>
        <v>3.6652275188172925</v>
      </c>
      <c r="R232" s="251">
        <f t="shared" si="29"/>
        <v>0.23538620311907374</v>
      </c>
      <c r="S232" s="182" t="s">
        <v>958</v>
      </c>
      <c r="T232" s="183" t="s">
        <v>959</v>
      </c>
      <c r="U232" s="184">
        <v>64427680</v>
      </c>
      <c r="V232" s="184">
        <v>168447</v>
      </c>
      <c r="W232" s="15">
        <f t="shared" si="30"/>
        <v>2.6145128925952323</v>
      </c>
      <c r="X232" s="251">
        <f t="shared" si="31"/>
        <v>3.6585724925061172E-3</v>
      </c>
    </row>
    <row r="233" spans="1:24" ht="15">
      <c r="A233" s="182" t="s">
        <v>962</v>
      </c>
      <c r="B233" s="183" t="s">
        <v>963</v>
      </c>
      <c r="C233" s="184">
        <v>10679188</v>
      </c>
      <c r="D233" s="184">
        <v>63492</v>
      </c>
      <c r="E233" s="197">
        <f t="shared" si="24"/>
        <v>5.9453958484484026</v>
      </c>
      <c r="F233" s="251">
        <f t="shared" si="25"/>
        <v>2.4805555232955854</v>
      </c>
      <c r="G233" s="182" t="s">
        <v>964</v>
      </c>
      <c r="H233" s="183" t="s">
        <v>965</v>
      </c>
      <c r="I233" s="184">
        <v>359456626</v>
      </c>
      <c r="J233" s="184">
        <v>1841438</v>
      </c>
      <c r="K233" s="15">
        <f t="shared" si="26"/>
        <v>5.1228378246670578</v>
      </c>
      <c r="L233" s="251">
        <f t="shared" si="27"/>
        <v>1.3993143697377544</v>
      </c>
      <c r="M233" s="182" t="s">
        <v>958</v>
      </c>
      <c r="N233" s="183" t="s">
        <v>959</v>
      </c>
      <c r="O233" s="184">
        <v>117699644</v>
      </c>
      <c r="P233" s="184">
        <v>278049</v>
      </c>
      <c r="Q233" s="15">
        <f t="shared" si="28"/>
        <v>2.3623605862393262</v>
      </c>
      <c r="R233" s="251">
        <f t="shared" si="29"/>
        <v>1.1689644269871025</v>
      </c>
      <c r="S233" s="182" t="s">
        <v>960</v>
      </c>
      <c r="T233" s="183" t="s">
        <v>961</v>
      </c>
      <c r="U233" s="184">
        <v>50712731</v>
      </c>
      <c r="V233" s="184">
        <v>185602</v>
      </c>
      <c r="W233" s="15">
        <f t="shared" si="30"/>
        <v>3.6598699446890368</v>
      </c>
      <c r="X233" s="251">
        <f t="shared" si="31"/>
        <v>0.68065275462785046</v>
      </c>
    </row>
    <row r="234" spans="1:24" ht="15">
      <c r="A234" s="182" t="s">
        <v>964</v>
      </c>
      <c r="B234" s="183" t="s">
        <v>965</v>
      </c>
      <c r="C234" s="184">
        <v>154711899</v>
      </c>
      <c r="D234" s="184">
        <v>445106</v>
      </c>
      <c r="E234" s="15">
        <f t="shared" si="24"/>
        <v>2.8769991376035016</v>
      </c>
      <c r="F234" s="251">
        <f t="shared" si="25"/>
        <v>0.42370594177631693</v>
      </c>
      <c r="G234" s="182" t="s">
        <v>966</v>
      </c>
      <c r="H234" s="183" t="s">
        <v>967</v>
      </c>
      <c r="I234" s="184">
        <v>5064293</v>
      </c>
      <c r="J234" s="184">
        <v>83422</v>
      </c>
      <c r="K234" s="15">
        <f t="shared" si="26"/>
        <v>16.47258561066668</v>
      </c>
      <c r="L234" s="251">
        <f t="shared" si="27"/>
        <v>2.3676706925136446</v>
      </c>
      <c r="M234" s="182" t="s">
        <v>960</v>
      </c>
      <c r="N234" s="183" t="s">
        <v>961</v>
      </c>
      <c r="O234" s="184">
        <v>113646163</v>
      </c>
      <c r="P234" s="184">
        <v>376482</v>
      </c>
      <c r="Q234" s="15">
        <f t="shared" si="28"/>
        <v>3.3127559264803335</v>
      </c>
      <c r="R234" s="251">
        <f t="shared" si="29"/>
        <v>0.88857830988596931</v>
      </c>
      <c r="S234" s="182" t="s">
        <v>962</v>
      </c>
      <c r="T234" s="183" t="s">
        <v>963</v>
      </c>
      <c r="U234" s="184">
        <v>8763055</v>
      </c>
      <c r="V234" s="184">
        <v>184352</v>
      </c>
      <c r="W234" s="15">
        <f t="shared" si="30"/>
        <v>21.037412181025907</v>
      </c>
      <c r="X234" s="251">
        <f t="shared" si="31"/>
        <v>7.8552022349938513</v>
      </c>
    </row>
    <row r="235" spans="1:24" ht="15">
      <c r="A235" s="182" t="s">
        <v>966</v>
      </c>
      <c r="B235" s="183" t="s">
        <v>967</v>
      </c>
      <c r="C235" s="184">
        <v>1958107</v>
      </c>
      <c r="D235" s="184">
        <v>21947</v>
      </c>
      <c r="E235" s="197">
        <f t="shared" si="24"/>
        <v>11.208274113723101</v>
      </c>
      <c r="F235" s="251">
        <f t="shared" si="25"/>
        <v>5.1132126578065282</v>
      </c>
      <c r="G235" s="182" t="s">
        <v>968</v>
      </c>
      <c r="H235" s="183" t="s">
        <v>969</v>
      </c>
      <c r="I235" s="184">
        <v>11604076</v>
      </c>
      <c r="J235" s="184">
        <v>441566</v>
      </c>
      <c r="K235" s="15">
        <f t="shared" si="26"/>
        <v>38.052663564078692</v>
      </c>
      <c r="L235" s="251">
        <f t="shared" si="27"/>
        <v>12.144023977259129</v>
      </c>
      <c r="M235" s="182" t="s">
        <v>962</v>
      </c>
      <c r="N235" s="183" t="s">
        <v>963</v>
      </c>
      <c r="O235" s="184">
        <v>17267404</v>
      </c>
      <c r="P235" s="184">
        <v>277798</v>
      </c>
      <c r="Q235" s="15">
        <f t="shared" si="28"/>
        <v>16.088000257595176</v>
      </c>
      <c r="R235" s="251">
        <f t="shared" si="29"/>
        <v>1.6363341655041495</v>
      </c>
      <c r="S235" s="182" t="s">
        <v>964</v>
      </c>
      <c r="T235" s="183" t="s">
        <v>965</v>
      </c>
      <c r="U235" s="184">
        <v>250182483</v>
      </c>
      <c r="V235" s="184">
        <v>1747454</v>
      </c>
      <c r="W235" s="15">
        <f t="shared" si="30"/>
        <v>6.9847176310901036</v>
      </c>
      <c r="X235" s="251">
        <f t="shared" si="31"/>
        <v>1.6702560102214017</v>
      </c>
    </row>
    <row r="236" spans="1:24" ht="15">
      <c r="A236" s="182" t="s">
        <v>968</v>
      </c>
      <c r="B236" s="183" t="s">
        <v>969</v>
      </c>
      <c r="C236" s="184">
        <v>5100716</v>
      </c>
      <c r="D236" s="184">
        <v>122602</v>
      </c>
      <c r="E236" s="15">
        <f t="shared" si="24"/>
        <v>24.036233344495166</v>
      </c>
      <c r="F236" s="251">
        <f t="shared" si="25"/>
        <v>3.8107004982784356</v>
      </c>
      <c r="G236" s="182" t="s">
        <v>970</v>
      </c>
      <c r="H236" s="183" t="s">
        <v>971</v>
      </c>
      <c r="I236" s="184">
        <v>5333606</v>
      </c>
      <c r="J236" s="184">
        <v>263057</v>
      </c>
      <c r="K236" s="15">
        <f t="shared" si="26"/>
        <v>49.320665980951723</v>
      </c>
      <c r="L236" s="251">
        <f t="shared" si="27"/>
        <v>26.951860921946757</v>
      </c>
      <c r="M236" s="182" t="s">
        <v>964</v>
      </c>
      <c r="N236" s="183" t="s">
        <v>965</v>
      </c>
      <c r="O236" s="184">
        <v>376787042</v>
      </c>
      <c r="P236" s="184">
        <v>2253207</v>
      </c>
      <c r="Q236" s="15">
        <f t="shared" si="28"/>
        <v>5.9800543777723645</v>
      </c>
      <c r="R236" s="251">
        <f t="shared" si="29"/>
        <v>1.582057944642612</v>
      </c>
      <c r="S236" s="182" t="s">
        <v>966</v>
      </c>
      <c r="T236" s="183" t="s">
        <v>967</v>
      </c>
      <c r="U236" s="184">
        <v>16553508</v>
      </c>
      <c r="V236" s="184">
        <v>171013</v>
      </c>
      <c r="W236" s="15">
        <f t="shared" si="30"/>
        <v>10.33092200154795</v>
      </c>
      <c r="X236" s="251">
        <f t="shared" si="31"/>
        <v>0.65652988484335695</v>
      </c>
    </row>
    <row r="237" spans="1:24" ht="15">
      <c r="A237" s="182" t="s">
        <v>970</v>
      </c>
      <c r="B237" s="183" t="s">
        <v>971</v>
      </c>
      <c r="C237" s="184">
        <v>2543303</v>
      </c>
      <c r="D237" s="184">
        <v>62999</v>
      </c>
      <c r="E237" s="197">
        <f t="shared" si="24"/>
        <v>24.770544445549746</v>
      </c>
      <c r="F237" s="251">
        <f t="shared" si="25"/>
        <v>2.8284983474289578</v>
      </c>
      <c r="G237" s="182" t="s">
        <v>972</v>
      </c>
      <c r="H237" s="183" t="s">
        <v>973</v>
      </c>
      <c r="I237" s="184">
        <v>1311160</v>
      </c>
      <c r="J237" s="184">
        <v>37352</v>
      </c>
      <c r="K237" s="15">
        <f t="shared" si="26"/>
        <v>28.487751304188659</v>
      </c>
      <c r="L237" s="251">
        <f t="shared" si="27"/>
        <v>2.3973736753919499</v>
      </c>
      <c r="M237" s="182" t="s">
        <v>966</v>
      </c>
      <c r="N237" s="183" t="s">
        <v>967</v>
      </c>
      <c r="O237" s="184">
        <v>9698758</v>
      </c>
      <c r="P237" s="184">
        <v>170914</v>
      </c>
      <c r="Q237" s="15">
        <f t="shared" si="28"/>
        <v>17.62225637550705</v>
      </c>
      <c r="R237" s="251">
        <f t="shared" si="29"/>
        <v>2.0312995218598413</v>
      </c>
      <c r="S237" s="182" t="s">
        <v>968</v>
      </c>
      <c r="T237" s="183" t="s">
        <v>969</v>
      </c>
      <c r="U237" s="184">
        <v>5710051</v>
      </c>
      <c r="V237" s="184">
        <v>227006</v>
      </c>
      <c r="W237" s="15">
        <f t="shared" si="30"/>
        <v>39.755511815918986</v>
      </c>
      <c r="X237" s="251">
        <f t="shared" si="31"/>
        <v>8.2237084183896272</v>
      </c>
    </row>
    <row r="238" spans="1:24" ht="15">
      <c r="A238" s="182" t="s">
        <v>972</v>
      </c>
      <c r="B238" s="183" t="s">
        <v>973</v>
      </c>
      <c r="C238" s="184">
        <v>863279</v>
      </c>
      <c r="D238" s="184">
        <v>12424</v>
      </c>
      <c r="E238" s="15">
        <f t="shared" si="24"/>
        <v>14.391639319385737</v>
      </c>
      <c r="F238" s="251">
        <f t="shared" si="25"/>
        <v>1.4134955084080825</v>
      </c>
      <c r="G238" s="182" t="s">
        <v>974</v>
      </c>
      <c r="H238" s="183" t="s">
        <v>975</v>
      </c>
      <c r="I238" s="184">
        <v>1209403</v>
      </c>
      <c r="J238" s="184">
        <v>46821</v>
      </c>
      <c r="K238" s="15">
        <f t="shared" si="26"/>
        <v>38.714142432257894</v>
      </c>
      <c r="L238" s="251">
        <f t="shared" si="27"/>
        <v>2.4952883078787704</v>
      </c>
      <c r="M238" s="182" t="s">
        <v>968</v>
      </c>
      <c r="N238" s="183" t="s">
        <v>969</v>
      </c>
      <c r="O238" s="184">
        <v>11177033</v>
      </c>
      <c r="P238" s="184">
        <v>464297</v>
      </c>
      <c r="Q238" s="15">
        <f t="shared" si="28"/>
        <v>41.540272807640449</v>
      </c>
      <c r="R238" s="251">
        <f t="shared" si="29"/>
        <v>3.2507854489701091</v>
      </c>
      <c r="S238" s="182" t="s">
        <v>970</v>
      </c>
      <c r="T238" s="183" t="s">
        <v>971</v>
      </c>
      <c r="U238" s="184">
        <v>4574255</v>
      </c>
      <c r="V238" s="184">
        <v>104893</v>
      </c>
      <c r="W238" s="15">
        <f t="shared" si="30"/>
        <v>22.931165840120414</v>
      </c>
      <c r="X238" s="251">
        <f t="shared" si="31"/>
        <v>2.261272775956785</v>
      </c>
    </row>
    <row r="239" spans="1:24" ht="15">
      <c r="A239" s="182" t="s">
        <v>974</v>
      </c>
      <c r="B239" s="183" t="s">
        <v>975</v>
      </c>
      <c r="C239" s="184">
        <v>1512865</v>
      </c>
      <c r="D239" s="184">
        <v>26451</v>
      </c>
      <c r="E239" s="197">
        <f t="shared" si="24"/>
        <v>17.484045172569925</v>
      </c>
      <c r="F239" s="251">
        <f t="shared" si="25"/>
        <v>2.4813030571037209</v>
      </c>
      <c r="G239" s="182" t="s">
        <v>976</v>
      </c>
      <c r="H239" s="183" t="s">
        <v>977</v>
      </c>
      <c r="I239" s="184">
        <v>8010769</v>
      </c>
      <c r="J239" s="184">
        <v>304212</v>
      </c>
      <c r="K239" s="15">
        <f t="shared" si="26"/>
        <v>37.97538039107107</v>
      </c>
      <c r="L239" s="251">
        <f t="shared" si="27"/>
        <v>5.3559459955729141</v>
      </c>
      <c r="M239" s="182" t="s">
        <v>970</v>
      </c>
      <c r="N239" s="183" t="s">
        <v>971</v>
      </c>
      <c r="O239" s="184">
        <v>5146025</v>
      </c>
      <c r="P239" s="184">
        <v>190438</v>
      </c>
      <c r="Q239" s="15">
        <f t="shared" si="28"/>
        <v>37.0068159404589</v>
      </c>
      <c r="R239" s="251">
        <f t="shared" si="29"/>
        <v>3.1666636005389073</v>
      </c>
      <c r="S239" s="182" t="s">
        <v>972</v>
      </c>
      <c r="T239" s="183" t="s">
        <v>973</v>
      </c>
      <c r="U239" s="184">
        <v>31030928</v>
      </c>
      <c r="V239" s="184">
        <v>53412</v>
      </c>
      <c r="W239" s="15">
        <f t="shared" si="30"/>
        <v>1.7212504891893663</v>
      </c>
      <c r="X239" s="251">
        <f t="shared" si="31"/>
        <v>6.4086766755981725E-2</v>
      </c>
    </row>
    <row r="240" spans="1:24" ht="15">
      <c r="A240" s="182" t="s">
        <v>976</v>
      </c>
      <c r="B240" s="183" t="s">
        <v>977</v>
      </c>
      <c r="C240" s="184">
        <v>4261996</v>
      </c>
      <c r="D240" s="184">
        <v>73755</v>
      </c>
      <c r="E240" s="15">
        <f t="shared" si="24"/>
        <v>17.305271989931477</v>
      </c>
      <c r="F240" s="251">
        <f t="shared" si="25"/>
        <v>2.3086980102054877</v>
      </c>
      <c r="G240" s="182" t="s">
        <v>978</v>
      </c>
      <c r="H240" s="183" t="s">
        <v>979</v>
      </c>
      <c r="I240" s="184">
        <v>6641285</v>
      </c>
      <c r="J240" s="184">
        <v>103110</v>
      </c>
      <c r="K240" s="15">
        <f t="shared" si="26"/>
        <v>15.52560987820881</v>
      </c>
      <c r="L240" s="251">
        <f t="shared" si="27"/>
        <v>1.7890341866849002</v>
      </c>
      <c r="M240" s="182" t="s">
        <v>972</v>
      </c>
      <c r="N240" s="183" t="s">
        <v>973</v>
      </c>
      <c r="O240" s="184">
        <v>1671548</v>
      </c>
      <c r="P240" s="184">
        <v>56496</v>
      </c>
      <c r="Q240" s="15">
        <f t="shared" si="28"/>
        <v>33.798610629189227</v>
      </c>
      <c r="R240" s="251">
        <f t="shared" si="29"/>
        <v>5.2147894040725218</v>
      </c>
      <c r="S240" s="182" t="s">
        <v>974</v>
      </c>
      <c r="T240" s="183" t="s">
        <v>975</v>
      </c>
      <c r="U240" s="184">
        <v>1286407</v>
      </c>
      <c r="V240" s="184">
        <v>33494</v>
      </c>
      <c r="W240" s="15">
        <f t="shared" si="30"/>
        <v>26.036860806883048</v>
      </c>
      <c r="X240" s="251">
        <f t="shared" si="31"/>
        <v>0.73372389818752548</v>
      </c>
    </row>
    <row r="241" spans="1:24" ht="15">
      <c r="A241" s="182" t="s">
        <v>978</v>
      </c>
      <c r="B241" s="183" t="s">
        <v>979</v>
      </c>
      <c r="C241" s="184">
        <v>3450433</v>
      </c>
      <c r="D241" s="184">
        <v>43856</v>
      </c>
      <c r="E241" s="197">
        <f t="shared" si="24"/>
        <v>12.710288824619981</v>
      </c>
      <c r="F241" s="251">
        <f t="shared" si="25"/>
        <v>1.7231163578365145</v>
      </c>
      <c r="G241" s="182" t="s">
        <v>980</v>
      </c>
      <c r="H241" s="183" t="s">
        <v>981</v>
      </c>
      <c r="I241" s="184">
        <v>5217043</v>
      </c>
      <c r="J241" s="184">
        <v>91066</v>
      </c>
      <c r="K241" s="15">
        <f t="shared" si="26"/>
        <v>17.455481965550216</v>
      </c>
      <c r="L241" s="251">
        <f t="shared" si="27"/>
        <v>1.4541755256270525</v>
      </c>
      <c r="M241" s="182" t="s">
        <v>974</v>
      </c>
      <c r="N241" s="183" t="s">
        <v>975</v>
      </c>
      <c r="O241" s="184">
        <v>3165885</v>
      </c>
      <c r="P241" s="184">
        <v>65941</v>
      </c>
      <c r="Q241" s="15">
        <f t="shared" si="28"/>
        <v>20.828615063402495</v>
      </c>
      <c r="R241" s="251">
        <f t="shared" si="29"/>
        <v>2.9523243685057246</v>
      </c>
      <c r="S241" s="182" t="s">
        <v>976</v>
      </c>
      <c r="T241" s="183" t="s">
        <v>977</v>
      </c>
      <c r="U241" s="184">
        <v>36521304</v>
      </c>
      <c r="V241" s="184">
        <v>169356</v>
      </c>
      <c r="W241" s="15">
        <f t="shared" si="30"/>
        <v>4.637183820161515</v>
      </c>
      <c r="X241" s="251">
        <f t="shared" si="31"/>
        <v>0.39868218826232321</v>
      </c>
    </row>
    <row r="242" spans="1:24" ht="15">
      <c r="A242" s="182" t="s">
        <v>980</v>
      </c>
      <c r="B242" s="183" t="s">
        <v>981</v>
      </c>
      <c r="C242" s="184">
        <v>2129861</v>
      </c>
      <c r="D242" s="184">
        <v>33858</v>
      </c>
      <c r="E242" s="15">
        <f t="shared" si="24"/>
        <v>15.896812045480903</v>
      </c>
      <c r="F242" s="251">
        <f t="shared" si="25"/>
        <v>2.1082389812577031</v>
      </c>
      <c r="G242" s="182" t="s">
        <v>982</v>
      </c>
      <c r="H242" s="183" t="s">
        <v>983</v>
      </c>
      <c r="I242" s="184">
        <v>17340423</v>
      </c>
      <c r="J242" s="184">
        <v>238834</v>
      </c>
      <c r="K242" s="15">
        <f t="shared" si="26"/>
        <v>13.773251090818258</v>
      </c>
      <c r="L242" s="251">
        <f t="shared" si="27"/>
        <v>1.547701709712745</v>
      </c>
      <c r="M242" s="182" t="s">
        <v>976</v>
      </c>
      <c r="N242" s="183" t="s">
        <v>977</v>
      </c>
      <c r="O242" s="184">
        <v>9161487</v>
      </c>
      <c r="P242" s="184">
        <v>285122</v>
      </c>
      <c r="Q242" s="15">
        <f t="shared" si="28"/>
        <v>31.121803698460742</v>
      </c>
      <c r="R242" s="251">
        <f t="shared" si="29"/>
        <v>3.5734925298341684</v>
      </c>
      <c r="S242" s="182" t="s">
        <v>978</v>
      </c>
      <c r="T242" s="183" t="s">
        <v>979</v>
      </c>
      <c r="U242" s="184">
        <v>4590066</v>
      </c>
      <c r="V242" s="184">
        <v>55236</v>
      </c>
      <c r="W242" s="15">
        <f t="shared" si="30"/>
        <v>12.033813892872129</v>
      </c>
      <c r="X242" s="251">
        <f t="shared" si="31"/>
        <v>0.49620428478001727</v>
      </c>
    </row>
    <row r="243" spans="1:24" ht="15">
      <c r="A243" s="182" t="s">
        <v>982</v>
      </c>
      <c r="B243" s="183" t="s">
        <v>983</v>
      </c>
      <c r="C243" s="184">
        <v>10448288</v>
      </c>
      <c r="D243" s="184">
        <v>101524</v>
      </c>
      <c r="E243" s="197">
        <f t="shared" si="24"/>
        <v>9.7168071936761322</v>
      </c>
      <c r="F243" s="251">
        <f t="shared" si="25"/>
        <v>1.1860638414163973</v>
      </c>
      <c r="G243" s="182" t="s">
        <v>984</v>
      </c>
      <c r="H243" s="183" t="s">
        <v>985</v>
      </c>
      <c r="I243" s="184">
        <v>599316</v>
      </c>
      <c r="J243" s="184">
        <v>118482</v>
      </c>
      <c r="K243" s="15">
        <f t="shared" si="26"/>
        <v>197.69537272490641</v>
      </c>
      <c r="L243" s="251">
        <f t="shared" si="27"/>
        <v>26.746804224570923</v>
      </c>
      <c r="M243" s="182" t="s">
        <v>978</v>
      </c>
      <c r="N243" s="183" t="s">
        <v>979</v>
      </c>
      <c r="O243" s="184">
        <v>5491188</v>
      </c>
      <c r="P243" s="184">
        <v>99613</v>
      </c>
      <c r="Q243" s="15">
        <f t="shared" si="28"/>
        <v>18.140518955096784</v>
      </c>
      <c r="R243" s="251">
        <f t="shared" si="29"/>
        <v>2.7124167130559909</v>
      </c>
      <c r="S243" s="182" t="s">
        <v>980</v>
      </c>
      <c r="T243" s="183" t="s">
        <v>981</v>
      </c>
      <c r="U243" s="184">
        <v>4997203</v>
      </c>
      <c r="V243" s="184">
        <v>53484</v>
      </c>
      <c r="W243" s="15">
        <f t="shared" si="30"/>
        <v>10.702787139125626</v>
      </c>
      <c r="X243" s="251">
        <f t="shared" si="31"/>
        <v>0.51710167487791769</v>
      </c>
    </row>
    <row r="244" spans="1:24" ht="15">
      <c r="A244" s="182" t="s">
        <v>984</v>
      </c>
      <c r="B244" s="183" t="s">
        <v>985</v>
      </c>
      <c r="C244" s="184">
        <v>272272</v>
      </c>
      <c r="D244" s="184">
        <v>23659</v>
      </c>
      <c r="E244" s="15">
        <f t="shared" si="24"/>
        <v>86.894722924134697</v>
      </c>
      <c r="F244" s="251">
        <f t="shared" si="25"/>
        <v>13.295130485255417</v>
      </c>
      <c r="G244" s="182" t="s">
        <v>986</v>
      </c>
      <c r="H244" s="183" t="s">
        <v>987</v>
      </c>
      <c r="I244" s="184">
        <v>11335608</v>
      </c>
      <c r="J244" s="184">
        <v>183283</v>
      </c>
      <c r="K244" s="15">
        <f t="shared" si="26"/>
        <v>16.168784241656908</v>
      </c>
      <c r="L244" s="251">
        <f t="shared" si="27"/>
        <v>2.2799399891817029</v>
      </c>
      <c r="M244" s="182" t="s">
        <v>980</v>
      </c>
      <c r="N244" s="183" t="s">
        <v>981</v>
      </c>
      <c r="O244" s="184">
        <v>4633524</v>
      </c>
      <c r="P244" s="184">
        <v>98913</v>
      </c>
      <c r="Q244" s="15">
        <f t="shared" si="28"/>
        <v>21.347251033986229</v>
      </c>
      <c r="R244" s="251">
        <f t="shared" si="29"/>
        <v>2.6608118304650357</v>
      </c>
      <c r="S244" s="182" t="s">
        <v>982</v>
      </c>
      <c r="T244" s="183" t="s">
        <v>983</v>
      </c>
      <c r="U244" s="184">
        <v>45270816</v>
      </c>
      <c r="V244" s="184">
        <v>430576</v>
      </c>
      <c r="W244" s="15">
        <f t="shared" si="30"/>
        <v>9.5111163889778343</v>
      </c>
      <c r="X244" s="251">
        <f t="shared" si="31"/>
        <v>0.96995589638225366</v>
      </c>
    </row>
    <row r="245" spans="1:24" ht="15">
      <c r="A245" s="182" t="s">
        <v>986</v>
      </c>
      <c r="B245" s="183" t="s">
        <v>987</v>
      </c>
      <c r="C245" s="184">
        <v>4225216</v>
      </c>
      <c r="D245" s="184">
        <v>35597</v>
      </c>
      <c r="E245" s="197">
        <f t="shared" si="24"/>
        <v>8.4248947272754808</v>
      </c>
      <c r="F245" s="251">
        <f t="shared" si="25"/>
        <v>9.1981679666281804E-2</v>
      </c>
      <c r="G245" s="182" t="s">
        <v>988</v>
      </c>
      <c r="H245" s="183" t="s">
        <v>989</v>
      </c>
      <c r="I245" s="184">
        <v>2506797</v>
      </c>
      <c r="J245" s="184">
        <v>118272</v>
      </c>
      <c r="K245" s="15">
        <f t="shared" si="26"/>
        <v>47.180525587033969</v>
      </c>
      <c r="L245" s="251">
        <f t="shared" si="27"/>
        <v>0.3028713094838516</v>
      </c>
      <c r="M245" s="182" t="s">
        <v>982</v>
      </c>
      <c r="N245" s="183" t="s">
        <v>983</v>
      </c>
      <c r="O245" s="184">
        <v>34355896</v>
      </c>
      <c r="P245" s="184">
        <v>468147</v>
      </c>
      <c r="Q245" s="15">
        <f t="shared" si="28"/>
        <v>13.626394724212693</v>
      </c>
      <c r="R245" s="251">
        <f t="shared" si="29"/>
        <v>1.9038692768373224</v>
      </c>
      <c r="S245" s="182" t="s">
        <v>984</v>
      </c>
      <c r="T245" s="183" t="s">
        <v>985</v>
      </c>
      <c r="U245" s="184">
        <v>523730</v>
      </c>
      <c r="V245" s="184">
        <v>191452</v>
      </c>
      <c r="W245" s="15">
        <f t="shared" si="30"/>
        <v>365.55477058789836</v>
      </c>
      <c r="X245" s="251">
        <f t="shared" si="31"/>
        <v>37.485830141874345</v>
      </c>
    </row>
    <row r="246" spans="1:24" ht="15">
      <c r="A246" s="182" t="s">
        <v>988</v>
      </c>
      <c r="B246" s="183" t="s">
        <v>989</v>
      </c>
      <c r="C246" s="184">
        <v>343973</v>
      </c>
      <c r="D246" s="184">
        <v>8493</v>
      </c>
      <c r="E246" s="15">
        <f t="shared" si="24"/>
        <v>24.690891436246449</v>
      </c>
      <c r="F246" s="251">
        <f t="shared" si="25"/>
        <v>0.94127844882830403</v>
      </c>
      <c r="G246" s="182" t="s">
        <v>990</v>
      </c>
      <c r="H246" s="183" t="s">
        <v>991</v>
      </c>
      <c r="I246" s="184">
        <v>17632496</v>
      </c>
      <c r="J246" s="184">
        <v>462384</v>
      </c>
      <c r="K246" s="15">
        <f t="shared" si="26"/>
        <v>26.223400249176294</v>
      </c>
      <c r="L246" s="251">
        <f t="shared" si="27"/>
        <v>0.64208520324166496</v>
      </c>
      <c r="M246" s="182" t="s">
        <v>984</v>
      </c>
      <c r="N246" s="183" t="s">
        <v>985</v>
      </c>
      <c r="O246" s="184">
        <v>886838</v>
      </c>
      <c r="P246" s="184">
        <v>220213</v>
      </c>
      <c r="Q246" s="15">
        <f t="shared" si="28"/>
        <v>248.31254411741492</v>
      </c>
      <c r="R246" s="251">
        <f t="shared" si="29"/>
        <v>2.4852466319895723</v>
      </c>
      <c r="S246" s="182" t="s">
        <v>986</v>
      </c>
      <c r="T246" s="183" t="s">
        <v>987</v>
      </c>
      <c r="U246" s="184">
        <v>12663772</v>
      </c>
      <c r="V246" s="184">
        <v>289899</v>
      </c>
      <c r="W246" s="15">
        <f t="shared" si="30"/>
        <v>22.891994581077423</v>
      </c>
      <c r="X246" s="251">
        <f t="shared" si="31"/>
        <v>1.8962366062118878</v>
      </c>
    </row>
    <row r="247" spans="1:24" ht="15">
      <c r="A247" s="182" t="s">
        <v>990</v>
      </c>
      <c r="B247" s="183" t="s">
        <v>991</v>
      </c>
      <c r="C247" s="184">
        <v>7125501</v>
      </c>
      <c r="D247" s="184">
        <v>90797</v>
      </c>
      <c r="E247" s="197">
        <f t="shared" si="24"/>
        <v>12.742542594548789</v>
      </c>
      <c r="F247" s="251">
        <f t="shared" si="25"/>
        <v>0.5905431044956615</v>
      </c>
      <c r="G247" s="182" t="s">
        <v>992</v>
      </c>
      <c r="H247" s="183" t="s">
        <v>993</v>
      </c>
      <c r="I247" s="184">
        <v>1113763</v>
      </c>
      <c r="J247" s="184">
        <v>17304</v>
      </c>
      <c r="K247" s="15">
        <f t="shared" si="26"/>
        <v>15.536518990126265</v>
      </c>
      <c r="L247" s="251">
        <f t="shared" si="27"/>
        <v>0.70253835400502462</v>
      </c>
      <c r="M247" s="182" t="s">
        <v>986</v>
      </c>
      <c r="N247" s="183" t="s">
        <v>987</v>
      </c>
      <c r="O247" s="184">
        <v>23117070</v>
      </c>
      <c r="P247" s="184">
        <v>449315</v>
      </c>
      <c r="Q247" s="15">
        <f t="shared" si="28"/>
        <v>19.436502982428138</v>
      </c>
      <c r="R247" s="251">
        <f t="shared" si="29"/>
        <v>0.48912587129775892</v>
      </c>
      <c r="S247" s="182" t="s">
        <v>988</v>
      </c>
      <c r="T247" s="183" t="s">
        <v>989</v>
      </c>
      <c r="U247" s="184">
        <v>1499144</v>
      </c>
      <c r="V247" s="184">
        <v>124127</v>
      </c>
      <c r="W247" s="15">
        <f t="shared" si="30"/>
        <v>82.798583725112465</v>
      </c>
      <c r="X247" s="251">
        <f t="shared" si="31"/>
        <v>0.40491144540762986</v>
      </c>
    </row>
    <row r="248" spans="1:24" ht="15">
      <c r="A248" s="182" t="s">
        <v>992</v>
      </c>
      <c r="B248" s="183" t="s">
        <v>993</v>
      </c>
      <c r="C248" s="184">
        <v>792412</v>
      </c>
      <c r="D248" s="184">
        <v>6420</v>
      </c>
      <c r="E248" s="15">
        <f t="shared" si="24"/>
        <v>8.1018460093991518</v>
      </c>
      <c r="F248" s="251">
        <f t="shared" si="25"/>
        <v>0.14829685258142256</v>
      </c>
      <c r="G248" s="182" t="s">
        <v>994</v>
      </c>
      <c r="H248" s="183" t="s">
        <v>995</v>
      </c>
      <c r="I248" s="184">
        <v>3373384</v>
      </c>
      <c r="J248" s="184">
        <v>34523</v>
      </c>
      <c r="K248" s="15">
        <f t="shared" si="26"/>
        <v>10.233937197781218</v>
      </c>
      <c r="L248" s="251">
        <f t="shared" si="27"/>
        <v>0.16964692510093601</v>
      </c>
      <c r="M248" s="182" t="s">
        <v>988</v>
      </c>
      <c r="N248" s="183" t="s">
        <v>989</v>
      </c>
      <c r="O248" s="184">
        <v>2458373</v>
      </c>
      <c r="P248" s="184">
        <v>167884</v>
      </c>
      <c r="Q248" s="15">
        <f t="shared" si="28"/>
        <v>68.290694699299095</v>
      </c>
      <c r="R248" s="251">
        <f t="shared" si="29"/>
        <v>2.1624559857829957</v>
      </c>
      <c r="S248" s="182" t="s">
        <v>990</v>
      </c>
      <c r="T248" s="183" t="s">
        <v>991</v>
      </c>
      <c r="U248" s="184">
        <v>12036708</v>
      </c>
      <c r="V248" s="184">
        <v>568044</v>
      </c>
      <c r="W248" s="15">
        <f t="shared" si="30"/>
        <v>47.192637721210815</v>
      </c>
      <c r="X248" s="251">
        <f t="shared" si="31"/>
        <v>1.1151046954529895</v>
      </c>
    </row>
    <row r="249" spans="1:24" ht="15">
      <c r="A249" s="182" t="s">
        <v>994</v>
      </c>
      <c r="B249" s="183" t="s">
        <v>995</v>
      </c>
      <c r="C249" s="184">
        <v>630515</v>
      </c>
      <c r="D249" s="184">
        <v>6376</v>
      </c>
      <c r="E249" s="197">
        <f t="shared" si="24"/>
        <v>10.11236846070276</v>
      </c>
      <c r="F249" s="251">
        <f t="shared" si="25"/>
        <v>0.2224131024331848</v>
      </c>
      <c r="G249" s="182" t="s">
        <v>996</v>
      </c>
      <c r="H249" s="183" t="s">
        <v>997</v>
      </c>
      <c r="I249" s="184">
        <v>9376</v>
      </c>
      <c r="J249" s="184">
        <v>747</v>
      </c>
      <c r="K249" s="15">
        <f t="shared" si="26"/>
        <v>79.671501706484634</v>
      </c>
      <c r="L249" s="251">
        <f t="shared" si="27"/>
        <v>1.4271261618918103</v>
      </c>
      <c r="M249" s="182" t="s">
        <v>990</v>
      </c>
      <c r="N249" s="183" t="s">
        <v>991</v>
      </c>
      <c r="O249" s="184">
        <v>21525078</v>
      </c>
      <c r="P249" s="184">
        <v>746052</v>
      </c>
      <c r="Q249" s="15">
        <f t="shared" si="28"/>
        <v>34.659665344766694</v>
      </c>
      <c r="R249" s="251">
        <f t="shared" si="29"/>
        <v>0.60919203132568689</v>
      </c>
      <c r="S249" s="182" t="s">
        <v>992</v>
      </c>
      <c r="T249" s="183" t="s">
        <v>993</v>
      </c>
      <c r="U249" s="184">
        <v>134522</v>
      </c>
      <c r="V249" s="184">
        <v>5737</v>
      </c>
      <c r="W249" s="15">
        <f t="shared" si="30"/>
        <v>42.647299326504211</v>
      </c>
      <c r="X249" s="251">
        <f t="shared" si="31"/>
        <v>0.94538666497288792</v>
      </c>
    </row>
    <row r="250" spans="1:24" ht="15">
      <c r="A250" s="182" t="s">
        <v>996</v>
      </c>
      <c r="B250" s="183" t="s">
        <v>997</v>
      </c>
      <c r="C250" s="184">
        <v>11544</v>
      </c>
      <c r="D250" s="184">
        <v>283</v>
      </c>
      <c r="E250" s="15">
        <f t="shared" si="24"/>
        <v>24.514899514899515</v>
      </c>
      <c r="F250" s="251">
        <f t="shared" si="25"/>
        <v>2.3347049219988425</v>
      </c>
      <c r="G250" s="182" t="s">
        <v>998</v>
      </c>
      <c r="H250" s="183" t="s">
        <v>999</v>
      </c>
      <c r="I250" s="184">
        <v>2217388</v>
      </c>
      <c r="J250" s="184">
        <v>263158</v>
      </c>
      <c r="K250" s="15">
        <f t="shared" si="26"/>
        <v>118.67927489460573</v>
      </c>
      <c r="L250" s="251">
        <f t="shared" si="27"/>
        <v>10.421211206825093</v>
      </c>
      <c r="M250" s="182" t="s">
        <v>992</v>
      </c>
      <c r="N250" s="183" t="s">
        <v>993</v>
      </c>
      <c r="O250" s="184">
        <v>980622</v>
      </c>
      <c r="P250" s="184">
        <v>14574</v>
      </c>
      <c r="Q250" s="15">
        <f t="shared" si="28"/>
        <v>14.861995753715499</v>
      </c>
      <c r="R250" s="251">
        <f t="shared" si="29"/>
        <v>0.42692761128746565</v>
      </c>
      <c r="S250" s="182" t="s">
        <v>994</v>
      </c>
      <c r="T250" s="183" t="s">
        <v>995</v>
      </c>
      <c r="U250" s="184">
        <v>960255</v>
      </c>
      <c r="V250" s="184">
        <v>21668</v>
      </c>
      <c r="W250" s="15">
        <f t="shared" si="30"/>
        <v>22.564839547828441</v>
      </c>
      <c r="X250" s="251">
        <f t="shared" si="31"/>
        <v>0.38680866802984037</v>
      </c>
    </row>
    <row r="251" spans="1:24" ht="15">
      <c r="A251" s="182" t="s">
        <v>998</v>
      </c>
      <c r="B251" s="183" t="s">
        <v>999</v>
      </c>
      <c r="C251" s="184">
        <v>597177</v>
      </c>
      <c r="D251" s="184">
        <v>44724</v>
      </c>
      <c r="E251" s="197">
        <f t="shared" si="24"/>
        <v>74.89236859423589</v>
      </c>
      <c r="F251" s="251">
        <f t="shared" si="25"/>
        <v>5.8399026510641674</v>
      </c>
      <c r="G251" s="182" t="s">
        <v>1000</v>
      </c>
      <c r="H251" s="183" t="s">
        <v>1001</v>
      </c>
      <c r="I251" s="184">
        <v>303604</v>
      </c>
      <c r="J251" s="184">
        <v>10913</v>
      </c>
      <c r="K251" s="15">
        <f t="shared" si="26"/>
        <v>35.944849211472842</v>
      </c>
      <c r="L251" s="251">
        <f t="shared" si="27"/>
        <v>1.5308819112886254</v>
      </c>
      <c r="M251" s="182" t="s">
        <v>994</v>
      </c>
      <c r="N251" s="183" t="s">
        <v>995</v>
      </c>
      <c r="O251" s="184">
        <v>1991447</v>
      </c>
      <c r="P251" s="184">
        <v>29087</v>
      </c>
      <c r="Q251" s="15">
        <f t="shared" si="28"/>
        <v>14.605962398195885</v>
      </c>
      <c r="R251" s="251">
        <f t="shared" si="29"/>
        <v>1.8818410724649315</v>
      </c>
      <c r="S251" s="182" t="s">
        <v>996</v>
      </c>
      <c r="T251" s="183" t="s">
        <v>997</v>
      </c>
      <c r="U251" s="184">
        <v>180</v>
      </c>
      <c r="V251" s="184">
        <v>0</v>
      </c>
      <c r="W251" s="15">
        <f t="shared" si="30"/>
        <v>0</v>
      </c>
      <c r="X251" s="251">
        <f t="shared" si="31"/>
        <v>0</v>
      </c>
    </row>
    <row r="252" spans="1:24" ht="15">
      <c r="A252" s="182" t="s">
        <v>1000</v>
      </c>
      <c r="B252" s="183" t="s">
        <v>1001</v>
      </c>
      <c r="C252" s="184">
        <v>207589</v>
      </c>
      <c r="D252" s="184">
        <v>5345</v>
      </c>
      <c r="E252" s="15">
        <f t="shared" si="24"/>
        <v>25.747992427344418</v>
      </c>
      <c r="F252" s="251">
        <f t="shared" si="25"/>
        <v>0.43287847905105675</v>
      </c>
      <c r="G252" s="182" t="s">
        <v>1002</v>
      </c>
      <c r="H252" s="183" t="s">
        <v>1003</v>
      </c>
      <c r="I252" s="184">
        <v>18380607</v>
      </c>
      <c r="J252" s="184">
        <v>103174</v>
      </c>
      <c r="K252" s="15">
        <f t="shared" si="26"/>
        <v>5.6131987371254937</v>
      </c>
      <c r="L252" s="251">
        <f t="shared" si="27"/>
        <v>6.3662431825701013E-2</v>
      </c>
      <c r="M252" s="182" t="s">
        <v>996</v>
      </c>
      <c r="N252" s="183" t="s">
        <v>997</v>
      </c>
      <c r="O252" s="184">
        <v>2721</v>
      </c>
      <c r="P252" s="184">
        <v>142</v>
      </c>
      <c r="Q252" s="15">
        <f t="shared" si="28"/>
        <v>52.186696067622201</v>
      </c>
      <c r="R252" s="251">
        <f t="shared" si="29"/>
        <v>1.6758408138000556</v>
      </c>
      <c r="S252" s="182" t="s">
        <v>998</v>
      </c>
      <c r="T252" s="183" t="s">
        <v>999</v>
      </c>
      <c r="U252" s="184">
        <v>3526926</v>
      </c>
      <c r="V252" s="184">
        <v>265417</v>
      </c>
      <c r="W252" s="15">
        <f t="shared" si="30"/>
        <v>75.254485067166144</v>
      </c>
      <c r="X252" s="251">
        <f t="shared" si="31"/>
        <v>5.920483224296146</v>
      </c>
    </row>
    <row r="253" spans="1:24" ht="15">
      <c r="A253" s="182" t="s">
        <v>1002</v>
      </c>
      <c r="B253" s="183" t="s">
        <v>1003</v>
      </c>
      <c r="C253" s="184">
        <v>14783646</v>
      </c>
      <c r="D253" s="184">
        <v>62221</v>
      </c>
      <c r="E253" s="197">
        <f t="shared" si="24"/>
        <v>4.2087723150297291</v>
      </c>
      <c r="F253" s="251">
        <f t="shared" si="25"/>
        <v>0.16634898725018832</v>
      </c>
      <c r="G253" s="182" t="s">
        <v>1004</v>
      </c>
      <c r="H253" s="183" t="s">
        <v>1005</v>
      </c>
      <c r="I253" s="184">
        <v>333529135</v>
      </c>
      <c r="J253" s="184">
        <v>754598</v>
      </c>
      <c r="K253" s="15">
        <f t="shared" si="26"/>
        <v>2.2624650167368436</v>
      </c>
      <c r="L253" s="251">
        <f t="shared" si="27"/>
        <v>0.11367212985829585</v>
      </c>
      <c r="M253" s="182" t="s">
        <v>998</v>
      </c>
      <c r="N253" s="183" t="s">
        <v>999</v>
      </c>
      <c r="O253" s="184">
        <v>3125731</v>
      </c>
      <c r="P253" s="184">
        <v>434993</v>
      </c>
      <c r="Q253" s="15">
        <f t="shared" si="28"/>
        <v>139.16520647490137</v>
      </c>
      <c r="R253" s="251">
        <f t="shared" si="29"/>
        <v>2.7534826980576534</v>
      </c>
      <c r="S253" s="182" t="s">
        <v>1000</v>
      </c>
      <c r="T253" s="183" t="s">
        <v>1001</v>
      </c>
      <c r="U253" s="184">
        <v>207763</v>
      </c>
      <c r="V253" s="184">
        <v>17421</v>
      </c>
      <c r="W253" s="15">
        <f t="shared" si="30"/>
        <v>83.8503487146412</v>
      </c>
      <c r="X253" s="251">
        <f t="shared" si="31"/>
        <v>0.3466306204440055</v>
      </c>
    </row>
    <row r="254" spans="1:24" ht="15">
      <c r="A254" s="182" t="s">
        <v>1004</v>
      </c>
      <c r="B254" s="183" t="s">
        <v>1005</v>
      </c>
      <c r="C254" s="184">
        <v>75964906</v>
      </c>
      <c r="D254" s="184">
        <v>172714</v>
      </c>
      <c r="E254" s="15">
        <f t="shared" si="24"/>
        <v>2.2736024974479667</v>
      </c>
      <c r="F254" s="251">
        <f t="shared" si="25"/>
        <v>0.12019459827986349</v>
      </c>
      <c r="G254" s="182" t="s">
        <v>1006</v>
      </c>
      <c r="H254" s="183" t="s">
        <v>1007</v>
      </c>
      <c r="I254" s="184">
        <v>307665826</v>
      </c>
      <c r="J254" s="184">
        <v>1096520</v>
      </c>
      <c r="K254" s="15">
        <f t="shared" si="26"/>
        <v>3.5639967371611823</v>
      </c>
      <c r="L254" s="251">
        <f t="shared" si="27"/>
        <v>0.33110426783633573</v>
      </c>
      <c r="M254" s="182" t="s">
        <v>1000</v>
      </c>
      <c r="N254" s="183" t="s">
        <v>1001</v>
      </c>
      <c r="O254" s="184">
        <v>272473</v>
      </c>
      <c r="P254" s="184">
        <v>19699</v>
      </c>
      <c r="Q254" s="15">
        <f t="shared" si="28"/>
        <v>72.297071636455726</v>
      </c>
      <c r="R254" s="251">
        <f t="shared" si="29"/>
        <v>1.833339245069131</v>
      </c>
      <c r="S254" s="182" t="s">
        <v>1002</v>
      </c>
      <c r="T254" s="183" t="s">
        <v>1003</v>
      </c>
      <c r="U254" s="184">
        <v>6742166</v>
      </c>
      <c r="V254" s="184">
        <v>160025</v>
      </c>
      <c r="W254" s="15">
        <f t="shared" si="30"/>
        <v>23.734954019227651</v>
      </c>
      <c r="X254" s="251">
        <f t="shared" si="31"/>
        <v>0.26526863697075576</v>
      </c>
    </row>
    <row r="255" spans="1:24" ht="15">
      <c r="A255" s="182" t="s">
        <v>1006</v>
      </c>
      <c r="B255" s="183" t="s">
        <v>1007</v>
      </c>
      <c r="C255" s="184">
        <v>101417080</v>
      </c>
      <c r="D255" s="184">
        <v>252206</v>
      </c>
      <c r="E255" s="197">
        <f t="shared" si="24"/>
        <v>2.4868197743417579</v>
      </c>
      <c r="F255" s="251">
        <f t="shared" si="25"/>
        <v>1.0920392666298127</v>
      </c>
      <c r="G255" s="182" t="s">
        <v>1008</v>
      </c>
      <c r="H255" s="183" t="s">
        <v>1009</v>
      </c>
      <c r="I255" s="184">
        <v>60206626</v>
      </c>
      <c r="J255" s="184">
        <v>578068</v>
      </c>
      <c r="K255" s="15">
        <f t="shared" si="26"/>
        <v>9.6014016796091504</v>
      </c>
      <c r="L255" s="251">
        <f t="shared" si="27"/>
        <v>4.1063572914306805</v>
      </c>
      <c r="M255" s="182" t="s">
        <v>1002</v>
      </c>
      <c r="N255" s="183" t="s">
        <v>1003</v>
      </c>
      <c r="O255" s="184">
        <v>12760387</v>
      </c>
      <c r="P255" s="184">
        <v>217680</v>
      </c>
      <c r="Q255" s="15">
        <f t="shared" si="28"/>
        <v>17.059043742168637</v>
      </c>
      <c r="R255" s="251">
        <f t="shared" si="29"/>
        <v>1.8704839986343857</v>
      </c>
      <c r="S255" s="182" t="s">
        <v>1004</v>
      </c>
      <c r="T255" s="183" t="s">
        <v>1005</v>
      </c>
      <c r="U255" s="184">
        <v>148379741</v>
      </c>
      <c r="V255" s="184">
        <v>542989</v>
      </c>
      <c r="W255" s="15">
        <f t="shared" si="30"/>
        <v>3.6594551004102374</v>
      </c>
      <c r="X255" s="251">
        <f t="shared" si="31"/>
        <v>3.7435908284410506E-2</v>
      </c>
    </row>
    <row r="256" spans="1:24" ht="15">
      <c r="A256" s="182" t="s">
        <v>1008</v>
      </c>
      <c r="B256" s="183" t="s">
        <v>1009</v>
      </c>
      <c r="C256" s="184">
        <v>20226558</v>
      </c>
      <c r="D256" s="184">
        <v>116479</v>
      </c>
      <c r="E256" s="15">
        <f t="shared" si="24"/>
        <v>5.758715842804297</v>
      </c>
      <c r="F256" s="251">
        <f t="shared" si="25"/>
        <v>1.6164682508328474</v>
      </c>
      <c r="G256" s="182" t="s">
        <v>1010</v>
      </c>
      <c r="H256" s="183" t="s">
        <v>1011</v>
      </c>
      <c r="I256" s="184">
        <v>18768151</v>
      </c>
      <c r="J256" s="184">
        <v>127212</v>
      </c>
      <c r="K256" s="15">
        <f t="shared" si="26"/>
        <v>6.7780784585546012</v>
      </c>
      <c r="L256" s="251">
        <f t="shared" si="27"/>
        <v>1.983701608359189</v>
      </c>
      <c r="M256" s="182" t="s">
        <v>1004</v>
      </c>
      <c r="N256" s="183" t="s">
        <v>1005</v>
      </c>
      <c r="O256" s="184">
        <v>412783928</v>
      </c>
      <c r="P256" s="184">
        <v>1251964</v>
      </c>
      <c r="Q256" s="15">
        <f t="shared" si="28"/>
        <v>3.0329766133724081</v>
      </c>
      <c r="R256" s="251">
        <f t="shared" si="29"/>
        <v>1.4130095984513436</v>
      </c>
      <c r="S256" s="182" t="s">
        <v>1006</v>
      </c>
      <c r="T256" s="183" t="s">
        <v>1007</v>
      </c>
      <c r="U256" s="184">
        <v>232195966</v>
      </c>
      <c r="V256" s="184">
        <v>1292024</v>
      </c>
      <c r="W256" s="15">
        <f t="shared" si="30"/>
        <v>5.5643688486818927</v>
      </c>
      <c r="X256" s="251">
        <f t="shared" si="31"/>
        <v>0.4713713242445654</v>
      </c>
    </row>
    <row r="257" spans="1:24" ht="15">
      <c r="A257" s="182" t="s">
        <v>1010</v>
      </c>
      <c r="B257" s="183" t="s">
        <v>1011</v>
      </c>
      <c r="C257" s="184">
        <v>6977902</v>
      </c>
      <c r="D257" s="184">
        <v>36663</v>
      </c>
      <c r="E257" s="197">
        <f t="shared" si="24"/>
        <v>5.2541580549569193</v>
      </c>
      <c r="F257" s="251">
        <f t="shared" si="25"/>
        <v>0.82079457503538134</v>
      </c>
      <c r="G257" s="182" t="s">
        <v>1012</v>
      </c>
      <c r="H257" s="183" t="s">
        <v>1013</v>
      </c>
      <c r="I257" s="184">
        <v>750971</v>
      </c>
      <c r="J257" s="184">
        <v>7896</v>
      </c>
      <c r="K257" s="15">
        <f t="shared" si="26"/>
        <v>10.514387373147565</v>
      </c>
      <c r="L257" s="251">
        <f t="shared" si="27"/>
        <v>1.1454924167853107</v>
      </c>
      <c r="M257" s="182" t="s">
        <v>1006</v>
      </c>
      <c r="N257" s="183" t="s">
        <v>1007</v>
      </c>
      <c r="O257" s="184">
        <v>426285756</v>
      </c>
      <c r="P257" s="184">
        <v>1696641</v>
      </c>
      <c r="Q257" s="15">
        <f t="shared" si="28"/>
        <v>3.9800555756782079</v>
      </c>
      <c r="R257" s="251">
        <f t="shared" si="29"/>
        <v>0.86554795240149562</v>
      </c>
      <c r="S257" s="182" t="s">
        <v>1008</v>
      </c>
      <c r="T257" s="183" t="s">
        <v>1009</v>
      </c>
      <c r="U257" s="184">
        <v>69863020</v>
      </c>
      <c r="V257" s="184">
        <v>1525428</v>
      </c>
      <c r="W257" s="15">
        <f t="shared" si="30"/>
        <v>21.834555677667527</v>
      </c>
      <c r="X257" s="251">
        <f t="shared" si="31"/>
        <v>8.4456532090314358</v>
      </c>
    </row>
    <row r="258" spans="1:24" ht="15">
      <c r="A258" s="182" t="s">
        <v>1012</v>
      </c>
      <c r="B258" s="183" t="s">
        <v>1013</v>
      </c>
      <c r="C258" s="184">
        <v>474345</v>
      </c>
      <c r="D258" s="184">
        <v>3210</v>
      </c>
      <c r="E258" s="15">
        <f t="shared" si="24"/>
        <v>6.7672263858583941</v>
      </c>
      <c r="F258" s="251">
        <f t="shared" si="25"/>
        <v>0.91450895156742373</v>
      </c>
      <c r="G258" s="182" t="s">
        <v>1014</v>
      </c>
      <c r="H258" s="183" t="s">
        <v>1015</v>
      </c>
      <c r="I258" s="184">
        <v>610549</v>
      </c>
      <c r="J258" s="184">
        <v>63124</v>
      </c>
      <c r="K258" s="15">
        <f t="shared" si="26"/>
        <v>103.38891718764587</v>
      </c>
      <c r="L258" s="251">
        <f t="shared" si="27"/>
        <v>12.986542090472089</v>
      </c>
      <c r="M258" s="182" t="s">
        <v>1008</v>
      </c>
      <c r="N258" s="183" t="s">
        <v>1009</v>
      </c>
      <c r="O258" s="184">
        <v>123467163</v>
      </c>
      <c r="P258" s="184">
        <v>2184179</v>
      </c>
      <c r="Q258" s="15">
        <f t="shared" si="28"/>
        <v>17.690363550347389</v>
      </c>
      <c r="R258" s="251">
        <f t="shared" si="29"/>
        <v>1.5868605182149513</v>
      </c>
      <c r="S258" s="182" t="s">
        <v>1010</v>
      </c>
      <c r="T258" s="183" t="s">
        <v>1011</v>
      </c>
      <c r="U258" s="184">
        <v>10998653</v>
      </c>
      <c r="V258" s="184">
        <v>527582</v>
      </c>
      <c r="W258" s="15">
        <f t="shared" si="30"/>
        <v>47.967873884192905</v>
      </c>
      <c r="X258" s="251">
        <f t="shared" si="31"/>
        <v>9.175735976365397</v>
      </c>
    </row>
    <row r="259" spans="1:24" ht="15">
      <c r="A259" s="182" t="s">
        <v>1014</v>
      </c>
      <c r="B259" s="183" t="s">
        <v>1015</v>
      </c>
      <c r="C259" s="184">
        <v>524418</v>
      </c>
      <c r="D259" s="184">
        <v>34720</v>
      </c>
      <c r="E259" s="197">
        <f t="shared" si="24"/>
        <v>66.206728220617904</v>
      </c>
      <c r="F259" s="251">
        <f t="shared" si="25"/>
        <v>3.8759266860597581</v>
      </c>
      <c r="G259" s="182" t="s">
        <v>1016</v>
      </c>
      <c r="H259" s="183" t="s">
        <v>1017</v>
      </c>
      <c r="I259" s="184">
        <v>15455490</v>
      </c>
      <c r="J259" s="184">
        <v>377067</v>
      </c>
      <c r="K259" s="15">
        <f t="shared" si="26"/>
        <v>24.39696185627243</v>
      </c>
      <c r="L259" s="251">
        <f t="shared" si="27"/>
        <v>0.87518720954447626</v>
      </c>
      <c r="M259" s="182" t="s">
        <v>1010</v>
      </c>
      <c r="N259" s="183" t="s">
        <v>1011</v>
      </c>
      <c r="O259" s="184">
        <v>19155537</v>
      </c>
      <c r="P259" s="184">
        <v>387884</v>
      </c>
      <c r="Q259" s="15">
        <f t="shared" si="28"/>
        <v>20.249184348107811</v>
      </c>
      <c r="R259" s="251">
        <f t="shared" si="29"/>
        <v>0.94966168230728776</v>
      </c>
      <c r="S259" s="182" t="s">
        <v>1012</v>
      </c>
      <c r="T259" s="183" t="s">
        <v>1013</v>
      </c>
      <c r="U259" s="184">
        <v>33798</v>
      </c>
      <c r="V259" s="184">
        <v>3089</v>
      </c>
      <c r="W259" s="15">
        <f t="shared" si="30"/>
        <v>91.395940588200489</v>
      </c>
      <c r="X259" s="251">
        <f t="shared" si="31"/>
        <v>8.3288504582677305</v>
      </c>
    </row>
    <row r="260" spans="1:24" ht="15">
      <c r="A260" s="182" t="s">
        <v>1016</v>
      </c>
      <c r="B260" s="183" t="s">
        <v>1017</v>
      </c>
      <c r="C260" s="184">
        <v>7608243</v>
      </c>
      <c r="D260" s="184">
        <v>68500</v>
      </c>
      <c r="E260" s="15">
        <f t="shared" si="24"/>
        <v>9.0033927675548746</v>
      </c>
      <c r="F260" s="251">
        <f t="shared" si="25"/>
        <v>5.5806244607202175E-2</v>
      </c>
      <c r="G260" s="182" t="s">
        <v>1018</v>
      </c>
      <c r="H260" s="183" t="s">
        <v>1019</v>
      </c>
      <c r="I260" s="184">
        <v>31569248</v>
      </c>
      <c r="J260" s="184">
        <v>173253</v>
      </c>
      <c r="K260" s="15">
        <f t="shared" si="26"/>
        <v>5.4880306303146655</v>
      </c>
      <c r="L260" s="251">
        <f>K260/K529</f>
        <v>4.3171760715201159E-2</v>
      </c>
      <c r="M260" s="182" t="s">
        <v>1012</v>
      </c>
      <c r="N260" s="183" t="s">
        <v>1013</v>
      </c>
      <c r="O260" s="184">
        <v>84329</v>
      </c>
      <c r="P260" s="184">
        <v>5521</v>
      </c>
      <c r="Q260" s="15">
        <f t="shared" si="28"/>
        <v>65.469767221240616</v>
      </c>
      <c r="R260" s="251">
        <f t="shared" si="29"/>
        <v>1.7394205727579608</v>
      </c>
      <c r="S260" s="182" t="s">
        <v>1014</v>
      </c>
      <c r="T260" s="183" t="s">
        <v>1015</v>
      </c>
      <c r="U260" s="184">
        <v>407004</v>
      </c>
      <c r="V260" s="184">
        <v>48805</v>
      </c>
      <c r="W260" s="15">
        <f t="shared" si="30"/>
        <v>119.91282640956847</v>
      </c>
      <c r="X260" s="251">
        <f t="shared" si="31"/>
        <v>8.351482302299658</v>
      </c>
    </row>
    <row r="261" spans="1:24" ht="15">
      <c r="A261" s="182" t="s">
        <v>1018</v>
      </c>
      <c r="B261" s="183" t="s">
        <v>1019</v>
      </c>
      <c r="C261" s="184">
        <v>14038190</v>
      </c>
      <c r="D261" s="184">
        <v>51970</v>
      </c>
      <c r="E261" s="197">
        <f t="shared" si="24"/>
        <v>3.7020442094030641</v>
      </c>
      <c r="F261" s="251">
        <f t="shared" si="25"/>
        <v>0.17643682287867707</v>
      </c>
      <c r="M261" s="182" t="s">
        <v>1014</v>
      </c>
      <c r="N261" s="183" t="s">
        <v>1015</v>
      </c>
      <c r="O261" s="184">
        <v>1823765</v>
      </c>
      <c r="P261" s="184">
        <v>64677</v>
      </c>
      <c r="Q261" s="15">
        <f t="shared" si="28"/>
        <v>35.463450609042283</v>
      </c>
      <c r="R261" s="251">
        <f t="shared" si="29"/>
        <v>0.25722140475773575</v>
      </c>
      <c r="S261" s="182" t="s">
        <v>1016</v>
      </c>
      <c r="T261" s="183" t="s">
        <v>1017</v>
      </c>
      <c r="U261" s="184">
        <v>65372844</v>
      </c>
      <c r="V261" s="184">
        <v>604278</v>
      </c>
      <c r="W261" s="15">
        <f t="shared" si="30"/>
        <v>9.2435629693577344</v>
      </c>
      <c r="X261" s="251">
        <f t="shared" si="31"/>
        <v>0.23982593843489033</v>
      </c>
    </row>
    <row r="262" spans="1:24" ht="15">
      <c r="J262" s="194"/>
      <c r="M262" s="182" t="s">
        <v>1016</v>
      </c>
      <c r="N262" s="183" t="s">
        <v>1017</v>
      </c>
      <c r="O262" s="184">
        <v>17455944</v>
      </c>
      <c r="P262" s="184">
        <v>1189350</v>
      </c>
      <c r="Q262" s="15">
        <f t="shared" si="28"/>
        <v>68.134384482443338</v>
      </c>
      <c r="R262" s="251">
        <f t="shared" si="29"/>
        <v>1.2990862413002371</v>
      </c>
      <c r="S262" s="182" t="s">
        <v>1018</v>
      </c>
      <c r="T262" s="183" t="s">
        <v>1019</v>
      </c>
      <c r="U262" s="184">
        <v>17613805</v>
      </c>
      <c r="V262" s="184">
        <v>174406</v>
      </c>
      <c r="W262" s="15">
        <f t="shared" si="30"/>
        <v>9.9016651995409273</v>
      </c>
      <c r="X262" s="251">
        <f t="shared" si="31"/>
        <v>8.1958030773019247E-2</v>
      </c>
    </row>
    <row r="263" spans="1:24" ht="15">
      <c r="A263" s="191" t="s">
        <v>290</v>
      </c>
      <c r="C263" s="194">
        <f>SUM(C7:C261)</f>
        <v>23974781829</v>
      </c>
      <c r="D263" s="194"/>
      <c r="I263" s="194">
        <f>SUM(I7:I260)</f>
        <v>50449584422</v>
      </c>
      <c r="M263" s="182" t="s">
        <v>1018</v>
      </c>
      <c r="N263" s="183" t="s">
        <v>1019</v>
      </c>
      <c r="O263" s="184">
        <v>31918754</v>
      </c>
      <c r="P263" s="184">
        <v>270891</v>
      </c>
      <c r="Q263" s="15">
        <f t="shared" ref="Q263" si="32">P263/O263*1000</f>
        <v>8.4868914369276442</v>
      </c>
      <c r="R263" s="251">
        <f t="shared" ref="R263" si="33">Q263/Q532</f>
        <v>0.56128611559377328</v>
      </c>
    </row>
    <row r="265" spans="1:24">
      <c r="P265" s="194"/>
    </row>
    <row r="267" spans="1:24">
      <c r="O267" s="194">
        <f>SUM(O7:O263)</f>
        <v>57700267008</v>
      </c>
      <c r="U267" s="194">
        <f>SUM(U7:U263)</f>
        <v>31663535094</v>
      </c>
    </row>
    <row r="270" spans="1:24">
      <c r="U270" s="194"/>
    </row>
    <row r="271" spans="1:24" ht="20.25">
      <c r="B271" s="187" t="s">
        <v>1023</v>
      </c>
    </row>
    <row r="274" spans="1:23">
      <c r="A274" s="167" t="s">
        <v>439</v>
      </c>
      <c r="C274" s="29">
        <v>2000</v>
      </c>
      <c r="D274" s="10"/>
      <c r="E274" s="196" t="s">
        <v>1070</v>
      </c>
      <c r="F274" s="10"/>
      <c r="G274" s="29">
        <v>2005</v>
      </c>
      <c r="H274" s="5"/>
      <c r="I274" s="5"/>
      <c r="J274" s="10"/>
      <c r="K274" s="196" t="s">
        <v>1070</v>
      </c>
      <c r="L274" s="10"/>
      <c r="M274" s="29">
        <v>2010</v>
      </c>
      <c r="N274" s="5"/>
      <c r="O274" s="5"/>
      <c r="P274" s="10"/>
      <c r="Q274" s="196" t="s">
        <v>1070</v>
      </c>
      <c r="R274" s="10"/>
      <c r="S274" s="29">
        <v>2014</v>
      </c>
      <c r="T274" s="5"/>
      <c r="U274" s="5"/>
      <c r="V274" s="10"/>
      <c r="W274" s="196" t="s">
        <v>1070</v>
      </c>
    </row>
    <row r="275" spans="1:23" ht="15">
      <c r="A275" s="1" t="s">
        <v>374</v>
      </c>
      <c r="C275" s="186" t="s">
        <v>1020</v>
      </c>
      <c r="D275" s="186" t="s">
        <v>1021</v>
      </c>
      <c r="E275" s="1" t="s">
        <v>1022</v>
      </c>
      <c r="F275" s="1"/>
      <c r="I275" s="186" t="s">
        <v>1020</v>
      </c>
      <c r="J275" s="186" t="s">
        <v>1021</v>
      </c>
      <c r="K275" s="1" t="s">
        <v>1022</v>
      </c>
      <c r="L275" s="1"/>
      <c r="O275" s="186" t="s">
        <v>1020</v>
      </c>
      <c r="P275" s="186" t="s">
        <v>1021</v>
      </c>
      <c r="Q275" s="1" t="s">
        <v>1022</v>
      </c>
      <c r="R275" s="1"/>
      <c r="U275" s="186" t="s">
        <v>1020</v>
      </c>
      <c r="V275" s="186" t="s">
        <v>1021</v>
      </c>
      <c r="W275" s="1" t="s">
        <v>1022</v>
      </c>
    </row>
    <row r="276" spans="1:23" ht="15">
      <c r="A276" s="182" t="s">
        <v>507</v>
      </c>
      <c r="B276" s="183" t="s">
        <v>508</v>
      </c>
      <c r="C276" s="184">
        <v>2790374</v>
      </c>
      <c r="D276" s="184">
        <v>6725</v>
      </c>
      <c r="E276" s="15">
        <f>D276/C276*1000</f>
        <v>2.4100711947574052</v>
      </c>
      <c r="F276" s="15"/>
      <c r="G276" s="182" t="s">
        <v>507</v>
      </c>
      <c r="H276" s="183" t="s">
        <v>508</v>
      </c>
      <c r="I276" s="184">
        <v>27063907</v>
      </c>
      <c r="J276" s="184">
        <v>36831</v>
      </c>
      <c r="K276" s="15">
        <f>J276/I276*1000</f>
        <v>1.3608899853225183</v>
      </c>
      <c r="L276" s="15"/>
      <c r="M276" s="182" t="s">
        <v>507</v>
      </c>
      <c r="N276" s="183" t="s">
        <v>508</v>
      </c>
      <c r="O276" s="184">
        <v>30608954</v>
      </c>
      <c r="P276" s="184">
        <v>84553</v>
      </c>
      <c r="Q276" s="15">
        <f>P276/O276*1000</f>
        <v>2.7623616279079646</v>
      </c>
      <c r="R276" s="15"/>
      <c r="S276" s="182" t="s">
        <v>507</v>
      </c>
      <c r="T276" s="183" t="s">
        <v>508</v>
      </c>
      <c r="U276" s="184">
        <v>13107504</v>
      </c>
      <c r="V276" s="184">
        <v>43610</v>
      </c>
      <c r="W276" s="15">
        <f>V276/U276*1000</f>
        <v>3.3271017884106691</v>
      </c>
    </row>
    <row r="277" spans="1:23" ht="15">
      <c r="A277" s="182" t="s">
        <v>509</v>
      </c>
      <c r="B277" s="183" t="s">
        <v>510</v>
      </c>
      <c r="C277" s="184">
        <v>2398615</v>
      </c>
      <c r="D277" s="184">
        <v>3007</v>
      </c>
      <c r="E277" s="15">
        <f>D277/C277*1000</f>
        <v>1.2536401214867747</v>
      </c>
      <c r="F277" s="15"/>
      <c r="G277" s="182" t="s">
        <v>509</v>
      </c>
      <c r="H277" s="183" t="s">
        <v>510</v>
      </c>
      <c r="I277" s="184">
        <v>17293168</v>
      </c>
      <c r="J277" s="184">
        <v>48980</v>
      </c>
      <c r="K277" s="15">
        <f>J277/I277*1000</f>
        <v>2.832332398551844</v>
      </c>
      <c r="L277" s="15"/>
      <c r="M277" s="182" t="s">
        <v>509</v>
      </c>
      <c r="N277" s="183" t="s">
        <v>510</v>
      </c>
      <c r="O277" s="184">
        <v>22194389</v>
      </c>
      <c r="P277" s="184">
        <v>102377</v>
      </c>
      <c r="Q277" s="15">
        <f t="shared" ref="Q277:Q340" si="34">P277/O277*1000</f>
        <v>4.6127424368384276</v>
      </c>
      <c r="R277" s="15"/>
      <c r="S277" s="182" t="s">
        <v>509</v>
      </c>
      <c r="T277" s="183" t="s">
        <v>510</v>
      </c>
      <c r="U277" s="184">
        <v>11158320</v>
      </c>
      <c r="V277" s="184">
        <v>64873</v>
      </c>
      <c r="W277" s="15">
        <f t="shared" ref="W277:W340" si="35">V277/U277*1000</f>
        <v>5.8138680374823455</v>
      </c>
    </row>
    <row r="278" spans="1:23" ht="15">
      <c r="A278" s="182" t="s">
        <v>511</v>
      </c>
      <c r="B278" s="183" t="s">
        <v>512</v>
      </c>
      <c r="C278" s="184">
        <v>34552789</v>
      </c>
      <c r="D278" s="184">
        <v>36482</v>
      </c>
      <c r="E278" s="15">
        <f t="shared" ref="E278:E341" si="36">D278/C278*1000</f>
        <v>1.055833727343978</v>
      </c>
      <c r="F278" s="15"/>
      <c r="G278" s="182" t="s">
        <v>511</v>
      </c>
      <c r="H278" s="183" t="s">
        <v>512</v>
      </c>
      <c r="I278" s="184">
        <v>186628242</v>
      </c>
      <c r="J278" s="184">
        <v>354398</v>
      </c>
      <c r="K278" s="15">
        <f t="shared" ref="K278:K341" si="37">J278/I278*1000</f>
        <v>1.8989516066919818</v>
      </c>
      <c r="L278" s="15"/>
      <c r="M278" s="182" t="s">
        <v>511</v>
      </c>
      <c r="N278" s="183" t="s">
        <v>512</v>
      </c>
      <c r="O278" s="184">
        <v>294368863</v>
      </c>
      <c r="P278" s="184">
        <v>712295</v>
      </c>
      <c r="Q278" s="15">
        <f t="shared" si="34"/>
        <v>2.4197362205390589</v>
      </c>
      <c r="R278" s="15"/>
      <c r="S278" s="182" t="s">
        <v>511</v>
      </c>
      <c r="T278" s="183" t="s">
        <v>512</v>
      </c>
      <c r="U278" s="184">
        <v>168696019</v>
      </c>
      <c r="V278" s="184">
        <v>465002</v>
      </c>
      <c r="W278" s="15">
        <f t="shared" si="35"/>
        <v>2.7564491607831005</v>
      </c>
    </row>
    <row r="279" spans="1:23" ht="15">
      <c r="A279" s="182" t="s">
        <v>513</v>
      </c>
      <c r="B279" s="183" t="s">
        <v>514</v>
      </c>
      <c r="C279" s="184">
        <v>35890</v>
      </c>
      <c r="D279" s="184">
        <v>215</v>
      </c>
      <c r="E279" s="15">
        <f t="shared" si="36"/>
        <v>5.99052660908331</v>
      </c>
      <c r="F279" s="15"/>
      <c r="G279" s="182" t="s">
        <v>513</v>
      </c>
      <c r="H279" s="183" t="s">
        <v>514</v>
      </c>
      <c r="I279" s="184">
        <v>771272</v>
      </c>
      <c r="J279" s="184">
        <v>4016</v>
      </c>
      <c r="K279" s="15">
        <f t="shared" si="37"/>
        <v>5.2069827505730792</v>
      </c>
      <c r="L279" s="15"/>
      <c r="M279" s="182" t="s">
        <v>513</v>
      </c>
      <c r="N279" s="183" t="s">
        <v>514</v>
      </c>
      <c r="O279" s="184">
        <v>11170695</v>
      </c>
      <c r="P279" s="184">
        <v>40202</v>
      </c>
      <c r="Q279" s="15">
        <f t="shared" si="34"/>
        <v>3.5988808216498613</v>
      </c>
      <c r="R279" s="15"/>
      <c r="S279" s="182" t="s">
        <v>513</v>
      </c>
      <c r="T279" s="183" t="s">
        <v>514</v>
      </c>
      <c r="U279" s="184">
        <v>3971248</v>
      </c>
      <c r="V279" s="184">
        <v>18180</v>
      </c>
      <c r="W279" s="15">
        <f t="shared" si="35"/>
        <v>4.5779059882434945</v>
      </c>
    </row>
    <row r="280" spans="1:23" ht="15">
      <c r="A280" s="182" t="s">
        <v>515</v>
      </c>
      <c r="B280" s="183" t="s">
        <v>516</v>
      </c>
      <c r="C280" s="184">
        <v>3471487</v>
      </c>
      <c r="D280" s="184">
        <v>8275</v>
      </c>
      <c r="E280" s="15">
        <f t="shared" si="36"/>
        <v>2.3837047351754452</v>
      </c>
      <c r="F280" s="15"/>
      <c r="G280" s="182" t="s">
        <v>515</v>
      </c>
      <c r="H280" s="183" t="s">
        <v>516</v>
      </c>
      <c r="I280" s="184">
        <v>17418969</v>
      </c>
      <c r="J280" s="184">
        <v>57926</v>
      </c>
      <c r="K280" s="15">
        <f t="shared" si="37"/>
        <v>3.3254551403128394</v>
      </c>
      <c r="L280" s="15"/>
      <c r="M280" s="182" t="s">
        <v>515</v>
      </c>
      <c r="N280" s="183" t="s">
        <v>516</v>
      </c>
      <c r="O280" s="184">
        <v>35255585</v>
      </c>
      <c r="P280" s="184">
        <v>137434</v>
      </c>
      <c r="Q280" s="15">
        <f t="shared" si="34"/>
        <v>3.8982192466810575</v>
      </c>
      <c r="R280" s="15"/>
      <c r="S280" s="182" t="s">
        <v>515</v>
      </c>
      <c r="T280" s="183" t="s">
        <v>516</v>
      </c>
      <c r="U280" s="184">
        <v>17901830</v>
      </c>
      <c r="V280" s="184">
        <v>85367</v>
      </c>
      <c r="W280" s="15">
        <f t="shared" si="35"/>
        <v>4.7686186272576601</v>
      </c>
    </row>
    <row r="281" spans="1:23" ht="15">
      <c r="A281" s="182" t="s">
        <v>517</v>
      </c>
      <c r="B281" s="183" t="s">
        <v>518</v>
      </c>
      <c r="C281" s="184">
        <v>33264903</v>
      </c>
      <c r="D281" s="184">
        <v>20555</v>
      </c>
      <c r="E281" s="15">
        <f t="shared" si="36"/>
        <v>0.61791853113174566</v>
      </c>
      <c r="F281" s="15"/>
      <c r="G281" s="182" t="s">
        <v>517</v>
      </c>
      <c r="H281" s="183" t="s">
        <v>518</v>
      </c>
      <c r="I281" s="184">
        <v>197610533</v>
      </c>
      <c r="J281" s="184">
        <v>125510</v>
      </c>
      <c r="K281" s="15">
        <f t="shared" si="37"/>
        <v>0.63513820895366957</v>
      </c>
      <c r="L281" s="15"/>
      <c r="M281" s="182" t="s">
        <v>517</v>
      </c>
      <c r="N281" s="183" t="s">
        <v>518</v>
      </c>
      <c r="O281" s="184">
        <v>169128037</v>
      </c>
      <c r="P281" s="184">
        <v>168428</v>
      </c>
      <c r="Q281" s="15">
        <f t="shared" si="34"/>
        <v>0.99586090507276448</v>
      </c>
      <c r="R281" s="15"/>
      <c r="S281" s="182" t="s">
        <v>517</v>
      </c>
      <c r="T281" s="183" t="s">
        <v>518</v>
      </c>
      <c r="U281" s="184">
        <v>102881561</v>
      </c>
      <c r="V281" s="184">
        <v>127273</v>
      </c>
      <c r="W281" s="15">
        <f t="shared" si="35"/>
        <v>1.2370827071723767</v>
      </c>
    </row>
    <row r="282" spans="1:23" ht="15">
      <c r="A282" s="182" t="s">
        <v>519</v>
      </c>
      <c r="B282" s="183" t="s">
        <v>520</v>
      </c>
      <c r="C282" s="184">
        <v>338887</v>
      </c>
      <c r="D282" s="184">
        <v>682</v>
      </c>
      <c r="E282" s="15">
        <f t="shared" si="36"/>
        <v>2.0124702334406455</v>
      </c>
      <c r="F282" s="15"/>
      <c r="G282" s="182" t="s">
        <v>519</v>
      </c>
      <c r="H282" s="183" t="s">
        <v>520</v>
      </c>
      <c r="I282" s="184">
        <v>6694782</v>
      </c>
      <c r="J282" s="184">
        <v>24943</v>
      </c>
      <c r="K282" s="15">
        <f t="shared" si="37"/>
        <v>3.7257374474628149</v>
      </c>
      <c r="L282" s="15"/>
      <c r="M282" s="182" t="s">
        <v>519</v>
      </c>
      <c r="N282" s="183" t="s">
        <v>520</v>
      </c>
      <c r="O282" s="184">
        <v>19196394</v>
      </c>
      <c r="P282" s="184">
        <v>86517</v>
      </c>
      <c r="Q282" s="15">
        <f t="shared" si="34"/>
        <v>4.5069402097081355</v>
      </c>
      <c r="R282" s="15"/>
      <c r="S282" s="182" t="s">
        <v>519</v>
      </c>
      <c r="T282" s="183" t="s">
        <v>520</v>
      </c>
      <c r="U282" s="184">
        <v>8775939</v>
      </c>
      <c r="V282" s="184">
        <v>43778</v>
      </c>
      <c r="W282" s="15">
        <f t="shared" si="35"/>
        <v>4.9884120662187836</v>
      </c>
    </row>
    <row r="283" spans="1:23" ht="15">
      <c r="A283" s="182" t="s">
        <v>521</v>
      </c>
      <c r="B283" s="183" t="s">
        <v>522</v>
      </c>
      <c r="C283" s="184">
        <v>10356403</v>
      </c>
      <c r="D283" s="184">
        <v>18812</v>
      </c>
      <c r="E283" s="15">
        <f t="shared" si="36"/>
        <v>1.8164607924199163</v>
      </c>
      <c r="F283" s="15"/>
      <c r="G283" s="182" t="s">
        <v>521</v>
      </c>
      <c r="H283" s="183" t="s">
        <v>522</v>
      </c>
      <c r="I283" s="184">
        <v>44165579</v>
      </c>
      <c r="J283" s="184">
        <v>145377</v>
      </c>
      <c r="K283" s="15">
        <f t="shared" si="37"/>
        <v>3.2916357781701451</v>
      </c>
      <c r="L283" s="15"/>
      <c r="M283" s="182" t="s">
        <v>521</v>
      </c>
      <c r="N283" s="183" t="s">
        <v>522</v>
      </c>
      <c r="O283" s="184">
        <v>76872388</v>
      </c>
      <c r="P283" s="184">
        <v>297331</v>
      </c>
      <c r="Q283" s="15">
        <f t="shared" si="34"/>
        <v>3.8678517441138944</v>
      </c>
      <c r="R283" s="15"/>
      <c r="S283" s="182" t="s">
        <v>521</v>
      </c>
      <c r="T283" s="183" t="s">
        <v>522</v>
      </c>
      <c r="U283" s="184">
        <v>43473379</v>
      </c>
      <c r="V283" s="184">
        <v>201326</v>
      </c>
      <c r="W283" s="15">
        <f t="shared" si="35"/>
        <v>4.631017984592364</v>
      </c>
    </row>
    <row r="284" spans="1:23" ht="15">
      <c r="A284" s="182" t="s">
        <v>523</v>
      </c>
      <c r="B284" s="183" t="s">
        <v>524</v>
      </c>
      <c r="C284" s="184">
        <v>2605644</v>
      </c>
      <c r="D284" s="184">
        <v>2695</v>
      </c>
      <c r="E284" s="15">
        <f t="shared" si="36"/>
        <v>1.0342932495766883</v>
      </c>
      <c r="F284" s="15"/>
      <c r="G284" s="182" t="s">
        <v>523</v>
      </c>
      <c r="H284" s="183" t="s">
        <v>524</v>
      </c>
      <c r="I284" s="184">
        <v>20136782</v>
      </c>
      <c r="J284" s="184">
        <v>20275</v>
      </c>
      <c r="K284" s="15">
        <f t="shared" si="37"/>
        <v>1.0068639567136397</v>
      </c>
      <c r="L284" s="15"/>
      <c r="M284" s="182" t="s">
        <v>523</v>
      </c>
      <c r="N284" s="183" t="s">
        <v>524</v>
      </c>
      <c r="O284" s="184">
        <v>34911431</v>
      </c>
      <c r="P284" s="184">
        <v>57036</v>
      </c>
      <c r="Q284" s="15">
        <f t="shared" si="34"/>
        <v>1.6337342344975776</v>
      </c>
      <c r="R284" s="15"/>
      <c r="S284" s="182" t="s">
        <v>523</v>
      </c>
      <c r="T284" s="183" t="s">
        <v>524</v>
      </c>
      <c r="U284" s="184">
        <v>17129674</v>
      </c>
      <c r="V284" s="184">
        <v>34401</v>
      </c>
      <c r="W284" s="15">
        <f t="shared" si="35"/>
        <v>2.0082693926340922</v>
      </c>
    </row>
    <row r="285" spans="1:23" ht="15">
      <c r="A285" s="182" t="s">
        <v>525</v>
      </c>
      <c r="B285" s="183" t="s">
        <v>526</v>
      </c>
      <c r="C285" s="184">
        <v>18030802</v>
      </c>
      <c r="D285" s="184">
        <v>20190</v>
      </c>
      <c r="E285" s="15">
        <f t="shared" si="36"/>
        <v>1.1197505246854798</v>
      </c>
      <c r="F285" s="15"/>
      <c r="G285" s="182" t="s">
        <v>525</v>
      </c>
      <c r="H285" s="183" t="s">
        <v>526</v>
      </c>
      <c r="I285" s="184">
        <v>35278912</v>
      </c>
      <c r="J285" s="184">
        <v>65646</v>
      </c>
      <c r="K285" s="15">
        <f t="shared" si="37"/>
        <v>1.8607716700560379</v>
      </c>
      <c r="L285" s="15"/>
      <c r="M285" s="182" t="s">
        <v>525</v>
      </c>
      <c r="N285" s="183" t="s">
        <v>526</v>
      </c>
      <c r="O285" s="184">
        <v>37920359</v>
      </c>
      <c r="P285" s="184">
        <v>105777</v>
      </c>
      <c r="Q285" s="15">
        <f t="shared" si="34"/>
        <v>2.789451439528829</v>
      </c>
      <c r="R285" s="15"/>
      <c r="S285" s="182" t="s">
        <v>525</v>
      </c>
      <c r="T285" s="183" t="s">
        <v>526</v>
      </c>
      <c r="U285" s="184">
        <v>17861787</v>
      </c>
      <c r="V285" s="184">
        <v>82791</v>
      </c>
      <c r="W285" s="15">
        <f t="shared" si="35"/>
        <v>4.635090542732371</v>
      </c>
    </row>
    <row r="286" spans="1:23" ht="15">
      <c r="A286" s="182" t="s">
        <v>527</v>
      </c>
      <c r="B286" s="183" t="s">
        <v>528</v>
      </c>
      <c r="C286" s="184">
        <v>159216</v>
      </c>
      <c r="D286" s="184">
        <v>671</v>
      </c>
      <c r="E286" s="15">
        <f t="shared" si="36"/>
        <v>4.2144005627575121</v>
      </c>
      <c r="F286" s="15"/>
      <c r="G286" s="182" t="s">
        <v>527</v>
      </c>
      <c r="H286" s="183" t="s">
        <v>528</v>
      </c>
      <c r="I286" s="184">
        <v>1964590</v>
      </c>
      <c r="J286" s="184">
        <v>5246</v>
      </c>
      <c r="K286" s="15">
        <f t="shared" si="37"/>
        <v>2.6702772588682628</v>
      </c>
      <c r="L286" s="15"/>
      <c r="M286" s="182" t="s">
        <v>527</v>
      </c>
      <c r="N286" s="183" t="s">
        <v>528</v>
      </c>
      <c r="O286" s="184">
        <v>1209766</v>
      </c>
      <c r="P286" s="184">
        <v>5828</v>
      </c>
      <c r="Q286" s="15">
        <f t="shared" si="34"/>
        <v>4.8174605667542316</v>
      </c>
      <c r="R286" s="15"/>
      <c r="S286" s="182" t="s">
        <v>527</v>
      </c>
      <c r="T286" s="183" t="s">
        <v>528</v>
      </c>
      <c r="U286" s="184">
        <v>805998</v>
      </c>
      <c r="V286" s="184">
        <v>6099</v>
      </c>
      <c r="W286" s="15">
        <f t="shared" si="35"/>
        <v>7.5670162953257956</v>
      </c>
    </row>
    <row r="287" spans="1:23" ht="15">
      <c r="A287" s="182" t="s">
        <v>529</v>
      </c>
      <c r="B287" s="183" t="s">
        <v>530</v>
      </c>
      <c r="C287" s="184">
        <v>174220</v>
      </c>
      <c r="D287" s="184">
        <v>1010</v>
      </c>
      <c r="E287" s="15">
        <f t="shared" si="36"/>
        <v>5.7972678222936516</v>
      </c>
      <c r="F287" s="15"/>
      <c r="G287" s="182" t="s">
        <v>529</v>
      </c>
      <c r="H287" s="183" t="s">
        <v>530</v>
      </c>
      <c r="I287" s="184">
        <v>649455</v>
      </c>
      <c r="J287" s="184">
        <v>4076</v>
      </c>
      <c r="K287" s="15">
        <f t="shared" si="37"/>
        <v>6.2760314417473113</v>
      </c>
      <c r="L287" s="15"/>
      <c r="M287" s="182" t="s">
        <v>529</v>
      </c>
      <c r="N287" s="183" t="s">
        <v>530</v>
      </c>
      <c r="O287" s="184">
        <v>1127282</v>
      </c>
      <c r="P287" s="184">
        <v>7076</v>
      </c>
      <c r="Q287" s="15">
        <f t="shared" si="34"/>
        <v>6.2770451404351348</v>
      </c>
      <c r="R287" s="15"/>
      <c r="S287" s="182" t="s">
        <v>529</v>
      </c>
      <c r="T287" s="183" t="s">
        <v>530</v>
      </c>
      <c r="U287" s="184">
        <v>1228008</v>
      </c>
      <c r="V287" s="184">
        <v>5690</v>
      </c>
      <c r="W287" s="15">
        <f t="shared" si="35"/>
        <v>4.6335203027993304</v>
      </c>
    </row>
    <row r="288" spans="1:23" ht="15">
      <c r="A288" s="182" t="s">
        <v>531</v>
      </c>
      <c r="B288" s="183" t="s">
        <v>532</v>
      </c>
      <c r="C288" s="184">
        <v>10835451</v>
      </c>
      <c r="D288" s="184">
        <v>17500</v>
      </c>
      <c r="E288" s="15">
        <f t="shared" si="36"/>
        <v>1.6150689066841795</v>
      </c>
      <c r="F288" s="15"/>
      <c r="G288" s="182" t="s">
        <v>531</v>
      </c>
      <c r="H288" s="183" t="s">
        <v>532</v>
      </c>
      <c r="I288" s="184">
        <v>21224479</v>
      </c>
      <c r="J288" s="184">
        <v>52400</v>
      </c>
      <c r="K288" s="15">
        <f t="shared" si="37"/>
        <v>2.4688474096348845</v>
      </c>
      <c r="L288" s="15"/>
      <c r="M288" s="182" t="s">
        <v>531</v>
      </c>
      <c r="N288" s="183" t="s">
        <v>532</v>
      </c>
      <c r="O288" s="184">
        <v>21526654</v>
      </c>
      <c r="P288" s="184">
        <v>75888</v>
      </c>
      <c r="Q288" s="15">
        <f t="shared" si="34"/>
        <v>3.5253040254189059</v>
      </c>
      <c r="R288" s="15"/>
      <c r="S288" s="182" t="s">
        <v>531</v>
      </c>
      <c r="T288" s="183" t="s">
        <v>532</v>
      </c>
      <c r="U288" s="184">
        <v>11612418</v>
      </c>
      <c r="V288" s="184">
        <v>49552</v>
      </c>
      <c r="W288" s="15">
        <f t="shared" si="35"/>
        <v>4.2671560737823935</v>
      </c>
    </row>
    <row r="289" spans="1:23" ht="15">
      <c r="A289" s="182" t="s">
        <v>533</v>
      </c>
      <c r="B289" s="183" t="s">
        <v>534</v>
      </c>
      <c r="C289" s="184">
        <v>7263406</v>
      </c>
      <c r="D289" s="184">
        <v>886</v>
      </c>
      <c r="E289" s="15">
        <f t="shared" si="36"/>
        <v>0.12198134043450139</v>
      </c>
      <c r="F289" s="15"/>
      <c r="G289" s="182" t="s">
        <v>533</v>
      </c>
      <c r="H289" s="183" t="s">
        <v>534</v>
      </c>
      <c r="I289" s="184">
        <v>19834196</v>
      </c>
      <c r="J289" s="184">
        <v>2664</v>
      </c>
      <c r="K289" s="15">
        <f t="shared" si="37"/>
        <v>0.13431348565880866</v>
      </c>
      <c r="L289" s="15"/>
      <c r="M289" s="182" t="s">
        <v>533</v>
      </c>
      <c r="N289" s="183" t="s">
        <v>534</v>
      </c>
      <c r="O289" s="184">
        <v>31382175</v>
      </c>
      <c r="P289" s="184">
        <v>7503</v>
      </c>
      <c r="Q289" s="15">
        <f t="shared" si="34"/>
        <v>0.23908476706920409</v>
      </c>
      <c r="R289" s="15"/>
      <c r="S289" s="182" t="s">
        <v>533</v>
      </c>
      <c r="T289" s="183" t="s">
        <v>534</v>
      </c>
      <c r="U289" s="184">
        <v>4264296</v>
      </c>
      <c r="V289" s="184">
        <v>1088</v>
      </c>
      <c r="W289" s="15">
        <f t="shared" si="35"/>
        <v>0.25514176314214587</v>
      </c>
    </row>
    <row r="290" spans="1:23" ht="15">
      <c r="A290" s="182" t="s">
        <v>535</v>
      </c>
      <c r="B290" s="183" t="s">
        <v>536</v>
      </c>
      <c r="C290" s="184">
        <v>31500169</v>
      </c>
      <c r="D290" s="184">
        <v>8969</v>
      </c>
      <c r="E290" s="15">
        <f t="shared" si="36"/>
        <v>0.2847286311384552</v>
      </c>
      <c r="F290" s="15"/>
      <c r="G290" s="182" t="s">
        <v>535</v>
      </c>
      <c r="H290" s="183" t="s">
        <v>536</v>
      </c>
      <c r="I290" s="184">
        <v>47242902</v>
      </c>
      <c r="J290" s="184">
        <v>23189</v>
      </c>
      <c r="K290" s="15">
        <f t="shared" si="37"/>
        <v>0.49084622278284262</v>
      </c>
      <c r="L290" s="15"/>
      <c r="M290" s="182" t="s">
        <v>535</v>
      </c>
      <c r="N290" s="183" t="s">
        <v>536</v>
      </c>
      <c r="O290" s="184">
        <v>65061324</v>
      </c>
      <c r="P290" s="184">
        <v>49407</v>
      </c>
      <c r="Q290" s="15">
        <f t="shared" si="34"/>
        <v>0.75939124755592124</v>
      </c>
      <c r="R290" s="15"/>
      <c r="S290" s="182" t="s">
        <v>535</v>
      </c>
      <c r="T290" s="183" t="s">
        <v>536</v>
      </c>
      <c r="U290" s="184">
        <v>42606275</v>
      </c>
      <c r="V290" s="184">
        <v>34108</v>
      </c>
      <c r="W290" s="15">
        <f t="shared" si="35"/>
        <v>0.80053935717215363</v>
      </c>
    </row>
    <row r="291" spans="1:23" ht="15">
      <c r="A291" s="182" t="s">
        <v>537</v>
      </c>
      <c r="B291" s="183" t="s">
        <v>538</v>
      </c>
      <c r="C291" s="184">
        <v>49842088</v>
      </c>
      <c r="D291" s="184">
        <v>7624</v>
      </c>
      <c r="E291" s="15">
        <f t="shared" si="36"/>
        <v>0.15296309416250781</v>
      </c>
      <c r="F291" s="15"/>
      <c r="G291" s="182" t="s">
        <v>537</v>
      </c>
      <c r="H291" s="183" t="s">
        <v>538</v>
      </c>
      <c r="I291" s="184">
        <v>3921441</v>
      </c>
      <c r="J291" s="184">
        <v>659</v>
      </c>
      <c r="K291" s="15">
        <f t="shared" si="37"/>
        <v>0.1680504692025202</v>
      </c>
      <c r="L291" s="15"/>
      <c r="M291" s="182" t="s">
        <v>537</v>
      </c>
      <c r="N291" s="183" t="s">
        <v>538</v>
      </c>
      <c r="O291" s="184">
        <v>42496807</v>
      </c>
      <c r="P291" s="184">
        <v>11181</v>
      </c>
      <c r="Q291" s="15">
        <f t="shared" si="34"/>
        <v>0.2631021196486597</v>
      </c>
      <c r="R291" s="15"/>
      <c r="S291" s="182" t="s">
        <v>537</v>
      </c>
      <c r="T291" s="183" t="s">
        <v>538</v>
      </c>
      <c r="U291" s="184">
        <v>12004026</v>
      </c>
      <c r="V291" s="184">
        <v>3376</v>
      </c>
      <c r="W291" s="15">
        <f t="shared" si="35"/>
        <v>0.28123897765632966</v>
      </c>
    </row>
    <row r="292" spans="1:23" ht="15">
      <c r="A292" s="182" t="s">
        <v>539</v>
      </c>
      <c r="B292" s="183" t="s">
        <v>540</v>
      </c>
      <c r="C292" s="184">
        <v>12863921</v>
      </c>
      <c r="D292" s="184">
        <v>1970</v>
      </c>
      <c r="E292" s="15">
        <f t="shared" si="36"/>
        <v>0.1531414877314623</v>
      </c>
      <c r="F292" s="15"/>
      <c r="G292" s="182" t="s">
        <v>539</v>
      </c>
      <c r="H292" s="183" t="s">
        <v>540</v>
      </c>
      <c r="I292" s="184">
        <v>16348377</v>
      </c>
      <c r="J292" s="184">
        <v>17546</v>
      </c>
      <c r="K292" s="15">
        <f t="shared" si="37"/>
        <v>1.0732563850221952</v>
      </c>
      <c r="L292" s="15"/>
      <c r="M292" s="182" t="s">
        <v>539</v>
      </c>
      <c r="N292" s="183" t="s">
        <v>540</v>
      </c>
      <c r="O292" s="184">
        <v>16240995</v>
      </c>
      <c r="P292" s="184">
        <v>30460</v>
      </c>
      <c r="Q292" s="15">
        <f t="shared" si="34"/>
        <v>1.8755008544735097</v>
      </c>
      <c r="R292" s="15"/>
      <c r="S292" s="182" t="s">
        <v>539</v>
      </c>
      <c r="T292" s="183" t="s">
        <v>540</v>
      </c>
      <c r="U292" s="184">
        <v>64208965</v>
      </c>
      <c r="V292" s="184">
        <v>47902</v>
      </c>
      <c r="W292" s="15">
        <f t="shared" si="35"/>
        <v>0.74603289431623754</v>
      </c>
    </row>
    <row r="293" spans="1:23" ht="15">
      <c r="A293" s="182" t="s">
        <v>541</v>
      </c>
      <c r="B293" s="183" t="s">
        <v>542</v>
      </c>
      <c r="C293" s="184">
        <v>20770698</v>
      </c>
      <c r="D293" s="184">
        <v>2035</v>
      </c>
      <c r="E293" s="15">
        <f t="shared" si="36"/>
        <v>9.7974560123111898E-2</v>
      </c>
      <c r="F293" s="15"/>
      <c r="G293" s="182" t="s">
        <v>541</v>
      </c>
      <c r="H293" s="183" t="s">
        <v>542</v>
      </c>
      <c r="I293" s="184">
        <v>12081742</v>
      </c>
      <c r="J293" s="184">
        <v>1547</v>
      </c>
      <c r="K293" s="15">
        <f t="shared" si="37"/>
        <v>0.12804444921932617</v>
      </c>
      <c r="L293" s="15"/>
      <c r="M293" s="182" t="s">
        <v>541</v>
      </c>
      <c r="N293" s="183" t="s">
        <v>542</v>
      </c>
      <c r="O293" s="184">
        <v>11182796</v>
      </c>
      <c r="P293" s="184">
        <v>3981</v>
      </c>
      <c r="Q293" s="15">
        <f t="shared" si="34"/>
        <v>0.35599325964633532</v>
      </c>
      <c r="R293" s="15"/>
      <c r="S293" s="182" t="s">
        <v>541</v>
      </c>
      <c r="T293" s="183" t="s">
        <v>542</v>
      </c>
      <c r="U293" s="184">
        <v>14808387</v>
      </c>
      <c r="V293" s="184">
        <v>4326</v>
      </c>
      <c r="W293" s="15">
        <f t="shared" si="35"/>
        <v>0.29213174939309733</v>
      </c>
    </row>
    <row r="294" spans="1:23" ht="15">
      <c r="A294" s="182" t="s">
        <v>543</v>
      </c>
      <c r="B294" s="183" t="s">
        <v>544</v>
      </c>
      <c r="C294" s="184">
        <v>5746153</v>
      </c>
      <c r="D294" s="184">
        <v>1409</v>
      </c>
      <c r="E294" s="15">
        <f t="shared" si="36"/>
        <v>0.24520753276148408</v>
      </c>
      <c r="F294" s="15"/>
      <c r="G294" s="182" t="s">
        <v>543</v>
      </c>
      <c r="H294" s="183" t="s">
        <v>544</v>
      </c>
      <c r="I294" s="184">
        <v>25916389</v>
      </c>
      <c r="J294" s="184">
        <v>6214</v>
      </c>
      <c r="K294" s="15">
        <f t="shared" si="37"/>
        <v>0.2397710576114597</v>
      </c>
      <c r="L294" s="15"/>
      <c r="M294" s="182" t="s">
        <v>543</v>
      </c>
      <c r="N294" s="183" t="s">
        <v>544</v>
      </c>
      <c r="O294" s="184">
        <v>48950042</v>
      </c>
      <c r="P294" s="184">
        <v>16365</v>
      </c>
      <c r="Q294" s="15">
        <f t="shared" si="34"/>
        <v>0.33432044859123922</v>
      </c>
      <c r="R294" s="15"/>
      <c r="S294" s="182" t="s">
        <v>543</v>
      </c>
      <c r="T294" s="183" t="s">
        <v>544</v>
      </c>
      <c r="U294" s="184">
        <v>26517306</v>
      </c>
      <c r="V294" s="184">
        <v>12562</v>
      </c>
      <c r="W294" s="15">
        <f t="shared" si="35"/>
        <v>0.47372836441228228</v>
      </c>
    </row>
    <row r="295" spans="1:23" ht="15">
      <c r="A295" s="182" t="s">
        <v>545</v>
      </c>
      <c r="B295" s="183" t="s">
        <v>546</v>
      </c>
      <c r="C295" s="184">
        <v>1395468</v>
      </c>
      <c r="D295" s="184">
        <v>216</v>
      </c>
      <c r="E295" s="15">
        <f t="shared" si="36"/>
        <v>0.15478678120888476</v>
      </c>
      <c r="F295" s="15"/>
      <c r="G295" s="182" t="s">
        <v>545</v>
      </c>
      <c r="H295" s="183" t="s">
        <v>546</v>
      </c>
      <c r="I295" s="184">
        <v>2517239</v>
      </c>
      <c r="J295" s="184">
        <v>928</v>
      </c>
      <c r="K295" s="15">
        <f t="shared" si="37"/>
        <v>0.36865788270402611</v>
      </c>
      <c r="L295" s="15"/>
      <c r="M295" s="182" t="s">
        <v>545</v>
      </c>
      <c r="N295" s="183" t="s">
        <v>546</v>
      </c>
      <c r="O295" s="184">
        <v>7383466</v>
      </c>
      <c r="P295" s="184">
        <v>2637</v>
      </c>
      <c r="Q295" s="15">
        <f t="shared" si="34"/>
        <v>0.35714933880646299</v>
      </c>
      <c r="R295" s="15"/>
      <c r="S295" s="182" t="s">
        <v>545</v>
      </c>
      <c r="T295" s="183" t="s">
        <v>546</v>
      </c>
      <c r="U295" s="184">
        <v>4349966</v>
      </c>
      <c r="V295" s="184">
        <v>2104</v>
      </c>
      <c r="W295" s="15">
        <f t="shared" si="35"/>
        <v>0.48368194142207088</v>
      </c>
    </row>
    <row r="296" spans="1:23" ht="15">
      <c r="A296" s="182" t="s">
        <v>547</v>
      </c>
      <c r="B296" s="183" t="s">
        <v>548</v>
      </c>
      <c r="C296" s="184">
        <v>33417662</v>
      </c>
      <c r="D296" s="184">
        <v>42673</v>
      </c>
      <c r="E296" s="15">
        <f t="shared" si="36"/>
        <v>1.2769594713119068</v>
      </c>
      <c r="F296" s="15"/>
      <c r="G296" s="182" t="s">
        <v>547</v>
      </c>
      <c r="H296" s="183" t="s">
        <v>548</v>
      </c>
      <c r="I296" s="184">
        <v>169965208</v>
      </c>
      <c r="J296" s="184">
        <v>223867</v>
      </c>
      <c r="K296" s="15">
        <f t="shared" si="37"/>
        <v>1.3171342690322834</v>
      </c>
      <c r="L296" s="15"/>
      <c r="M296" s="182" t="s">
        <v>547</v>
      </c>
      <c r="N296" s="183" t="s">
        <v>548</v>
      </c>
      <c r="O296" s="184">
        <v>222995750</v>
      </c>
      <c r="P296" s="184">
        <v>393143</v>
      </c>
      <c r="Q296" s="15">
        <f t="shared" si="34"/>
        <v>1.7630066940737661</v>
      </c>
      <c r="R296" s="15"/>
      <c r="S296" s="182" t="s">
        <v>547</v>
      </c>
      <c r="T296" s="183" t="s">
        <v>548</v>
      </c>
      <c r="U296" s="184">
        <v>126419943</v>
      </c>
      <c r="V296" s="184">
        <v>255210</v>
      </c>
      <c r="W296" s="15">
        <f t="shared" si="35"/>
        <v>2.0187479439062868</v>
      </c>
    </row>
    <row r="297" spans="1:23" ht="15">
      <c r="A297" s="182" t="s">
        <v>549</v>
      </c>
      <c r="B297" s="183" t="s">
        <v>550</v>
      </c>
      <c r="C297" s="184">
        <v>170071601</v>
      </c>
      <c r="D297" s="184">
        <v>58439</v>
      </c>
      <c r="E297" s="15">
        <f t="shared" si="36"/>
        <v>0.34361409933455023</v>
      </c>
      <c r="F297" s="15"/>
      <c r="G297" s="182" t="s">
        <v>549</v>
      </c>
      <c r="H297" s="183" t="s">
        <v>550</v>
      </c>
      <c r="I297" s="184">
        <v>485636657</v>
      </c>
      <c r="J297" s="184">
        <v>286034</v>
      </c>
      <c r="K297" s="15">
        <f t="shared" si="37"/>
        <v>0.58898766367218447</v>
      </c>
      <c r="L297" s="15"/>
      <c r="M297" s="182" t="s">
        <v>549</v>
      </c>
      <c r="N297" s="183" t="s">
        <v>550</v>
      </c>
      <c r="O297" s="184">
        <v>977763957</v>
      </c>
      <c r="P297" s="184">
        <v>564252</v>
      </c>
      <c r="Q297" s="15">
        <f t="shared" si="34"/>
        <v>0.57708406610860585</v>
      </c>
      <c r="R297" s="15"/>
      <c r="S297" s="182" t="s">
        <v>549</v>
      </c>
      <c r="T297" s="183" t="s">
        <v>550</v>
      </c>
      <c r="U297" s="184">
        <v>475980808</v>
      </c>
      <c r="V297" s="184">
        <v>329580</v>
      </c>
      <c r="W297" s="15">
        <f t="shared" si="35"/>
        <v>0.69242287600805952</v>
      </c>
    </row>
    <row r="298" spans="1:23" ht="15">
      <c r="A298" s="182" t="s">
        <v>551</v>
      </c>
      <c r="B298" s="183" t="s">
        <v>552</v>
      </c>
      <c r="C298" s="184">
        <v>37635086</v>
      </c>
      <c r="D298" s="184">
        <v>22410</v>
      </c>
      <c r="E298" s="15">
        <f t="shared" si="36"/>
        <v>0.59545499643603839</v>
      </c>
      <c r="F298" s="15"/>
      <c r="G298" s="182" t="s">
        <v>551</v>
      </c>
      <c r="H298" s="183" t="s">
        <v>552</v>
      </c>
      <c r="I298" s="184">
        <v>136083031</v>
      </c>
      <c r="J298" s="184">
        <v>91106</v>
      </c>
      <c r="K298" s="15">
        <f t="shared" si="37"/>
        <v>0.66948832143516845</v>
      </c>
      <c r="L298" s="15"/>
      <c r="M298" s="182" t="s">
        <v>551</v>
      </c>
      <c r="N298" s="183" t="s">
        <v>552</v>
      </c>
      <c r="O298" s="184">
        <v>146392568</v>
      </c>
      <c r="P298" s="184">
        <v>158447</v>
      </c>
      <c r="Q298" s="15">
        <f t="shared" si="34"/>
        <v>1.0823431965480652</v>
      </c>
      <c r="R298" s="15"/>
      <c r="S298" s="182" t="s">
        <v>551</v>
      </c>
      <c r="T298" s="183" t="s">
        <v>552</v>
      </c>
      <c r="U298" s="184">
        <v>64277885</v>
      </c>
      <c r="V298" s="184">
        <v>86391</v>
      </c>
      <c r="W298" s="15">
        <f t="shared" si="35"/>
        <v>1.3440236871514983</v>
      </c>
    </row>
    <row r="299" spans="1:23" ht="15">
      <c r="A299" s="182" t="s">
        <v>553</v>
      </c>
      <c r="B299" s="183" t="s">
        <v>554</v>
      </c>
      <c r="C299" s="184">
        <v>257371340</v>
      </c>
      <c r="D299" s="184">
        <v>97875</v>
      </c>
      <c r="E299" s="15">
        <f t="shared" si="36"/>
        <v>0.38028709801176774</v>
      </c>
      <c r="F299" s="15"/>
      <c r="G299" s="182" t="s">
        <v>553</v>
      </c>
      <c r="H299" s="183" t="s">
        <v>554</v>
      </c>
      <c r="I299" s="184">
        <v>687891630</v>
      </c>
      <c r="J299" s="184">
        <v>469539</v>
      </c>
      <c r="K299" s="15">
        <f t="shared" si="37"/>
        <v>0.68257699254168858</v>
      </c>
      <c r="L299" s="15"/>
      <c r="M299" s="182" t="s">
        <v>553</v>
      </c>
      <c r="N299" s="183" t="s">
        <v>554</v>
      </c>
      <c r="O299" s="184">
        <v>653944563</v>
      </c>
      <c r="P299" s="184">
        <v>583787</v>
      </c>
      <c r="Q299" s="15">
        <f t="shared" si="34"/>
        <v>0.89271634482570039</v>
      </c>
      <c r="R299" s="15"/>
      <c r="S299" s="182" t="s">
        <v>553</v>
      </c>
      <c r="T299" s="183" t="s">
        <v>554</v>
      </c>
      <c r="U299" s="184">
        <v>280000138</v>
      </c>
      <c r="V299" s="184">
        <v>316786</v>
      </c>
      <c r="W299" s="15">
        <f t="shared" si="35"/>
        <v>1.131378013820836</v>
      </c>
    </row>
    <row r="300" spans="1:23" ht="15">
      <c r="A300" s="182" t="s">
        <v>555</v>
      </c>
      <c r="B300" s="183" t="s">
        <v>556</v>
      </c>
      <c r="C300" s="184">
        <v>23989691</v>
      </c>
      <c r="D300" s="184">
        <v>22034</v>
      </c>
      <c r="E300" s="15">
        <f t="shared" si="36"/>
        <v>0.91847785784318781</v>
      </c>
      <c r="F300" s="15"/>
      <c r="G300" s="182" t="s">
        <v>555</v>
      </c>
      <c r="H300" s="183" t="s">
        <v>556</v>
      </c>
      <c r="I300" s="184">
        <v>84019750</v>
      </c>
      <c r="J300" s="184">
        <v>77534</v>
      </c>
      <c r="K300" s="15">
        <f t="shared" si="37"/>
        <v>0.92280684005843872</v>
      </c>
      <c r="L300" s="15"/>
      <c r="M300" s="182" t="s">
        <v>555</v>
      </c>
      <c r="N300" s="183" t="s">
        <v>556</v>
      </c>
      <c r="O300" s="184">
        <v>74100536</v>
      </c>
      <c r="P300" s="184">
        <v>127320</v>
      </c>
      <c r="Q300" s="15">
        <f t="shared" si="34"/>
        <v>1.7182061948917617</v>
      </c>
      <c r="R300" s="15"/>
      <c r="S300" s="182" t="s">
        <v>555</v>
      </c>
      <c r="T300" s="183" t="s">
        <v>556</v>
      </c>
      <c r="U300" s="184">
        <v>36355197</v>
      </c>
      <c r="V300" s="184">
        <v>72166</v>
      </c>
      <c r="W300" s="15">
        <f t="shared" si="35"/>
        <v>1.9850256897246354</v>
      </c>
    </row>
    <row r="301" spans="1:23" ht="15">
      <c r="A301" s="182" t="s">
        <v>557</v>
      </c>
      <c r="B301" s="183" t="s">
        <v>558</v>
      </c>
      <c r="C301" s="184">
        <v>18587684</v>
      </c>
      <c r="D301" s="184">
        <v>11782</v>
      </c>
      <c r="E301" s="15">
        <f t="shared" si="36"/>
        <v>0.63386057133314722</v>
      </c>
      <c r="F301" s="15"/>
      <c r="G301" s="182" t="s">
        <v>557</v>
      </c>
      <c r="H301" s="183" t="s">
        <v>558</v>
      </c>
      <c r="I301" s="184">
        <v>64183871</v>
      </c>
      <c r="J301" s="184">
        <v>45425</v>
      </c>
      <c r="K301" s="15">
        <f t="shared" si="37"/>
        <v>0.70773232109979778</v>
      </c>
      <c r="L301" s="15"/>
      <c r="M301" s="182" t="s">
        <v>557</v>
      </c>
      <c r="N301" s="183" t="s">
        <v>558</v>
      </c>
      <c r="O301" s="184">
        <v>76706223</v>
      </c>
      <c r="P301" s="184">
        <v>58975</v>
      </c>
      <c r="Q301" s="15">
        <f t="shared" si="34"/>
        <v>0.76884244450414407</v>
      </c>
      <c r="R301" s="15"/>
      <c r="S301" s="182" t="s">
        <v>557</v>
      </c>
      <c r="T301" s="183" t="s">
        <v>558</v>
      </c>
      <c r="U301" s="184">
        <v>24399233</v>
      </c>
      <c r="V301" s="184">
        <v>28514</v>
      </c>
      <c r="W301" s="15">
        <f t="shared" si="35"/>
        <v>1.1686432930084318</v>
      </c>
    </row>
    <row r="302" spans="1:23" ht="15">
      <c r="A302" s="182" t="s">
        <v>559</v>
      </c>
      <c r="B302" s="183" t="s">
        <v>560</v>
      </c>
      <c r="C302" s="184">
        <v>84187746</v>
      </c>
      <c r="D302" s="184">
        <v>19833</v>
      </c>
      <c r="E302" s="15">
        <f t="shared" si="36"/>
        <v>0.23558060338139947</v>
      </c>
      <c r="F302" s="15"/>
      <c r="G302" s="182" t="s">
        <v>559</v>
      </c>
      <c r="H302" s="183" t="s">
        <v>560</v>
      </c>
      <c r="I302" s="184">
        <v>149513498</v>
      </c>
      <c r="J302" s="184">
        <v>74490</v>
      </c>
      <c r="K302" s="15">
        <f t="shared" si="37"/>
        <v>0.49821588683584944</v>
      </c>
      <c r="L302" s="15"/>
      <c r="M302" s="182" t="s">
        <v>559</v>
      </c>
      <c r="N302" s="183" t="s">
        <v>560</v>
      </c>
      <c r="O302" s="184">
        <v>254326915</v>
      </c>
      <c r="P302" s="184">
        <v>132093</v>
      </c>
      <c r="Q302" s="15">
        <f t="shared" si="34"/>
        <v>0.51938270080459237</v>
      </c>
      <c r="R302" s="15"/>
      <c r="S302" s="182" t="s">
        <v>559</v>
      </c>
      <c r="T302" s="183" t="s">
        <v>560</v>
      </c>
      <c r="U302" s="184">
        <v>153106965</v>
      </c>
      <c r="V302" s="184">
        <v>100158</v>
      </c>
      <c r="W302" s="15">
        <f t="shared" si="35"/>
        <v>0.65417010911293294</v>
      </c>
    </row>
    <row r="303" spans="1:23" ht="15">
      <c r="A303" s="182" t="s">
        <v>561</v>
      </c>
      <c r="B303" s="183" t="s">
        <v>562</v>
      </c>
      <c r="C303" s="184">
        <v>7907667</v>
      </c>
      <c r="D303" s="184">
        <v>16923</v>
      </c>
      <c r="E303" s="15">
        <f t="shared" si="36"/>
        <v>2.1400749424577437</v>
      </c>
      <c r="F303" s="15"/>
      <c r="G303" s="182" t="s">
        <v>561</v>
      </c>
      <c r="H303" s="183" t="s">
        <v>562</v>
      </c>
      <c r="I303" s="184">
        <v>30565569</v>
      </c>
      <c r="J303" s="184">
        <v>81236</v>
      </c>
      <c r="K303" s="15">
        <f t="shared" si="37"/>
        <v>2.6577617449228574</v>
      </c>
      <c r="L303" s="15"/>
      <c r="M303" s="182" t="s">
        <v>561</v>
      </c>
      <c r="N303" s="183" t="s">
        <v>562</v>
      </c>
      <c r="O303" s="184">
        <v>23201850</v>
      </c>
      <c r="P303" s="184">
        <v>83966</v>
      </c>
      <c r="Q303" s="15">
        <f t="shared" si="34"/>
        <v>3.6189355590179235</v>
      </c>
      <c r="R303" s="15"/>
      <c r="S303" s="182" t="s">
        <v>561</v>
      </c>
      <c r="T303" s="183" t="s">
        <v>562</v>
      </c>
      <c r="U303" s="184">
        <v>13801792</v>
      </c>
      <c r="V303" s="184">
        <v>51403</v>
      </c>
      <c r="W303" s="15">
        <f t="shared" si="35"/>
        <v>3.7243714439400333</v>
      </c>
    </row>
    <row r="304" spans="1:23" ht="15">
      <c r="A304" s="182" t="s">
        <v>563</v>
      </c>
      <c r="B304" s="183" t="s">
        <v>564</v>
      </c>
      <c r="C304" s="184">
        <v>23742229</v>
      </c>
      <c r="D304" s="184">
        <v>51855</v>
      </c>
      <c r="E304" s="15">
        <f t="shared" si="36"/>
        <v>2.1840830530275821</v>
      </c>
      <c r="F304" s="15"/>
      <c r="G304" s="182" t="s">
        <v>563</v>
      </c>
      <c r="H304" s="183" t="s">
        <v>564</v>
      </c>
      <c r="I304" s="184">
        <v>48884068</v>
      </c>
      <c r="J304" s="184">
        <v>154466</v>
      </c>
      <c r="K304" s="15">
        <f t="shared" si="37"/>
        <v>3.1598434074676436</v>
      </c>
      <c r="L304" s="15"/>
      <c r="M304" s="182" t="s">
        <v>563</v>
      </c>
      <c r="N304" s="183" t="s">
        <v>564</v>
      </c>
      <c r="O304" s="184">
        <v>48402321</v>
      </c>
      <c r="P304" s="184">
        <v>220208</v>
      </c>
      <c r="Q304" s="15">
        <f t="shared" si="34"/>
        <v>4.549533895285724</v>
      </c>
      <c r="R304" s="15"/>
      <c r="S304" s="182" t="s">
        <v>563</v>
      </c>
      <c r="T304" s="183" t="s">
        <v>564</v>
      </c>
      <c r="U304" s="184">
        <v>33246351</v>
      </c>
      <c r="V304" s="184">
        <v>199687</v>
      </c>
      <c r="W304" s="15">
        <f t="shared" si="35"/>
        <v>6.0062832158632986</v>
      </c>
    </row>
    <row r="305" spans="1:23" ht="15">
      <c r="A305" s="182" t="s">
        <v>565</v>
      </c>
      <c r="B305" s="183" t="s">
        <v>566</v>
      </c>
      <c r="C305" s="184">
        <v>12018271</v>
      </c>
      <c r="D305" s="184">
        <v>12174</v>
      </c>
      <c r="E305" s="15">
        <f t="shared" si="36"/>
        <v>1.0129576875076292</v>
      </c>
      <c r="F305" s="15"/>
      <c r="G305" s="182" t="s">
        <v>565</v>
      </c>
      <c r="H305" s="183" t="s">
        <v>566</v>
      </c>
      <c r="I305" s="184">
        <v>11007955</v>
      </c>
      <c r="J305" s="184">
        <v>23928</v>
      </c>
      <c r="K305" s="15">
        <f t="shared" si="37"/>
        <v>2.173700746414752</v>
      </c>
      <c r="L305" s="15"/>
      <c r="M305" s="182" t="s">
        <v>565</v>
      </c>
      <c r="N305" s="183" t="s">
        <v>566</v>
      </c>
      <c r="O305" s="184">
        <v>12351862</v>
      </c>
      <c r="P305" s="184">
        <v>59804</v>
      </c>
      <c r="Q305" s="15">
        <f t="shared" si="34"/>
        <v>4.8416991705380132</v>
      </c>
      <c r="R305" s="15"/>
      <c r="S305" s="182" t="s">
        <v>565</v>
      </c>
      <c r="T305" s="183" t="s">
        <v>566</v>
      </c>
      <c r="U305" s="184">
        <v>6279705</v>
      </c>
      <c r="V305" s="184">
        <v>29605</v>
      </c>
      <c r="W305" s="15">
        <f t="shared" si="35"/>
        <v>4.7143934309016116</v>
      </c>
    </row>
    <row r="306" spans="1:23" ht="15">
      <c r="A306" s="182" t="s">
        <v>567</v>
      </c>
      <c r="B306" s="183" t="s">
        <v>568</v>
      </c>
      <c r="C306" s="184">
        <v>15753830</v>
      </c>
      <c r="D306" s="184">
        <v>36129</v>
      </c>
      <c r="E306" s="15">
        <f t="shared" si="36"/>
        <v>2.2933470781390941</v>
      </c>
      <c r="F306" s="15"/>
      <c r="G306" s="182" t="s">
        <v>567</v>
      </c>
      <c r="H306" s="183" t="s">
        <v>568</v>
      </c>
      <c r="I306" s="184">
        <v>68723777</v>
      </c>
      <c r="J306" s="184">
        <v>181913</v>
      </c>
      <c r="K306" s="15">
        <f t="shared" si="37"/>
        <v>2.6470169123562575</v>
      </c>
      <c r="L306" s="15"/>
      <c r="M306" s="182" t="s">
        <v>567</v>
      </c>
      <c r="N306" s="183" t="s">
        <v>568</v>
      </c>
      <c r="O306" s="184">
        <v>61194923</v>
      </c>
      <c r="P306" s="184">
        <v>272906</v>
      </c>
      <c r="Q306" s="15">
        <f t="shared" si="34"/>
        <v>4.4596183248731265</v>
      </c>
      <c r="R306" s="15"/>
      <c r="S306" s="182" t="s">
        <v>567</v>
      </c>
      <c r="T306" s="183" t="s">
        <v>568</v>
      </c>
      <c r="U306" s="184">
        <v>37161144</v>
      </c>
      <c r="V306" s="184">
        <v>180863</v>
      </c>
      <c r="W306" s="15">
        <f t="shared" si="35"/>
        <v>4.8669922540597783</v>
      </c>
    </row>
    <row r="307" spans="1:23" ht="15">
      <c r="A307" s="182" t="s">
        <v>569</v>
      </c>
      <c r="B307" s="183" t="s">
        <v>570</v>
      </c>
      <c r="C307" s="184">
        <v>2354965</v>
      </c>
      <c r="D307" s="184">
        <v>5785</v>
      </c>
      <c r="E307" s="15">
        <f t="shared" si="36"/>
        <v>2.456512092536407</v>
      </c>
      <c r="F307" s="15"/>
      <c r="G307" s="182" t="s">
        <v>569</v>
      </c>
      <c r="H307" s="183" t="s">
        <v>570</v>
      </c>
      <c r="I307" s="184">
        <v>4279505</v>
      </c>
      <c r="J307" s="184">
        <v>16891</v>
      </c>
      <c r="K307" s="15">
        <f t="shared" si="37"/>
        <v>3.9469518086788078</v>
      </c>
      <c r="L307" s="15"/>
      <c r="M307" s="182" t="s">
        <v>569</v>
      </c>
      <c r="N307" s="183" t="s">
        <v>570</v>
      </c>
      <c r="O307" s="184">
        <v>3786870</v>
      </c>
      <c r="P307" s="184">
        <v>26791</v>
      </c>
      <c r="Q307" s="15">
        <f t="shared" si="34"/>
        <v>7.0747081362708508</v>
      </c>
      <c r="R307" s="15"/>
      <c r="S307" s="182" t="s">
        <v>569</v>
      </c>
      <c r="T307" s="183" t="s">
        <v>570</v>
      </c>
      <c r="U307" s="184">
        <v>1631499</v>
      </c>
      <c r="V307" s="184">
        <v>13334</v>
      </c>
      <c r="W307" s="15">
        <f t="shared" si="35"/>
        <v>8.1728520826552771</v>
      </c>
    </row>
    <row r="308" spans="1:23" ht="15">
      <c r="A308" s="182" t="s">
        <v>571</v>
      </c>
      <c r="B308" s="183" t="s">
        <v>572</v>
      </c>
      <c r="C308" s="184">
        <v>2464386</v>
      </c>
      <c r="D308" s="184">
        <v>6418</v>
      </c>
      <c r="E308" s="15">
        <f t="shared" si="36"/>
        <v>2.6042998134220858</v>
      </c>
      <c r="F308" s="15"/>
      <c r="G308" s="182" t="s">
        <v>571</v>
      </c>
      <c r="H308" s="183" t="s">
        <v>572</v>
      </c>
      <c r="I308" s="184">
        <v>5519894</v>
      </c>
      <c r="J308" s="184">
        <v>14165</v>
      </c>
      <c r="K308" s="15">
        <f t="shared" si="37"/>
        <v>2.566172466355332</v>
      </c>
      <c r="L308" s="15"/>
      <c r="M308" s="182" t="s">
        <v>571</v>
      </c>
      <c r="N308" s="183" t="s">
        <v>572</v>
      </c>
      <c r="O308" s="184">
        <v>6424771</v>
      </c>
      <c r="P308" s="184">
        <v>25257</v>
      </c>
      <c r="Q308" s="15">
        <f t="shared" si="34"/>
        <v>3.931190699248269</v>
      </c>
      <c r="R308" s="15"/>
      <c r="S308" s="182" t="s">
        <v>571</v>
      </c>
      <c r="T308" s="183" t="s">
        <v>572</v>
      </c>
      <c r="U308" s="184">
        <v>3866118</v>
      </c>
      <c r="V308" s="184">
        <v>17690</v>
      </c>
      <c r="W308" s="15">
        <f t="shared" si="35"/>
        <v>4.5756492688531489</v>
      </c>
    </row>
    <row r="309" spans="1:23" ht="15">
      <c r="A309" s="182" t="s">
        <v>573</v>
      </c>
      <c r="B309" s="183" t="s">
        <v>574</v>
      </c>
      <c r="C309" s="184">
        <v>382088108</v>
      </c>
      <c r="D309" s="184">
        <v>102626</v>
      </c>
      <c r="E309" s="15">
        <f t="shared" si="36"/>
        <v>0.26859249961268095</v>
      </c>
      <c r="F309" s="15"/>
      <c r="G309" s="182" t="s">
        <v>573</v>
      </c>
      <c r="H309" s="183" t="s">
        <v>574</v>
      </c>
      <c r="I309" s="184">
        <v>821156832</v>
      </c>
      <c r="J309" s="184">
        <v>295146</v>
      </c>
      <c r="K309" s="15">
        <f t="shared" si="37"/>
        <v>0.35942707714085004</v>
      </c>
      <c r="L309" s="15"/>
      <c r="M309" s="182" t="s">
        <v>573</v>
      </c>
      <c r="N309" s="183" t="s">
        <v>574</v>
      </c>
      <c r="O309" s="184">
        <v>758230775</v>
      </c>
      <c r="P309" s="184">
        <v>418891</v>
      </c>
      <c r="Q309" s="15">
        <f t="shared" si="34"/>
        <v>0.55245845171610186</v>
      </c>
      <c r="R309" s="15"/>
      <c r="S309" s="182" t="s">
        <v>573</v>
      </c>
      <c r="T309" s="183" t="s">
        <v>574</v>
      </c>
      <c r="U309" s="184">
        <v>369539883</v>
      </c>
      <c r="V309" s="184">
        <v>273355</v>
      </c>
      <c r="W309" s="15">
        <f t="shared" si="35"/>
        <v>0.7397171795933053</v>
      </c>
    </row>
    <row r="310" spans="1:23" ht="15">
      <c r="A310" s="182" t="s">
        <v>575</v>
      </c>
      <c r="B310" s="183" t="s">
        <v>576</v>
      </c>
      <c r="C310" s="184">
        <v>5912143</v>
      </c>
      <c r="D310" s="184">
        <v>3584</v>
      </c>
      <c r="E310" s="15">
        <f t="shared" si="36"/>
        <v>0.60620996481309741</v>
      </c>
      <c r="F310" s="15"/>
      <c r="G310" s="182" t="s">
        <v>575</v>
      </c>
      <c r="H310" s="183" t="s">
        <v>576</v>
      </c>
      <c r="I310" s="184">
        <v>14811083</v>
      </c>
      <c r="J310" s="184">
        <v>17359</v>
      </c>
      <c r="K310" s="15">
        <f t="shared" si="37"/>
        <v>1.1720277308553331</v>
      </c>
      <c r="L310" s="15"/>
      <c r="M310" s="182" t="s">
        <v>575</v>
      </c>
      <c r="N310" s="183" t="s">
        <v>576</v>
      </c>
      <c r="O310" s="184">
        <v>64998941</v>
      </c>
      <c r="P310" s="184">
        <v>78418</v>
      </c>
      <c r="Q310" s="15">
        <f t="shared" si="34"/>
        <v>1.2064504250923103</v>
      </c>
      <c r="R310" s="15"/>
      <c r="S310" s="182" t="s">
        <v>575</v>
      </c>
      <c r="T310" s="183" t="s">
        <v>576</v>
      </c>
      <c r="U310" s="184">
        <v>26405334</v>
      </c>
      <c r="V310" s="184">
        <v>37753</v>
      </c>
      <c r="W310" s="15">
        <f t="shared" si="35"/>
        <v>1.4297490045003785</v>
      </c>
    </row>
    <row r="311" spans="1:23" ht="15">
      <c r="A311" s="182" t="s">
        <v>577</v>
      </c>
      <c r="B311" s="183" t="s">
        <v>578</v>
      </c>
      <c r="C311" s="184">
        <v>65458284</v>
      </c>
      <c r="D311" s="184">
        <v>83915</v>
      </c>
      <c r="E311" s="15">
        <f t="shared" si="36"/>
        <v>1.2819615008544984</v>
      </c>
      <c r="F311" s="15"/>
      <c r="G311" s="182" t="s">
        <v>577</v>
      </c>
      <c r="H311" s="183" t="s">
        <v>578</v>
      </c>
      <c r="I311" s="184">
        <v>140955513</v>
      </c>
      <c r="J311" s="184">
        <v>300425</v>
      </c>
      <c r="K311" s="15">
        <f t="shared" si="37"/>
        <v>2.1313462212719552</v>
      </c>
      <c r="L311" s="15"/>
      <c r="M311" s="182" t="s">
        <v>577</v>
      </c>
      <c r="N311" s="183" t="s">
        <v>578</v>
      </c>
      <c r="O311" s="184">
        <v>167242611</v>
      </c>
      <c r="P311" s="184">
        <v>489848</v>
      </c>
      <c r="Q311" s="15">
        <f t="shared" si="34"/>
        <v>2.9289664701539491</v>
      </c>
      <c r="R311" s="15"/>
      <c r="S311" s="182" t="s">
        <v>577</v>
      </c>
      <c r="T311" s="183" t="s">
        <v>578</v>
      </c>
      <c r="U311" s="184">
        <v>127164505</v>
      </c>
      <c r="V311" s="184">
        <v>305724</v>
      </c>
      <c r="W311" s="15">
        <f t="shared" si="35"/>
        <v>2.4041614442646555</v>
      </c>
    </row>
    <row r="312" spans="1:23" ht="15">
      <c r="A312" s="182" t="s">
        <v>579</v>
      </c>
      <c r="B312" s="183" t="s">
        <v>580</v>
      </c>
      <c r="C312" s="184">
        <v>84602983</v>
      </c>
      <c r="D312" s="184">
        <v>15556</v>
      </c>
      <c r="E312" s="15">
        <f t="shared" si="36"/>
        <v>0.18387058527238928</v>
      </c>
      <c r="F312" s="15"/>
      <c r="G312" s="182" t="s">
        <v>579</v>
      </c>
      <c r="H312" s="183" t="s">
        <v>580</v>
      </c>
      <c r="I312" s="184">
        <v>229600906</v>
      </c>
      <c r="J312" s="184">
        <v>87434</v>
      </c>
      <c r="K312" s="15">
        <f t="shared" si="37"/>
        <v>0.38080860186152748</v>
      </c>
      <c r="L312" s="15"/>
      <c r="M312" s="182" t="s">
        <v>579</v>
      </c>
      <c r="N312" s="183" t="s">
        <v>580</v>
      </c>
      <c r="O312" s="184">
        <v>302835544</v>
      </c>
      <c r="P312" s="184">
        <v>143121</v>
      </c>
      <c r="Q312" s="15">
        <f t="shared" si="34"/>
        <v>0.47260304424503091</v>
      </c>
      <c r="R312" s="15"/>
      <c r="S312" s="182" t="s">
        <v>579</v>
      </c>
      <c r="T312" s="183" t="s">
        <v>580</v>
      </c>
      <c r="U312" s="184">
        <v>163059906</v>
      </c>
      <c r="V312" s="184">
        <v>103989</v>
      </c>
      <c r="W312" s="15">
        <f t="shared" si="35"/>
        <v>0.63773494386780771</v>
      </c>
    </row>
    <row r="313" spans="1:23" ht="15">
      <c r="A313" s="182" t="s">
        <v>581</v>
      </c>
      <c r="B313" s="183" t="s">
        <v>582</v>
      </c>
      <c r="C313" s="184">
        <v>61290542</v>
      </c>
      <c r="D313" s="184">
        <v>38792</v>
      </c>
      <c r="E313" s="15">
        <f t="shared" si="36"/>
        <v>0.63291983941013275</v>
      </c>
      <c r="F313" s="15"/>
      <c r="G313" s="182" t="s">
        <v>581</v>
      </c>
      <c r="H313" s="183" t="s">
        <v>582</v>
      </c>
      <c r="I313" s="184">
        <v>164144089</v>
      </c>
      <c r="J313" s="184">
        <v>201815</v>
      </c>
      <c r="K313" s="15">
        <f t="shared" si="37"/>
        <v>1.2294990409310445</v>
      </c>
      <c r="L313" s="15"/>
      <c r="M313" s="182" t="s">
        <v>581</v>
      </c>
      <c r="N313" s="183" t="s">
        <v>582</v>
      </c>
      <c r="O313" s="184">
        <v>269880102</v>
      </c>
      <c r="P313" s="184">
        <v>316252</v>
      </c>
      <c r="Q313" s="15">
        <f t="shared" si="34"/>
        <v>1.1718240717131492</v>
      </c>
      <c r="R313" s="15"/>
      <c r="S313" s="182" t="s">
        <v>581</v>
      </c>
      <c r="T313" s="183" t="s">
        <v>582</v>
      </c>
      <c r="U313" s="184">
        <v>108872283</v>
      </c>
      <c r="V313" s="184">
        <v>175410</v>
      </c>
      <c r="W313" s="15">
        <f t="shared" si="35"/>
        <v>1.611153869162457</v>
      </c>
    </row>
    <row r="314" spans="1:23" ht="15">
      <c r="A314" s="182" t="s">
        <v>583</v>
      </c>
      <c r="B314" s="183" t="s">
        <v>584</v>
      </c>
      <c r="C314" s="184">
        <v>8326388</v>
      </c>
      <c r="D314" s="184">
        <v>44291</v>
      </c>
      <c r="E314" s="15">
        <f t="shared" si="36"/>
        <v>5.3193533618659137</v>
      </c>
      <c r="F314" s="15"/>
      <c r="G314" s="182" t="s">
        <v>583</v>
      </c>
      <c r="H314" s="183" t="s">
        <v>584</v>
      </c>
      <c r="I314" s="184">
        <v>15889718</v>
      </c>
      <c r="J314" s="184">
        <v>59810</v>
      </c>
      <c r="K314" s="15">
        <f t="shared" si="37"/>
        <v>3.7640693182849438</v>
      </c>
      <c r="L314" s="15"/>
      <c r="M314" s="182" t="s">
        <v>583</v>
      </c>
      <c r="N314" s="183" t="s">
        <v>584</v>
      </c>
      <c r="O314" s="184">
        <v>16048799</v>
      </c>
      <c r="P314" s="184">
        <v>83832</v>
      </c>
      <c r="Q314" s="15">
        <f t="shared" si="34"/>
        <v>5.2235684427227236</v>
      </c>
      <c r="R314" s="15"/>
      <c r="S314" s="182" t="s">
        <v>583</v>
      </c>
      <c r="T314" s="183" t="s">
        <v>584</v>
      </c>
      <c r="U314" s="184">
        <v>8944601</v>
      </c>
      <c r="V314" s="184">
        <v>50825</v>
      </c>
      <c r="W314" s="15">
        <f t="shared" si="35"/>
        <v>5.6821986805224736</v>
      </c>
    </row>
    <row r="315" spans="1:23" ht="15">
      <c r="A315" s="182" t="s">
        <v>585</v>
      </c>
      <c r="B315" s="183" t="s">
        <v>586</v>
      </c>
      <c r="C315" s="184">
        <v>5762760</v>
      </c>
      <c r="D315" s="184">
        <v>25554</v>
      </c>
      <c r="E315" s="15">
        <f t="shared" si="36"/>
        <v>4.4343335485080067</v>
      </c>
      <c r="F315" s="15"/>
      <c r="G315" s="182" t="s">
        <v>585</v>
      </c>
      <c r="H315" s="183" t="s">
        <v>586</v>
      </c>
      <c r="I315" s="184">
        <v>13575524</v>
      </c>
      <c r="J315" s="184">
        <v>136933</v>
      </c>
      <c r="K315" s="15">
        <f t="shared" si="37"/>
        <v>10.086756135527439</v>
      </c>
      <c r="L315" s="15"/>
      <c r="M315" s="182" t="s">
        <v>585</v>
      </c>
      <c r="N315" s="183" t="s">
        <v>586</v>
      </c>
      <c r="O315" s="184">
        <v>16911508</v>
      </c>
      <c r="P315" s="184">
        <v>180881</v>
      </c>
      <c r="Q315" s="15">
        <f t="shared" si="34"/>
        <v>10.695734525862509</v>
      </c>
      <c r="R315" s="15"/>
      <c r="S315" s="182" t="s">
        <v>585</v>
      </c>
      <c r="T315" s="183" t="s">
        <v>586</v>
      </c>
      <c r="U315" s="184">
        <v>5283170</v>
      </c>
      <c r="V315" s="184">
        <v>66813</v>
      </c>
      <c r="W315" s="15">
        <f t="shared" si="35"/>
        <v>12.646384651639073</v>
      </c>
    </row>
    <row r="316" spans="1:23" ht="15">
      <c r="A316" s="182" t="s">
        <v>587</v>
      </c>
      <c r="B316" s="183" t="s">
        <v>588</v>
      </c>
      <c r="C316" s="184">
        <v>5432123</v>
      </c>
      <c r="D316" s="184">
        <v>7255</v>
      </c>
      <c r="E316" s="15">
        <f t="shared" si="36"/>
        <v>1.3355735869751109</v>
      </c>
      <c r="F316" s="15"/>
      <c r="G316" s="182" t="s">
        <v>587</v>
      </c>
      <c r="H316" s="183" t="s">
        <v>588</v>
      </c>
      <c r="I316" s="184">
        <v>16451714</v>
      </c>
      <c r="J316" s="184">
        <v>6810</v>
      </c>
      <c r="K316" s="15">
        <f t="shared" si="37"/>
        <v>0.41393863277710763</v>
      </c>
      <c r="L316" s="15"/>
      <c r="M316" s="182" t="s">
        <v>587</v>
      </c>
      <c r="N316" s="183" t="s">
        <v>588</v>
      </c>
      <c r="O316" s="184">
        <v>19078889</v>
      </c>
      <c r="P316" s="184">
        <v>19411</v>
      </c>
      <c r="Q316" s="15">
        <f t="shared" si="34"/>
        <v>1.0174072504955609</v>
      </c>
      <c r="R316" s="15"/>
      <c r="S316" s="182" t="s">
        <v>587</v>
      </c>
      <c r="T316" s="183" t="s">
        <v>588</v>
      </c>
      <c r="U316" s="184">
        <v>8564999</v>
      </c>
      <c r="V316" s="184">
        <v>22222</v>
      </c>
      <c r="W316" s="15">
        <f t="shared" si="35"/>
        <v>2.5945128540003335</v>
      </c>
    </row>
    <row r="317" spans="1:23" ht="15">
      <c r="A317" s="182" t="s">
        <v>589</v>
      </c>
      <c r="B317" s="183" t="s">
        <v>590</v>
      </c>
      <c r="C317" s="184">
        <v>297301</v>
      </c>
      <c r="D317" s="184">
        <v>907</v>
      </c>
      <c r="E317" s="15">
        <f t="shared" si="36"/>
        <v>3.0507801857376871</v>
      </c>
      <c r="F317" s="15"/>
      <c r="G317" s="182" t="s">
        <v>589</v>
      </c>
      <c r="H317" s="183" t="s">
        <v>590</v>
      </c>
      <c r="I317" s="184">
        <v>320030</v>
      </c>
      <c r="J317" s="184">
        <v>1789</v>
      </c>
      <c r="K317" s="15">
        <f t="shared" si="37"/>
        <v>5.5901009280379963</v>
      </c>
      <c r="L317" s="15"/>
      <c r="M317" s="182" t="s">
        <v>589</v>
      </c>
      <c r="N317" s="183" t="s">
        <v>590</v>
      </c>
      <c r="O317" s="184">
        <v>152338</v>
      </c>
      <c r="P317" s="184">
        <v>1406</v>
      </c>
      <c r="Q317" s="15">
        <f t="shared" si="34"/>
        <v>9.2294765587049845</v>
      </c>
      <c r="R317" s="15"/>
      <c r="S317" s="182" t="s">
        <v>589</v>
      </c>
      <c r="T317" s="183" t="s">
        <v>590</v>
      </c>
      <c r="U317" s="184">
        <v>136111</v>
      </c>
      <c r="V317" s="184">
        <v>2048</v>
      </c>
      <c r="W317" s="15">
        <f t="shared" si="35"/>
        <v>15.046542895137058</v>
      </c>
    </row>
    <row r="318" spans="1:23" ht="15">
      <c r="A318" s="182" t="s">
        <v>591</v>
      </c>
      <c r="B318" s="183" t="s">
        <v>592</v>
      </c>
      <c r="C318" s="184">
        <v>27085611</v>
      </c>
      <c r="D318" s="184">
        <v>10934</v>
      </c>
      <c r="E318" s="15">
        <f t="shared" si="36"/>
        <v>0.40368297395986374</v>
      </c>
      <c r="F318" s="15"/>
      <c r="G318" s="182" t="s">
        <v>591</v>
      </c>
      <c r="H318" s="183" t="s">
        <v>592</v>
      </c>
      <c r="I318" s="184">
        <v>107251387</v>
      </c>
      <c r="J318" s="184">
        <v>41304</v>
      </c>
      <c r="K318" s="15">
        <f t="shared" si="37"/>
        <v>0.38511390067151297</v>
      </c>
      <c r="L318" s="15"/>
      <c r="M318" s="182" t="s">
        <v>591</v>
      </c>
      <c r="N318" s="183" t="s">
        <v>1025</v>
      </c>
      <c r="O318" s="184">
        <v>154527045</v>
      </c>
      <c r="P318" s="184">
        <v>84743</v>
      </c>
      <c r="Q318" s="15">
        <f t="shared" si="34"/>
        <v>0.54840238483820092</v>
      </c>
      <c r="R318" s="15"/>
      <c r="S318" s="182" t="s">
        <v>591</v>
      </c>
      <c r="T318" s="183" t="s">
        <v>1025</v>
      </c>
      <c r="U318" s="184">
        <v>85874031</v>
      </c>
      <c r="V318" s="184">
        <v>52164</v>
      </c>
      <c r="W318" s="15">
        <f t="shared" si="35"/>
        <v>0.60744790238157098</v>
      </c>
    </row>
    <row r="319" spans="1:23" ht="15">
      <c r="A319" s="182" t="s">
        <v>593</v>
      </c>
      <c r="B319" s="183" t="s">
        <v>594</v>
      </c>
      <c r="C319" s="184">
        <v>3808655</v>
      </c>
      <c r="D319" s="184">
        <v>1580</v>
      </c>
      <c r="E319" s="15">
        <f t="shared" si="36"/>
        <v>0.41484461049898191</v>
      </c>
      <c r="F319" s="15"/>
      <c r="G319" s="182" t="s">
        <v>593</v>
      </c>
      <c r="H319" s="183" t="s">
        <v>594</v>
      </c>
      <c r="I319" s="184">
        <v>29520668</v>
      </c>
      <c r="J319" s="184">
        <v>10829</v>
      </c>
      <c r="K319" s="15">
        <f t="shared" si="37"/>
        <v>0.36682774251585359</v>
      </c>
      <c r="L319" s="15"/>
      <c r="M319" s="182" t="s">
        <v>593</v>
      </c>
      <c r="N319" s="183" t="s">
        <v>594</v>
      </c>
      <c r="O319" s="184">
        <v>17434226</v>
      </c>
      <c r="P319" s="184">
        <v>15599</v>
      </c>
      <c r="Q319" s="15">
        <f t="shared" si="34"/>
        <v>0.89473430022072675</v>
      </c>
      <c r="R319" s="15"/>
      <c r="S319" s="182" t="s">
        <v>593</v>
      </c>
      <c r="T319" s="183" t="s">
        <v>594</v>
      </c>
      <c r="U319" s="184">
        <v>13324550</v>
      </c>
      <c r="V319" s="184">
        <v>17869</v>
      </c>
      <c r="W319" s="15">
        <f t="shared" si="35"/>
        <v>1.3410584222356476</v>
      </c>
    </row>
    <row r="320" spans="1:23" ht="15">
      <c r="A320" s="182" t="s">
        <v>595</v>
      </c>
      <c r="B320" s="183" t="s">
        <v>596</v>
      </c>
      <c r="C320" s="184">
        <v>25440994</v>
      </c>
      <c r="D320" s="184">
        <v>18018</v>
      </c>
      <c r="E320" s="15">
        <f t="shared" si="36"/>
        <v>0.70822704490241228</v>
      </c>
      <c r="F320" s="15"/>
      <c r="G320" s="182" t="s">
        <v>595</v>
      </c>
      <c r="H320" s="183" t="s">
        <v>596</v>
      </c>
      <c r="I320" s="184">
        <v>64467380</v>
      </c>
      <c r="J320" s="184">
        <v>91105</v>
      </c>
      <c r="K320" s="15">
        <f t="shared" si="37"/>
        <v>1.41319532451916</v>
      </c>
      <c r="L320" s="15"/>
      <c r="M320" s="182" t="s">
        <v>595</v>
      </c>
      <c r="N320" s="183" t="s">
        <v>596</v>
      </c>
      <c r="O320" s="184">
        <v>66607633</v>
      </c>
      <c r="P320" s="184">
        <v>214271</v>
      </c>
      <c r="Q320" s="15">
        <f t="shared" si="34"/>
        <v>3.2169135930712325</v>
      </c>
      <c r="R320" s="15"/>
      <c r="S320" s="182" t="s">
        <v>595</v>
      </c>
      <c r="T320" s="183" t="s">
        <v>596</v>
      </c>
      <c r="U320" s="184">
        <v>39489649</v>
      </c>
      <c r="V320" s="184">
        <v>101352</v>
      </c>
      <c r="W320" s="15">
        <f t="shared" si="35"/>
        <v>2.5665459827206871</v>
      </c>
    </row>
    <row r="321" spans="1:23" ht="15">
      <c r="A321" s="182" t="s">
        <v>597</v>
      </c>
      <c r="B321" s="183" t="s">
        <v>598</v>
      </c>
      <c r="C321" s="184">
        <v>49043757</v>
      </c>
      <c r="D321" s="184">
        <v>45839</v>
      </c>
      <c r="E321" s="15">
        <f t="shared" si="36"/>
        <v>0.934655148870426</v>
      </c>
      <c r="F321" s="15"/>
      <c r="G321" s="182" t="s">
        <v>597</v>
      </c>
      <c r="H321" s="183" t="s">
        <v>598</v>
      </c>
      <c r="I321" s="184">
        <v>112445974</v>
      </c>
      <c r="J321" s="184">
        <v>174535</v>
      </c>
      <c r="K321" s="15">
        <f t="shared" si="37"/>
        <v>1.5521676214036795</v>
      </c>
      <c r="L321" s="15"/>
      <c r="M321" s="182" t="s">
        <v>597</v>
      </c>
      <c r="N321" s="183" t="s">
        <v>598</v>
      </c>
      <c r="O321" s="184">
        <v>139290123</v>
      </c>
      <c r="P321" s="184">
        <v>302949</v>
      </c>
      <c r="Q321" s="15">
        <f t="shared" si="34"/>
        <v>2.1749496193638942</v>
      </c>
      <c r="R321" s="15"/>
      <c r="S321" s="182" t="s">
        <v>597</v>
      </c>
      <c r="T321" s="183" t="s">
        <v>598</v>
      </c>
      <c r="U321" s="184">
        <v>72680174</v>
      </c>
      <c r="V321" s="184">
        <v>159222</v>
      </c>
      <c r="W321" s="15">
        <f t="shared" si="35"/>
        <v>2.1907212274973364</v>
      </c>
    </row>
    <row r="322" spans="1:23" ht="15">
      <c r="A322" s="182" t="s">
        <v>599</v>
      </c>
      <c r="B322" s="183" t="s">
        <v>600</v>
      </c>
      <c r="C322" s="184">
        <v>97320</v>
      </c>
      <c r="D322" s="184">
        <v>246</v>
      </c>
      <c r="E322" s="15">
        <f t="shared" si="36"/>
        <v>2.5277435265104811</v>
      </c>
      <c r="F322" s="15"/>
      <c r="G322" s="182" t="s">
        <v>599</v>
      </c>
      <c r="H322" s="183" t="s">
        <v>600</v>
      </c>
      <c r="I322" s="184">
        <v>44609</v>
      </c>
      <c r="J322" s="184">
        <v>123</v>
      </c>
      <c r="K322" s="15">
        <f t="shared" si="37"/>
        <v>2.7572911295926832</v>
      </c>
      <c r="L322" s="15"/>
      <c r="M322" s="182" t="s">
        <v>599</v>
      </c>
      <c r="N322" s="183" t="s">
        <v>600</v>
      </c>
      <c r="O322" s="184">
        <v>144522</v>
      </c>
      <c r="P322" s="184">
        <v>504</v>
      </c>
      <c r="Q322" s="15">
        <f t="shared" si="34"/>
        <v>3.4873583260680037</v>
      </c>
      <c r="R322" s="15"/>
      <c r="S322" s="182" t="s">
        <v>599</v>
      </c>
      <c r="T322" s="183" t="s">
        <v>600</v>
      </c>
      <c r="U322" s="184">
        <v>68905</v>
      </c>
      <c r="V322" s="184">
        <v>311</v>
      </c>
      <c r="W322" s="15">
        <f t="shared" si="35"/>
        <v>4.5134605616428418</v>
      </c>
    </row>
    <row r="323" spans="1:23" ht="15">
      <c r="A323" s="182" t="s">
        <v>601</v>
      </c>
      <c r="B323" s="183" t="s">
        <v>602</v>
      </c>
      <c r="C323" s="184">
        <v>2657159</v>
      </c>
      <c r="D323" s="184">
        <v>146</v>
      </c>
      <c r="E323" s="15">
        <f t="shared" si="36"/>
        <v>5.4945902748010186E-2</v>
      </c>
      <c r="F323" s="15"/>
      <c r="G323" s="182" t="s">
        <v>601</v>
      </c>
      <c r="H323" s="183" t="s">
        <v>602</v>
      </c>
      <c r="I323" s="184">
        <v>9504289</v>
      </c>
      <c r="J323" s="184">
        <v>1857</v>
      </c>
      <c r="K323" s="15">
        <f t="shared" si="37"/>
        <v>0.19538547281127497</v>
      </c>
      <c r="L323" s="15"/>
      <c r="M323" s="182" t="s">
        <v>601</v>
      </c>
      <c r="N323" s="183" t="s">
        <v>602</v>
      </c>
      <c r="O323" s="184">
        <v>60500654</v>
      </c>
      <c r="P323" s="184">
        <v>7525</v>
      </c>
      <c r="Q323" s="15">
        <f t="shared" si="34"/>
        <v>0.12437882076448298</v>
      </c>
      <c r="R323" s="15"/>
      <c r="S323" s="182" t="s">
        <v>601</v>
      </c>
      <c r="T323" s="183" t="s">
        <v>602</v>
      </c>
      <c r="U323" s="184">
        <v>9864146</v>
      </c>
      <c r="V323" s="184">
        <v>4571</v>
      </c>
      <c r="W323" s="15">
        <f t="shared" si="35"/>
        <v>0.46339541203060053</v>
      </c>
    </row>
    <row r="324" spans="1:23" ht="15">
      <c r="A324" s="182" t="s">
        <v>603</v>
      </c>
      <c r="B324" s="183" t="s">
        <v>604</v>
      </c>
      <c r="C324" s="184">
        <v>27112796</v>
      </c>
      <c r="D324" s="184">
        <v>968</v>
      </c>
      <c r="E324" s="15">
        <f t="shared" si="36"/>
        <v>3.5702699197825261E-2</v>
      </c>
      <c r="F324" s="15"/>
      <c r="G324" s="182" t="s">
        <v>603</v>
      </c>
      <c r="H324" s="183" t="s">
        <v>604</v>
      </c>
      <c r="I324" s="184">
        <v>95011354</v>
      </c>
      <c r="J324" s="184">
        <v>4201</v>
      </c>
      <c r="K324" s="15">
        <f t="shared" si="37"/>
        <v>4.4215768149141417E-2</v>
      </c>
      <c r="L324" s="15"/>
      <c r="M324" s="182" t="s">
        <v>603</v>
      </c>
      <c r="N324" s="183" t="s">
        <v>604</v>
      </c>
      <c r="O324" s="184">
        <v>196882373</v>
      </c>
      <c r="P324" s="184">
        <v>18697</v>
      </c>
      <c r="Q324" s="15">
        <f t="shared" si="34"/>
        <v>9.4965332422115814E-2</v>
      </c>
      <c r="R324" s="15"/>
      <c r="S324" s="182" t="s">
        <v>603</v>
      </c>
      <c r="T324" s="183" t="s">
        <v>604</v>
      </c>
      <c r="U324" s="184">
        <v>225012344</v>
      </c>
      <c r="V324" s="184">
        <v>20569</v>
      </c>
      <c r="W324" s="15">
        <f t="shared" si="35"/>
        <v>9.1412762670478195E-2</v>
      </c>
    </row>
    <row r="325" spans="1:23" ht="15">
      <c r="A325" s="182" t="s">
        <v>605</v>
      </c>
      <c r="B325" s="183" t="s">
        <v>606</v>
      </c>
      <c r="C325" s="184">
        <v>503604827</v>
      </c>
      <c r="D325" s="184">
        <v>22445</v>
      </c>
      <c r="E325" s="15">
        <f t="shared" si="36"/>
        <v>4.4568675272050162E-2</v>
      </c>
      <c r="F325" s="15"/>
      <c r="G325" s="182" t="s">
        <v>605</v>
      </c>
      <c r="H325" s="183" t="s">
        <v>606</v>
      </c>
      <c r="I325" s="184">
        <v>798308328</v>
      </c>
      <c r="J325" s="184">
        <v>72568</v>
      </c>
      <c r="K325" s="15">
        <f t="shared" si="37"/>
        <v>9.0902220927350771E-2</v>
      </c>
      <c r="L325" s="15"/>
      <c r="M325" s="182" t="s">
        <v>605</v>
      </c>
      <c r="N325" s="183" t="s">
        <v>606</v>
      </c>
      <c r="O325" s="184">
        <v>1364624183</v>
      </c>
      <c r="P325" s="184">
        <v>151555</v>
      </c>
      <c r="Q325" s="15">
        <f t="shared" si="34"/>
        <v>0.11105988145895257</v>
      </c>
      <c r="R325" s="15"/>
      <c r="S325" s="182" t="s">
        <v>605</v>
      </c>
      <c r="T325" s="183" t="s">
        <v>606</v>
      </c>
      <c r="U325" s="184">
        <v>929039221</v>
      </c>
      <c r="V325" s="184">
        <v>122554</v>
      </c>
      <c r="W325" s="15">
        <f t="shared" si="35"/>
        <v>0.13191477521055056</v>
      </c>
    </row>
    <row r="326" spans="1:23" ht="15">
      <c r="A326" s="182" t="s">
        <v>607</v>
      </c>
      <c r="B326" s="183" t="s">
        <v>608</v>
      </c>
      <c r="C326" s="184">
        <v>143977734</v>
      </c>
      <c r="D326" s="184">
        <v>38036</v>
      </c>
      <c r="E326" s="15">
        <f t="shared" si="36"/>
        <v>0.26417973768082781</v>
      </c>
      <c r="F326" s="15"/>
      <c r="G326" s="182" t="s">
        <v>607</v>
      </c>
      <c r="H326" s="183" t="s">
        <v>608</v>
      </c>
      <c r="I326" s="184">
        <v>353051067</v>
      </c>
      <c r="J326" s="184">
        <v>144756</v>
      </c>
      <c r="K326" s="15">
        <f t="shared" si="37"/>
        <v>0.41001433937034382</v>
      </c>
      <c r="L326" s="15"/>
      <c r="M326" s="182" t="s">
        <v>607</v>
      </c>
      <c r="N326" s="183" t="s">
        <v>608</v>
      </c>
      <c r="O326" s="184">
        <v>319440576</v>
      </c>
      <c r="P326" s="184">
        <v>202023</v>
      </c>
      <c r="Q326" s="15">
        <f t="shared" si="34"/>
        <v>0.63242748472880284</v>
      </c>
      <c r="R326" s="15"/>
      <c r="S326" s="182" t="s">
        <v>607</v>
      </c>
      <c r="T326" s="183" t="s">
        <v>608</v>
      </c>
      <c r="U326" s="184">
        <v>208850961</v>
      </c>
      <c r="V326" s="184">
        <v>109733</v>
      </c>
      <c r="W326" s="15">
        <f t="shared" si="35"/>
        <v>0.52541295225354512</v>
      </c>
    </row>
    <row r="327" spans="1:23" ht="15">
      <c r="A327" s="182" t="s">
        <v>609</v>
      </c>
      <c r="B327" s="183" t="s">
        <v>610</v>
      </c>
      <c r="C327" s="184">
        <v>114039096</v>
      </c>
      <c r="D327" s="184">
        <v>55752</v>
      </c>
      <c r="E327" s="15">
        <f t="shared" si="36"/>
        <v>0.48888496976510587</v>
      </c>
      <c r="F327" s="15"/>
      <c r="G327" s="182" t="s">
        <v>609</v>
      </c>
      <c r="H327" s="183" t="s">
        <v>610</v>
      </c>
      <c r="I327" s="184">
        <v>230203184</v>
      </c>
      <c r="J327" s="184">
        <v>119000</v>
      </c>
      <c r="K327" s="15">
        <f t="shared" si="37"/>
        <v>0.51693463979194998</v>
      </c>
      <c r="L327" s="15"/>
      <c r="M327" s="182" t="s">
        <v>609</v>
      </c>
      <c r="N327" s="183" t="s">
        <v>610</v>
      </c>
      <c r="O327" s="184">
        <v>271118282</v>
      </c>
      <c r="P327" s="184">
        <v>159613</v>
      </c>
      <c r="Q327" s="15">
        <f t="shared" si="34"/>
        <v>0.58872090374193209</v>
      </c>
      <c r="R327" s="15"/>
      <c r="S327" s="182" t="s">
        <v>609</v>
      </c>
      <c r="T327" s="183" t="s">
        <v>610</v>
      </c>
      <c r="U327" s="184">
        <v>115896689</v>
      </c>
      <c r="V327" s="184">
        <v>76874</v>
      </c>
      <c r="W327" s="15">
        <f t="shared" si="35"/>
        <v>0.66329763743293824</v>
      </c>
    </row>
    <row r="328" spans="1:23" ht="15">
      <c r="A328" s="182" t="s">
        <v>611</v>
      </c>
      <c r="B328" s="183" t="s">
        <v>612</v>
      </c>
      <c r="C328" s="184">
        <v>195</v>
      </c>
      <c r="D328" s="184">
        <v>5</v>
      </c>
      <c r="E328" s="15">
        <f t="shared" si="36"/>
        <v>25.641025641025639</v>
      </c>
      <c r="F328" s="15"/>
      <c r="G328" s="182" t="s">
        <v>613</v>
      </c>
      <c r="H328" s="183" t="s">
        <v>614</v>
      </c>
      <c r="I328" s="184">
        <v>631</v>
      </c>
      <c r="J328" s="184">
        <v>9</v>
      </c>
      <c r="K328" s="15">
        <f t="shared" si="37"/>
        <v>14.263074484944534</v>
      </c>
      <c r="L328" s="15"/>
      <c r="M328" s="182" t="s">
        <v>611</v>
      </c>
      <c r="N328" s="183" t="s">
        <v>612</v>
      </c>
      <c r="O328" s="184">
        <v>8353</v>
      </c>
      <c r="P328" s="184">
        <v>169</v>
      </c>
      <c r="Q328" s="15">
        <f t="shared" si="34"/>
        <v>20.232251885550102</v>
      </c>
      <c r="R328" s="15"/>
      <c r="S328" s="182" t="s">
        <v>613</v>
      </c>
      <c r="T328" s="183" t="s">
        <v>614</v>
      </c>
      <c r="U328" s="184">
        <v>13231</v>
      </c>
      <c r="V328" s="184">
        <v>469</v>
      </c>
      <c r="W328" s="15">
        <f t="shared" si="35"/>
        <v>35.447056155997281</v>
      </c>
    </row>
    <row r="329" spans="1:23" ht="15">
      <c r="A329" s="182" t="s">
        <v>613</v>
      </c>
      <c r="B329" s="183" t="s">
        <v>614</v>
      </c>
      <c r="C329" s="184">
        <v>36233949</v>
      </c>
      <c r="D329" s="184">
        <v>48305</v>
      </c>
      <c r="E329" s="15">
        <f t="shared" si="36"/>
        <v>1.3331420210366802</v>
      </c>
      <c r="F329" s="15"/>
      <c r="G329" s="182" t="s">
        <v>615</v>
      </c>
      <c r="H329" s="183" t="s">
        <v>616</v>
      </c>
      <c r="I329" s="184">
        <v>53356180</v>
      </c>
      <c r="J329" s="184">
        <v>64020</v>
      </c>
      <c r="K329" s="15">
        <f t="shared" si="37"/>
        <v>1.1998610095400382</v>
      </c>
      <c r="L329" s="15"/>
      <c r="M329" s="182" t="s">
        <v>613</v>
      </c>
      <c r="N329" s="183" t="s">
        <v>614</v>
      </c>
      <c r="O329" s="184">
        <v>21095665</v>
      </c>
      <c r="P329" s="184">
        <v>27051</v>
      </c>
      <c r="Q329" s="15">
        <f t="shared" si="34"/>
        <v>1.282301363811001</v>
      </c>
      <c r="R329" s="15"/>
      <c r="S329" s="182" t="s">
        <v>615</v>
      </c>
      <c r="T329" s="183" t="s">
        <v>616</v>
      </c>
      <c r="U329" s="184">
        <v>8067406</v>
      </c>
      <c r="V329" s="184">
        <v>8077</v>
      </c>
      <c r="W329" s="15">
        <f t="shared" si="35"/>
        <v>1.0011892298466198</v>
      </c>
    </row>
    <row r="330" spans="1:23" ht="15">
      <c r="A330" s="182" t="s">
        <v>615</v>
      </c>
      <c r="B330" s="183" t="s">
        <v>616</v>
      </c>
      <c r="C330" s="184">
        <v>211668</v>
      </c>
      <c r="D330" s="184">
        <v>191</v>
      </c>
      <c r="E330" s="15">
        <f t="shared" si="36"/>
        <v>0.90235652058884663</v>
      </c>
      <c r="F330" s="15"/>
      <c r="G330" s="182" t="s">
        <v>617</v>
      </c>
      <c r="H330" s="183" t="s">
        <v>618</v>
      </c>
      <c r="I330" s="184">
        <v>295321</v>
      </c>
      <c r="J330" s="184">
        <v>193</v>
      </c>
      <c r="K330" s="15">
        <f t="shared" si="37"/>
        <v>0.65352616305647071</v>
      </c>
      <c r="L330" s="15"/>
      <c r="M330" s="182" t="s">
        <v>615</v>
      </c>
      <c r="N330" s="183" t="s">
        <v>616</v>
      </c>
      <c r="O330" s="184">
        <v>417398</v>
      </c>
      <c r="P330" s="184">
        <v>387</v>
      </c>
      <c r="Q330" s="15">
        <f t="shared" si="34"/>
        <v>0.92717262660578159</v>
      </c>
      <c r="R330" s="15"/>
      <c r="S330" s="182" t="s">
        <v>617</v>
      </c>
      <c r="T330" s="183" t="s">
        <v>618</v>
      </c>
      <c r="U330" s="184">
        <v>12886</v>
      </c>
      <c r="V330" s="184">
        <v>17</v>
      </c>
      <c r="W330" s="15">
        <f t="shared" si="35"/>
        <v>1.3192612137203166</v>
      </c>
    </row>
    <row r="331" spans="1:23" ht="15">
      <c r="A331" s="182" t="s">
        <v>617</v>
      </c>
      <c r="B331" s="183" t="s">
        <v>618</v>
      </c>
      <c r="C331" s="184">
        <v>4624097</v>
      </c>
      <c r="D331" s="184">
        <v>6255</v>
      </c>
      <c r="E331" s="15">
        <f t="shared" si="36"/>
        <v>1.3526965372914972</v>
      </c>
      <c r="F331" s="15"/>
      <c r="G331" s="182" t="s">
        <v>619</v>
      </c>
      <c r="H331" s="183" t="s">
        <v>620</v>
      </c>
      <c r="I331" s="184">
        <v>10265975</v>
      </c>
      <c r="J331" s="184">
        <v>9177</v>
      </c>
      <c r="K331" s="15">
        <f t="shared" si="37"/>
        <v>0.89392386013018732</v>
      </c>
      <c r="L331" s="15"/>
      <c r="M331" s="182" t="s">
        <v>617</v>
      </c>
      <c r="N331" s="183" t="s">
        <v>618</v>
      </c>
      <c r="O331" s="184">
        <v>7653073</v>
      </c>
      <c r="P331" s="184">
        <v>4659</v>
      </c>
      <c r="Q331" s="15">
        <f t="shared" si="34"/>
        <v>0.6087750632981026</v>
      </c>
      <c r="R331" s="15"/>
      <c r="S331" s="182" t="s">
        <v>619</v>
      </c>
      <c r="T331" s="183" t="s">
        <v>620</v>
      </c>
      <c r="U331" s="184">
        <v>4964201</v>
      </c>
      <c r="V331" s="184">
        <v>3734</v>
      </c>
      <c r="W331" s="15">
        <f t="shared" si="35"/>
        <v>0.75218549772662313</v>
      </c>
    </row>
    <row r="332" spans="1:23" ht="15">
      <c r="A332" s="182" t="s">
        <v>619</v>
      </c>
      <c r="B332" s="183" t="s">
        <v>620</v>
      </c>
      <c r="C332" s="184">
        <v>8709688</v>
      </c>
      <c r="D332" s="184">
        <v>14460</v>
      </c>
      <c r="E332" s="15">
        <f t="shared" si="36"/>
        <v>1.6602202053621209</v>
      </c>
      <c r="F332" s="15"/>
      <c r="G332" s="182" t="s">
        <v>621</v>
      </c>
      <c r="H332" s="183" t="s">
        <v>622</v>
      </c>
      <c r="I332" s="184">
        <v>35797333</v>
      </c>
      <c r="J332" s="184">
        <v>75182</v>
      </c>
      <c r="K332" s="15">
        <f t="shared" si="37"/>
        <v>2.1002123258735503</v>
      </c>
      <c r="L332" s="15"/>
      <c r="M332" s="182" t="s">
        <v>619</v>
      </c>
      <c r="N332" s="183" t="s">
        <v>620</v>
      </c>
      <c r="O332" s="184">
        <v>37555448</v>
      </c>
      <c r="P332" s="184">
        <v>87337</v>
      </c>
      <c r="Q332" s="15">
        <f t="shared" si="34"/>
        <v>2.325548080267875</v>
      </c>
      <c r="R332" s="15"/>
      <c r="S332" s="182" t="s">
        <v>621</v>
      </c>
      <c r="T332" s="183" t="s">
        <v>622</v>
      </c>
      <c r="U332" s="184">
        <v>23736947</v>
      </c>
      <c r="V332" s="184">
        <v>59340</v>
      </c>
      <c r="W332" s="15">
        <f t="shared" si="35"/>
        <v>2.4999002609729044</v>
      </c>
    </row>
    <row r="333" spans="1:23" ht="15">
      <c r="A333" s="182" t="s">
        <v>621</v>
      </c>
      <c r="B333" s="183" t="s">
        <v>622</v>
      </c>
      <c r="C333" s="184">
        <v>9267283</v>
      </c>
      <c r="D333" s="184">
        <v>15221</v>
      </c>
      <c r="E333" s="15">
        <f t="shared" si="36"/>
        <v>1.6424447165366591</v>
      </c>
      <c r="F333" s="15"/>
      <c r="G333" s="182" t="s">
        <v>623</v>
      </c>
      <c r="H333" s="183" t="s">
        <v>624</v>
      </c>
      <c r="I333" s="184">
        <v>11782683</v>
      </c>
      <c r="J333" s="184">
        <v>27402</v>
      </c>
      <c r="K333" s="15">
        <f t="shared" si="37"/>
        <v>2.3256163303383448</v>
      </c>
      <c r="L333" s="15"/>
      <c r="M333" s="182" t="s">
        <v>621</v>
      </c>
      <c r="N333" s="183" t="s">
        <v>622</v>
      </c>
      <c r="O333" s="184">
        <v>8040581</v>
      </c>
      <c r="P333" s="184">
        <v>26787</v>
      </c>
      <c r="Q333" s="15">
        <f t="shared" si="34"/>
        <v>3.3314756732131672</v>
      </c>
      <c r="R333" s="15"/>
      <c r="S333" s="182" t="s">
        <v>623</v>
      </c>
      <c r="T333" s="183" t="s">
        <v>624</v>
      </c>
      <c r="U333" s="184">
        <v>5731828</v>
      </c>
      <c r="V333" s="184">
        <v>16881</v>
      </c>
      <c r="W333" s="15">
        <f t="shared" si="35"/>
        <v>2.9451337339501462</v>
      </c>
    </row>
    <row r="334" spans="1:23" ht="15">
      <c r="A334" s="182" t="s">
        <v>623</v>
      </c>
      <c r="B334" s="183" t="s">
        <v>624</v>
      </c>
      <c r="C334" s="184">
        <v>17981709</v>
      </c>
      <c r="D334" s="184">
        <v>56439</v>
      </c>
      <c r="E334" s="15">
        <f t="shared" si="36"/>
        <v>3.1386894315773879</v>
      </c>
      <c r="F334" s="15"/>
      <c r="G334" s="182" t="s">
        <v>625</v>
      </c>
      <c r="H334" s="183" t="s">
        <v>626</v>
      </c>
      <c r="I334" s="184">
        <v>38959405</v>
      </c>
      <c r="J334" s="184">
        <v>170807</v>
      </c>
      <c r="K334" s="15">
        <f t="shared" si="37"/>
        <v>4.3842302006408982</v>
      </c>
      <c r="L334" s="15"/>
      <c r="M334" s="182" t="s">
        <v>623</v>
      </c>
      <c r="N334" s="183" t="s">
        <v>624</v>
      </c>
      <c r="O334" s="184">
        <v>39258815</v>
      </c>
      <c r="P334" s="184">
        <v>209812</v>
      </c>
      <c r="Q334" s="15">
        <f t="shared" si="34"/>
        <v>5.3443284011501619</v>
      </c>
      <c r="R334" s="15"/>
      <c r="S334" s="182" t="s">
        <v>625</v>
      </c>
      <c r="T334" s="183" t="s">
        <v>626</v>
      </c>
      <c r="U334" s="184">
        <v>22047002</v>
      </c>
      <c r="V334" s="184">
        <v>151712</v>
      </c>
      <c r="W334" s="15">
        <f t="shared" si="35"/>
        <v>6.8812984187147084</v>
      </c>
    </row>
    <row r="335" spans="1:23" ht="15">
      <c r="A335" s="182" t="s">
        <v>625</v>
      </c>
      <c r="B335" s="183" t="s">
        <v>626</v>
      </c>
      <c r="C335" s="184">
        <v>23036637</v>
      </c>
      <c r="D335" s="184">
        <v>7360</v>
      </c>
      <c r="E335" s="15">
        <f t="shared" si="36"/>
        <v>0.31949107849379227</v>
      </c>
      <c r="F335" s="15"/>
      <c r="G335" s="182" t="s">
        <v>627</v>
      </c>
      <c r="H335" s="183" t="s">
        <v>628</v>
      </c>
      <c r="I335" s="184">
        <v>39446966</v>
      </c>
      <c r="J335" s="184">
        <v>14460</v>
      </c>
      <c r="K335" s="15">
        <f t="shared" si="37"/>
        <v>0.36656811578360676</v>
      </c>
      <c r="L335" s="15"/>
      <c r="M335" s="182" t="s">
        <v>625</v>
      </c>
      <c r="N335" s="183" t="s">
        <v>626</v>
      </c>
      <c r="O335" s="184">
        <v>30972627</v>
      </c>
      <c r="P335" s="184">
        <v>18835</v>
      </c>
      <c r="Q335" s="15">
        <f t="shared" si="34"/>
        <v>0.60811761301358136</v>
      </c>
      <c r="R335" s="15"/>
      <c r="S335" s="182" t="s">
        <v>627</v>
      </c>
      <c r="T335" s="183" t="s">
        <v>628</v>
      </c>
      <c r="U335" s="184">
        <v>15271174</v>
      </c>
      <c r="V335" s="184">
        <v>12923</v>
      </c>
      <c r="W335" s="15">
        <f t="shared" si="35"/>
        <v>0.84623487362530214</v>
      </c>
    </row>
    <row r="336" spans="1:23" ht="15">
      <c r="A336" s="182" t="s">
        <v>627</v>
      </c>
      <c r="B336" s="183" t="s">
        <v>628</v>
      </c>
      <c r="C336" s="184">
        <v>18793422</v>
      </c>
      <c r="D336" s="184">
        <v>1485</v>
      </c>
      <c r="E336" s="15">
        <f t="shared" si="36"/>
        <v>7.9017009249300107E-2</v>
      </c>
      <c r="F336" s="15"/>
      <c r="G336" s="182" t="s">
        <v>629</v>
      </c>
      <c r="H336" s="183" t="s">
        <v>630</v>
      </c>
      <c r="I336" s="184">
        <v>24275886</v>
      </c>
      <c r="J336" s="184">
        <v>3332</v>
      </c>
      <c r="K336" s="15">
        <f t="shared" si="37"/>
        <v>0.13725554651228794</v>
      </c>
      <c r="L336" s="15"/>
      <c r="M336" s="182" t="s">
        <v>627</v>
      </c>
      <c r="N336" s="183" t="s">
        <v>628</v>
      </c>
      <c r="O336" s="184">
        <v>20153853</v>
      </c>
      <c r="P336" s="184">
        <v>5417</v>
      </c>
      <c r="Q336" s="15">
        <f t="shared" si="34"/>
        <v>0.26878235144416307</v>
      </c>
      <c r="R336" s="15"/>
      <c r="S336" s="182" t="s">
        <v>629</v>
      </c>
      <c r="T336" s="183" t="s">
        <v>630</v>
      </c>
      <c r="U336" s="184">
        <v>8515214</v>
      </c>
      <c r="V336" s="184">
        <v>1763</v>
      </c>
      <c r="W336" s="15">
        <f t="shared" si="35"/>
        <v>0.20704118534190685</v>
      </c>
    </row>
    <row r="337" spans="1:23" ht="15">
      <c r="A337" s="182" t="s">
        <v>629</v>
      </c>
      <c r="B337" s="183" t="s">
        <v>630</v>
      </c>
      <c r="C337" s="184">
        <v>489336680</v>
      </c>
      <c r="D337" s="184">
        <v>6866</v>
      </c>
      <c r="E337" s="15">
        <f t="shared" si="36"/>
        <v>1.4031239186892756E-2</v>
      </c>
      <c r="F337" s="15"/>
      <c r="G337" s="182" t="s">
        <v>631</v>
      </c>
      <c r="H337" s="183" t="s">
        <v>632</v>
      </c>
      <c r="I337" s="184">
        <v>1080780731</v>
      </c>
      <c r="J337" s="184">
        <v>26269</v>
      </c>
      <c r="K337" s="15">
        <f t="shared" si="37"/>
        <v>2.4305577668556712E-2</v>
      </c>
      <c r="L337" s="15"/>
      <c r="M337" s="182" t="s">
        <v>629</v>
      </c>
      <c r="N337" s="183" t="s">
        <v>630</v>
      </c>
      <c r="O337" s="184">
        <v>1277560734</v>
      </c>
      <c r="P337" s="184">
        <v>38149</v>
      </c>
      <c r="Q337" s="15">
        <f t="shared" si="34"/>
        <v>2.9860811298228269E-2</v>
      </c>
      <c r="R337" s="15"/>
      <c r="S337" s="182" t="s">
        <v>631</v>
      </c>
      <c r="T337" s="183" t="s">
        <v>632</v>
      </c>
      <c r="U337" s="184">
        <v>779914914</v>
      </c>
      <c r="V337" s="184">
        <v>20487</v>
      </c>
      <c r="W337" s="15">
        <f t="shared" si="35"/>
        <v>2.626825007734113E-2</v>
      </c>
    </row>
    <row r="338" spans="1:23" ht="15">
      <c r="A338" s="182" t="s">
        <v>631</v>
      </c>
      <c r="B338" s="183" t="s">
        <v>632</v>
      </c>
      <c r="C338" s="184">
        <v>39285610</v>
      </c>
      <c r="D338" s="184">
        <v>3036</v>
      </c>
      <c r="E338" s="15">
        <f t="shared" si="36"/>
        <v>7.7280205143817296E-2</v>
      </c>
      <c r="F338" s="15"/>
      <c r="G338" s="182" t="s">
        <v>633</v>
      </c>
      <c r="H338" s="183" t="s">
        <v>634</v>
      </c>
      <c r="I338" s="184">
        <v>17150129</v>
      </c>
      <c r="J338" s="184">
        <v>4713</v>
      </c>
      <c r="K338" s="15">
        <f t="shared" si="37"/>
        <v>0.27480842855467735</v>
      </c>
      <c r="L338" s="15"/>
      <c r="M338" s="182" t="s">
        <v>631</v>
      </c>
      <c r="N338" s="183" t="s">
        <v>632</v>
      </c>
      <c r="O338" s="184">
        <v>15012100</v>
      </c>
      <c r="P338" s="184">
        <v>7322</v>
      </c>
      <c r="Q338" s="15">
        <f t="shared" si="34"/>
        <v>0.48773988982221012</v>
      </c>
      <c r="R338" s="15"/>
      <c r="S338" s="182" t="s">
        <v>633</v>
      </c>
      <c r="T338" s="183" t="s">
        <v>634</v>
      </c>
      <c r="U338" s="184">
        <v>34116895</v>
      </c>
      <c r="V338" s="184">
        <v>6735</v>
      </c>
      <c r="W338" s="15">
        <f t="shared" si="35"/>
        <v>0.19740952393235084</v>
      </c>
    </row>
    <row r="339" spans="1:23" ht="15">
      <c r="A339" s="182" t="s">
        <v>633</v>
      </c>
      <c r="B339" s="183" t="s">
        <v>634</v>
      </c>
      <c r="C339" s="184">
        <v>587655</v>
      </c>
      <c r="D339" s="184">
        <v>1255</v>
      </c>
      <c r="E339" s="15">
        <f t="shared" si="36"/>
        <v>2.1356067760846074</v>
      </c>
      <c r="F339" s="15"/>
      <c r="G339" s="182" t="s">
        <v>635</v>
      </c>
      <c r="H339" s="183" t="s">
        <v>636</v>
      </c>
      <c r="I339" s="184">
        <v>4463742</v>
      </c>
      <c r="J339" s="184">
        <v>3077</v>
      </c>
      <c r="K339" s="15">
        <f t="shared" si="37"/>
        <v>0.68933195511747769</v>
      </c>
      <c r="L339" s="15"/>
      <c r="M339" s="182" t="s">
        <v>633</v>
      </c>
      <c r="N339" s="183" t="s">
        <v>634</v>
      </c>
      <c r="O339" s="184">
        <v>1350104</v>
      </c>
      <c r="P339" s="184">
        <v>2886</v>
      </c>
      <c r="Q339" s="15">
        <f t="shared" si="34"/>
        <v>2.1376131023980376</v>
      </c>
      <c r="R339" s="15"/>
      <c r="S339" s="182" t="s">
        <v>635</v>
      </c>
      <c r="T339" s="183" t="s">
        <v>636</v>
      </c>
      <c r="U339" s="184">
        <v>1829109</v>
      </c>
      <c r="V339" s="184">
        <v>2135</v>
      </c>
      <c r="W339" s="15">
        <f t="shared" si="35"/>
        <v>1.1672349761550569</v>
      </c>
    </row>
    <row r="340" spans="1:23" ht="15">
      <c r="A340" s="182" t="s">
        <v>635</v>
      </c>
      <c r="B340" s="183" t="s">
        <v>636</v>
      </c>
      <c r="C340" s="184">
        <v>1293889049</v>
      </c>
      <c r="D340" s="184">
        <v>33675</v>
      </c>
      <c r="E340" s="15">
        <f t="shared" si="36"/>
        <v>2.6026188277910062E-2</v>
      </c>
      <c r="F340" s="15"/>
      <c r="G340" s="182" t="s">
        <v>637</v>
      </c>
      <c r="H340" s="183" t="s">
        <v>638</v>
      </c>
      <c r="I340" s="184">
        <v>1537003150</v>
      </c>
      <c r="J340" s="184">
        <v>109819</v>
      </c>
      <c r="K340" s="15">
        <f t="shared" si="37"/>
        <v>7.1450081283177591E-2</v>
      </c>
      <c r="L340" s="15"/>
      <c r="M340" s="182" t="s">
        <v>635</v>
      </c>
      <c r="N340" s="183" t="s">
        <v>636</v>
      </c>
      <c r="O340" s="184">
        <v>1699219958</v>
      </c>
      <c r="P340" s="184">
        <v>155382</v>
      </c>
      <c r="Q340" s="15">
        <f t="shared" si="34"/>
        <v>9.1443134991708946E-2</v>
      </c>
      <c r="R340" s="15"/>
      <c r="S340" s="182" t="s">
        <v>637</v>
      </c>
      <c r="T340" s="183" t="s">
        <v>638</v>
      </c>
      <c r="U340" s="184">
        <v>584074014</v>
      </c>
      <c r="V340" s="184">
        <v>73199</v>
      </c>
      <c r="W340" s="15">
        <f t="shared" si="35"/>
        <v>0.12532487021413694</v>
      </c>
    </row>
    <row r="341" spans="1:23" ht="15">
      <c r="A341" s="182" t="s">
        <v>637</v>
      </c>
      <c r="B341" s="183" t="s">
        <v>638</v>
      </c>
      <c r="C341" s="184">
        <v>4476718339</v>
      </c>
      <c r="D341" s="184">
        <v>112512</v>
      </c>
      <c r="E341" s="15">
        <f t="shared" si="36"/>
        <v>2.5132695756135665E-2</v>
      </c>
      <c r="F341" s="15"/>
      <c r="G341" s="182" t="s">
        <v>639</v>
      </c>
      <c r="H341" s="183" t="s">
        <v>640</v>
      </c>
      <c r="I341" s="184">
        <v>6802972386</v>
      </c>
      <c r="J341" s="184">
        <v>533615</v>
      </c>
      <c r="K341" s="15">
        <f t="shared" si="37"/>
        <v>7.8438507423334414E-2</v>
      </c>
      <c r="L341" s="15"/>
      <c r="M341" s="182" t="s">
        <v>637</v>
      </c>
      <c r="N341" s="183" t="s">
        <v>638</v>
      </c>
      <c r="O341" s="184">
        <v>5936925834</v>
      </c>
      <c r="P341" s="184">
        <v>767707</v>
      </c>
      <c r="Q341" s="15">
        <f t="shared" ref="Q341:Q404" si="38">P341/O341*1000</f>
        <v>0.1293105255927979</v>
      </c>
      <c r="R341" s="15"/>
      <c r="S341" s="182" t="s">
        <v>639</v>
      </c>
      <c r="T341" s="183" t="s">
        <v>640</v>
      </c>
      <c r="U341" s="184">
        <v>3361264865</v>
      </c>
      <c r="V341" s="184">
        <v>476268</v>
      </c>
      <c r="W341" s="15">
        <f t="shared" ref="W341:W404" si="39">V341/U341*1000</f>
        <v>0.14169308850345538</v>
      </c>
    </row>
    <row r="342" spans="1:23" ht="15">
      <c r="A342" s="182" t="s">
        <v>639</v>
      </c>
      <c r="B342" s="183" t="s">
        <v>640</v>
      </c>
      <c r="C342" s="184">
        <v>138937228</v>
      </c>
      <c r="D342" s="184">
        <v>10245</v>
      </c>
      <c r="E342" s="15">
        <f t="shared" ref="E342:E405" si="40">D342/C342*1000</f>
        <v>7.3738335991560156E-2</v>
      </c>
      <c r="F342" s="15"/>
      <c r="G342" s="182" t="s">
        <v>641</v>
      </c>
      <c r="H342" s="183" t="s">
        <v>642</v>
      </c>
      <c r="I342" s="184">
        <v>385309569</v>
      </c>
      <c r="J342" s="184">
        <v>88502</v>
      </c>
      <c r="K342" s="15">
        <f t="shared" ref="K342:K405" si="41">J342/I342*1000</f>
        <v>0.22969063610252566</v>
      </c>
      <c r="L342" s="15"/>
      <c r="M342" s="182" t="s">
        <v>639</v>
      </c>
      <c r="N342" s="183" t="s">
        <v>640</v>
      </c>
      <c r="O342" s="184">
        <v>403372489</v>
      </c>
      <c r="P342" s="184">
        <v>127839</v>
      </c>
      <c r="Q342" s="15">
        <f t="shared" si="38"/>
        <v>0.31692543117386468</v>
      </c>
      <c r="R342" s="15"/>
      <c r="S342" s="182" t="s">
        <v>641</v>
      </c>
      <c r="T342" s="183" t="s">
        <v>642</v>
      </c>
      <c r="U342" s="184">
        <v>310931619</v>
      </c>
      <c r="V342" s="184">
        <v>109119</v>
      </c>
      <c r="W342" s="15">
        <f t="shared" si="39"/>
        <v>0.35094211502497596</v>
      </c>
    </row>
    <row r="343" spans="1:23" ht="15">
      <c r="A343" s="182" t="s">
        <v>641</v>
      </c>
      <c r="B343" s="183" t="s">
        <v>642</v>
      </c>
      <c r="C343" s="184">
        <v>46845</v>
      </c>
      <c r="D343" s="184">
        <v>107</v>
      </c>
      <c r="E343" s="15">
        <f t="shared" si="40"/>
        <v>2.2841285089123704</v>
      </c>
      <c r="F343" s="15"/>
      <c r="G343" s="182" t="s">
        <v>643</v>
      </c>
      <c r="H343" s="183" t="s">
        <v>644</v>
      </c>
      <c r="I343" s="184">
        <v>4001</v>
      </c>
      <c r="J343" s="184">
        <v>17</v>
      </c>
      <c r="K343" s="15">
        <f t="shared" si="41"/>
        <v>4.24893776555861</v>
      </c>
      <c r="L343" s="15"/>
      <c r="M343" s="182" t="s">
        <v>641</v>
      </c>
      <c r="N343" s="183" t="s">
        <v>642</v>
      </c>
      <c r="O343" s="184">
        <v>36649</v>
      </c>
      <c r="P343" s="184">
        <v>430</v>
      </c>
      <c r="Q343" s="15">
        <f t="shared" si="38"/>
        <v>11.732925864280062</v>
      </c>
      <c r="R343" s="15"/>
      <c r="S343" s="182" t="s">
        <v>643</v>
      </c>
      <c r="T343" s="183" t="s">
        <v>644</v>
      </c>
      <c r="U343" s="184">
        <v>44007</v>
      </c>
      <c r="V343" s="184">
        <v>168</v>
      </c>
      <c r="W343" s="15">
        <f t="shared" si="39"/>
        <v>3.8175744767877839</v>
      </c>
    </row>
    <row r="344" spans="1:23" ht="15">
      <c r="A344" s="182" t="s">
        <v>643</v>
      </c>
      <c r="B344" s="183" t="s">
        <v>644</v>
      </c>
      <c r="C344" s="184">
        <v>49960</v>
      </c>
      <c r="D344" s="184">
        <v>361</v>
      </c>
      <c r="E344" s="15">
        <f t="shared" si="40"/>
        <v>7.2257806244995999</v>
      </c>
      <c r="F344" s="15"/>
      <c r="G344" s="182" t="s">
        <v>645</v>
      </c>
      <c r="H344" s="183" t="s">
        <v>646</v>
      </c>
      <c r="I344" s="184">
        <v>152091</v>
      </c>
      <c r="J344" s="184">
        <v>2132</v>
      </c>
      <c r="K344" s="15">
        <f t="shared" si="41"/>
        <v>14.01792348002183</v>
      </c>
      <c r="L344" s="15"/>
      <c r="M344" s="182" t="s">
        <v>643</v>
      </c>
      <c r="N344" s="183" t="s">
        <v>644</v>
      </c>
      <c r="O344" s="184">
        <v>41268099</v>
      </c>
      <c r="P344" s="184">
        <v>14388</v>
      </c>
      <c r="Q344" s="15">
        <f t="shared" si="38"/>
        <v>0.34864702636290562</v>
      </c>
      <c r="R344" s="15"/>
      <c r="S344" s="182" t="s">
        <v>645</v>
      </c>
      <c r="T344" s="183" t="s">
        <v>646</v>
      </c>
      <c r="U344" s="184">
        <v>571576</v>
      </c>
      <c r="V344" s="184">
        <v>9303</v>
      </c>
      <c r="W344" s="15">
        <f t="shared" si="39"/>
        <v>16.276050778899041</v>
      </c>
    </row>
    <row r="345" spans="1:23" ht="15">
      <c r="A345" s="182" t="s">
        <v>645</v>
      </c>
      <c r="B345" s="183" t="s">
        <v>646</v>
      </c>
      <c r="C345" s="184">
        <v>16243663</v>
      </c>
      <c r="D345" s="184">
        <v>4517</v>
      </c>
      <c r="E345" s="15">
        <f t="shared" si="40"/>
        <v>0.27807767250527177</v>
      </c>
      <c r="F345" s="15"/>
      <c r="G345" s="182" t="s">
        <v>647</v>
      </c>
      <c r="H345" s="183" t="s">
        <v>648</v>
      </c>
      <c r="I345" s="184">
        <v>53628538</v>
      </c>
      <c r="J345" s="184">
        <v>15337</v>
      </c>
      <c r="K345" s="15">
        <f t="shared" si="41"/>
        <v>0.28598579360861937</v>
      </c>
      <c r="L345" s="15"/>
      <c r="M345" s="182" t="s">
        <v>645</v>
      </c>
      <c r="N345" s="183" t="s">
        <v>646</v>
      </c>
      <c r="O345" s="184">
        <v>1</v>
      </c>
      <c r="P345" s="184">
        <v>2</v>
      </c>
      <c r="Q345" s="15">
        <f t="shared" si="38"/>
        <v>2000</v>
      </c>
      <c r="R345" s="15"/>
      <c r="S345" s="182" t="s">
        <v>647</v>
      </c>
      <c r="T345" s="183" t="s">
        <v>648</v>
      </c>
      <c r="U345" s="184">
        <v>31954324</v>
      </c>
      <c r="V345" s="184">
        <v>10519</v>
      </c>
      <c r="W345" s="15">
        <f t="shared" si="39"/>
        <v>0.32918862561448647</v>
      </c>
    </row>
    <row r="346" spans="1:23" ht="15">
      <c r="A346" s="182" t="s">
        <v>647</v>
      </c>
      <c r="B346" s="183" t="s">
        <v>648</v>
      </c>
      <c r="C346" s="184">
        <v>69647677</v>
      </c>
      <c r="D346" s="184">
        <v>7705</v>
      </c>
      <c r="E346" s="15">
        <f t="shared" si="40"/>
        <v>0.1106282410538976</v>
      </c>
      <c r="F346" s="15"/>
      <c r="G346" s="182" t="s">
        <v>649</v>
      </c>
      <c r="H346" s="183" t="s">
        <v>650</v>
      </c>
      <c r="I346" s="184">
        <v>107868710</v>
      </c>
      <c r="J346" s="184">
        <v>31006</v>
      </c>
      <c r="K346" s="15">
        <f t="shared" si="41"/>
        <v>0.28744202095306415</v>
      </c>
      <c r="L346" s="15"/>
      <c r="M346" s="182" t="s">
        <v>647</v>
      </c>
      <c r="N346" s="183" t="s">
        <v>648</v>
      </c>
      <c r="O346" s="184">
        <v>191393698</v>
      </c>
      <c r="P346" s="184">
        <v>48033</v>
      </c>
      <c r="Q346" s="15">
        <f t="shared" si="38"/>
        <v>0.25096437605798283</v>
      </c>
      <c r="R346" s="15"/>
      <c r="S346" s="182" t="s">
        <v>649</v>
      </c>
      <c r="T346" s="183" t="s">
        <v>650</v>
      </c>
      <c r="U346" s="184">
        <v>0</v>
      </c>
      <c r="V346" s="184">
        <v>893</v>
      </c>
      <c r="W346" s="15" t="e">
        <f t="shared" si="39"/>
        <v>#DIV/0!</v>
      </c>
    </row>
    <row r="347" spans="1:23" ht="15">
      <c r="A347" s="182" t="s">
        <v>649</v>
      </c>
      <c r="B347" s="183" t="s">
        <v>650</v>
      </c>
      <c r="C347" s="184">
        <v>24134613</v>
      </c>
      <c r="D347" s="184">
        <v>22966</v>
      </c>
      <c r="E347" s="15">
        <f t="shared" si="40"/>
        <v>0.95157937688911776</v>
      </c>
      <c r="F347" s="15"/>
      <c r="G347" s="182" t="s">
        <v>651</v>
      </c>
      <c r="H347" s="183" t="s">
        <v>652</v>
      </c>
      <c r="I347" s="184">
        <v>46901267</v>
      </c>
      <c r="J347" s="184">
        <v>64415</v>
      </c>
      <c r="K347" s="15">
        <f t="shared" si="41"/>
        <v>1.3734170550232683</v>
      </c>
      <c r="L347" s="15"/>
      <c r="M347" s="182" t="s">
        <v>649</v>
      </c>
      <c r="N347" s="183" t="s">
        <v>650</v>
      </c>
      <c r="O347" s="184">
        <v>80259000</v>
      </c>
      <c r="P347" s="184">
        <v>206323</v>
      </c>
      <c r="Q347" s="15">
        <f t="shared" si="38"/>
        <v>2.5707148108000348</v>
      </c>
      <c r="R347" s="15"/>
      <c r="S347" s="182" t="s">
        <v>651</v>
      </c>
      <c r="T347" s="183" t="s">
        <v>652</v>
      </c>
      <c r="U347" s="184">
        <v>80154179</v>
      </c>
      <c r="V347" s="184">
        <v>26456</v>
      </c>
      <c r="W347" s="15">
        <f t="shared" si="39"/>
        <v>0.33006388849669333</v>
      </c>
    </row>
    <row r="348" spans="1:23" ht="15">
      <c r="A348" s="182" t="s">
        <v>651</v>
      </c>
      <c r="B348" s="183" t="s">
        <v>652</v>
      </c>
      <c r="C348" s="184">
        <v>17709</v>
      </c>
      <c r="D348" s="184">
        <v>613</v>
      </c>
      <c r="E348" s="15">
        <f t="shared" si="40"/>
        <v>34.615167428990908</v>
      </c>
      <c r="F348" s="15"/>
      <c r="G348" s="182" t="s">
        <v>653</v>
      </c>
      <c r="H348" s="183" t="s">
        <v>654</v>
      </c>
      <c r="I348" s="184">
        <v>125827</v>
      </c>
      <c r="J348" s="184">
        <v>5539</v>
      </c>
      <c r="K348" s="15">
        <f t="shared" si="41"/>
        <v>44.020758660700807</v>
      </c>
      <c r="L348" s="15"/>
      <c r="M348" s="182" t="s">
        <v>651</v>
      </c>
      <c r="N348" s="183" t="s">
        <v>652</v>
      </c>
      <c r="O348" s="184">
        <v>1050519</v>
      </c>
      <c r="P348" s="184">
        <v>38215</v>
      </c>
      <c r="Q348" s="15">
        <f t="shared" si="38"/>
        <v>36.377257336611713</v>
      </c>
      <c r="R348" s="15"/>
      <c r="S348" s="182" t="s">
        <v>653</v>
      </c>
      <c r="T348" s="183" t="s">
        <v>654</v>
      </c>
      <c r="U348" s="184">
        <v>51222057</v>
      </c>
      <c r="V348" s="184">
        <v>105612</v>
      </c>
      <c r="W348" s="15">
        <f t="shared" si="39"/>
        <v>2.0618461300763458</v>
      </c>
    </row>
    <row r="349" spans="1:23" ht="15">
      <c r="A349" s="182" t="s">
        <v>653</v>
      </c>
      <c r="B349" s="183" t="s">
        <v>654</v>
      </c>
      <c r="C349" s="184">
        <v>10216020</v>
      </c>
      <c r="D349" s="184">
        <v>13877</v>
      </c>
      <c r="E349" s="15">
        <f t="shared" si="40"/>
        <v>1.3583567769052918</v>
      </c>
      <c r="F349" s="15"/>
      <c r="G349" s="182" t="s">
        <v>655</v>
      </c>
      <c r="H349" s="183" t="s">
        <v>656</v>
      </c>
      <c r="I349" s="184">
        <v>28799494</v>
      </c>
      <c r="J349" s="184">
        <v>38002</v>
      </c>
      <c r="K349" s="15">
        <f t="shared" si="41"/>
        <v>1.3195370724221751</v>
      </c>
      <c r="L349" s="15"/>
      <c r="M349" s="182" t="s">
        <v>653</v>
      </c>
      <c r="N349" s="183" t="s">
        <v>654</v>
      </c>
      <c r="O349" s="184">
        <v>38460089</v>
      </c>
      <c r="P349" s="184">
        <v>62635</v>
      </c>
      <c r="Q349" s="15">
        <f t="shared" si="38"/>
        <v>1.6285713743408134</v>
      </c>
      <c r="R349" s="15"/>
      <c r="S349" s="182" t="s">
        <v>655</v>
      </c>
      <c r="T349" s="183" t="s">
        <v>656</v>
      </c>
      <c r="U349" s="184">
        <v>572952</v>
      </c>
      <c r="V349" s="184">
        <v>42820</v>
      </c>
      <c r="W349" s="15">
        <f t="shared" si="39"/>
        <v>74.735754478560168</v>
      </c>
    </row>
    <row r="350" spans="1:23" ht="15">
      <c r="A350" s="182" t="s">
        <v>655</v>
      </c>
      <c r="B350" s="183" t="s">
        <v>656</v>
      </c>
      <c r="C350" s="184">
        <v>23589023</v>
      </c>
      <c r="D350" s="184">
        <v>34319</v>
      </c>
      <c r="E350" s="15">
        <f t="shared" si="40"/>
        <v>1.4548716154967503</v>
      </c>
      <c r="F350" s="15"/>
      <c r="G350" s="182" t="s">
        <v>657</v>
      </c>
      <c r="H350" s="183" t="s">
        <v>658</v>
      </c>
      <c r="I350" s="184">
        <v>53323686</v>
      </c>
      <c r="J350" s="184">
        <v>160459</v>
      </c>
      <c r="K350" s="15">
        <f t="shared" si="41"/>
        <v>3.0091505677233195</v>
      </c>
      <c r="L350" s="15"/>
      <c r="M350" s="182" t="s">
        <v>655</v>
      </c>
      <c r="N350" s="183" t="s">
        <v>656</v>
      </c>
      <c r="O350" s="184">
        <v>59327769</v>
      </c>
      <c r="P350" s="184">
        <v>230956</v>
      </c>
      <c r="Q350" s="15">
        <f t="shared" si="38"/>
        <v>3.8928819318993777</v>
      </c>
      <c r="R350" s="15"/>
      <c r="S350" s="182" t="s">
        <v>657</v>
      </c>
      <c r="T350" s="183" t="s">
        <v>658</v>
      </c>
      <c r="U350" s="184">
        <v>39776724</v>
      </c>
      <c r="V350" s="184">
        <v>49984</v>
      </c>
      <c r="W350" s="15">
        <f t="shared" si="39"/>
        <v>1.2566142953351311</v>
      </c>
    </row>
    <row r="351" spans="1:23" ht="15">
      <c r="A351" s="182" t="s">
        <v>657</v>
      </c>
      <c r="B351" s="183" t="s">
        <v>658</v>
      </c>
      <c r="C351" s="184">
        <v>596217364</v>
      </c>
      <c r="D351" s="184">
        <v>17696</v>
      </c>
      <c r="E351" s="15">
        <f t="shared" si="40"/>
        <v>2.9680450568024718E-2</v>
      </c>
      <c r="F351" s="15"/>
      <c r="G351" s="182" t="s">
        <v>659</v>
      </c>
      <c r="H351" s="183" t="s">
        <v>660</v>
      </c>
      <c r="I351" s="184">
        <v>1263605187</v>
      </c>
      <c r="J351" s="184">
        <v>115344</v>
      </c>
      <c r="K351" s="15">
        <f t="shared" si="41"/>
        <v>9.1281676576403611E-2</v>
      </c>
      <c r="L351" s="15"/>
      <c r="M351" s="182" t="s">
        <v>657</v>
      </c>
      <c r="N351" s="183" t="s">
        <v>658</v>
      </c>
      <c r="O351" s="184">
        <v>2062272320</v>
      </c>
      <c r="P351" s="184">
        <v>296747</v>
      </c>
      <c r="Q351" s="15">
        <f t="shared" si="38"/>
        <v>0.14389321774924468</v>
      </c>
      <c r="R351" s="15"/>
      <c r="S351" s="182" t="s">
        <v>659</v>
      </c>
      <c r="T351" s="183" t="s">
        <v>660</v>
      </c>
      <c r="U351" s="184">
        <v>45586032</v>
      </c>
      <c r="V351" s="184">
        <v>156664</v>
      </c>
      <c r="W351" s="15">
        <f t="shared" si="39"/>
        <v>3.4366667403734548</v>
      </c>
    </row>
    <row r="352" spans="1:23" ht="15">
      <c r="A352" s="182" t="s">
        <v>659</v>
      </c>
      <c r="B352" s="183" t="s">
        <v>660</v>
      </c>
      <c r="C352" s="184">
        <v>28980148</v>
      </c>
      <c r="D352" s="184">
        <v>941</v>
      </c>
      <c r="E352" s="15">
        <f t="shared" si="40"/>
        <v>3.2470503601292854E-2</v>
      </c>
      <c r="F352" s="15"/>
      <c r="G352" s="182" t="s">
        <v>661</v>
      </c>
      <c r="H352" s="183" t="s">
        <v>662</v>
      </c>
      <c r="I352" s="184">
        <v>52521253</v>
      </c>
      <c r="J352" s="184">
        <v>3546</v>
      </c>
      <c r="K352" s="15">
        <f t="shared" si="41"/>
        <v>6.7515525572095544E-2</v>
      </c>
      <c r="L352" s="15"/>
      <c r="M352" s="182" t="s">
        <v>659</v>
      </c>
      <c r="N352" s="183" t="s">
        <v>660</v>
      </c>
      <c r="O352" s="184">
        <v>271684804</v>
      </c>
      <c r="P352" s="184">
        <v>28245</v>
      </c>
      <c r="Q352" s="15">
        <f t="shared" si="38"/>
        <v>0.10396238429293969</v>
      </c>
      <c r="R352" s="15"/>
      <c r="S352" s="182" t="s">
        <v>661</v>
      </c>
      <c r="T352" s="183" t="s">
        <v>662</v>
      </c>
      <c r="U352" s="184">
        <v>1310468866</v>
      </c>
      <c r="V352" s="184">
        <v>152001</v>
      </c>
      <c r="W352" s="15">
        <f t="shared" si="39"/>
        <v>0.11598978346121197</v>
      </c>
    </row>
    <row r="353" spans="1:23" ht="15">
      <c r="A353" s="182" t="s">
        <v>661</v>
      </c>
      <c r="B353" s="183" t="s">
        <v>662</v>
      </c>
      <c r="C353" s="184">
        <v>340777625</v>
      </c>
      <c r="D353" s="184">
        <v>23532</v>
      </c>
      <c r="E353" s="15">
        <f t="shared" si="40"/>
        <v>6.9053829458433483E-2</v>
      </c>
      <c r="F353" s="15"/>
      <c r="G353" s="182" t="s">
        <v>663</v>
      </c>
      <c r="H353" s="183" t="s">
        <v>664</v>
      </c>
      <c r="I353" s="184">
        <v>510139989</v>
      </c>
      <c r="J353" s="184">
        <v>96242</v>
      </c>
      <c r="K353" s="15">
        <f t="shared" si="41"/>
        <v>0.18865801951471797</v>
      </c>
      <c r="L353" s="15"/>
      <c r="M353" s="182" t="s">
        <v>661</v>
      </c>
      <c r="N353" s="183" t="s">
        <v>662</v>
      </c>
      <c r="O353" s="184">
        <v>786904288</v>
      </c>
      <c r="P353" s="184">
        <v>260666</v>
      </c>
      <c r="Q353" s="15">
        <f t="shared" si="38"/>
        <v>0.33125502551588587</v>
      </c>
      <c r="R353" s="15"/>
      <c r="S353" s="182" t="s">
        <v>663</v>
      </c>
      <c r="T353" s="183" t="s">
        <v>664</v>
      </c>
      <c r="U353" s="184">
        <v>1017695135</v>
      </c>
      <c r="V353" s="184">
        <v>30806</v>
      </c>
      <c r="W353" s="15">
        <f t="shared" si="39"/>
        <v>3.0270361860381696E-2</v>
      </c>
    </row>
    <row r="354" spans="1:23" ht="15">
      <c r="A354" s="182" t="s">
        <v>663</v>
      </c>
      <c r="B354" s="183" t="s">
        <v>664</v>
      </c>
      <c r="C354" s="184">
        <v>3564231488</v>
      </c>
      <c r="D354" s="184">
        <v>738769</v>
      </c>
      <c r="E354" s="15">
        <f t="shared" si="40"/>
        <v>0.20727301312703067</v>
      </c>
      <c r="F354" s="15"/>
      <c r="G354" s="182" t="s">
        <v>665</v>
      </c>
      <c r="H354" s="183" t="s">
        <v>666</v>
      </c>
      <c r="I354" s="184">
        <v>7730113640</v>
      </c>
      <c r="J354" s="184">
        <v>2837252</v>
      </c>
      <c r="K354" s="15">
        <f t="shared" si="41"/>
        <v>0.36703884730988251</v>
      </c>
      <c r="L354" s="15"/>
      <c r="M354" s="182" t="s">
        <v>663</v>
      </c>
      <c r="N354" s="183" t="s">
        <v>664</v>
      </c>
      <c r="O354" s="184">
        <v>7770417605</v>
      </c>
      <c r="P354" s="184">
        <v>4441826</v>
      </c>
      <c r="Q354" s="15">
        <f t="shared" si="38"/>
        <v>0.57163285498862193</v>
      </c>
      <c r="R354" s="15"/>
      <c r="S354" s="182" t="s">
        <v>665</v>
      </c>
      <c r="T354" s="183" t="s">
        <v>1026</v>
      </c>
      <c r="U354" s="184">
        <v>128627413</v>
      </c>
      <c r="V354" s="184">
        <v>28632</v>
      </c>
      <c r="W354" s="15">
        <f t="shared" si="39"/>
        <v>0.22259640719043305</v>
      </c>
    </row>
    <row r="355" spans="1:23" ht="15">
      <c r="A355" s="182" t="s">
        <v>665</v>
      </c>
      <c r="B355" s="183" t="s">
        <v>666</v>
      </c>
      <c r="C355" s="184">
        <v>1546737810</v>
      </c>
      <c r="D355" s="184">
        <v>479164</v>
      </c>
      <c r="E355" s="15">
        <f t="shared" si="40"/>
        <v>0.30979006066968773</v>
      </c>
      <c r="F355" s="15"/>
      <c r="G355" s="182" t="s">
        <v>667</v>
      </c>
      <c r="H355" s="183" t="s">
        <v>668</v>
      </c>
      <c r="I355" s="184">
        <v>2776425393</v>
      </c>
      <c r="J355" s="184">
        <v>1562800</v>
      </c>
      <c r="K355" s="15">
        <f t="shared" si="41"/>
        <v>0.56288204391883689</v>
      </c>
      <c r="L355" s="15"/>
      <c r="M355" s="182" t="s">
        <v>665</v>
      </c>
      <c r="N355" s="183" t="s">
        <v>1026</v>
      </c>
      <c r="O355" s="184">
        <v>1996159161</v>
      </c>
      <c r="P355" s="184">
        <v>1563689</v>
      </c>
      <c r="Q355" s="15">
        <f t="shared" si="38"/>
        <v>0.78334885842301838</v>
      </c>
      <c r="R355" s="15"/>
      <c r="S355" s="182" t="s">
        <v>667</v>
      </c>
      <c r="T355" s="183" t="s">
        <v>668</v>
      </c>
      <c r="U355" s="184">
        <v>3468080877</v>
      </c>
      <c r="V355" s="184">
        <v>2842657</v>
      </c>
      <c r="W355" s="15">
        <f t="shared" si="39"/>
        <v>0.81966283394722572</v>
      </c>
    </row>
    <row r="356" spans="1:23" ht="15">
      <c r="A356" s="182" t="s">
        <v>667</v>
      </c>
      <c r="B356" s="183" t="s">
        <v>668</v>
      </c>
      <c r="C356" s="184">
        <v>299029918</v>
      </c>
      <c r="D356" s="184">
        <v>36946</v>
      </c>
      <c r="E356" s="15">
        <f t="shared" si="40"/>
        <v>0.12355285466787307</v>
      </c>
      <c r="F356" s="15"/>
      <c r="G356" s="182" t="s">
        <v>669</v>
      </c>
      <c r="H356" s="183" t="s">
        <v>670</v>
      </c>
      <c r="I356" s="184">
        <v>658443472</v>
      </c>
      <c r="J356" s="184">
        <v>189123</v>
      </c>
      <c r="K356" s="15">
        <f t="shared" si="41"/>
        <v>0.28722739011375603</v>
      </c>
      <c r="L356" s="15"/>
      <c r="M356" s="182" t="s">
        <v>667</v>
      </c>
      <c r="N356" s="183" t="s">
        <v>668</v>
      </c>
      <c r="O356" s="184">
        <v>657127306</v>
      </c>
      <c r="P356" s="184">
        <v>255145</v>
      </c>
      <c r="Q356" s="15">
        <f t="shared" si="38"/>
        <v>0.38827331883846566</v>
      </c>
      <c r="R356" s="15"/>
      <c r="S356" s="182" t="s">
        <v>669</v>
      </c>
      <c r="T356" s="183" t="s">
        <v>670</v>
      </c>
      <c r="U356" s="184">
        <v>1115347748</v>
      </c>
      <c r="V356" s="184">
        <v>1163753</v>
      </c>
      <c r="W356" s="15">
        <f t="shared" si="39"/>
        <v>1.0433992466356781</v>
      </c>
    </row>
    <row r="357" spans="1:23" ht="15">
      <c r="A357" s="182" t="s">
        <v>669</v>
      </c>
      <c r="B357" s="183" t="s">
        <v>670</v>
      </c>
      <c r="C357" s="184">
        <v>73503503</v>
      </c>
      <c r="D357" s="184">
        <v>24111</v>
      </c>
      <c r="E357" s="15">
        <f t="shared" si="40"/>
        <v>0.32802518269095282</v>
      </c>
      <c r="F357" s="15"/>
      <c r="G357" s="182" t="s">
        <v>671</v>
      </c>
      <c r="H357" s="183" t="s">
        <v>672</v>
      </c>
      <c r="I357" s="184">
        <v>98482624</v>
      </c>
      <c r="J357" s="184">
        <v>47827</v>
      </c>
      <c r="K357" s="15">
        <f t="shared" si="41"/>
        <v>0.48563896916475335</v>
      </c>
      <c r="L357" s="15"/>
      <c r="M357" s="182" t="s">
        <v>669</v>
      </c>
      <c r="N357" s="183" t="s">
        <v>670</v>
      </c>
      <c r="O357" s="184">
        <v>55959449</v>
      </c>
      <c r="P357" s="184">
        <v>43509</v>
      </c>
      <c r="Q357" s="15">
        <f t="shared" si="38"/>
        <v>0.77750944259654886</v>
      </c>
      <c r="R357" s="15"/>
      <c r="S357" s="182" t="s">
        <v>671</v>
      </c>
      <c r="T357" s="183" t="s">
        <v>672</v>
      </c>
      <c r="U357" s="184">
        <v>332560101</v>
      </c>
      <c r="V357" s="184">
        <v>191522</v>
      </c>
      <c r="W357" s="15">
        <f t="shared" si="39"/>
        <v>0.57590191795136603</v>
      </c>
    </row>
    <row r="358" spans="1:23" ht="15">
      <c r="A358" s="182" t="s">
        <v>671</v>
      </c>
      <c r="B358" s="183" t="s">
        <v>672</v>
      </c>
      <c r="C358" s="185" t="s">
        <v>673</v>
      </c>
      <c r="D358" s="185" t="s">
        <v>673</v>
      </c>
      <c r="E358" s="15" t="e">
        <f t="shared" si="40"/>
        <v>#VALUE!</v>
      </c>
      <c r="F358" s="15"/>
      <c r="G358" s="182" t="s">
        <v>674</v>
      </c>
      <c r="H358" s="183" t="s">
        <v>675</v>
      </c>
      <c r="I358" s="185" t="s">
        <v>673</v>
      </c>
      <c r="J358" s="185" t="s">
        <v>673</v>
      </c>
      <c r="K358" s="15" t="e">
        <f t="shared" si="41"/>
        <v>#VALUE!</v>
      </c>
      <c r="L358" s="15"/>
      <c r="M358" s="182" t="s">
        <v>671</v>
      </c>
      <c r="N358" s="183" t="s">
        <v>672</v>
      </c>
      <c r="O358" s="185" t="s">
        <v>673</v>
      </c>
      <c r="P358" s="185" t="s">
        <v>673</v>
      </c>
      <c r="Q358" s="15" t="e">
        <f t="shared" si="38"/>
        <v>#VALUE!</v>
      </c>
      <c r="R358" s="15"/>
      <c r="S358" s="182" t="s">
        <v>674</v>
      </c>
      <c r="T358" s="183" t="s">
        <v>675</v>
      </c>
      <c r="U358" s="184">
        <v>40793978</v>
      </c>
      <c r="V358" s="184">
        <v>34629</v>
      </c>
      <c r="W358" s="15">
        <f t="shared" si="39"/>
        <v>0.8488752923286863</v>
      </c>
    </row>
    <row r="359" spans="1:23" ht="15">
      <c r="A359" s="182" t="s">
        <v>674</v>
      </c>
      <c r="B359" s="183" t="s">
        <v>675</v>
      </c>
      <c r="C359" s="184">
        <v>18188875</v>
      </c>
      <c r="D359" s="184">
        <v>4895</v>
      </c>
      <c r="E359" s="15">
        <f t="shared" si="40"/>
        <v>0.26912054758746762</v>
      </c>
      <c r="F359" s="15"/>
      <c r="G359" s="182" t="s">
        <v>678</v>
      </c>
      <c r="H359" s="183" t="s">
        <v>679</v>
      </c>
      <c r="I359" s="184">
        <v>42112630</v>
      </c>
      <c r="J359" s="184">
        <v>20151</v>
      </c>
      <c r="K359" s="15">
        <f t="shared" si="41"/>
        <v>0.47850253000109466</v>
      </c>
      <c r="L359" s="15"/>
      <c r="M359" s="182" t="s">
        <v>674</v>
      </c>
      <c r="N359" s="183" t="s">
        <v>675</v>
      </c>
      <c r="O359" s="184">
        <v>61603345</v>
      </c>
      <c r="P359" s="184">
        <v>46899</v>
      </c>
      <c r="Q359" s="15">
        <f t="shared" si="38"/>
        <v>0.76130606219516173</v>
      </c>
      <c r="R359" s="15"/>
      <c r="S359" s="182" t="s">
        <v>676</v>
      </c>
      <c r="T359" s="183" t="s">
        <v>677</v>
      </c>
      <c r="U359" s="185" t="s">
        <v>673</v>
      </c>
      <c r="V359" s="185" t="s">
        <v>673</v>
      </c>
      <c r="W359" s="15" t="e">
        <f t="shared" si="39"/>
        <v>#VALUE!</v>
      </c>
    </row>
    <row r="360" spans="1:23" ht="15">
      <c r="A360" s="182" t="s">
        <v>676</v>
      </c>
      <c r="B360" s="183" t="s">
        <v>677</v>
      </c>
      <c r="C360" s="184">
        <v>419</v>
      </c>
      <c r="D360" s="184">
        <v>6</v>
      </c>
      <c r="E360" s="15">
        <f t="shared" si="40"/>
        <v>14.319809069212411</v>
      </c>
      <c r="F360" s="15"/>
      <c r="G360" s="182" t="s">
        <v>680</v>
      </c>
      <c r="H360" s="183" t="s">
        <v>681</v>
      </c>
      <c r="I360" s="184">
        <v>234670</v>
      </c>
      <c r="J360" s="184">
        <v>122</v>
      </c>
      <c r="K360" s="15">
        <f t="shared" si="41"/>
        <v>0.5198789789917756</v>
      </c>
      <c r="L360" s="15"/>
      <c r="M360" s="182" t="s">
        <v>676</v>
      </c>
      <c r="N360" s="183" t="s">
        <v>677</v>
      </c>
      <c r="O360" s="184">
        <v>265</v>
      </c>
      <c r="P360" s="184">
        <v>2</v>
      </c>
      <c r="Q360" s="15">
        <f t="shared" si="38"/>
        <v>7.5471698113207548</v>
      </c>
      <c r="R360" s="15"/>
      <c r="S360" s="182" t="s">
        <v>678</v>
      </c>
      <c r="T360" s="183" t="s">
        <v>679</v>
      </c>
      <c r="U360" s="184">
        <v>59133812</v>
      </c>
      <c r="V360" s="184">
        <v>56225</v>
      </c>
      <c r="W360" s="15">
        <f t="shared" si="39"/>
        <v>0.95080966537384737</v>
      </c>
    </row>
    <row r="361" spans="1:23" ht="15">
      <c r="A361" s="182" t="s">
        <v>678</v>
      </c>
      <c r="B361" s="183" t="s">
        <v>679</v>
      </c>
      <c r="C361" s="184">
        <v>1191398</v>
      </c>
      <c r="D361" s="184">
        <v>23818</v>
      </c>
      <c r="E361" s="15">
        <f t="shared" si="40"/>
        <v>19.991640073258473</v>
      </c>
      <c r="F361" s="15"/>
      <c r="G361" s="182" t="s">
        <v>682</v>
      </c>
      <c r="H361" s="183" t="s">
        <v>683</v>
      </c>
      <c r="I361" s="184">
        <v>915729</v>
      </c>
      <c r="J361" s="184">
        <v>193353</v>
      </c>
      <c r="K361" s="15">
        <f t="shared" si="41"/>
        <v>211.14652915873583</v>
      </c>
      <c r="L361" s="15"/>
      <c r="M361" s="182" t="s">
        <v>678</v>
      </c>
      <c r="N361" s="183" t="s">
        <v>679</v>
      </c>
      <c r="O361" s="184">
        <v>365730</v>
      </c>
      <c r="P361" s="184">
        <v>1094495</v>
      </c>
      <c r="Q361" s="15">
        <f t="shared" si="38"/>
        <v>2992.6311760041558</v>
      </c>
      <c r="R361" s="15"/>
      <c r="S361" s="182" t="s">
        <v>680</v>
      </c>
      <c r="T361" s="183" t="s">
        <v>681</v>
      </c>
      <c r="U361" s="184">
        <v>60</v>
      </c>
      <c r="V361" s="184">
        <v>5</v>
      </c>
      <c r="W361" s="15">
        <f t="shared" si="39"/>
        <v>83.333333333333329</v>
      </c>
    </row>
    <row r="362" spans="1:23" ht="15">
      <c r="A362" s="182" t="s">
        <v>680</v>
      </c>
      <c r="B362" s="183" t="s">
        <v>681</v>
      </c>
      <c r="C362" s="184">
        <v>11472996</v>
      </c>
      <c r="D362" s="184">
        <v>4942</v>
      </c>
      <c r="E362" s="15">
        <f t="shared" si="40"/>
        <v>0.43075060777498742</v>
      </c>
      <c r="F362" s="15"/>
      <c r="G362" s="182" t="s">
        <v>684</v>
      </c>
      <c r="H362" s="183" t="s">
        <v>685</v>
      </c>
      <c r="I362" s="184">
        <v>27510788</v>
      </c>
      <c r="J362" s="184">
        <v>15076</v>
      </c>
      <c r="K362" s="15">
        <f t="shared" si="41"/>
        <v>0.54800320514265166</v>
      </c>
      <c r="L362" s="15"/>
      <c r="M362" s="182" t="s">
        <v>680</v>
      </c>
      <c r="N362" s="183" t="s">
        <v>681</v>
      </c>
      <c r="O362" s="184">
        <v>27373080</v>
      </c>
      <c r="P362" s="184">
        <v>21286</v>
      </c>
      <c r="Q362" s="15">
        <f t="shared" si="38"/>
        <v>0.77762531655188238</v>
      </c>
      <c r="R362" s="15"/>
      <c r="S362" s="182" t="s">
        <v>682</v>
      </c>
      <c r="T362" s="183" t="s">
        <v>683</v>
      </c>
      <c r="U362" s="184">
        <v>0</v>
      </c>
      <c r="V362" s="184">
        <v>422057</v>
      </c>
      <c r="W362" s="15" t="e">
        <f t="shared" si="39"/>
        <v>#DIV/0!</v>
      </c>
    </row>
    <row r="363" spans="1:23" ht="15">
      <c r="A363" s="182" t="s">
        <v>682</v>
      </c>
      <c r="B363" s="183" t="s">
        <v>683</v>
      </c>
      <c r="C363" s="184">
        <v>37133227</v>
      </c>
      <c r="D363" s="184">
        <v>18570</v>
      </c>
      <c r="E363" s="15">
        <f t="shared" si="40"/>
        <v>0.50009119864535334</v>
      </c>
      <c r="F363" s="15"/>
      <c r="G363" s="182" t="s">
        <v>686</v>
      </c>
      <c r="H363" s="183" t="s">
        <v>687</v>
      </c>
      <c r="I363" s="184">
        <v>79470744</v>
      </c>
      <c r="J363" s="184">
        <v>66418</v>
      </c>
      <c r="K363" s="15">
        <f t="shared" si="41"/>
        <v>0.83575409838871029</v>
      </c>
      <c r="L363" s="15"/>
      <c r="M363" s="182" t="s">
        <v>682</v>
      </c>
      <c r="N363" s="183" t="s">
        <v>683</v>
      </c>
      <c r="O363" s="184">
        <v>102402284</v>
      </c>
      <c r="P363" s="184">
        <v>122705</v>
      </c>
      <c r="Q363" s="15">
        <f t="shared" si="38"/>
        <v>1.1982642887144976</v>
      </c>
      <c r="R363" s="15"/>
      <c r="S363" s="182" t="s">
        <v>684</v>
      </c>
      <c r="T363" s="183" t="s">
        <v>685</v>
      </c>
      <c r="U363" s="184">
        <v>25841941</v>
      </c>
      <c r="V363" s="184">
        <v>21629</v>
      </c>
      <c r="W363" s="15">
        <f t="shared" si="39"/>
        <v>0.83697273358839419</v>
      </c>
    </row>
    <row r="364" spans="1:23" ht="15">
      <c r="A364" s="182" t="s">
        <v>684</v>
      </c>
      <c r="B364" s="183" t="s">
        <v>685</v>
      </c>
      <c r="C364" s="184">
        <v>23900039</v>
      </c>
      <c r="D364" s="184">
        <v>9890</v>
      </c>
      <c r="E364" s="15">
        <f t="shared" si="40"/>
        <v>0.4138068561310716</v>
      </c>
      <c r="F364" s="15"/>
      <c r="G364" s="182" t="s">
        <v>688</v>
      </c>
      <c r="H364" s="183" t="s">
        <v>689</v>
      </c>
      <c r="I364" s="184">
        <v>51050627</v>
      </c>
      <c r="J364" s="184">
        <v>33003</v>
      </c>
      <c r="K364" s="15">
        <f t="shared" si="41"/>
        <v>0.64647589930678029</v>
      </c>
      <c r="L364" s="15"/>
      <c r="M364" s="182" t="s">
        <v>684</v>
      </c>
      <c r="N364" s="183" t="s">
        <v>685</v>
      </c>
      <c r="O364" s="184">
        <v>24572811</v>
      </c>
      <c r="P364" s="184">
        <v>26000</v>
      </c>
      <c r="Q364" s="15">
        <f t="shared" si="38"/>
        <v>1.0580800055801511</v>
      </c>
      <c r="R364" s="15"/>
      <c r="S364" s="182" t="s">
        <v>686</v>
      </c>
      <c r="T364" s="183" t="s">
        <v>687</v>
      </c>
      <c r="U364" s="184">
        <v>112121467</v>
      </c>
      <c r="V364" s="184">
        <v>127102</v>
      </c>
      <c r="W364" s="15">
        <f t="shared" si="39"/>
        <v>1.133609855461488</v>
      </c>
    </row>
    <row r="365" spans="1:23" ht="15">
      <c r="A365" s="182" t="s">
        <v>686</v>
      </c>
      <c r="B365" s="183" t="s">
        <v>687</v>
      </c>
      <c r="C365" s="184">
        <v>17790112</v>
      </c>
      <c r="D365" s="184">
        <v>7990</v>
      </c>
      <c r="E365" s="15">
        <f t="shared" si="40"/>
        <v>0.44912589645304091</v>
      </c>
      <c r="F365" s="15"/>
      <c r="G365" s="182" t="s">
        <v>690</v>
      </c>
      <c r="H365" s="183" t="s">
        <v>691</v>
      </c>
      <c r="I365" s="184">
        <v>52297955</v>
      </c>
      <c r="J365" s="184">
        <v>36025</v>
      </c>
      <c r="K365" s="15">
        <f t="shared" si="41"/>
        <v>0.68884146617205211</v>
      </c>
      <c r="L365" s="15"/>
      <c r="M365" s="182" t="s">
        <v>686</v>
      </c>
      <c r="N365" s="183" t="s">
        <v>687</v>
      </c>
      <c r="O365" s="184">
        <v>28760966</v>
      </c>
      <c r="P365" s="184">
        <v>34734</v>
      </c>
      <c r="Q365" s="15">
        <f t="shared" si="38"/>
        <v>1.2076784903539053</v>
      </c>
      <c r="R365" s="15"/>
      <c r="S365" s="182" t="s">
        <v>688</v>
      </c>
      <c r="T365" s="183" t="s">
        <v>689</v>
      </c>
      <c r="U365" s="184">
        <v>11753422</v>
      </c>
      <c r="V365" s="184">
        <v>17014</v>
      </c>
      <c r="W365" s="15">
        <f t="shared" si="39"/>
        <v>1.4475784158860288</v>
      </c>
    </row>
    <row r="366" spans="1:23" ht="15">
      <c r="A366" s="182" t="s">
        <v>688</v>
      </c>
      <c r="B366" s="183" t="s">
        <v>689</v>
      </c>
      <c r="C366" s="184">
        <v>47263695</v>
      </c>
      <c r="D366" s="184">
        <v>27615</v>
      </c>
      <c r="E366" s="15">
        <f t="shared" si="40"/>
        <v>0.58427509740827499</v>
      </c>
      <c r="F366" s="15"/>
      <c r="G366" s="182" t="s">
        <v>692</v>
      </c>
      <c r="H366" s="183" t="s">
        <v>693</v>
      </c>
      <c r="I366" s="184">
        <v>117308543</v>
      </c>
      <c r="J366" s="184">
        <v>117133</v>
      </c>
      <c r="K366" s="15">
        <f t="shared" si="41"/>
        <v>0.99850357872060524</v>
      </c>
      <c r="L366" s="15"/>
      <c r="M366" s="182" t="s">
        <v>688</v>
      </c>
      <c r="N366" s="183" t="s">
        <v>689</v>
      </c>
      <c r="O366" s="184">
        <v>170417579</v>
      </c>
      <c r="P366" s="184">
        <v>194215</v>
      </c>
      <c r="Q366" s="15">
        <f t="shared" si="38"/>
        <v>1.1396418206363559</v>
      </c>
      <c r="R366" s="15"/>
      <c r="S366" s="182" t="s">
        <v>690</v>
      </c>
      <c r="T366" s="183" t="s">
        <v>691</v>
      </c>
      <c r="U366" s="184">
        <v>23003526</v>
      </c>
      <c r="V366" s="184">
        <v>25087</v>
      </c>
      <c r="W366" s="15">
        <f t="shared" si="39"/>
        <v>1.0905719410146077</v>
      </c>
    </row>
    <row r="367" spans="1:23" ht="15">
      <c r="A367" s="182" t="s">
        <v>690</v>
      </c>
      <c r="B367" s="183" t="s">
        <v>691</v>
      </c>
      <c r="C367" s="184">
        <v>62150276</v>
      </c>
      <c r="D367" s="184">
        <v>29713</v>
      </c>
      <c r="E367" s="15">
        <f t="shared" si="40"/>
        <v>0.47808315444970834</v>
      </c>
      <c r="F367" s="15"/>
      <c r="G367" s="182" t="s">
        <v>694</v>
      </c>
      <c r="H367" s="183" t="s">
        <v>695</v>
      </c>
      <c r="I367" s="184">
        <v>173872086</v>
      </c>
      <c r="J367" s="184">
        <v>111770</v>
      </c>
      <c r="K367" s="15">
        <f t="shared" si="41"/>
        <v>0.64282888973909247</v>
      </c>
      <c r="L367" s="15"/>
      <c r="M367" s="182" t="s">
        <v>690</v>
      </c>
      <c r="N367" s="183" t="s">
        <v>691</v>
      </c>
      <c r="O367" s="184">
        <v>257160936</v>
      </c>
      <c r="P367" s="184">
        <v>223003</v>
      </c>
      <c r="Q367" s="15">
        <f t="shared" si="38"/>
        <v>0.8671729208514003</v>
      </c>
      <c r="R367" s="15"/>
      <c r="S367" s="182" t="s">
        <v>692</v>
      </c>
      <c r="T367" s="183" t="s">
        <v>693</v>
      </c>
      <c r="U367" s="184">
        <v>101114146</v>
      </c>
      <c r="V367" s="184">
        <v>145267</v>
      </c>
      <c r="W367" s="15">
        <f t="shared" si="39"/>
        <v>1.4366634713999364</v>
      </c>
    </row>
    <row r="368" spans="1:23" ht="15">
      <c r="A368" s="182" t="s">
        <v>692</v>
      </c>
      <c r="B368" s="183" t="s">
        <v>693</v>
      </c>
      <c r="C368" s="184">
        <v>33601924</v>
      </c>
      <c r="D368" s="184">
        <v>29664</v>
      </c>
      <c r="E368" s="15">
        <f t="shared" si="40"/>
        <v>0.88280659167016751</v>
      </c>
      <c r="F368" s="15"/>
      <c r="G368" s="182" t="s">
        <v>696</v>
      </c>
      <c r="H368" s="183" t="s">
        <v>697</v>
      </c>
      <c r="I368" s="184">
        <v>75090154</v>
      </c>
      <c r="J368" s="184">
        <v>72600</v>
      </c>
      <c r="K368" s="15">
        <f t="shared" si="41"/>
        <v>0.96683780938843189</v>
      </c>
      <c r="L368" s="15"/>
      <c r="M368" s="182" t="s">
        <v>692</v>
      </c>
      <c r="N368" s="183" t="s">
        <v>693</v>
      </c>
      <c r="O368" s="184">
        <v>58462335</v>
      </c>
      <c r="P368" s="184">
        <v>129721</v>
      </c>
      <c r="Q368" s="15">
        <f t="shared" si="38"/>
        <v>2.2188816098433288</v>
      </c>
      <c r="R368" s="15"/>
      <c r="S368" s="182" t="s">
        <v>694</v>
      </c>
      <c r="T368" s="183" t="s">
        <v>695</v>
      </c>
      <c r="U368" s="184">
        <v>148161178</v>
      </c>
      <c r="V368" s="184">
        <v>166878</v>
      </c>
      <c r="W368" s="15">
        <f t="shared" si="39"/>
        <v>1.1263274378123533</v>
      </c>
    </row>
    <row r="369" spans="1:23" ht="15">
      <c r="A369" s="182" t="s">
        <v>694</v>
      </c>
      <c r="B369" s="183" t="s">
        <v>695</v>
      </c>
      <c r="C369" s="184">
        <v>18041592</v>
      </c>
      <c r="D369" s="184">
        <v>36674</v>
      </c>
      <c r="E369" s="15">
        <f t="shared" si="40"/>
        <v>2.0327474426868761</v>
      </c>
      <c r="F369" s="15"/>
      <c r="G369" s="182" t="s">
        <v>698</v>
      </c>
      <c r="H369" s="183" t="s">
        <v>699</v>
      </c>
      <c r="I369" s="184">
        <v>37561209</v>
      </c>
      <c r="J369" s="184">
        <v>106904</v>
      </c>
      <c r="K369" s="15">
        <f t="shared" si="41"/>
        <v>2.846127769742449</v>
      </c>
      <c r="L369" s="15"/>
      <c r="M369" s="182" t="s">
        <v>694</v>
      </c>
      <c r="N369" s="183" t="s">
        <v>695</v>
      </c>
      <c r="O369" s="184">
        <v>47426461</v>
      </c>
      <c r="P369" s="184">
        <v>142131</v>
      </c>
      <c r="Q369" s="15">
        <f t="shared" si="38"/>
        <v>2.9968713035535166</v>
      </c>
      <c r="R369" s="15"/>
      <c r="S369" s="182" t="s">
        <v>696</v>
      </c>
      <c r="T369" s="183" t="s">
        <v>697</v>
      </c>
      <c r="U369" s="184">
        <v>24592458</v>
      </c>
      <c r="V369" s="184">
        <v>71134</v>
      </c>
      <c r="W369" s="15">
        <f t="shared" si="39"/>
        <v>2.892512818360816</v>
      </c>
    </row>
    <row r="370" spans="1:23" ht="15">
      <c r="A370" s="182" t="s">
        <v>696</v>
      </c>
      <c r="B370" s="183" t="s">
        <v>697</v>
      </c>
      <c r="C370" s="184">
        <v>6800511</v>
      </c>
      <c r="D370" s="184">
        <v>24845</v>
      </c>
      <c r="E370" s="15">
        <f t="shared" si="40"/>
        <v>3.6534019281786327</v>
      </c>
      <c r="F370" s="15"/>
      <c r="G370" s="182" t="s">
        <v>700</v>
      </c>
      <c r="H370" s="183" t="s">
        <v>701</v>
      </c>
      <c r="I370" s="184">
        <v>22078530</v>
      </c>
      <c r="J370" s="184">
        <v>87363</v>
      </c>
      <c r="K370" s="15">
        <f t="shared" si="41"/>
        <v>3.9569210450152252</v>
      </c>
      <c r="L370" s="15"/>
      <c r="M370" s="182" t="s">
        <v>696</v>
      </c>
      <c r="N370" s="183" t="s">
        <v>697</v>
      </c>
      <c r="O370" s="184">
        <v>20803908</v>
      </c>
      <c r="P370" s="184">
        <v>149597</v>
      </c>
      <c r="Q370" s="15">
        <f t="shared" si="38"/>
        <v>7.1908124185129063</v>
      </c>
      <c r="R370" s="15"/>
      <c r="S370" s="182" t="s">
        <v>698</v>
      </c>
      <c r="T370" s="183" t="s">
        <v>699</v>
      </c>
      <c r="U370" s="184">
        <v>31646804</v>
      </c>
      <c r="V370" s="184">
        <v>104610</v>
      </c>
      <c r="W370" s="15">
        <f t="shared" si="39"/>
        <v>3.3055470625090613</v>
      </c>
    </row>
    <row r="371" spans="1:23" ht="15">
      <c r="A371" s="182" t="s">
        <v>698</v>
      </c>
      <c r="B371" s="183" t="s">
        <v>699</v>
      </c>
      <c r="C371" s="184">
        <v>40796925</v>
      </c>
      <c r="D371" s="184">
        <v>36793</v>
      </c>
      <c r="E371" s="15">
        <f t="shared" si="40"/>
        <v>0.90185718654040714</v>
      </c>
      <c r="F371" s="15"/>
      <c r="G371" s="182" t="s">
        <v>702</v>
      </c>
      <c r="H371" s="183" t="s">
        <v>703</v>
      </c>
      <c r="I371" s="184">
        <v>123269401</v>
      </c>
      <c r="J371" s="184">
        <v>161230</v>
      </c>
      <c r="K371" s="15">
        <f t="shared" si="41"/>
        <v>1.3079482717694069</v>
      </c>
      <c r="L371" s="15"/>
      <c r="M371" s="182" t="s">
        <v>698</v>
      </c>
      <c r="N371" s="183" t="s">
        <v>699</v>
      </c>
      <c r="O371" s="184">
        <v>103072464</v>
      </c>
      <c r="P371" s="184">
        <v>171095</v>
      </c>
      <c r="Q371" s="15">
        <f t="shared" si="38"/>
        <v>1.6599486745557961</v>
      </c>
      <c r="R371" s="15"/>
      <c r="S371" s="182" t="s">
        <v>700</v>
      </c>
      <c r="T371" s="183" t="s">
        <v>701</v>
      </c>
      <c r="U371" s="184">
        <v>14477828</v>
      </c>
      <c r="V371" s="184">
        <v>111275</v>
      </c>
      <c r="W371" s="15">
        <f t="shared" si="39"/>
        <v>7.6858904526286675</v>
      </c>
    </row>
    <row r="372" spans="1:23" ht="15">
      <c r="A372" s="182" t="s">
        <v>700</v>
      </c>
      <c r="B372" s="183" t="s">
        <v>701</v>
      </c>
      <c r="C372" s="184">
        <v>280901283</v>
      </c>
      <c r="D372" s="184">
        <v>73139</v>
      </c>
      <c r="E372" s="15">
        <f t="shared" si="40"/>
        <v>0.26037260926287759</v>
      </c>
      <c r="F372" s="15"/>
      <c r="G372" s="182" t="s">
        <v>704</v>
      </c>
      <c r="H372" s="183" t="s">
        <v>705</v>
      </c>
      <c r="I372" s="184">
        <v>670151261</v>
      </c>
      <c r="J372" s="184">
        <v>354658</v>
      </c>
      <c r="K372" s="15">
        <f t="shared" si="41"/>
        <v>0.52922082019330863</v>
      </c>
      <c r="L372" s="15"/>
      <c r="M372" s="182" t="s">
        <v>700</v>
      </c>
      <c r="N372" s="183" t="s">
        <v>701</v>
      </c>
      <c r="O372" s="184">
        <v>728885347</v>
      </c>
      <c r="P372" s="184">
        <v>491583</v>
      </c>
      <c r="Q372" s="15">
        <f t="shared" si="38"/>
        <v>0.67443117360404281</v>
      </c>
      <c r="R372" s="15"/>
      <c r="S372" s="182" t="s">
        <v>702</v>
      </c>
      <c r="T372" s="183" t="s">
        <v>703</v>
      </c>
      <c r="U372" s="184">
        <v>35115617</v>
      </c>
      <c r="V372" s="184">
        <v>76038</v>
      </c>
      <c r="W372" s="15">
        <f t="shared" si="39"/>
        <v>2.1653613547499391</v>
      </c>
    </row>
    <row r="373" spans="1:23" ht="15">
      <c r="A373" s="182" t="s">
        <v>702</v>
      </c>
      <c r="B373" s="183" t="s">
        <v>703</v>
      </c>
      <c r="C373" s="184">
        <v>282723574</v>
      </c>
      <c r="D373" s="184">
        <v>57083</v>
      </c>
      <c r="E373" s="15">
        <f t="shared" si="40"/>
        <v>0.20190392754443603</v>
      </c>
      <c r="F373" s="15"/>
      <c r="G373" s="182" t="s">
        <v>706</v>
      </c>
      <c r="H373" s="183" t="s">
        <v>707</v>
      </c>
      <c r="I373" s="184">
        <v>604927961</v>
      </c>
      <c r="J373" s="184">
        <v>169733</v>
      </c>
      <c r="K373" s="15">
        <f t="shared" si="41"/>
        <v>0.28058382310418611</v>
      </c>
      <c r="L373" s="15"/>
      <c r="M373" s="182" t="s">
        <v>702</v>
      </c>
      <c r="N373" s="183" t="s">
        <v>703</v>
      </c>
      <c r="O373" s="184">
        <v>430109350</v>
      </c>
      <c r="P373" s="184">
        <v>174454</v>
      </c>
      <c r="Q373" s="15">
        <f t="shared" si="38"/>
        <v>0.40560383074676243</v>
      </c>
      <c r="R373" s="15"/>
      <c r="S373" s="182" t="s">
        <v>704</v>
      </c>
      <c r="T373" s="183" t="s">
        <v>705</v>
      </c>
      <c r="U373" s="184">
        <v>357660816</v>
      </c>
      <c r="V373" s="184">
        <v>368109</v>
      </c>
      <c r="W373" s="15">
        <f t="shared" si="39"/>
        <v>1.0292125486846733</v>
      </c>
    </row>
    <row r="374" spans="1:23" ht="15">
      <c r="A374" s="182" t="s">
        <v>704</v>
      </c>
      <c r="B374" s="183" t="s">
        <v>705</v>
      </c>
      <c r="C374" s="184">
        <v>25333620</v>
      </c>
      <c r="D374" s="184">
        <v>13989</v>
      </c>
      <c r="E374" s="15">
        <f t="shared" si="40"/>
        <v>0.55219111994259007</v>
      </c>
      <c r="F374" s="15"/>
      <c r="G374" s="182" t="s">
        <v>708</v>
      </c>
      <c r="H374" s="183" t="s">
        <v>709</v>
      </c>
      <c r="I374" s="184">
        <v>43011974</v>
      </c>
      <c r="J374" s="184">
        <v>36886</v>
      </c>
      <c r="K374" s="15">
        <f t="shared" si="41"/>
        <v>0.8575751487248644</v>
      </c>
      <c r="L374" s="15"/>
      <c r="M374" s="182" t="s">
        <v>704</v>
      </c>
      <c r="N374" s="183" t="s">
        <v>705</v>
      </c>
      <c r="O374" s="184">
        <v>42210189</v>
      </c>
      <c r="P374" s="184">
        <v>56889</v>
      </c>
      <c r="Q374" s="15">
        <f t="shared" si="38"/>
        <v>1.3477551593052568</v>
      </c>
      <c r="R374" s="15"/>
      <c r="S374" s="182" t="s">
        <v>706</v>
      </c>
      <c r="T374" s="183" t="s">
        <v>707</v>
      </c>
      <c r="U374" s="184">
        <v>215306466</v>
      </c>
      <c r="V374" s="184">
        <v>99597</v>
      </c>
      <c r="W374" s="15">
        <f t="shared" si="39"/>
        <v>0.46258248463378709</v>
      </c>
    </row>
    <row r="375" spans="1:23" ht="15">
      <c r="A375" s="182" t="s">
        <v>706</v>
      </c>
      <c r="B375" s="183" t="s">
        <v>707</v>
      </c>
      <c r="C375" s="184">
        <v>89221</v>
      </c>
      <c r="D375" s="184">
        <v>3280</v>
      </c>
      <c r="E375" s="15">
        <f t="shared" si="40"/>
        <v>36.762645565505885</v>
      </c>
      <c r="F375" s="15"/>
      <c r="G375" s="182" t="s">
        <v>710</v>
      </c>
      <c r="H375" s="183" t="s">
        <v>711</v>
      </c>
      <c r="I375" s="184">
        <v>213053</v>
      </c>
      <c r="J375" s="184">
        <v>8639</v>
      </c>
      <c r="K375" s="15">
        <f t="shared" si="41"/>
        <v>40.548595889285764</v>
      </c>
      <c r="L375" s="15"/>
      <c r="M375" s="182" t="s">
        <v>706</v>
      </c>
      <c r="N375" s="183" t="s">
        <v>707</v>
      </c>
      <c r="O375" s="184">
        <v>140067</v>
      </c>
      <c r="P375" s="184">
        <v>11514</v>
      </c>
      <c r="Q375" s="15">
        <f t="shared" si="38"/>
        <v>82.203516888346286</v>
      </c>
      <c r="R375" s="15"/>
      <c r="S375" s="182" t="s">
        <v>708</v>
      </c>
      <c r="T375" s="183" t="s">
        <v>709</v>
      </c>
      <c r="U375" s="184">
        <v>32605758</v>
      </c>
      <c r="V375" s="184">
        <v>61289</v>
      </c>
      <c r="W375" s="15">
        <f t="shared" si="39"/>
        <v>1.8796986716272628</v>
      </c>
    </row>
    <row r="376" spans="1:23" ht="15">
      <c r="A376" s="182" t="s">
        <v>708</v>
      </c>
      <c r="B376" s="183" t="s">
        <v>709</v>
      </c>
      <c r="C376" s="184">
        <v>2785285</v>
      </c>
      <c r="D376" s="184">
        <v>16295</v>
      </c>
      <c r="E376" s="15">
        <f t="shared" si="40"/>
        <v>5.8503887393929164</v>
      </c>
      <c r="F376" s="15"/>
      <c r="G376" s="182" t="s">
        <v>712</v>
      </c>
      <c r="H376" s="183" t="s">
        <v>713</v>
      </c>
      <c r="I376" s="184">
        <v>7308110</v>
      </c>
      <c r="J376" s="184">
        <v>43548</v>
      </c>
      <c r="K376" s="15">
        <f t="shared" si="41"/>
        <v>5.9588594041414265</v>
      </c>
      <c r="L376" s="15"/>
      <c r="M376" s="182" t="s">
        <v>708</v>
      </c>
      <c r="N376" s="183" t="s">
        <v>709</v>
      </c>
      <c r="O376" s="184">
        <v>8430685</v>
      </c>
      <c r="P376" s="184">
        <v>52055</v>
      </c>
      <c r="Q376" s="15">
        <f t="shared" si="38"/>
        <v>6.1744686226564038</v>
      </c>
      <c r="R376" s="15"/>
      <c r="S376" s="182" t="s">
        <v>710</v>
      </c>
      <c r="T376" s="183" t="s">
        <v>711</v>
      </c>
      <c r="U376" s="184">
        <v>156836</v>
      </c>
      <c r="V376" s="184">
        <v>14347</v>
      </c>
      <c r="W376" s="15">
        <f t="shared" si="39"/>
        <v>91.477721951592741</v>
      </c>
    </row>
    <row r="377" spans="1:23" ht="15">
      <c r="A377" s="182" t="s">
        <v>710</v>
      </c>
      <c r="B377" s="183" t="s">
        <v>711</v>
      </c>
      <c r="C377" s="184">
        <v>510927</v>
      </c>
      <c r="D377" s="184">
        <v>1607</v>
      </c>
      <c r="E377" s="15">
        <f t="shared" si="40"/>
        <v>3.145263413364336</v>
      </c>
      <c r="F377" s="15"/>
      <c r="G377" s="182" t="s">
        <v>714</v>
      </c>
      <c r="H377" s="183" t="s">
        <v>715</v>
      </c>
      <c r="I377" s="184">
        <v>736367</v>
      </c>
      <c r="J377" s="184">
        <v>3750</v>
      </c>
      <c r="K377" s="15">
        <f t="shared" si="41"/>
        <v>5.0925693302388622</v>
      </c>
      <c r="L377" s="15"/>
      <c r="M377" s="182" t="s">
        <v>710</v>
      </c>
      <c r="N377" s="183" t="s">
        <v>711</v>
      </c>
      <c r="O377" s="184">
        <v>372926</v>
      </c>
      <c r="P377" s="184">
        <v>5919</v>
      </c>
      <c r="Q377" s="15">
        <f t="shared" si="38"/>
        <v>15.871781533065541</v>
      </c>
      <c r="R377" s="15"/>
      <c r="S377" s="182" t="s">
        <v>712</v>
      </c>
      <c r="T377" s="183" t="s">
        <v>713</v>
      </c>
      <c r="U377" s="184">
        <v>3944253</v>
      </c>
      <c r="V377" s="184">
        <v>31648</v>
      </c>
      <c r="W377" s="15">
        <f t="shared" si="39"/>
        <v>8.0238260578111991</v>
      </c>
    </row>
    <row r="378" spans="1:23" ht="15">
      <c r="A378" s="182" t="s">
        <v>712</v>
      </c>
      <c r="B378" s="183" t="s">
        <v>713</v>
      </c>
      <c r="C378" s="184">
        <v>91561776</v>
      </c>
      <c r="D378" s="184">
        <v>173797</v>
      </c>
      <c r="E378" s="15">
        <f t="shared" si="40"/>
        <v>1.898139240986326</v>
      </c>
      <c r="F378" s="15"/>
      <c r="G378" s="182" t="s">
        <v>716</v>
      </c>
      <c r="H378" s="183" t="s">
        <v>717</v>
      </c>
      <c r="I378" s="184">
        <v>253487033</v>
      </c>
      <c r="J378" s="184">
        <v>534038</v>
      </c>
      <c r="K378" s="15">
        <f t="shared" si="41"/>
        <v>2.1067665421765378</v>
      </c>
      <c r="L378" s="15"/>
      <c r="M378" s="182" t="s">
        <v>712</v>
      </c>
      <c r="N378" s="183" t="s">
        <v>713</v>
      </c>
      <c r="O378" s="184">
        <v>330787771</v>
      </c>
      <c r="P378" s="184">
        <v>762538</v>
      </c>
      <c r="Q378" s="15">
        <f t="shared" si="38"/>
        <v>2.3052182300898907</v>
      </c>
      <c r="R378" s="15"/>
      <c r="S378" s="182" t="s">
        <v>714</v>
      </c>
      <c r="T378" s="183" t="s">
        <v>715</v>
      </c>
      <c r="U378" s="184">
        <v>317237</v>
      </c>
      <c r="V378" s="184">
        <v>4942</v>
      </c>
      <c r="W378" s="15">
        <f t="shared" si="39"/>
        <v>15.578258525960088</v>
      </c>
    </row>
    <row r="379" spans="1:23" ht="15">
      <c r="A379" s="182" t="s">
        <v>714</v>
      </c>
      <c r="B379" s="183" t="s">
        <v>715</v>
      </c>
      <c r="C379" s="184">
        <v>2136013</v>
      </c>
      <c r="D379" s="184">
        <v>88068</v>
      </c>
      <c r="E379" s="15">
        <f t="shared" si="40"/>
        <v>41.230086146479444</v>
      </c>
      <c r="F379" s="15"/>
      <c r="G379" s="182" t="s">
        <v>718</v>
      </c>
      <c r="H379" s="183" t="s">
        <v>719</v>
      </c>
      <c r="I379" s="184">
        <v>6720588</v>
      </c>
      <c r="J379" s="184">
        <v>340435</v>
      </c>
      <c r="K379" s="15">
        <f t="shared" si="41"/>
        <v>50.655537878530865</v>
      </c>
      <c r="L379" s="15"/>
      <c r="M379" s="182" t="s">
        <v>714</v>
      </c>
      <c r="N379" s="183" t="s">
        <v>715</v>
      </c>
      <c r="O379" s="184">
        <v>11193787</v>
      </c>
      <c r="P379" s="184">
        <v>816661</v>
      </c>
      <c r="Q379" s="15">
        <f t="shared" si="38"/>
        <v>72.956632103147925</v>
      </c>
      <c r="R379" s="15"/>
      <c r="S379" s="182" t="s">
        <v>716</v>
      </c>
      <c r="T379" s="183" t="s">
        <v>717</v>
      </c>
      <c r="U379" s="184">
        <v>162463999</v>
      </c>
      <c r="V379" s="184">
        <v>438671</v>
      </c>
      <c r="W379" s="15">
        <f t="shared" si="39"/>
        <v>2.7001120414375617</v>
      </c>
    </row>
    <row r="380" spans="1:23" ht="15">
      <c r="A380" s="182" t="s">
        <v>716</v>
      </c>
      <c r="B380" s="183" t="s">
        <v>717</v>
      </c>
      <c r="C380" s="184">
        <v>9851857</v>
      </c>
      <c r="D380" s="184">
        <v>358897</v>
      </c>
      <c r="E380" s="15">
        <f t="shared" si="40"/>
        <v>36.42937570043901</v>
      </c>
      <c r="F380" s="15"/>
      <c r="G380" s="182" t="s">
        <v>720</v>
      </c>
      <c r="H380" s="183" t="s">
        <v>721</v>
      </c>
      <c r="I380" s="184">
        <v>27281342</v>
      </c>
      <c r="J380" s="184">
        <v>1636257</v>
      </c>
      <c r="K380" s="15">
        <f t="shared" si="41"/>
        <v>59.977144819342094</v>
      </c>
      <c r="L380" s="15"/>
      <c r="M380" s="182" t="s">
        <v>716</v>
      </c>
      <c r="N380" s="183" t="s">
        <v>717</v>
      </c>
      <c r="O380" s="184">
        <v>34522347</v>
      </c>
      <c r="P380" s="184">
        <v>2917376</v>
      </c>
      <c r="Q380" s="15">
        <f t="shared" si="38"/>
        <v>84.506884772347604</v>
      </c>
      <c r="R380" s="15"/>
      <c r="S380" s="182" t="s">
        <v>718</v>
      </c>
      <c r="T380" s="183" t="s">
        <v>719</v>
      </c>
      <c r="U380" s="184">
        <v>5947889</v>
      </c>
      <c r="V380" s="184">
        <v>425635</v>
      </c>
      <c r="W380" s="15">
        <f t="shared" si="39"/>
        <v>71.560683126399979</v>
      </c>
    </row>
    <row r="381" spans="1:23" ht="15">
      <c r="A381" s="182" t="s">
        <v>718</v>
      </c>
      <c r="B381" s="183" t="s">
        <v>719</v>
      </c>
      <c r="C381" s="184">
        <v>4090956</v>
      </c>
      <c r="D381" s="184">
        <v>42810</v>
      </c>
      <c r="E381" s="15">
        <f t="shared" si="40"/>
        <v>10.464546673198148</v>
      </c>
      <c r="F381" s="15"/>
      <c r="G381" s="182" t="s">
        <v>722</v>
      </c>
      <c r="H381" s="183" t="s">
        <v>723</v>
      </c>
      <c r="I381" s="184">
        <v>15419912</v>
      </c>
      <c r="J381" s="184">
        <v>98600</v>
      </c>
      <c r="K381" s="15">
        <f t="shared" si="41"/>
        <v>6.3943296174452877</v>
      </c>
      <c r="L381" s="15"/>
      <c r="M381" s="182" t="s">
        <v>718</v>
      </c>
      <c r="N381" s="183" t="s">
        <v>719</v>
      </c>
      <c r="O381" s="184">
        <v>23090714</v>
      </c>
      <c r="P381" s="184">
        <v>153023</v>
      </c>
      <c r="Q381" s="15">
        <f t="shared" si="38"/>
        <v>6.6270363055902033</v>
      </c>
      <c r="R381" s="15"/>
      <c r="S381" s="182" t="s">
        <v>720</v>
      </c>
      <c r="T381" s="183" t="s">
        <v>721</v>
      </c>
      <c r="U381" s="184">
        <v>16628550</v>
      </c>
      <c r="V381" s="184">
        <v>1917589</v>
      </c>
      <c r="W381" s="15">
        <f t="shared" si="39"/>
        <v>115.31907472389355</v>
      </c>
    </row>
    <row r="382" spans="1:23" ht="15">
      <c r="A382" s="182" t="s">
        <v>720</v>
      </c>
      <c r="B382" s="183" t="s">
        <v>721</v>
      </c>
      <c r="C382" s="184">
        <v>24723496</v>
      </c>
      <c r="D382" s="184">
        <v>90542</v>
      </c>
      <c r="E382" s="15">
        <f t="shared" si="40"/>
        <v>3.6621843448030167</v>
      </c>
      <c r="F382" s="15"/>
      <c r="G382" s="182" t="s">
        <v>724</v>
      </c>
      <c r="H382" s="183" t="s">
        <v>725</v>
      </c>
      <c r="I382" s="184">
        <v>62681370</v>
      </c>
      <c r="J382" s="184">
        <v>331099</v>
      </c>
      <c r="K382" s="15">
        <f t="shared" si="41"/>
        <v>5.2822553176486089</v>
      </c>
      <c r="L382" s="15"/>
      <c r="M382" s="182" t="s">
        <v>720</v>
      </c>
      <c r="N382" s="183" t="s">
        <v>721</v>
      </c>
      <c r="O382" s="184">
        <v>88858348</v>
      </c>
      <c r="P382" s="184">
        <v>589900</v>
      </c>
      <c r="Q382" s="15">
        <f t="shared" si="38"/>
        <v>6.6386559426020391</v>
      </c>
      <c r="R382" s="15"/>
      <c r="S382" s="182" t="s">
        <v>722</v>
      </c>
      <c r="T382" s="183" t="s">
        <v>723</v>
      </c>
      <c r="U382" s="184">
        <v>3925354</v>
      </c>
      <c r="V382" s="184">
        <v>73414</v>
      </c>
      <c r="W382" s="15">
        <f t="shared" si="39"/>
        <v>18.702517021394758</v>
      </c>
    </row>
    <row r="383" spans="1:23" ht="15">
      <c r="A383" s="182" t="s">
        <v>722</v>
      </c>
      <c r="B383" s="183" t="s">
        <v>723</v>
      </c>
      <c r="C383" s="184">
        <v>80199899</v>
      </c>
      <c r="D383" s="184">
        <v>67227</v>
      </c>
      <c r="E383" s="15">
        <f t="shared" si="40"/>
        <v>0.83824295090446432</v>
      </c>
      <c r="F383" s="15"/>
      <c r="G383" s="182" t="s">
        <v>726</v>
      </c>
      <c r="H383" s="183" t="s">
        <v>727</v>
      </c>
      <c r="I383" s="184">
        <v>191043647</v>
      </c>
      <c r="J383" s="184">
        <v>240564</v>
      </c>
      <c r="K383" s="15">
        <f t="shared" si="41"/>
        <v>1.2592096297240387</v>
      </c>
      <c r="L383" s="15"/>
      <c r="M383" s="182" t="s">
        <v>722</v>
      </c>
      <c r="N383" s="183" t="s">
        <v>723</v>
      </c>
      <c r="O383" s="184">
        <v>302021934</v>
      </c>
      <c r="P383" s="184">
        <v>415952</v>
      </c>
      <c r="Q383" s="15">
        <f t="shared" si="38"/>
        <v>1.3772244766832069</v>
      </c>
      <c r="R383" s="15"/>
      <c r="S383" s="182" t="s">
        <v>724</v>
      </c>
      <c r="T383" s="183" t="s">
        <v>725</v>
      </c>
      <c r="U383" s="184">
        <v>80078472</v>
      </c>
      <c r="V383" s="184">
        <v>427337</v>
      </c>
      <c r="W383" s="15">
        <f t="shared" si="39"/>
        <v>5.3364779487800416</v>
      </c>
    </row>
    <row r="384" spans="1:23" ht="15">
      <c r="A384" s="182" t="s">
        <v>724</v>
      </c>
      <c r="B384" s="183" t="s">
        <v>725</v>
      </c>
      <c r="C384" s="184">
        <v>364033795</v>
      </c>
      <c r="D384" s="184">
        <v>35736</v>
      </c>
      <c r="E384" s="15">
        <f t="shared" si="40"/>
        <v>9.8166710044049615E-2</v>
      </c>
      <c r="F384" s="15"/>
      <c r="G384" s="182" t="s">
        <v>728</v>
      </c>
      <c r="H384" s="183" t="s">
        <v>729</v>
      </c>
      <c r="I384" s="184">
        <v>739355882</v>
      </c>
      <c r="J384" s="184">
        <v>135814</v>
      </c>
      <c r="K384" s="15">
        <f t="shared" si="41"/>
        <v>0.18369232369209718</v>
      </c>
      <c r="L384" s="15"/>
      <c r="M384" s="182" t="s">
        <v>724</v>
      </c>
      <c r="N384" s="183" t="s">
        <v>725</v>
      </c>
      <c r="O384" s="184">
        <v>761106920</v>
      </c>
      <c r="P384" s="184">
        <v>217546</v>
      </c>
      <c r="Q384" s="15">
        <f t="shared" si="38"/>
        <v>0.28582843524796753</v>
      </c>
      <c r="R384" s="15"/>
      <c r="S384" s="182" t="s">
        <v>726</v>
      </c>
      <c r="T384" s="183" t="s">
        <v>727</v>
      </c>
      <c r="U384" s="184">
        <v>127579628</v>
      </c>
      <c r="V384" s="184">
        <v>208641</v>
      </c>
      <c r="W384" s="15">
        <f t="shared" si="39"/>
        <v>1.6353786515195043</v>
      </c>
    </row>
    <row r="385" spans="1:23" ht="15">
      <c r="A385" s="182" t="s">
        <v>726</v>
      </c>
      <c r="B385" s="183" t="s">
        <v>727</v>
      </c>
      <c r="C385" s="184">
        <v>63868495</v>
      </c>
      <c r="D385" s="184">
        <v>51286</v>
      </c>
      <c r="E385" s="15">
        <f t="shared" si="40"/>
        <v>0.80299371388037244</v>
      </c>
      <c r="F385" s="15"/>
      <c r="G385" s="182" t="s">
        <v>730</v>
      </c>
      <c r="H385" s="183" t="s">
        <v>731</v>
      </c>
      <c r="I385" s="184">
        <v>130153058</v>
      </c>
      <c r="J385" s="184">
        <v>176783</v>
      </c>
      <c r="K385" s="15">
        <f t="shared" si="41"/>
        <v>1.3582700454106886</v>
      </c>
      <c r="L385" s="15"/>
      <c r="M385" s="182" t="s">
        <v>726</v>
      </c>
      <c r="N385" s="183" t="s">
        <v>727</v>
      </c>
      <c r="O385" s="184">
        <v>191079680</v>
      </c>
      <c r="P385" s="184">
        <v>309598</v>
      </c>
      <c r="Q385" s="15">
        <f t="shared" si="38"/>
        <v>1.6202560104768859</v>
      </c>
      <c r="R385" s="15"/>
      <c r="S385" s="182" t="s">
        <v>728</v>
      </c>
      <c r="T385" s="183" t="s">
        <v>729</v>
      </c>
      <c r="U385" s="184">
        <v>571165878</v>
      </c>
      <c r="V385" s="184">
        <v>202116</v>
      </c>
      <c r="W385" s="15">
        <f t="shared" si="39"/>
        <v>0.35386567682882486</v>
      </c>
    </row>
    <row r="386" spans="1:23" ht="15">
      <c r="A386" s="182" t="s">
        <v>728</v>
      </c>
      <c r="B386" s="183" t="s">
        <v>729</v>
      </c>
      <c r="C386" s="184">
        <v>21134940</v>
      </c>
      <c r="D386" s="184">
        <v>25603</v>
      </c>
      <c r="E386" s="15">
        <f t="shared" si="40"/>
        <v>1.2114063252604454</v>
      </c>
      <c r="F386" s="15"/>
      <c r="G386" s="182" t="s">
        <v>732</v>
      </c>
      <c r="H386" s="183" t="s">
        <v>733</v>
      </c>
      <c r="I386" s="184">
        <v>67976181</v>
      </c>
      <c r="J386" s="184">
        <v>124340</v>
      </c>
      <c r="K386" s="15">
        <f t="shared" si="41"/>
        <v>1.8291701324027014</v>
      </c>
      <c r="L386" s="15"/>
      <c r="M386" s="182" t="s">
        <v>728</v>
      </c>
      <c r="N386" s="183" t="s">
        <v>729</v>
      </c>
      <c r="O386" s="184">
        <v>79965037</v>
      </c>
      <c r="P386" s="184">
        <v>151049</v>
      </c>
      <c r="Q386" s="15">
        <f t="shared" si="38"/>
        <v>1.8889380367572393</v>
      </c>
      <c r="R386" s="15"/>
      <c r="S386" s="182" t="s">
        <v>730</v>
      </c>
      <c r="T386" s="183" t="s">
        <v>731</v>
      </c>
      <c r="U386" s="184">
        <v>127432886</v>
      </c>
      <c r="V386" s="184">
        <v>243900</v>
      </c>
      <c r="W386" s="15">
        <f t="shared" si="39"/>
        <v>1.9139486490167066</v>
      </c>
    </row>
    <row r="387" spans="1:23" ht="15">
      <c r="A387" s="182" t="s">
        <v>730</v>
      </c>
      <c r="B387" s="183" t="s">
        <v>731</v>
      </c>
      <c r="C387" s="184">
        <v>42884986</v>
      </c>
      <c r="D387" s="184">
        <v>32868</v>
      </c>
      <c r="E387" s="15">
        <f t="shared" si="40"/>
        <v>0.7664220760151349</v>
      </c>
      <c r="F387" s="15"/>
      <c r="G387" s="182" t="s">
        <v>734</v>
      </c>
      <c r="H387" s="183" t="s">
        <v>735</v>
      </c>
      <c r="I387" s="184">
        <v>78292317</v>
      </c>
      <c r="J387" s="184">
        <v>83026</v>
      </c>
      <c r="K387" s="15">
        <f t="shared" si="41"/>
        <v>1.0604616542386911</v>
      </c>
      <c r="L387" s="15"/>
      <c r="M387" s="182" t="s">
        <v>730</v>
      </c>
      <c r="N387" s="183" t="s">
        <v>731</v>
      </c>
      <c r="O387" s="184">
        <v>99280136</v>
      </c>
      <c r="P387" s="184">
        <v>117774</v>
      </c>
      <c r="Q387" s="15">
        <f t="shared" si="38"/>
        <v>1.186279599778147</v>
      </c>
      <c r="R387" s="15"/>
      <c r="S387" s="182" t="s">
        <v>732</v>
      </c>
      <c r="T387" s="183" t="s">
        <v>733</v>
      </c>
      <c r="U387" s="184">
        <v>48916343</v>
      </c>
      <c r="V387" s="184">
        <v>118036</v>
      </c>
      <c r="W387" s="15">
        <f t="shared" si="39"/>
        <v>2.4130176697796073</v>
      </c>
    </row>
    <row r="388" spans="1:23" ht="15">
      <c r="A388" s="182" t="s">
        <v>732</v>
      </c>
      <c r="B388" s="183" t="s">
        <v>733</v>
      </c>
      <c r="C388" s="184">
        <v>65353255</v>
      </c>
      <c r="D388" s="184">
        <v>104795</v>
      </c>
      <c r="E388" s="15">
        <f t="shared" si="40"/>
        <v>1.6035161523324279</v>
      </c>
      <c r="F388" s="15"/>
      <c r="G388" s="182" t="s">
        <v>736</v>
      </c>
      <c r="H388" s="183" t="s">
        <v>737</v>
      </c>
      <c r="I388" s="184">
        <v>268368609</v>
      </c>
      <c r="J388" s="184">
        <v>484268</v>
      </c>
      <c r="K388" s="15">
        <f t="shared" si="41"/>
        <v>1.8044882440032319</v>
      </c>
      <c r="L388" s="15"/>
      <c r="M388" s="182" t="s">
        <v>732</v>
      </c>
      <c r="N388" s="183" t="s">
        <v>733</v>
      </c>
      <c r="O388" s="184">
        <v>278380327</v>
      </c>
      <c r="P388" s="184">
        <v>628732</v>
      </c>
      <c r="Q388" s="15">
        <f t="shared" si="38"/>
        <v>2.2585360351272237</v>
      </c>
      <c r="R388" s="15"/>
      <c r="S388" s="182" t="s">
        <v>734</v>
      </c>
      <c r="T388" s="183" t="s">
        <v>735</v>
      </c>
      <c r="U388" s="184">
        <v>65218844</v>
      </c>
      <c r="V388" s="184">
        <v>84165</v>
      </c>
      <c r="W388" s="15">
        <f t="shared" si="39"/>
        <v>1.2905012545147228</v>
      </c>
    </row>
    <row r="389" spans="1:23" ht="15">
      <c r="A389" s="182" t="s">
        <v>734</v>
      </c>
      <c r="B389" s="183" t="s">
        <v>735</v>
      </c>
      <c r="C389" s="184">
        <v>124521249</v>
      </c>
      <c r="D389" s="184">
        <v>140024</v>
      </c>
      <c r="E389" s="15">
        <f t="shared" si="40"/>
        <v>1.1244988395514728</v>
      </c>
      <c r="F389" s="15"/>
      <c r="G389" s="182" t="s">
        <v>738</v>
      </c>
      <c r="H389" s="183" t="s">
        <v>739</v>
      </c>
      <c r="I389" s="184">
        <v>374023897</v>
      </c>
      <c r="J389" s="184">
        <v>692930</v>
      </c>
      <c r="K389" s="15">
        <f t="shared" si="41"/>
        <v>1.8526356352038116</v>
      </c>
      <c r="L389" s="15"/>
      <c r="M389" s="182" t="s">
        <v>734</v>
      </c>
      <c r="N389" s="183" t="s">
        <v>735</v>
      </c>
      <c r="O389" s="184">
        <v>573877899</v>
      </c>
      <c r="P389" s="184">
        <v>1066618</v>
      </c>
      <c r="Q389" s="15">
        <f t="shared" si="38"/>
        <v>1.8586148758448704</v>
      </c>
      <c r="R389" s="15"/>
      <c r="S389" s="182" t="s">
        <v>736</v>
      </c>
      <c r="T389" s="183" t="s">
        <v>737</v>
      </c>
      <c r="U389" s="184">
        <v>181254280</v>
      </c>
      <c r="V389" s="184">
        <v>480101</v>
      </c>
      <c r="W389" s="15">
        <f t="shared" si="39"/>
        <v>2.6487705559283898</v>
      </c>
    </row>
    <row r="390" spans="1:23" ht="15">
      <c r="A390" s="182" t="s">
        <v>736</v>
      </c>
      <c r="B390" s="183" t="s">
        <v>737</v>
      </c>
      <c r="C390" s="184">
        <v>7831267</v>
      </c>
      <c r="D390" s="184">
        <v>1006</v>
      </c>
      <c r="E390" s="15">
        <f t="shared" si="40"/>
        <v>0.12845941786942011</v>
      </c>
      <c r="F390" s="15"/>
      <c r="G390" s="182" t="s">
        <v>740</v>
      </c>
      <c r="H390" s="183" t="s">
        <v>741</v>
      </c>
      <c r="I390" s="184">
        <v>19226125</v>
      </c>
      <c r="J390" s="184">
        <v>5365</v>
      </c>
      <c r="K390" s="15">
        <f t="shared" si="41"/>
        <v>0.27904738994467165</v>
      </c>
      <c r="L390" s="15"/>
      <c r="M390" s="182" t="s">
        <v>736</v>
      </c>
      <c r="N390" s="183" t="s">
        <v>737</v>
      </c>
      <c r="O390" s="184">
        <v>63388152</v>
      </c>
      <c r="P390" s="184">
        <v>6074</v>
      </c>
      <c r="Q390" s="15">
        <f t="shared" si="38"/>
        <v>9.5822323389393019E-2</v>
      </c>
      <c r="R390" s="15"/>
      <c r="S390" s="182" t="s">
        <v>738</v>
      </c>
      <c r="T390" s="183" t="s">
        <v>739</v>
      </c>
      <c r="U390" s="184">
        <v>335113346</v>
      </c>
      <c r="V390" s="184">
        <v>850284</v>
      </c>
      <c r="W390" s="15">
        <f t="shared" si="39"/>
        <v>2.5373027071264418</v>
      </c>
    </row>
    <row r="391" spans="1:23" ht="15">
      <c r="A391" s="182" t="s">
        <v>738</v>
      </c>
      <c r="B391" s="183" t="s">
        <v>739</v>
      </c>
      <c r="C391" s="184">
        <v>29265047</v>
      </c>
      <c r="D391" s="184">
        <v>96902</v>
      </c>
      <c r="E391" s="15">
        <f t="shared" si="40"/>
        <v>3.3111855244927506</v>
      </c>
      <c r="F391" s="15"/>
      <c r="G391" s="182" t="s">
        <v>742</v>
      </c>
      <c r="H391" s="183" t="s">
        <v>743</v>
      </c>
      <c r="I391" s="184">
        <v>70158293</v>
      </c>
      <c r="J391" s="184">
        <v>318967</v>
      </c>
      <c r="K391" s="15">
        <f t="shared" si="41"/>
        <v>4.5463905457334883</v>
      </c>
      <c r="L391" s="15"/>
      <c r="M391" s="182" t="s">
        <v>738</v>
      </c>
      <c r="N391" s="183" t="s">
        <v>739</v>
      </c>
      <c r="O391" s="184">
        <v>86436335</v>
      </c>
      <c r="P391" s="184">
        <v>519685</v>
      </c>
      <c r="Q391" s="15">
        <f t="shared" si="38"/>
        <v>6.0123442300046621</v>
      </c>
      <c r="R391" s="15"/>
      <c r="S391" s="182" t="s">
        <v>740</v>
      </c>
      <c r="T391" s="183" t="s">
        <v>741</v>
      </c>
      <c r="U391" s="184">
        <v>47209727</v>
      </c>
      <c r="V391" s="184">
        <v>11810</v>
      </c>
      <c r="W391" s="15">
        <f t="shared" si="39"/>
        <v>0.2501603112426386</v>
      </c>
    </row>
    <row r="392" spans="1:23" ht="15">
      <c r="A392" s="182" t="s">
        <v>740</v>
      </c>
      <c r="B392" s="183" t="s">
        <v>741</v>
      </c>
      <c r="C392" s="184">
        <v>84078779</v>
      </c>
      <c r="D392" s="184">
        <v>214080</v>
      </c>
      <c r="E392" s="15">
        <f t="shared" si="40"/>
        <v>2.5461835024982937</v>
      </c>
      <c r="F392" s="15"/>
      <c r="G392" s="182" t="s">
        <v>744</v>
      </c>
      <c r="H392" s="183" t="s">
        <v>745</v>
      </c>
      <c r="I392" s="184">
        <v>270347688</v>
      </c>
      <c r="J392" s="184">
        <v>790795</v>
      </c>
      <c r="K392" s="15">
        <f t="shared" si="41"/>
        <v>2.9251036169393836</v>
      </c>
      <c r="L392" s="15"/>
      <c r="M392" s="182" t="s">
        <v>740</v>
      </c>
      <c r="N392" s="183" t="s">
        <v>741</v>
      </c>
      <c r="O392" s="184">
        <v>313901737</v>
      </c>
      <c r="P392" s="184">
        <v>1091821</v>
      </c>
      <c r="Q392" s="15">
        <f t="shared" si="38"/>
        <v>3.4782254167647375</v>
      </c>
      <c r="R392" s="15"/>
      <c r="S392" s="182" t="s">
        <v>742</v>
      </c>
      <c r="T392" s="183" t="s">
        <v>743</v>
      </c>
      <c r="U392" s="184">
        <v>43901717</v>
      </c>
      <c r="V392" s="184">
        <v>345143</v>
      </c>
      <c r="W392" s="15">
        <f t="shared" si="39"/>
        <v>7.8617198502737384</v>
      </c>
    </row>
    <row r="393" spans="1:23" ht="15">
      <c r="A393" s="182" t="s">
        <v>742</v>
      </c>
      <c r="B393" s="183" t="s">
        <v>743</v>
      </c>
      <c r="C393" s="184">
        <v>18922706</v>
      </c>
      <c r="D393" s="184">
        <v>45898</v>
      </c>
      <c r="E393" s="15">
        <f t="shared" si="40"/>
        <v>2.4255516097961887</v>
      </c>
      <c r="F393" s="15"/>
      <c r="G393" s="182" t="s">
        <v>746</v>
      </c>
      <c r="H393" s="183" t="s">
        <v>747</v>
      </c>
      <c r="I393" s="184">
        <v>74635560</v>
      </c>
      <c r="J393" s="184">
        <v>195314</v>
      </c>
      <c r="K393" s="15">
        <f t="shared" si="41"/>
        <v>2.6169027203654665</v>
      </c>
      <c r="L393" s="15"/>
      <c r="M393" s="182" t="s">
        <v>742</v>
      </c>
      <c r="N393" s="183" t="s">
        <v>743</v>
      </c>
      <c r="O393" s="184">
        <v>67544101</v>
      </c>
      <c r="P393" s="184">
        <v>204637</v>
      </c>
      <c r="Q393" s="15">
        <f t="shared" si="38"/>
        <v>3.0296798235570561</v>
      </c>
      <c r="R393" s="15"/>
      <c r="S393" s="182" t="s">
        <v>744</v>
      </c>
      <c r="T393" s="183" t="s">
        <v>745</v>
      </c>
      <c r="U393" s="184">
        <v>215708155</v>
      </c>
      <c r="V393" s="184">
        <v>697786</v>
      </c>
      <c r="W393" s="15">
        <f t="shared" si="39"/>
        <v>3.234861472900735</v>
      </c>
    </row>
    <row r="394" spans="1:23" ht="15">
      <c r="A394" s="182" t="s">
        <v>744</v>
      </c>
      <c r="B394" s="183" t="s">
        <v>745</v>
      </c>
      <c r="C394" s="184">
        <v>6677099</v>
      </c>
      <c r="D394" s="184">
        <v>38901</v>
      </c>
      <c r="E394" s="15">
        <f t="shared" si="40"/>
        <v>5.8260331320533059</v>
      </c>
      <c r="F394" s="15"/>
      <c r="G394" s="182" t="s">
        <v>748</v>
      </c>
      <c r="H394" s="183" t="s">
        <v>749</v>
      </c>
      <c r="I394" s="184">
        <v>20434503</v>
      </c>
      <c r="J394" s="184">
        <v>179649</v>
      </c>
      <c r="K394" s="15">
        <f t="shared" si="41"/>
        <v>8.7914543358358159</v>
      </c>
      <c r="L394" s="15"/>
      <c r="M394" s="182" t="s">
        <v>744</v>
      </c>
      <c r="N394" s="183" t="s">
        <v>745</v>
      </c>
      <c r="O394" s="184">
        <v>25883215</v>
      </c>
      <c r="P394" s="184">
        <v>214204</v>
      </c>
      <c r="Q394" s="15">
        <f t="shared" si="38"/>
        <v>8.2757879961975362</v>
      </c>
      <c r="R394" s="15"/>
      <c r="S394" s="182" t="s">
        <v>746</v>
      </c>
      <c r="T394" s="183" t="s">
        <v>747</v>
      </c>
      <c r="U394" s="184">
        <v>23479746</v>
      </c>
      <c r="V394" s="184">
        <v>83244</v>
      </c>
      <c r="W394" s="15">
        <f t="shared" si="39"/>
        <v>3.5453535144715786</v>
      </c>
    </row>
    <row r="395" spans="1:23" ht="15">
      <c r="A395" s="182" t="s">
        <v>746</v>
      </c>
      <c r="B395" s="183" t="s">
        <v>747</v>
      </c>
      <c r="C395" s="184">
        <v>25691366</v>
      </c>
      <c r="D395" s="184">
        <v>35082</v>
      </c>
      <c r="E395" s="15">
        <f t="shared" si="40"/>
        <v>1.3655171157500927</v>
      </c>
      <c r="F395" s="15"/>
      <c r="G395" s="182" t="s">
        <v>750</v>
      </c>
      <c r="H395" s="183" t="s">
        <v>751</v>
      </c>
      <c r="I395" s="184">
        <v>64004829</v>
      </c>
      <c r="J395" s="184">
        <v>118782</v>
      </c>
      <c r="K395" s="15">
        <f t="shared" si="41"/>
        <v>1.8558287219234662</v>
      </c>
      <c r="L395" s="15"/>
      <c r="M395" s="182" t="s">
        <v>746</v>
      </c>
      <c r="N395" s="183" t="s">
        <v>747</v>
      </c>
      <c r="O395" s="184">
        <v>77666348</v>
      </c>
      <c r="P395" s="184">
        <v>148806</v>
      </c>
      <c r="Q395" s="15">
        <f t="shared" si="38"/>
        <v>1.9159649427574474</v>
      </c>
      <c r="R395" s="15"/>
      <c r="S395" s="182" t="s">
        <v>748</v>
      </c>
      <c r="T395" s="183" t="s">
        <v>749</v>
      </c>
      <c r="U395" s="184">
        <v>22110084</v>
      </c>
      <c r="V395" s="184">
        <v>239074</v>
      </c>
      <c r="W395" s="15">
        <f t="shared" si="39"/>
        <v>10.812894243187859</v>
      </c>
    </row>
    <row r="396" spans="1:23" ht="15">
      <c r="A396" s="182" t="s">
        <v>748</v>
      </c>
      <c r="B396" s="183" t="s">
        <v>749</v>
      </c>
      <c r="C396" s="184">
        <v>4392113</v>
      </c>
      <c r="D396" s="184">
        <v>5477</v>
      </c>
      <c r="E396" s="15">
        <f t="shared" si="40"/>
        <v>1.2470079890931767</v>
      </c>
      <c r="F396" s="15"/>
      <c r="G396" s="182" t="s">
        <v>752</v>
      </c>
      <c r="H396" s="183" t="s">
        <v>753</v>
      </c>
      <c r="I396" s="184">
        <v>10001306</v>
      </c>
      <c r="J396" s="184">
        <v>22049</v>
      </c>
      <c r="K396" s="15">
        <f t="shared" si="41"/>
        <v>2.2046120776626577</v>
      </c>
      <c r="L396" s="15"/>
      <c r="M396" s="182" t="s">
        <v>748</v>
      </c>
      <c r="N396" s="183" t="s">
        <v>749</v>
      </c>
      <c r="O396" s="184">
        <v>7237239</v>
      </c>
      <c r="P396" s="184">
        <v>42308</v>
      </c>
      <c r="Q396" s="15">
        <f t="shared" si="38"/>
        <v>5.8458757545522548</v>
      </c>
      <c r="R396" s="15"/>
      <c r="S396" s="182" t="s">
        <v>750</v>
      </c>
      <c r="T396" s="183" t="s">
        <v>751</v>
      </c>
      <c r="U396" s="184">
        <v>46424177</v>
      </c>
      <c r="V396" s="184">
        <v>111565</v>
      </c>
      <c r="W396" s="15">
        <f t="shared" si="39"/>
        <v>2.4031659193441381</v>
      </c>
    </row>
    <row r="397" spans="1:23" ht="15">
      <c r="A397" s="182" t="s">
        <v>750</v>
      </c>
      <c r="B397" s="183" t="s">
        <v>751</v>
      </c>
      <c r="C397" s="184">
        <v>14428000</v>
      </c>
      <c r="D397" s="184">
        <v>22660</v>
      </c>
      <c r="E397" s="15">
        <f t="shared" si="40"/>
        <v>1.570557249792071</v>
      </c>
      <c r="F397" s="15"/>
      <c r="G397" s="182" t="s">
        <v>754</v>
      </c>
      <c r="H397" s="183" t="s">
        <v>755</v>
      </c>
      <c r="I397" s="184">
        <v>41621021</v>
      </c>
      <c r="J397" s="184">
        <v>75348</v>
      </c>
      <c r="K397" s="15">
        <f t="shared" si="41"/>
        <v>1.8103352149866772</v>
      </c>
      <c r="L397" s="15"/>
      <c r="M397" s="182" t="s">
        <v>750</v>
      </c>
      <c r="N397" s="183" t="s">
        <v>751</v>
      </c>
      <c r="O397" s="184">
        <v>53884174</v>
      </c>
      <c r="P397" s="184">
        <v>117314</v>
      </c>
      <c r="Q397" s="15">
        <f t="shared" si="38"/>
        <v>2.1771513097704718</v>
      </c>
      <c r="R397" s="15"/>
      <c r="S397" s="182" t="s">
        <v>752</v>
      </c>
      <c r="T397" s="183" t="s">
        <v>753</v>
      </c>
      <c r="U397" s="184">
        <v>2062762</v>
      </c>
      <c r="V397" s="184">
        <v>9330</v>
      </c>
      <c r="W397" s="15">
        <f t="shared" si="39"/>
        <v>4.5230617977255738</v>
      </c>
    </row>
    <row r="398" spans="1:23" ht="15">
      <c r="A398" s="182" t="s">
        <v>752</v>
      </c>
      <c r="B398" s="183" t="s">
        <v>753</v>
      </c>
      <c r="C398" s="184">
        <v>130015361</v>
      </c>
      <c r="D398" s="184">
        <v>117771</v>
      </c>
      <c r="E398" s="15">
        <f t="shared" si="40"/>
        <v>0.9058237357045833</v>
      </c>
      <c r="F398" s="15"/>
      <c r="G398" s="182" t="s">
        <v>756</v>
      </c>
      <c r="H398" s="183" t="s">
        <v>757</v>
      </c>
      <c r="I398" s="184">
        <v>414660039</v>
      </c>
      <c r="J398" s="184">
        <v>439090</v>
      </c>
      <c r="K398" s="15">
        <f t="shared" si="41"/>
        <v>1.0589156386009986</v>
      </c>
      <c r="L398" s="15"/>
      <c r="M398" s="182" t="s">
        <v>752</v>
      </c>
      <c r="N398" s="183" t="s">
        <v>753</v>
      </c>
      <c r="O398" s="184">
        <v>344979301</v>
      </c>
      <c r="P398" s="184">
        <v>708509</v>
      </c>
      <c r="Q398" s="15">
        <f t="shared" si="38"/>
        <v>2.0537724957591004</v>
      </c>
      <c r="R398" s="15"/>
      <c r="S398" s="182" t="s">
        <v>1027</v>
      </c>
      <c r="T398" s="183" t="s">
        <v>1028</v>
      </c>
      <c r="U398" s="184">
        <v>27062758</v>
      </c>
      <c r="V398" s="184">
        <v>80883</v>
      </c>
      <c r="W398" s="15">
        <f t="shared" si="39"/>
        <v>2.9887197749763716</v>
      </c>
    </row>
    <row r="399" spans="1:23" ht="15">
      <c r="A399" s="182" t="s">
        <v>754</v>
      </c>
      <c r="B399" s="183" t="s">
        <v>755</v>
      </c>
      <c r="C399" s="184">
        <v>3820937</v>
      </c>
      <c r="D399" s="184">
        <v>61305</v>
      </c>
      <c r="E399" s="15">
        <f t="shared" si="40"/>
        <v>16.044493798248965</v>
      </c>
      <c r="F399" s="15"/>
      <c r="G399" s="182" t="s">
        <v>758</v>
      </c>
      <c r="H399" s="183" t="s">
        <v>759</v>
      </c>
      <c r="I399" s="184">
        <v>7020201</v>
      </c>
      <c r="J399" s="184">
        <v>144516</v>
      </c>
      <c r="K399" s="15">
        <f t="shared" si="41"/>
        <v>20.585735365696792</v>
      </c>
      <c r="L399" s="15"/>
      <c r="M399" s="182" t="s">
        <v>1027</v>
      </c>
      <c r="N399" s="183" t="s">
        <v>1028</v>
      </c>
      <c r="O399" s="184">
        <v>49427</v>
      </c>
      <c r="P399" s="184">
        <v>107</v>
      </c>
      <c r="Q399" s="15">
        <f t="shared" si="38"/>
        <v>2.1648087077912881</v>
      </c>
      <c r="R399" s="15"/>
      <c r="S399" s="182" t="s">
        <v>754</v>
      </c>
      <c r="T399" s="183" t="s">
        <v>755</v>
      </c>
      <c r="U399" s="184">
        <v>195816996</v>
      </c>
      <c r="V399" s="184">
        <v>645931</v>
      </c>
      <c r="W399" s="15">
        <f t="shared" si="39"/>
        <v>3.2986462523406295</v>
      </c>
    </row>
    <row r="400" spans="1:23" ht="15">
      <c r="A400" s="182" t="s">
        <v>756</v>
      </c>
      <c r="B400" s="183" t="s">
        <v>757</v>
      </c>
      <c r="C400" s="184">
        <v>429924</v>
      </c>
      <c r="D400" s="184">
        <v>25350</v>
      </c>
      <c r="E400" s="15">
        <f t="shared" si="40"/>
        <v>58.96390990035448</v>
      </c>
      <c r="F400" s="15"/>
      <c r="G400" s="182" t="s">
        <v>760</v>
      </c>
      <c r="H400" s="183" t="s">
        <v>761</v>
      </c>
      <c r="I400" s="184">
        <v>1734605</v>
      </c>
      <c r="J400" s="184">
        <v>98296</v>
      </c>
      <c r="K400" s="15">
        <f t="shared" si="41"/>
        <v>56.667656325215248</v>
      </c>
      <c r="L400" s="15"/>
      <c r="M400" s="182" t="s">
        <v>754</v>
      </c>
      <c r="N400" s="183" t="s">
        <v>755</v>
      </c>
      <c r="O400" s="184">
        <v>8639070</v>
      </c>
      <c r="P400" s="184">
        <v>175384</v>
      </c>
      <c r="Q400" s="15">
        <f t="shared" si="38"/>
        <v>20.301259279065917</v>
      </c>
      <c r="R400" s="15"/>
      <c r="S400" s="182" t="s">
        <v>756</v>
      </c>
      <c r="T400" s="183" t="s">
        <v>757</v>
      </c>
      <c r="U400" s="184">
        <v>16667</v>
      </c>
      <c r="V400" s="184">
        <v>90</v>
      </c>
      <c r="W400" s="15">
        <f t="shared" si="39"/>
        <v>5.399892002159957</v>
      </c>
    </row>
    <row r="401" spans="1:23" ht="15">
      <c r="A401" s="182" t="s">
        <v>758</v>
      </c>
      <c r="B401" s="183" t="s">
        <v>759</v>
      </c>
      <c r="C401" s="184">
        <v>191608</v>
      </c>
      <c r="D401" s="184">
        <v>4498</v>
      </c>
      <c r="E401" s="15">
        <f t="shared" si="40"/>
        <v>23.47501148177529</v>
      </c>
      <c r="F401" s="15"/>
      <c r="G401" s="182" t="s">
        <v>762</v>
      </c>
      <c r="H401" s="183" t="s">
        <v>763</v>
      </c>
      <c r="I401" s="184">
        <v>98329</v>
      </c>
      <c r="J401" s="184">
        <v>5153</v>
      </c>
      <c r="K401" s="15">
        <f t="shared" si="41"/>
        <v>52.405699234203539</v>
      </c>
      <c r="L401" s="15"/>
      <c r="M401" s="182" t="s">
        <v>756</v>
      </c>
      <c r="N401" s="183" t="s">
        <v>757</v>
      </c>
      <c r="O401" s="184">
        <v>2266766</v>
      </c>
      <c r="P401" s="184">
        <v>87727</v>
      </c>
      <c r="Q401" s="15">
        <f t="shared" si="38"/>
        <v>38.701392203694603</v>
      </c>
      <c r="R401" s="15"/>
      <c r="S401" s="182" t="s">
        <v>758</v>
      </c>
      <c r="T401" s="183" t="s">
        <v>759</v>
      </c>
      <c r="U401" s="184">
        <v>4244519</v>
      </c>
      <c r="V401" s="184">
        <v>108064</v>
      </c>
      <c r="W401" s="15">
        <f t="shared" si="39"/>
        <v>25.459657501827653</v>
      </c>
    </row>
    <row r="402" spans="1:23" ht="15">
      <c r="A402" s="182" t="s">
        <v>760</v>
      </c>
      <c r="B402" s="183" t="s">
        <v>761</v>
      </c>
      <c r="C402" s="184">
        <v>29007014</v>
      </c>
      <c r="D402" s="184">
        <v>72098</v>
      </c>
      <c r="E402" s="15">
        <f t="shared" si="40"/>
        <v>2.4855367739678411</v>
      </c>
      <c r="F402" s="15"/>
      <c r="G402" s="182" t="s">
        <v>764</v>
      </c>
      <c r="H402" s="183" t="s">
        <v>765</v>
      </c>
      <c r="I402" s="184">
        <v>63480553</v>
      </c>
      <c r="J402" s="184">
        <v>277937</v>
      </c>
      <c r="K402" s="15">
        <f t="shared" si="41"/>
        <v>4.3783014933723088</v>
      </c>
      <c r="L402" s="15"/>
      <c r="M402" s="182" t="s">
        <v>758</v>
      </c>
      <c r="N402" s="183" t="s">
        <v>759</v>
      </c>
      <c r="O402" s="184">
        <v>38991</v>
      </c>
      <c r="P402" s="184">
        <v>2205</v>
      </c>
      <c r="Q402" s="15">
        <f t="shared" si="38"/>
        <v>56.551511887358622</v>
      </c>
      <c r="R402" s="15"/>
      <c r="S402" s="182" t="s">
        <v>760</v>
      </c>
      <c r="T402" s="183" t="s">
        <v>761</v>
      </c>
      <c r="U402" s="184">
        <v>1189952</v>
      </c>
      <c r="V402" s="184">
        <v>78946</v>
      </c>
      <c r="W402" s="15">
        <f t="shared" si="39"/>
        <v>66.343852525143873</v>
      </c>
    </row>
    <row r="403" spans="1:23" ht="15">
      <c r="A403" s="182" t="s">
        <v>762</v>
      </c>
      <c r="B403" s="183" t="s">
        <v>763</v>
      </c>
      <c r="C403" s="184">
        <v>36028718</v>
      </c>
      <c r="D403" s="184">
        <v>88426</v>
      </c>
      <c r="E403" s="15">
        <f t="shared" si="40"/>
        <v>2.454319912243339</v>
      </c>
      <c r="F403" s="15"/>
      <c r="G403" s="182" t="s">
        <v>766</v>
      </c>
      <c r="H403" s="183" t="s">
        <v>767</v>
      </c>
      <c r="I403" s="184">
        <v>113535274</v>
      </c>
      <c r="J403" s="184">
        <v>430728</v>
      </c>
      <c r="K403" s="15">
        <f t="shared" si="41"/>
        <v>3.7937813053588965</v>
      </c>
      <c r="L403" s="15"/>
      <c r="M403" s="182" t="s">
        <v>760</v>
      </c>
      <c r="N403" s="183" t="s">
        <v>761</v>
      </c>
      <c r="O403" s="184">
        <v>72354915</v>
      </c>
      <c r="P403" s="184">
        <v>356482</v>
      </c>
      <c r="Q403" s="15">
        <f t="shared" si="38"/>
        <v>4.9268525849280591</v>
      </c>
      <c r="R403" s="15"/>
      <c r="S403" s="182" t="s">
        <v>762</v>
      </c>
      <c r="T403" s="183" t="s">
        <v>763</v>
      </c>
      <c r="U403" s="184">
        <v>16824</v>
      </c>
      <c r="V403" s="184">
        <v>1314</v>
      </c>
      <c r="W403" s="15">
        <f t="shared" si="39"/>
        <v>78.102710413694723</v>
      </c>
    </row>
    <row r="404" spans="1:23" ht="15">
      <c r="A404" s="182" t="s">
        <v>764</v>
      </c>
      <c r="B404" s="183" t="s">
        <v>765</v>
      </c>
      <c r="C404" s="184">
        <v>14438983</v>
      </c>
      <c r="D404" s="184">
        <v>99762</v>
      </c>
      <c r="E404" s="15">
        <f t="shared" si="40"/>
        <v>6.9092123731983062</v>
      </c>
      <c r="F404" s="15"/>
      <c r="G404" s="182" t="s">
        <v>768</v>
      </c>
      <c r="H404" s="183" t="s">
        <v>769</v>
      </c>
      <c r="I404" s="184">
        <v>42030472</v>
      </c>
      <c r="J404" s="184">
        <v>381478</v>
      </c>
      <c r="K404" s="15">
        <f t="shared" si="41"/>
        <v>9.0762245068292362</v>
      </c>
      <c r="L404" s="15"/>
      <c r="M404" s="182" t="s">
        <v>762</v>
      </c>
      <c r="N404" s="183" t="s">
        <v>763</v>
      </c>
      <c r="O404" s="184">
        <v>180362717</v>
      </c>
      <c r="P404" s="184">
        <v>861714</v>
      </c>
      <c r="Q404" s="15">
        <f t="shared" si="38"/>
        <v>4.777672538610072</v>
      </c>
      <c r="R404" s="15"/>
      <c r="S404" s="182" t="s">
        <v>764</v>
      </c>
      <c r="T404" s="183" t="s">
        <v>765</v>
      </c>
      <c r="U404" s="184">
        <v>43017276</v>
      </c>
      <c r="V404" s="184">
        <v>261181</v>
      </c>
      <c r="W404" s="15">
        <f t="shared" si="39"/>
        <v>6.0715373981374361</v>
      </c>
    </row>
    <row r="405" spans="1:23" ht="15">
      <c r="A405" s="182" t="s">
        <v>766</v>
      </c>
      <c r="B405" s="183" t="s">
        <v>767</v>
      </c>
      <c r="C405" s="184">
        <v>717382</v>
      </c>
      <c r="D405" s="184">
        <v>3457</v>
      </c>
      <c r="E405" s="15">
        <f t="shared" si="40"/>
        <v>4.8189109846636793</v>
      </c>
      <c r="F405" s="15"/>
      <c r="G405" s="182" t="s">
        <v>770</v>
      </c>
      <c r="H405" s="183" t="s">
        <v>771</v>
      </c>
      <c r="I405" s="184">
        <v>1146496</v>
      </c>
      <c r="J405" s="184">
        <v>6010</v>
      </c>
      <c r="K405" s="15">
        <f t="shared" si="41"/>
        <v>5.2420592832421562</v>
      </c>
      <c r="L405" s="15"/>
      <c r="M405" s="182" t="s">
        <v>764</v>
      </c>
      <c r="N405" s="183" t="s">
        <v>765</v>
      </c>
      <c r="O405" s="184">
        <v>74829131</v>
      </c>
      <c r="P405" s="184">
        <v>575117</v>
      </c>
      <c r="Q405" s="15">
        <f t="shared" ref="Q405:Q468" si="42">P405/O405*1000</f>
        <v>7.6857367219726234</v>
      </c>
      <c r="R405" s="15"/>
      <c r="S405" s="182" t="s">
        <v>766</v>
      </c>
      <c r="T405" s="183" t="s">
        <v>767</v>
      </c>
      <c r="U405" s="184">
        <v>82881282</v>
      </c>
      <c r="V405" s="184">
        <v>473588</v>
      </c>
      <c r="W405" s="15">
        <f t="shared" ref="W405:W468" si="43">V405/U405*1000</f>
        <v>5.7140525408378702</v>
      </c>
    </row>
    <row r="406" spans="1:23" ht="15">
      <c r="A406" s="182" t="s">
        <v>768</v>
      </c>
      <c r="B406" s="183" t="s">
        <v>769</v>
      </c>
      <c r="C406" s="184">
        <v>153002776</v>
      </c>
      <c r="D406" s="184">
        <v>67038</v>
      </c>
      <c r="E406" s="15">
        <f t="shared" ref="E406:E469" si="44">D406/C406*1000</f>
        <v>0.43814891306285841</v>
      </c>
      <c r="F406" s="15"/>
      <c r="G406" s="182" t="s">
        <v>772</v>
      </c>
      <c r="H406" s="183" t="s">
        <v>773</v>
      </c>
      <c r="I406" s="184">
        <v>362674036</v>
      </c>
      <c r="J406" s="184">
        <v>202731</v>
      </c>
      <c r="K406" s="15">
        <f t="shared" ref="K406:K469" si="45">J406/I406*1000</f>
        <v>0.55898956053198134</v>
      </c>
      <c r="L406" s="15"/>
      <c r="M406" s="182" t="s">
        <v>766</v>
      </c>
      <c r="N406" s="183" t="s">
        <v>767</v>
      </c>
      <c r="O406" s="184">
        <v>1192582</v>
      </c>
      <c r="P406" s="184">
        <v>7544</v>
      </c>
      <c r="Q406" s="15">
        <f t="shared" si="42"/>
        <v>6.3257704711290295</v>
      </c>
      <c r="R406" s="15"/>
      <c r="S406" s="182" t="s">
        <v>768</v>
      </c>
      <c r="T406" s="183" t="s">
        <v>769</v>
      </c>
      <c r="U406" s="184">
        <v>66806326</v>
      </c>
      <c r="V406" s="184">
        <v>402816</v>
      </c>
      <c r="W406" s="15">
        <f t="shared" si="43"/>
        <v>6.0296086331704579</v>
      </c>
    </row>
    <row r="407" spans="1:23" ht="15">
      <c r="A407" s="182" t="s">
        <v>770</v>
      </c>
      <c r="B407" s="183" t="s">
        <v>771</v>
      </c>
      <c r="C407" s="184">
        <v>50561141</v>
      </c>
      <c r="D407" s="184">
        <v>41462</v>
      </c>
      <c r="E407" s="15">
        <f t="shared" si="44"/>
        <v>0.82003687377229084</v>
      </c>
      <c r="F407" s="15"/>
      <c r="G407" s="182" t="s">
        <v>774</v>
      </c>
      <c r="H407" s="183" t="s">
        <v>775</v>
      </c>
      <c r="I407" s="184">
        <v>148552222</v>
      </c>
      <c r="J407" s="184">
        <v>144678</v>
      </c>
      <c r="K407" s="15">
        <f t="shared" si="45"/>
        <v>0.97392013429459168</v>
      </c>
      <c r="L407" s="15"/>
      <c r="M407" s="182" t="s">
        <v>768</v>
      </c>
      <c r="N407" s="183" t="s">
        <v>769</v>
      </c>
      <c r="O407" s="184">
        <v>376171371</v>
      </c>
      <c r="P407" s="184">
        <v>276684</v>
      </c>
      <c r="Q407" s="15">
        <f t="shared" si="42"/>
        <v>0.73552646833402957</v>
      </c>
      <c r="R407" s="15"/>
      <c r="S407" s="182" t="s">
        <v>770</v>
      </c>
      <c r="T407" s="183" t="s">
        <v>771</v>
      </c>
      <c r="U407" s="184">
        <v>2392200</v>
      </c>
      <c r="V407" s="184">
        <v>3939</v>
      </c>
      <c r="W407" s="15">
        <f t="shared" si="43"/>
        <v>1.6466014547278656</v>
      </c>
    </row>
    <row r="408" spans="1:23" ht="15">
      <c r="A408" s="182" t="s">
        <v>772</v>
      </c>
      <c r="B408" s="183" t="s">
        <v>773</v>
      </c>
      <c r="C408" s="184">
        <v>349248976</v>
      </c>
      <c r="D408" s="184">
        <v>256840</v>
      </c>
      <c r="E408" s="15">
        <f t="shared" si="44"/>
        <v>0.73540659429163224</v>
      </c>
      <c r="F408" s="15"/>
      <c r="G408" s="182" t="s">
        <v>776</v>
      </c>
      <c r="H408" s="183" t="s">
        <v>777</v>
      </c>
      <c r="I408" s="184">
        <v>1062814445</v>
      </c>
      <c r="J408" s="184">
        <v>848924</v>
      </c>
      <c r="K408" s="15">
        <f t="shared" si="45"/>
        <v>0.79875090519681446</v>
      </c>
      <c r="L408" s="15"/>
      <c r="M408" s="182" t="s">
        <v>770</v>
      </c>
      <c r="N408" s="183" t="s">
        <v>771</v>
      </c>
      <c r="O408" s="184">
        <v>145384397</v>
      </c>
      <c r="P408" s="184">
        <v>174332</v>
      </c>
      <c r="Q408" s="15">
        <f t="shared" si="42"/>
        <v>1.1991107959129892</v>
      </c>
      <c r="R408" s="15"/>
      <c r="S408" s="182" t="s">
        <v>772</v>
      </c>
      <c r="T408" s="183" t="s">
        <v>773</v>
      </c>
      <c r="U408" s="184">
        <v>214666190</v>
      </c>
      <c r="V408" s="184">
        <v>160352</v>
      </c>
      <c r="W408" s="15">
        <f t="shared" si="43"/>
        <v>0.74698302513311476</v>
      </c>
    </row>
    <row r="409" spans="1:23" ht="15">
      <c r="A409" s="182" t="s">
        <v>774</v>
      </c>
      <c r="B409" s="183" t="s">
        <v>775</v>
      </c>
      <c r="C409" s="184">
        <v>111296046</v>
      </c>
      <c r="D409" s="184">
        <v>162747</v>
      </c>
      <c r="E409" s="15">
        <f t="shared" si="44"/>
        <v>1.4622891454742248</v>
      </c>
      <c r="F409" s="15"/>
      <c r="G409" s="182" t="s">
        <v>778</v>
      </c>
      <c r="H409" s="183" t="s">
        <v>779</v>
      </c>
      <c r="I409" s="184">
        <v>350335673</v>
      </c>
      <c r="J409" s="184">
        <v>567921</v>
      </c>
      <c r="K409" s="15">
        <f t="shared" si="45"/>
        <v>1.6210767094791401</v>
      </c>
      <c r="L409" s="15"/>
      <c r="M409" s="182" t="s">
        <v>772</v>
      </c>
      <c r="N409" s="183" t="s">
        <v>773</v>
      </c>
      <c r="O409" s="184">
        <v>1339644805</v>
      </c>
      <c r="P409" s="184">
        <v>1203474</v>
      </c>
      <c r="Q409" s="15">
        <f t="shared" si="42"/>
        <v>0.89835305262128795</v>
      </c>
      <c r="R409" s="15"/>
      <c r="S409" s="182" t="s">
        <v>774</v>
      </c>
      <c r="T409" s="183" t="s">
        <v>775</v>
      </c>
      <c r="U409" s="184">
        <v>93199707</v>
      </c>
      <c r="V409" s="184">
        <v>91197</v>
      </c>
      <c r="W409" s="15">
        <f t="shared" si="43"/>
        <v>0.97851165991326561</v>
      </c>
    </row>
    <row r="410" spans="1:23" ht="15">
      <c r="A410" s="182" t="s">
        <v>776</v>
      </c>
      <c r="B410" s="183" t="s">
        <v>777</v>
      </c>
      <c r="C410" s="184">
        <v>65582339</v>
      </c>
      <c r="D410" s="184">
        <v>186037</v>
      </c>
      <c r="E410" s="15">
        <f t="shared" si="44"/>
        <v>2.8366935799590802</v>
      </c>
      <c r="F410" s="15"/>
      <c r="G410" s="182" t="s">
        <v>780</v>
      </c>
      <c r="H410" s="183" t="s">
        <v>781</v>
      </c>
      <c r="I410" s="184">
        <v>143994520</v>
      </c>
      <c r="J410" s="184">
        <v>498212</v>
      </c>
      <c r="K410" s="15">
        <f t="shared" si="45"/>
        <v>3.4599372253888547</v>
      </c>
      <c r="L410" s="15"/>
      <c r="M410" s="182" t="s">
        <v>774</v>
      </c>
      <c r="N410" s="183" t="s">
        <v>775</v>
      </c>
      <c r="O410" s="184">
        <v>385829098</v>
      </c>
      <c r="P410" s="184">
        <v>831798</v>
      </c>
      <c r="Q410" s="15">
        <f t="shared" si="42"/>
        <v>2.1558716133950062</v>
      </c>
      <c r="R410" s="15"/>
      <c r="S410" s="182" t="s">
        <v>776</v>
      </c>
      <c r="T410" s="183" t="s">
        <v>777</v>
      </c>
      <c r="U410" s="184">
        <v>701550830</v>
      </c>
      <c r="V410" s="184">
        <v>649695</v>
      </c>
      <c r="W410" s="15">
        <f t="shared" si="43"/>
        <v>0.92608400163962457</v>
      </c>
    </row>
    <row r="411" spans="1:23" ht="15">
      <c r="A411" s="182" t="s">
        <v>778</v>
      </c>
      <c r="B411" s="183" t="s">
        <v>779</v>
      </c>
      <c r="C411" s="184">
        <v>8033941</v>
      </c>
      <c r="D411" s="184">
        <v>64036</v>
      </c>
      <c r="E411" s="15">
        <f t="shared" si="44"/>
        <v>7.9706833794273564</v>
      </c>
      <c r="F411" s="15"/>
      <c r="G411" s="182" t="s">
        <v>782</v>
      </c>
      <c r="H411" s="183" t="s">
        <v>783</v>
      </c>
      <c r="I411" s="184">
        <v>15577117</v>
      </c>
      <c r="J411" s="184">
        <v>146525</v>
      </c>
      <c r="K411" s="15">
        <f t="shared" si="45"/>
        <v>9.4064261056779639</v>
      </c>
      <c r="L411" s="15"/>
      <c r="M411" s="182" t="s">
        <v>776</v>
      </c>
      <c r="N411" s="183" t="s">
        <v>777</v>
      </c>
      <c r="O411" s="184">
        <v>102194877</v>
      </c>
      <c r="P411" s="184">
        <v>466471</v>
      </c>
      <c r="Q411" s="15">
        <f t="shared" si="42"/>
        <v>4.5645243058514566</v>
      </c>
      <c r="R411" s="15"/>
      <c r="S411" s="182" t="s">
        <v>778</v>
      </c>
      <c r="T411" s="183" t="s">
        <v>779</v>
      </c>
      <c r="U411" s="184">
        <v>230261937</v>
      </c>
      <c r="V411" s="184">
        <v>468530</v>
      </c>
      <c r="W411" s="15">
        <f t="shared" si="43"/>
        <v>2.034769645840337</v>
      </c>
    </row>
    <row r="412" spans="1:23" ht="15">
      <c r="A412" s="182" t="s">
        <v>780</v>
      </c>
      <c r="B412" s="183" t="s">
        <v>781</v>
      </c>
      <c r="C412" s="184">
        <v>11830384</v>
      </c>
      <c r="D412" s="184">
        <v>107245</v>
      </c>
      <c r="E412" s="15">
        <f t="shared" si="44"/>
        <v>9.0652171560956933</v>
      </c>
      <c r="F412" s="15"/>
      <c r="G412" s="182" t="s">
        <v>784</v>
      </c>
      <c r="H412" s="183" t="s">
        <v>785</v>
      </c>
      <c r="I412" s="184">
        <v>20387820</v>
      </c>
      <c r="J412" s="184">
        <v>222662</v>
      </c>
      <c r="K412" s="15">
        <f t="shared" si="45"/>
        <v>10.921324594782572</v>
      </c>
      <c r="L412" s="15"/>
      <c r="M412" s="182" t="s">
        <v>778</v>
      </c>
      <c r="N412" s="183" t="s">
        <v>779</v>
      </c>
      <c r="O412" s="184">
        <v>13221966</v>
      </c>
      <c r="P412" s="184">
        <v>104624</v>
      </c>
      <c r="Q412" s="15">
        <f t="shared" si="42"/>
        <v>7.9128928330325454</v>
      </c>
      <c r="R412" s="15"/>
      <c r="S412" s="182" t="s">
        <v>780</v>
      </c>
      <c r="T412" s="183" t="s">
        <v>781</v>
      </c>
      <c r="U412" s="184">
        <v>65812178</v>
      </c>
      <c r="V412" s="184">
        <v>300881</v>
      </c>
      <c r="W412" s="15">
        <f t="shared" si="43"/>
        <v>4.571813441579156</v>
      </c>
    </row>
    <row r="413" spans="1:23" ht="15">
      <c r="A413" s="182" t="s">
        <v>782</v>
      </c>
      <c r="B413" s="183" t="s">
        <v>783</v>
      </c>
      <c r="C413" s="184">
        <v>3141250</v>
      </c>
      <c r="D413" s="184">
        <v>40011</v>
      </c>
      <c r="E413" s="15">
        <f t="shared" si="44"/>
        <v>12.737286112216474</v>
      </c>
      <c r="F413" s="15"/>
      <c r="G413" s="182" t="s">
        <v>786</v>
      </c>
      <c r="H413" s="183" t="s">
        <v>787</v>
      </c>
      <c r="I413" s="184">
        <v>6935569</v>
      </c>
      <c r="J413" s="184">
        <v>77463</v>
      </c>
      <c r="K413" s="15">
        <f t="shared" si="45"/>
        <v>11.16894662860394</v>
      </c>
      <c r="L413" s="15"/>
      <c r="M413" s="182" t="s">
        <v>780</v>
      </c>
      <c r="N413" s="183" t="s">
        <v>781</v>
      </c>
      <c r="O413" s="184">
        <v>14844948</v>
      </c>
      <c r="P413" s="184">
        <v>174277</v>
      </c>
      <c r="Q413" s="15">
        <f t="shared" si="42"/>
        <v>11.739818825906296</v>
      </c>
      <c r="R413" s="15"/>
      <c r="S413" s="182" t="s">
        <v>782</v>
      </c>
      <c r="T413" s="183" t="s">
        <v>783</v>
      </c>
      <c r="U413" s="184">
        <v>9347375</v>
      </c>
      <c r="V413" s="184">
        <v>62807</v>
      </c>
      <c r="W413" s="15">
        <f t="shared" si="43"/>
        <v>6.719212613166798</v>
      </c>
    </row>
    <row r="414" spans="1:23" ht="15">
      <c r="A414" s="182" t="s">
        <v>784</v>
      </c>
      <c r="B414" s="183" t="s">
        <v>785</v>
      </c>
      <c r="C414" s="184">
        <v>6413545</v>
      </c>
      <c r="D414" s="184">
        <v>60033</v>
      </c>
      <c r="E414" s="15">
        <f t="shared" si="44"/>
        <v>9.3603459553180031</v>
      </c>
      <c r="F414" s="15"/>
      <c r="G414" s="182" t="s">
        <v>788</v>
      </c>
      <c r="H414" s="183" t="s">
        <v>789</v>
      </c>
      <c r="I414" s="184">
        <v>7296167</v>
      </c>
      <c r="J414" s="184">
        <v>88816</v>
      </c>
      <c r="K414" s="15">
        <f t="shared" si="45"/>
        <v>12.172966983897162</v>
      </c>
      <c r="L414" s="15"/>
      <c r="M414" s="182" t="s">
        <v>782</v>
      </c>
      <c r="N414" s="183" t="s">
        <v>783</v>
      </c>
      <c r="O414" s="184">
        <v>6539835</v>
      </c>
      <c r="P414" s="184">
        <v>47581</v>
      </c>
      <c r="Q414" s="15">
        <f t="shared" si="42"/>
        <v>7.275565820850221</v>
      </c>
      <c r="R414" s="15"/>
      <c r="S414" s="182" t="s">
        <v>784</v>
      </c>
      <c r="T414" s="183" t="s">
        <v>785</v>
      </c>
      <c r="U414" s="184">
        <v>14266787</v>
      </c>
      <c r="V414" s="184">
        <v>81842</v>
      </c>
      <c r="W414" s="15">
        <f t="shared" si="43"/>
        <v>5.7365403997410205</v>
      </c>
    </row>
    <row r="415" spans="1:23" ht="15">
      <c r="A415" s="182" t="s">
        <v>786</v>
      </c>
      <c r="B415" s="183" t="s">
        <v>787</v>
      </c>
      <c r="C415" s="184">
        <v>2864043</v>
      </c>
      <c r="D415" s="184">
        <v>29655</v>
      </c>
      <c r="E415" s="15">
        <f t="shared" si="44"/>
        <v>10.35424398306869</v>
      </c>
      <c r="F415" s="15"/>
      <c r="G415" s="182" t="s">
        <v>790</v>
      </c>
      <c r="H415" s="183" t="s">
        <v>791</v>
      </c>
      <c r="I415" s="184">
        <v>4454106</v>
      </c>
      <c r="J415" s="184">
        <v>56341</v>
      </c>
      <c r="K415" s="15">
        <f t="shared" si="45"/>
        <v>12.649227476849452</v>
      </c>
      <c r="L415" s="15"/>
      <c r="M415" s="182" t="s">
        <v>784</v>
      </c>
      <c r="N415" s="183" t="s">
        <v>785</v>
      </c>
      <c r="O415" s="184">
        <v>9593787</v>
      </c>
      <c r="P415" s="184">
        <v>81619</v>
      </c>
      <c r="Q415" s="15">
        <f t="shared" si="42"/>
        <v>8.5074851046828535</v>
      </c>
      <c r="R415" s="15"/>
      <c r="S415" s="182" t="s">
        <v>786</v>
      </c>
      <c r="T415" s="183" t="s">
        <v>787</v>
      </c>
      <c r="U415" s="184">
        <v>4206743</v>
      </c>
      <c r="V415" s="184">
        <v>28976</v>
      </c>
      <c r="W415" s="15">
        <f t="shared" si="43"/>
        <v>6.887989116520786</v>
      </c>
    </row>
    <row r="416" spans="1:23" ht="15">
      <c r="A416" s="182" t="s">
        <v>788</v>
      </c>
      <c r="B416" s="183" t="s">
        <v>789</v>
      </c>
      <c r="C416" s="184">
        <v>25125442</v>
      </c>
      <c r="D416" s="184">
        <v>148544</v>
      </c>
      <c r="E416" s="15">
        <f t="shared" si="44"/>
        <v>5.9120949991645917</v>
      </c>
      <c r="F416" s="15"/>
      <c r="G416" s="182" t="s">
        <v>792</v>
      </c>
      <c r="H416" s="183" t="s">
        <v>793</v>
      </c>
      <c r="I416" s="184">
        <v>84917635</v>
      </c>
      <c r="J416" s="184">
        <v>549450</v>
      </c>
      <c r="K416" s="15">
        <f t="shared" si="45"/>
        <v>6.4703874525002965</v>
      </c>
      <c r="L416" s="15"/>
      <c r="M416" s="182" t="s">
        <v>786</v>
      </c>
      <c r="N416" s="183" t="s">
        <v>787</v>
      </c>
      <c r="O416" s="184">
        <v>7759150</v>
      </c>
      <c r="P416" s="184">
        <v>64458</v>
      </c>
      <c r="Q416" s="15">
        <f t="shared" si="42"/>
        <v>8.3073532539002333</v>
      </c>
      <c r="R416" s="15"/>
      <c r="S416" s="182" t="s">
        <v>788</v>
      </c>
      <c r="T416" s="183" t="s">
        <v>789</v>
      </c>
      <c r="U416" s="184">
        <v>16580604</v>
      </c>
      <c r="V416" s="184">
        <v>66415</v>
      </c>
      <c r="W416" s="15">
        <f t="shared" si="43"/>
        <v>4.005583873784091</v>
      </c>
    </row>
    <row r="417" spans="1:23" ht="15">
      <c r="A417" s="182" t="s">
        <v>790</v>
      </c>
      <c r="B417" s="183" t="s">
        <v>791</v>
      </c>
      <c r="C417" s="184">
        <v>6379697</v>
      </c>
      <c r="D417" s="184">
        <v>33380</v>
      </c>
      <c r="E417" s="15">
        <f t="shared" si="44"/>
        <v>5.2322234112372428</v>
      </c>
      <c r="F417" s="15"/>
      <c r="G417" s="182" t="s">
        <v>794</v>
      </c>
      <c r="H417" s="183" t="s">
        <v>795</v>
      </c>
      <c r="I417" s="184">
        <v>35479614</v>
      </c>
      <c r="J417" s="184">
        <v>193211</v>
      </c>
      <c r="K417" s="15">
        <f t="shared" si="45"/>
        <v>5.4456905872764008</v>
      </c>
      <c r="L417" s="15"/>
      <c r="M417" s="182" t="s">
        <v>788</v>
      </c>
      <c r="N417" s="183" t="s">
        <v>789</v>
      </c>
      <c r="O417" s="184">
        <v>122247552</v>
      </c>
      <c r="P417" s="184">
        <v>695582</v>
      </c>
      <c r="Q417" s="15">
        <f t="shared" si="42"/>
        <v>5.6899462493940165</v>
      </c>
      <c r="R417" s="15"/>
      <c r="S417" s="182" t="s">
        <v>790</v>
      </c>
      <c r="T417" s="183" t="s">
        <v>791</v>
      </c>
      <c r="U417" s="184">
        <v>5203643</v>
      </c>
      <c r="V417" s="184">
        <v>39122</v>
      </c>
      <c r="W417" s="15">
        <f t="shared" si="43"/>
        <v>7.5181944649162133</v>
      </c>
    </row>
    <row r="418" spans="1:23" ht="15">
      <c r="A418" s="182" t="s">
        <v>792</v>
      </c>
      <c r="B418" s="183" t="s">
        <v>793</v>
      </c>
      <c r="C418" s="184">
        <v>17893718</v>
      </c>
      <c r="D418" s="184">
        <v>39543</v>
      </c>
      <c r="E418" s="15">
        <f t="shared" si="44"/>
        <v>2.2098817026176452</v>
      </c>
      <c r="F418" s="15"/>
      <c r="G418" s="182" t="s">
        <v>796</v>
      </c>
      <c r="H418" s="183" t="s">
        <v>797</v>
      </c>
      <c r="I418" s="184">
        <v>51083434</v>
      </c>
      <c r="J418" s="184">
        <v>175460</v>
      </c>
      <c r="K418" s="15">
        <f t="shared" si="45"/>
        <v>3.4347730029269372</v>
      </c>
      <c r="L418" s="15"/>
      <c r="M418" s="182" t="s">
        <v>790</v>
      </c>
      <c r="N418" s="183" t="s">
        <v>791</v>
      </c>
      <c r="O418" s="184">
        <v>33083858</v>
      </c>
      <c r="P418" s="184">
        <v>214800</v>
      </c>
      <c r="Q418" s="15">
        <f t="shared" si="42"/>
        <v>6.4925922484614702</v>
      </c>
      <c r="R418" s="15"/>
      <c r="S418" s="182" t="s">
        <v>792</v>
      </c>
      <c r="T418" s="183" t="s">
        <v>793</v>
      </c>
      <c r="U418" s="184">
        <v>76828741</v>
      </c>
      <c r="V418" s="184">
        <v>468344</v>
      </c>
      <c r="W418" s="15">
        <f t="shared" si="43"/>
        <v>6.0959478693006304</v>
      </c>
    </row>
    <row r="419" spans="1:23" ht="15">
      <c r="A419" s="182" t="s">
        <v>794</v>
      </c>
      <c r="B419" s="183" t="s">
        <v>795</v>
      </c>
      <c r="C419" s="184">
        <v>565005876</v>
      </c>
      <c r="D419" s="184">
        <v>48293</v>
      </c>
      <c r="E419" s="15">
        <f t="shared" si="44"/>
        <v>8.5473447359333307E-2</v>
      </c>
      <c r="F419" s="15"/>
      <c r="G419" s="182" t="s">
        <v>798</v>
      </c>
      <c r="H419" s="183" t="s">
        <v>799</v>
      </c>
      <c r="I419" s="184">
        <v>1442530510</v>
      </c>
      <c r="J419" s="184">
        <v>158524</v>
      </c>
      <c r="K419" s="15">
        <f t="shared" si="45"/>
        <v>0.10989299630133993</v>
      </c>
      <c r="L419" s="15"/>
      <c r="M419" s="182" t="s">
        <v>792</v>
      </c>
      <c r="N419" s="183" t="s">
        <v>793</v>
      </c>
      <c r="O419" s="184">
        <v>52101286</v>
      </c>
      <c r="P419" s="184">
        <v>184854</v>
      </c>
      <c r="Q419" s="15">
        <f t="shared" si="42"/>
        <v>3.5479738446379234</v>
      </c>
      <c r="R419" s="15"/>
      <c r="S419" s="182" t="s">
        <v>794</v>
      </c>
      <c r="T419" s="183" t="s">
        <v>795</v>
      </c>
      <c r="U419" s="184">
        <v>16319608</v>
      </c>
      <c r="V419" s="184">
        <v>142539</v>
      </c>
      <c r="W419" s="15">
        <f t="shared" si="43"/>
        <v>8.7342171454118258</v>
      </c>
    </row>
    <row r="420" spans="1:23" ht="15">
      <c r="A420" s="182" t="s">
        <v>796</v>
      </c>
      <c r="B420" s="183" t="s">
        <v>797</v>
      </c>
      <c r="C420" s="184">
        <v>161098769</v>
      </c>
      <c r="D420" s="184">
        <v>51268</v>
      </c>
      <c r="E420" s="15">
        <f t="shared" si="44"/>
        <v>0.31823955153872097</v>
      </c>
      <c r="F420" s="15"/>
      <c r="G420" s="182" t="s">
        <v>800</v>
      </c>
      <c r="H420" s="183" t="s">
        <v>801</v>
      </c>
      <c r="I420" s="184">
        <v>497725338</v>
      </c>
      <c r="J420" s="184">
        <v>171788</v>
      </c>
      <c r="K420" s="15">
        <f t="shared" si="45"/>
        <v>0.34514618180840939</v>
      </c>
      <c r="L420" s="15"/>
      <c r="M420" s="182" t="s">
        <v>794</v>
      </c>
      <c r="N420" s="183" t="s">
        <v>795</v>
      </c>
      <c r="O420" s="184">
        <v>1120496985</v>
      </c>
      <c r="P420" s="184">
        <v>180649</v>
      </c>
      <c r="Q420" s="15">
        <f t="shared" si="42"/>
        <v>0.16122220980362564</v>
      </c>
      <c r="R420" s="15"/>
      <c r="S420" s="182" t="s">
        <v>796</v>
      </c>
      <c r="T420" s="183" t="s">
        <v>797</v>
      </c>
      <c r="U420" s="184">
        <v>21896027</v>
      </c>
      <c r="V420" s="184">
        <v>112203</v>
      </c>
      <c r="W420" s="15">
        <f t="shared" si="43"/>
        <v>5.124354294959538</v>
      </c>
    </row>
    <row r="421" spans="1:23" ht="15">
      <c r="A421" s="182" t="s">
        <v>798</v>
      </c>
      <c r="B421" s="183" t="s">
        <v>799</v>
      </c>
      <c r="C421" s="184">
        <v>209123114</v>
      </c>
      <c r="D421" s="184">
        <v>80506</v>
      </c>
      <c r="E421" s="15">
        <f t="shared" si="44"/>
        <v>0.38496940132595769</v>
      </c>
      <c r="F421" s="15"/>
      <c r="G421" s="182" t="s">
        <v>802</v>
      </c>
      <c r="H421" s="183" t="s">
        <v>803</v>
      </c>
      <c r="I421" s="184">
        <v>360437397</v>
      </c>
      <c r="J421" s="184">
        <v>245132</v>
      </c>
      <c r="K421" s="15">
        <f t="shared" si="45"/>
        <v>0.68009591135738889</v>
      </c>
      <c r="L421" s="15"/>
      <c r="M421" s="182" t="s">
        <v>796</v>
      </c>
      <c r="N421" s="183" t="s">
        <v>797</v>
      </c>
      <c r="O421" s="184">
        <v>426006290</v>
      </c>
      <c r="P421" s="184">
        <v>219406</v>
      </c>
      <c r="Q421" s="15">
        <f t="shared" si="42"/>
        <v>0.51502995413518426</v>
      </c>
      <c r="R421" s="15"/>
      <c r="S421" s="182" t="s">
        <v>798</v>
      </c>
      <c r="T421" s="183" t="s">
        <v>799</v>
      </c>
      <c r="U421" s="184">
        <v>444580385</v>
      </c>
      <c r="V421" s="184">
        <v>73564</v>
      </c>
      <c r="W421" s="15">
        <f t="shared" si="43"/>
        <v>0.16546838880442286</v>
      </c>
    </row>
    <row r="422" spans="1:23" ht="15">
      <c r="A422" s="182" t="s">
        <v>800</v>
      </c>
      <c r="B422" s="183" t="s">
        <v>801</v>
      </c>
      <c r="C422" s="184">
        <v>133814132</v>
      </c>
      <c r="D422" s="184">
        <v>80469</v>
      </c>
      <c r="E422" s="15">
        <f t="shared" si="44"/>
        <v>0.60134904137030898</v>
      </c>
      <c r="F422" s="15"/>
      <c r="G422" s="182" t="s">
        <v>804</v>
      </c>
      <c r="H422" s="183" t="s">
        <v>805</v>
      </c>
      <c r="I422" s="184">
        <v>408661050</v>
      </c>
      <c r="J422" s="184">
        <v>398101</v>
      </c>
      <c r="K422" s="15">
        <f t="shared" si="45"/>
        <v>0.97415939199490631</v>
      </c>
      <c r="L422" s="15"/>
      <c r="M422" s="182" t="s">
        <v>798</v>
      </c>
      <c r="N422" s="183" t="s">
        <v>799</v>
      </c>
      <c r="O422" s="184">
        <v>350424639</v>
      </c>
      <c r="P422" s="184">
        <v>294842</v>
      </c>
      <c r="Q422" s="15">
        <f t="shared" si="42"/>
        <v>0.84138490044930891</v>
      </c>
      <c r="R422" s="15"/>
      <c r="S422" s="182" t="s">
        <v>800</v>
      </c>
      <c r="T422" s="183" t="s">
        <v>801</v>
      </c>
      <c r="U422" s="184">
        <v>214367382</v>
      </c>
      <c r="V422" s="184">
        <v>124285</v>
      </c>
      <c r="W422" s="15">
        <f t="shared" si="43"/>
        <v>0.57977570486912977</v>
      </c>
    </row>
    <row r="423" spans="1:23" ht="15">
      <c r="A423" s="182" t="s">
        <v>802</v>
      </c>
      <c r="B423" s="183" t="s">
        <v>803</v>
      </c>
      <c r="C423" s="184">
        <v>40599823</v>
      </c>
      <c r="D423" s="184">
        <v>41629</v>
      </c>
      <c r="E423" s="15">
        <f t="shared" si="44"/>
        <v>1.0253492977050664</v>
      </c>
      <c r="F423" s="15"/>
      <c r="G423" s="182" t="s">
        <v>806</v>
      </c>
      <c r="H423" s="183" t="s">
        <v>807</v>
      </c>
      <c r="I423" s="184">
        <v>122309491</v>
      </c>
      <c r="J423" s="184">
        <v>156188</v>
      </c>
      <c r="K423" s="15">
        <f t="shared" si="45"/>
        <v>1.2769900252466917</v>
      </c>
      <c r="L423" s="15"/>
      <c r="M423" s="182" t="s">
        <v>800</v>
      </c>
      <c r="N423" s="183" t="s">
        <v>801</v>
      </c>
      <c r="O423" s="184">
        <v>441075044</v>
      </c>
      <c r="P423" s="184">
        <v>531204</v>
      </c>
      <c r="Q423" s="15">
        <f t="shared" si="42"/>
        <v>1.2043392779211513</v>
      </c>
      <c r="R423" s="15"/>
      <c r="S423" s="182" t="s">
        <v>802</v>
      </c>
      <c r="T423" s="183" t="s">
        <v>803</v>
      </c>
      <c r="U423" s="184">
        <v>203245715</v>
      </c>
      <c r="V423" s="184">
        <v>208715</v>
      </c>
      <c r="W423" s="15">
        <f t="shared" si="43"/>
        <v>1.0269097186132559</v>
      </c>
    </row>
    <row r="424" spans="1:23" ht="15">
      <c r="A424" s="182" t="s">
        <v>804</v>
      </c>
      <c r="B424" s="183" t="s">
        <v>805</v>
      </c>
      <c r="C424" s="184">
        <v>10788876</v>
      </c>
      <c r="D424" s="184">
        <v>26488</v>
      </c>
      <c r="E424" s="15">
        <f t="shared" si="44"/>
        <v>2.455121367601222</v>
      </c>
      <c r="F424" s="15"/>
      <c r="G424" s="182" t="s">
        <v>808</v>
      </c>
      <c r="H424" s="183" t="s">
        <v>809</v>
      </c>
      <c r="I424" s="184">
        <v>34807318</v>
      </c>
      <c r="J424" s="184">
        <v>59087</v>
      </c>
      <c r="K424" s="15">
        <f t="shared" si="45"/>
        <v>1.6975453265316218</v>
      </c>
      <c r="L424" s="15"/>
      <c r="M424" s="182" t="s">
        <v>802</v>
      </c>
      <c r="N424" s="183" t="s">
        <v>803</v>
      </c>
      <c r="O424" s="184">
        <v>153265083</v>
      </c>
      <c r="P424" s="184">
        <v>180290</v>
      </c>
      <c r="Q424" s="15">
        <f t="shared" si="42"/>
        <v>1.176327944180215</v>
      </c>
      <c r="R424" s="15"/>
      <c r="S424" s="182" t="s">
        <v>804</v>
      </c>
      <c r="T424" s="183" t="s">
        <v>805</v>
      </c>
      <c r="U424" s="184">
        <v>261934871</v>
      </c>
      <c r="V424" s="184">
        <v>296510</v>
      </c>
      <c r="W424" s="15">
        <f t="shared" si="43"/>
        <v>1.1319989540453359</v>
      </c>
    </row>
    <row r="425" spans="1:23" ht="15">
      <c r="A425" s="182" t="s">
        <v>806</v>
      </c>
      <c r="B425" s="183" t="s">
        <v>807</v>
      </c>
      <c r="C425" s="184">
        <v>27407</v>
      </c>
      <c r="D425" s="184">
        <v>2326</v>
      </c>
      <c r="E425" s="15">
        <f t="shared" si="44"/>
        <v>84.868829131243842</v>
      </c>
      <c r="F425" s="15"/>
      <c r="G425" s="182" t="s">
        <v>810</v>
      </c>
      <c r="H425" s="183" t="s">
        <v>811</v>
      </c>
      <c r="I425" s="184">
        <v>126254</v>
      </c>
      <c r="J425" s="184">
        <v>6260</v>
      </c>
      <c r="K425" s="15">
        <f t="shared" si="45"/>
        <v>49.582587482376795</v>
      </c>
      <c r="L425" s="15"/>
      <c r="M425" s="182" t="s">
        <v>804</v>
      </c>
      <c r="N425" s="183" t="s">
        <v>805</v>
      </c>
      <c r="O425" s="184">
        <v>23809321</v>
      </c>
      <c r="P425" s="184">
        <v>61785</v>
      </c>
      <c r="Q425" s="15">
        <f t="shared" si="42"/>
        <v>2.5949921041427428</v>
      </c>
      <c r="R425" s="15"/>
      <c r="S425" s="182" t="s">
        <v>806</v>
      </c>
      <c r="T425" s="183" t="s">
        <v>807</v>
      </c>
      <c r="U425" s="184">
        <v>81352958</v>
      </c>
      <c r="V425" s="184">
        <v>123467</v>
      </c>
      <c r="W425" s="15">
        <f t="shared" si="43"/>
        <v>1.5176706912119899</v>
      </c>
    </row>
    <row r="426" spans="1:23" ht="15">
      <c r="A426" s="182" t="s">
        <v>808</v>
      </c>
      <c r="B426" s="183" t="s">
        <v>809</v>
      </c>
      <c r="C426" s="184">
        <v>121229185</v>
      </c>
      <c r="D426" s="184">
        <v>46842</v>
      </c>
      <c r="E426" s="15">
        <f t="shared" si="44"/>
        <v>0.38639210516840478</v>
      </c>
      <c r="F426" s="15"/>
      <c r="G426" s="182" t="s">
        <v>812</v>
      </c>
      <c r="H426" s="183" t="s">
        <v>813</v>
      </c>
      <c r="I426" s="184">
        <v>254928168</v>
      </c>
      <c r="J426" s="184">
        <v>322146</v>
      </c>
      <c r="K426" s="15">
        <f t="shared" si="45"/>
        <v>1.2636736164832127</v>
      </c>
      <c r="L426" s="15"/>
      <c r="M426" s="182" t="s">
        <v>806</v>
      </c>
      <c r="N426" s="183" t="s">
        <v>807</v>
      </c>
      <c r="O426" s="184">
        <v>343236</v>
      </c>
      <c r="P426" s="184">
        <v>24162</v>
      </c>
      <c r="Q426" s="15">
        <f t="shared" si="42"/>
        <v>70.394713841205458</v>
      </c>
      <c r="R426" s="15"/>
      <c r="S426" s="182" t="s">
        <v>808</v>
      </c>
      <c r="T426" s="183" t="s">
        <v>809</v>
      </c>
      <c r="U426" s="184">
        <v>7912701</v>
      </c>
      <c r="V426" s="184">
        <v>31416</v>
      </c>
      <c r="W426" s="15">
        <f t="shared" si="43"/>
        <v>3.9703256827219939</v>
      </c>
    </row>
    <row r="427" spans="1:23" ht="15">
      <c r="A427" s="182" t="s">
        <v>810</v>
      </c>
      <c r="B427" s="183" t="s">
        <v>811</v>
      </c>
      <c r="C427" s="184">
        <v>144227514</v>
      </c>
      <c r="D427" s="184">
        <v>33767</v>
      </c>
      <c r="E427" s="15">
        <f t="shared" si="44"/>
        <v>0.23412315073252943</v>
      </c>
      <c r="F427" s="15"/>
      <c r="G427" s="182" t="s">
        <v>814</v>
      </c>
      <c r="H427" s="183" t="s">
        <v>815</v>
      </c>
      <c r="I427" s="184">
        <v>499186364</v>
      </c>
      <c r="J427" s="184">
        <v>254919</v>
      </c>
      <c r="K427" s="15">
        <f t="shared" si="45"/>
        <v>0.51066899736067317</v>
      </c>
      <c r="L427" s="15"/>
      <c r="M427" s="182" t="s">
        <v>808</v>
      </c>
      <c r="N427" s="183" t="s">
        <v>809</v>
      </c>
      <c r="O427" s="184">
        <v>203329557</v>
      </c>
      <c r="P427" s="184">
        <v>314638</v>
      </c>
      <c r="Q427" s="15">
        <f t="shared" si="42"/>
        <v>1.547428739049483</v>
      </c>
      <c r="R427" s="15"/>
      <c r="S427" s="182" t="s">
        <v>810</v>
      </c>
      <c r="T427" s="183" t="s">
        <v>811</v>
      </c>
      <c r="U427" s="184">
        <v>184265</v>
      </c>
      <c r="V427" s="184">
        <v>13698</v>
      </c>
      <c r="W427" s="15">
        <f t="shared" si="43"/>
        <v>74.338588445988123</v>
      </c>
    </row>
    <row r="428" spans="1:23" ht="15">
      <c r="A428" s="182" t="s">
        <v>812</v>
      </c>
      <c r="B428" s="183" t="s">
        <v>813</v>
      </c>
      <c r="C428" s="184">
        <v>666672438</v>
      </c>
      <c r="D428" s="184">
        <v>210789</v>
      </c>
      <c r="E428" s="15">
        <f t="shared" si="44"/>
        <v>0.31618076282313623</v>
      </c>
      <c r="F428" s="15"/>
      <c r="G428" s="182" t="s">
        <v>816</v>
      </c>
      <c r="H428" s="183" t="s">
        <v>817</v>
      </c>
      <c r="I428" s="184">
        <v>1158995544</v>
      </c>
      <c r="J428" s="184">
        <v>840077</v>
      </c>
      <c r="K428" s="15">
        <f t="shared" si="45"/>
        <v>0.72483194982844557</v>
      </c>
      <c r="L428" s="15"/>
      <c r="M428" s="182" t="s">
        <v>810</v>
      </c>
      <c r="N428" s="183" t="s">
        <v>811</v>
      </c>
      <c r="O428" s="184">
        <v>652471790</v>
      </c>
      <c r="P428" s="184">
        <v>425693</v>
      </c>
      <c r="Q428" s="15">
        <f t="shared" si="42"/>
        <v>0.65243127216273977</v>
      </c>
      <c r="R428" s="15"/>
      <c r="S428" s="182" t="s">
        <v>812</v>
      </c>
      <c r="T428" s="183" t="s">
        <v>813</v>
      </c>
      <c r="U428" s="184">
        <v>116830436</v>
      </c>
      <c r="V428" s="184">
        <v>147608</v>
      </c>
      <c r="W428" s="15">
        <f t="shared" si="43"/>
        <v>1.2634378938721071</v>
      </c>
    </row>
    <row r="429" spans="1:23" ht="15">
      <c r="A429" s="182" t="s">
        <v>814</v>
      </c>
      <c r="B429" s="183" t="s">
        <v>815</v>
      </c>
      <c r="C429" s="184">
        <v>280532340</v>
      </c>
      <c r="D429" s="184">
        <v>150951</v>
      </c>
      <c r="E429" s="15">
        <f t="shared" si="44"/>
        <v>0.53808769427439274</v>
      </c>
      <c r="F429" s="15"/>
      <c r="G429" s="182" t="s">
        <v>818</v>
      </c>
      <c r="H429" s="183" t="s">
        <v>819</v>
      </c>
      <c r="I429" s="184">
        <v>903307987</v>
      </c>
      <c r="J429" s="184">
        <v>685445</v>
      </c>
      <c r="K429" s="15">
        <f t="shared" si="45"/>
        <v>0.75881649433483866</v>
      </c>
      <c r="L429" s="15"/>
      <c r="M429" s="182" t="s">
        <v>812</v>
      </c>
      <c r="N429" s="183" t="s">
        <v>813</v>
      </c>
      <c r="O429" s="184">
        <v>1358292674</v>
      </c>
      <c r="P429" s="184">
        <v>1079829</v>
      </c>
      <c r="Q429" s="15">
        <f t="shared" si="42"/>
        <v>0.79498993160291453</v>
      </c>
      <c r="R429" s="15"/>
      <c r="S429" s="182" t="s">
        <v>814</v>
      </c>
      <c r="T429" s="183" t="s">
        <v>815</v>
      </c>
      <c r="U429" s="184">
        <v>110733419</v>
      </c>
      <c r="V429" s="184">
        <v>87601</v>
      </c>
      <c r="W429" s="15">
        <f t="shared" si="43"/>
        <v>0.79109812368387178</v>
      </c>
    </row>
    <row r="430" spans="1:23" ht="15">
      <c r="A430" s="182" t="s">
        <v>816</v>
      </c>
      <c r="B430" s="183" t="s">
        <v>817</v>
      </c>
      <c r="C430" s="184">
        <v>114158363</v>
      </c>
      <c r="D430" s="184">
        <v>111571</v>
      </c>
      <c r="E430" s="15">
        <f t="shared" si="44"/>
        <v>0.97733531795651263</v>
      </c>
      <c r="F430" s="15"/>
      <c r="G430" s="182" t="s">
        <v>820</v>
      </c>
      <c r="H430" s="183" t="s">
        <v>821</v>
      </c>
      <c r="I430" s="184">
        <v>420473175</v>
      </c>
      <c r="J430" s="184">
        <v>554672</v>
      </c>
      <c r="K430" s="15">
        <f t="shared" si="45"/>
        <v>1.3191614423440925</v>
      </c>
      <c r="L430" s="15"/>
      <c r="M430" s="182" t="s">
        <v>814</v>
      </c>
      <c r="N430" s="183" t="s">
        <v>815</v>
      </c>
      <c r="O430" s="184">
        <v>1439002091</v>
      </c>
      <c r="P430" s="184">
        <v>1117736</v>
      </c>
      <c r="Q430" s="15">
        <f t="shared" si="42"/>
        <v>0.77674383309843287</v>
      </c>
      <c r="R430" s="15"/>
      <c r="S430" s="182" t="s">
        <v>816</v>
      </c>
      <c r="T430" s="183" t="s">
        <v>817</v>
      </c>
      <c r="U430" s="184">
        <v>947091945</v>
      </c>
      <c r="V430" s="184">
        <v>711006</v>
      </c>
      <c r="W430" s="15">
        <f t="shared" si="43"/>
        <v>0.75072542191244163</v>
      </c>
    </row>
    <row r="431" spans="1:23" ht="15">
      <c r="A431" s="182" t="s">
        <v>818</v>
      </c>
      <c r="B431" s="183" t="s">
        <v>819</v>
      </c>
      <c r="C431" s="184">
        <v>348264706</v>
      </c>
      <c r="D431" s="184">
        <v>133702</v>
      </c>
      <c r="E431" s="15">
        <f t="shared" si="44"/>
        <v>0.38390912916682401</v>
      </c>
      <c r="F431" s="15"/>
      <c r="G431" s="182" t="s">
        <v>822</v>
      </c>
      <c r="H431" s="183" t="s">
        <v>823</v>
      </c>
      <c r="I431" s="184">
        <v>889096843</v>
      </c>
      <c r="J431" s="184">
        <v>645663</v>
      </c>
      <c r="K431" s="15">
        <f t="shared" si="45"/>
        <v>0.72620098146046386</v>
      </c>
      <c r="L431" s="15"/>
      <c r="M431" s="182" t="s">
        <v>816</v>
      </c>
      <c r="N431" s="183" t="s">
        <v>817</v>
      </c>
      <c r="O431" s="184">
        <v>649209257</v>
      </c>
      <c r="P431" s="184">
        <v>994829</v>
      </c>
      <c r="Q431" s="15">
        <f t="shared" si="42"/>
        <v>1.5323703247811205</v>
      </c>
      <c r="R431" s="15"/>
      <c r="S431" s="182" t="s">
        <v>818</v>
      </c>
      <c r="T431" s="183" t="s">
        <v>819</v>
      </c>
      <c r="U431" s="184">
        <v>639286447</v>
      </c>
      <c r="V431" s="184">
        <v>667310</v>
      </c>
      <c r="W431" s="15">
        <f t="shared" si="43"/>
        <v>1.0438356751210776</v>
      </c>
    </row>
    <row r="432" spans="1:23" ht="15">
      <c r="A432" s="182" t="s">
        <v>820</v>
      </c>
      <c r="B432" s="183" t="s">
        <v>821</v>
      </c>
      <c r="C432" s="184">
        <v>2590913</v>
      </c>
      <c r="D432" s="184">
        <v>3054</v>
      </c>
      <c r="E432" s="15">
        <f t="shared" si="44"/>
        <v>1.1787350636628864</v>
      </c>
      <c r="F432" s="15"/>
      <c r="G432" s="182" t="s">
        <v>824</v>
      </c>
      <c r="H432" s="183" t="s">
        <v>825</v>
      </c>
      <c r="I432" s="184">
        <v>5105113</v>
      </c>
      <c r="J432" s="184">
        <v>6448</v>
      </c>
      <c r="K432" s="15">
        <f t="shared" si="45"/>
        <v>1.2630474584989597</v>
      </c>
      <c r="L432" s="15"/>
      <c r="M432" s="182" t="s">
        <v>818</v>
      </c>
      <c r="N432" s="183" t="s">
        <v>819</v>
      </c>
      <c r="O432" s="184">
        <v>1049805254</v>
      </c>
      <c r="P432" s="184">
        <v>926733</v>
      </c>
      <c r="Q432" s="15">
        <f t="shared" si="42"/>
        <v>0.88276658596338098</v>
      </c>
      <c r="R432" s="15"/>
      <c r="S432" s="182" t="s">
        <v>820</v>
      </c>
      <c r="T432" s="183" t="s">
        <v>821</v>
      </c>
      <c r="U432" s="184">
        <v>382318532</v>
      </c>
      <c r="V432" s="184">
        <v>584139</v>
      </c>
      <c r="W432" s="15">
        <f t="shared" si="43"/>
        <v>1.5278856532123324</v>
      </c>
    </row>
    <row r="433" spans="1:23" ht="15">
      <c r="A433" s="182" t="s">
        <v>822</v>
      </c>
      <c r="B433" s="183" t="s">
        <v>823</v>
      </c>
      <c r="C433" s="184">
        <v>24975361</v>
      </c>
      <c r="D433" s="184">
        <v>20027</v>
      </c>
      <c r="E433" s="15">
        <f t="shared" si="44"/>
        <v>0.80187029128427811</v>
      </c>
      <c r="F433" s="15"/>
      <c r="G433" s="182" t="s">
        <v>826</v>
      </c>
      <c r="H433" s="183" t="s">
        <v>827</v>
      </c>
      <c r="I433" s="184">
        <v>98132208</v>
      </c>
      <c r="J433" s="184">
        <v>120750</v>
      </c>
      <c r="K433" s="15">
        <f t="shared" si="45"/>
        <v>1.2304828604284537</v>
      </c>
      <c r="L433" s="15"/>
      <c r="M433" s="182" t="s">
        <v>820</v>
      </c>
      <c r="N433" s="183" t="s">
        <v>821</v>
      </c>
      <c r="O433" s="184">
        <v>6581583</v>
      </c>
      <c r="P433" s="184">
        <v>10392</v>
      </c>
      <c r="Q433" s="15">
        <f t="shared" si="42"/>
        <v>1.5789514467871939</v>
      </c>
      <c r="R433" s="15"/>
      <c r="S433" s="182" t="s">
        <v>822</v>
      </c>
      <c r="T433" s="183" t="s">
        <v>823</v>
      </c>
      <c r="U433" s="184">
        <v>512984894</v>
      </c>
      <c r="V433" s="184">
        <v>539587</v>
      </c>
      <c r="W433" s="15">
        <f t="shared" si="43"/>
        <v>1.051857484130907</v>
      </c>
    </row>
    <row r="434" spans="1:23" ht="15">
      <c r="A434" s="182" t="s">
        <v>824</v>
      </c>
      <c r="B434" s="183" t="s">
        <v>825</v>
      </c>
      <c r="C434" s="184">
        <v>162016015</v>
      </c>
      <c r="D434" s="184">
        <v>139058</v>
      </c>
      <c r="E434" s="15">
        <f t="shared" si="44"/>
        <v>0.85829786641771177</v>
      </c>
      <c r="F434" s="15"/>
      <c r="G434" s="182" t="s">
        <v>828</v>
      </c>
      <c r="H434" s="183" t="s">
        <v>829</v>
      </c>
      <c r="I434" s="184">
        <v>339649557</v>
      </c>
      <c r="J434" s="184">
        <v>559934</v>
      </c>
      <c r="K434" s="15">
        <f t="shared" si="45"/>
        <v>1.6485639049427643</v>
      </c>
      <c r="L434" s="15"/>
      <c r="M434" s="182" t="s">
        <v>822</v>
      </c>
      <c r="N434" s="183" t="s">
        <v>823</v>
      </c>
      <c r="O434" s="184">
        <v>128763634</v>
      </c>
      <c r="P434" s="184">
        <v>161052</v>
      </c>
      <c r="Q434" s="15">
        <f t="shared" si="42"/>
        <v>1.2507568713073134</v>
      </c>
      <c r="R434" s="15"/>
      <c r="S434" s="182" t="s">
        <v>824</v>
      </c>
      <c r="T434" s="183" t="s">
        <v>825</v>
      </c>
      <c r="U434" s="184">
        <v>4775708</v>
      </c>
      <c r="V434" s="184">
        <v>9923</v>
      </c>
      <c r="W434" s="15">
        <f t="shared" si="43"/>
        <v>2.0778071021092579</v>
      </c>
    </row>
    <row r="435" spans="1:23" ht="15">
      <c r="A435" s="182" t="s">
        <v>826</v>
      </c>
      <c r="B435" s="183" t="s">
        <v>827</v>
      </c>
      <c r="C435" s="184">
        <v>97151</v>
      </c>
      <c r="D435" s="184">
        <v>19041</v>
      </c>
      <c r="E435" s="15">
        <f t="shared" si="44"/>
        <v>195.99386522012125</v>
      </c>
      <c r="F435" s="15"/>
      <c r="G435" s="182" t="s">
        <v>830</v>
      </c>
      <c r="H435" s="183" t="s">
        <v>831</v>
      </c>
      <c r="I435" s="184">
        <v>189599</v>
      </c>
      <c r="J435" s="184">
        <v>17667</v>
      </c>
      <c r="K435" s="15">
        <f t="shared" si="45"/>
        <v>93.180871207126614</v>
      </c>
      <c r="L435" s="15"/>
      <c r="M435" s="182" t="s">
        <v>824</v>
      </c>
      <c r="N435" s="183" t="s">
        <v>825</v>
      </c>
      <c r="O435" s="184">
        <v>402748247</v>
      </c>
      <c r="P435" s="184">
        <v>818852</v>
      </c>
      <c r="Q435" s="15">
        <f t="shared" si="42"/>
        <v>2.0331609289413</v>
      </c>
      <c r="R435" s="15"/>
      <c r="S435" s="182" t="s">
        <v>826</v>
      </c>
      <c r="T435" s="183" t="s">
        <v>827</v>
      </c>
      <c r="U435" s="184">
        <v>109139677</v>
      </c>
      <c r="V435" s="184">
        <v>121248</v>
      </c>
      <c r="W435" s="15">
        <f t="shared" si="43"/>
        <v>1.1109433648039841</v>
      </c>
    </row>
    <row r="436" spans="1:23" ht="15">
      <c r="A436" s="182" t="s">
        <v>828</v>
      </c>
      <c r="B436" s="183" t="s">
        <v>829</v>
      </c>
      <c r="C436" s="184">
        <v>57885461</v>
      </c>
      <c r="D436" s="184">
        <v>137515</v>
      </c>
      <c r="E436" s="15">
        <f t="shared" si="44"/>
        <v>2.3756397137443543</v>
      </c>
      <c r="F436" s="15"/>
      <c r="G436" s="182" t="s">
        <v>832</v>
      </c>
      <c r="H436" s="183" t="s">
        <v>833</v>
      </c>
      <c r="I436" s="184">
        <v>130362369</v>
      </c>
      <c r="J436" s="184">
        <v>553731</v>
      </c>
      <c r="K436" s="15">
        <f t="shared" si="45"/>
        <v>4.24762916052868</v>
      </c>
      <c r="L436" s="15"/>
      <c r="M436" s="182" t="s">
        <v>826</v>
      </c>
      <c r="N436" s="183" t="s">
        <v>827</v>
      </c>
      <c r="O436" s="184">
        <v>484591</v>
      </c>
      <c r="P436" s="184">
        <v>73070</v>
      </c>
      <c r="Q436" s="15">
        <f t="shared" si="42"/>
        <v>150.78695229585361</v>
      </c>
      <c r="R436" s="15"/>
      <c r="S436" s="182" t="s">
        <v>828</v>
      </c>
      <c r="T436" s="183" t="s">
        <v>829</v>
      </c>
      <c r="U436" s="184">
        <v>252160600</v>
      </c>
      <c r="V436" s="184">
        <v>504256</v>
      </c>
      <c r="W436" s="15">
        <f t="shared" si="43"/>
        <v>1.9997414346253937</v>
      </c>
    </row>
    <row r="437" spans="1:23" ht="15">
      <c r="A437" s="182" t="s">
        <v>830</v>
      </c>
      <c r="B437" s="183" t="s">
        <v>831</v>
      </c>
      <c r="C437" s="184">
        <v>1198511</v>
      </c>
      <c r="D437" s="184">
        <v>12022</v>
      </c>
      <c r="E437" s="15">
        <f t="shared" si="44"/>
        <v>10.030779859342134</v>
      </c>
      <c r="F437" s="15"/>
      <c r="G437" s="182" t="s">
        <v>834</v>
      </c>
      <c r="H437" s="183" t="s">
        <v>835</v>
      </c>
      <c r="I437" s="184">
        <v>3510789</v>
      </c>
      <c r="J437" s="184">
        <v>72363</v>
      </c>
      <c r="K437" s="15">
        <f t="shared" si="45"/>
        <v>20.611606109054119</v>
      </c>
      <c r="L437" s="15"/>
      <c r="M437" s="182" t="s">
        <v>828</v>
      </c>
      <c r="N437" s="183" t="s">
        <v>829</v>
      </c>
      <c r="O437" s="184">
        <v>155747466</v>
      </c>
      <c r="P437" s="184">
        <v>1106603</v>
      </c>
      <c r="Q437" s="15">
        <f t="shared" si="42"/>
        <v>7.1051107823481381</v>
      </c>
      <c r="R437" s="15"/>
      <c r="S437" s="182" t="s">
        <v>830</v>
      </c>
      <c r="T437" s="183" t="s">
        <v>831</v>
      </c>
      <c r="U437" s="184">
        <v>92029</v>
      </c>
      <c r="V437" s="184">
        <v>82967</v>
      </c>
      <c r="W437" s="15">
        <f t="shared" si="43"/>
        <v>901.53103912897029</v>
      </c>
    </row>
    <row r="438" spans="1:23" ht="15">
      <c r="A438" s="182" t="s">
        <v>832</v>
      </c>
      <c r="B438" s="183" t="s">
        <v>833</v>
      </c>
      <c r="C438" s="184">
        <v>116395814</v>
      </c>
      <c r="D438" s="184">
        <v>252782</v>
      </c>
      <c r="E438" s="15">
        <f t="shared" si="44"/>
        <v>2.1717447673848476</v>
      </c>
      <c r="F438" s="15"/>
      <c r="G438" s="182" t="s">
        <v>836</v>
      </c>
      <c r="H438" s="183" t="s">
        <v>837</v>
      </c>
      <c r="I438" s="184">
        <v>317640875</v>
      </c>
      <c r="J438" s="184">
        <v>894268</v>
      </c>
      <c r="K438" s="15">
        <f t="shared" si="45"/>
        <v>2.815342956097826</v>
      </c>
      <c r="L438" s="15"/>
      <c r="M438" s="182" t="s">
        <v>830</v>
      </c>
      <c r="N438" s="183" t="s">
        <v>831</v>
      </c>
      <c r="O438" s="184">
        <v>3216895</v>
      </c>
      <c r="P438" s="184">
        <v>73500</v>
      </c>
      <c r="Q438" s="15">
        <f t="shared" si="42"/>
        <v>22.84811907134053</v>
      </c>
      <c r="R438" s="15"/>
      <c r="S438" s="182" t="s">
        <v>832</v>
      </c>
      <c r="T438" s="183" t="s">
        <v>833</v>
      </c>
      <c r="U438" s="184">
        <v>83240263</v>
      </c>
      <c r="V438" s="184">
        <v>647390</v>
      </c>
      <c r="W438" s="15">
        <f t="shared" si="43"/>
        <v>7.7773661046698042</v>
      </c>
    </row>
    <row r="439" spans="1:23" ht="15">
      <c r="A439" s="182" t="s">
        <v>834</v>
      </c>
      <c r="B439" s="183" t="s">
        <v>835</v>
      </c>
      <c r="C439" s="184">
        <v>31817537</v>
      </c>
      <c r="D439" s="184">
        <v>16271</v>
      </c>
      <c r="E439" s="15">
        <f t="shared" si="44"/>
        <v>0.51138464928947835</v>
      </c>
      <c r="F439" s="15"/>
      <c r="G439" s="182" t="s">
        <v>838</v>
      </c>
      <c r="H439" s="183" t="s">
        <v>839</v>
      </c>
      <c r="I439" s="184">
        <v>278740034</v>
      </c>
      <c r="J439" s="184">
        <v>85738</v>
      </c>
      <c r="K439" s="15">
        <f t="shared" si="45"/>
        <v>0.30759126620469596</v>
      </c>
      <c r="L439" s="15"/>
      <c r="M439" s="182" t="s">
        <v>832</v>
      </c>
      <c r="N439" s="183" t="s">
        <v>833</v>
      </c>
      <c r="O439" s="184">
        <v>630818880</v>
      </c>
      <c r="P439" s="184">
        <v>1418764</v>
      </c>
      <c r="Q439" s="15">
        <f t="shared" si="42"/>
        <v>2.2490829697424402</v>
      </c>
      <c r="R439" s="15"/>
      <c r="S439" s="182" t="s">
        <v>834</v>
      </c>
      <c r="T439" s="183" t="s">
        <v>835</v>
      </c>
      <c r="U439" s="184">
        <v>3181851</v>
      </c>
      <c r="V439" s="184">
        <v>52308</v>
      </c>
      <c r="W439" s="15">
        <f t="shared" si="43"/>
        <v>16.439487581285235</v>
      </c>
    </row>
    <row r="440" spans="1:23" ht="15">
      <c r="A440" s="182" t="s">
        <v>836</v>
      </c>
      <c r="B440" s="183" t="s">
        <v>837</v>
      </c>
      <c r="C440" s="184">
        <v>19889401</v>
      </c>
      <c r="D440" s="184">
        <v>26116</v>
      </c>
      <c r="E440" s="15">
        <f t="shared" si="44"/>
        <v>1.3130611625759872</v>
      </c>
      <c r="F440" s="15"/>
      <c r="G440" s="182" t="s">
        <v>840</v>
      </c>
      <c r="H440" s="183" t="s">
        <v>841</v>
      </c>
      <c r="I440" s="184">
        <v>44527062</v>
      </c>
      <c r="J440" s="184">
        <v>74861</v>
      </c>
      <c r="K440" s="15">
        <f t="shared" si="45"/>
        <v>1.6812472379156747</v>
      </c>
      <c r="L440" s="15"/>
      <c r="M440" s="182" t="s">
        <v>834</v>
      </c>
      <c r="N440" s="183" t="s">
        <v>835</v>
      </c>
      <c r="O440" s="184">
        <v>83451574</v>
      </c>
      <c r="P440" s="184">
        <v>191870</v>
      </c>
      <c r="Q440" s="15">
        <f t="shared" si="42"/>
        <v>2.2991777243170994</v>
      </c>
      <c r="R440" s="15"/>
      <c r="S440" s="182" t="s">
        <v>836</v>
      </c>
      <c r="T440" s="183" t="s">
        <v>837</v>
      </c>
      <c r="U440" s="184">
        <v>268218473</v>
      </c>
      <c r="V440" s="184">
        <v>835740</v>
      </c>
      <c r="W440" s="15">
        <f t="shared" si="43"/>
        <v>3.1158927670131056</v>
      </c>
    </row>
    <row r="441" spans="1:23" ht="15">
      <c r="A441" s="182" t="s">
        <v>838</v>
      </c>
      <c r="B441" s="183" t="s">
        <v>839</v>
      </c>
      <c r="C441" s="184">
        <v>643558</v>
      </c>
      <c r="D441" s="184">
        <v>3485</v>
      </c>
      <c r="E441" s="15">
        <f t="shared" si="44"/>
        <v>5.4152073317401079</v>
      </c>
      <c r="F441" s="15"/>
      <c r="G441" s="182" t="s">
        <v>842</v>
      </c>
      <c r="H441" s="183" t="s">
        <v>843</v>
      </c>
      <c r="I441" s="184">
        <v>974840</v>
      </c>
      <c r="J441" s="184">
        <v>7863</v>
      </c>
      <c r="K441" s="15">
        <f t="shared" si="45"/>
        <v>8.0659390258914296</v>
      </c>
      <c r="L441" s="15"/>
      <c r="M441" s="182" t="s">
        <v>836</v>
      </c>
      <c r="N441" s="183" t="s">
        <v>837</v>
      </c>
      <c r="O441" s="184">
        <v>34303578</v>
      </c>
      <c r="P441" s="184">
        <v>84898</v>
      </c>
      <c r="Q441" s="15">
        <f t="shared" si="42"/>
        <v>2.4749021807579377</v>
      </c>
      <c r="R441" s="15"/>
      <c r="S441" s="182" t="s">
        <v>838</v>
      </c>
      <c r="T441" s="183" t="s">
        <v>839</v>
      </c>
      <c r="U441" s="184">
        <v>59828898</v>
      </c>
      <c r="V441" s="184">
        <v>137556</v>
      </c>
      <c r="W441" s="15">
        <f t="shared" si="43"/>
        <v>2.2991565046041798</v>
      </c>
    </row>
    <row r="442" spans="1:23" ht="15">
      <c r="A442" s="182" t="s">
        <v>840</v>
      </c>
      <c r="B442" s="183" t="s">
        <v>841</v>
      </c>
      <c r="C442" s="184">
        <v>1162952</v>
      </c>
      <c r="D442" s="184">
        <v>49611</v>
      </c>
      <c r="E442" s="15">
        <f t="shared" si="44"/>
        <v>42.659542268296541</v>
      </c>
      <c r="F442" s="15"/>
      <c r="G442" s="182" t="s">
        <v>844</v>
      </c>
      <c r="H442" s="183" t="s">
        <v>845</v>
      </c>
      <c r="I442" s="184">
        <v>11096850</v>
      </c>
      <c r="J442" s="184">
        <v>127255</v>
      </c>
      <c r="K442" s="15">
        <f t="shared" si="45"/>
        <v>11.467668752844276</v>
      </c>
      <c r="L442" s="15"/>
      <c r="M442" s="182" t="s">
        <v>838</v>
      </c>
      <c r="N442" s="183" t="s">
        <v>839</v>
      </c>
      <c r="O442" s="184">
        <v>645855</v>
      </c>
      <c r="P442" s="184">
        <v>12767</v>
      </c>
      <c r="Q442" s="15">
        <f t="shared" si="42"/>
        <v>19.767594893590665</v>
      </c>
      <c r="R442" s="15"/>
      <c r="S442" s="182" t="s">
        <v>840</v>
      </c>
      <c r="T442" s="183" t="s">
        <v>841</v>
      </c>
      <c r="U442" s="184">
        <v>48493734</v>
      </c>
      <c r="V442" s="184">
        <v>113382</v>
      </c>
      <c r="W442" s="15">
        <f t="shared" si="43"/>
        <v>2.3380752655590515</v>
      </c>
    </row>
    <row r="443" spans="1:23" ht="15">
      <c r="A443" s="182" t="s">
        <v>842</v>
      </c>
      <c r="B443" s="183" t="s">
        <v>843</v>
      </c>
      <c r="C443" s="184">
        <v>57101817</v>
      </c>
      <c r="D443" s="184">
        <v>76857</v>
      </c>
      <c r="E443" s="15">
        <f t="shared" si="44"/>
        <v>1.3459641748352771</v>
      </c>
      <c r="F443" s="15"/>
      <c r="G443" s="182" t="s">
        <v>846</v>
      </c>
      <c r="H443" s="183" t="s">
        <v>847</v>
      </c>
      <c r="I443" s="184">
        <v>206178246</v>
      </c>
      <c r="J443" s="184">
        <v>283620</v>
      </c>
      <c r="K443" s="15">
        <f t="shared" si="45"/>
        <v>1.3756058434991245</v>
      </c>
      <c r="L443" s="15"/>
      <c r="M443" s="182" t="s">
        <v>840</v>
      </c>
      <c r="N443" s="183" t="s">
        <v>841</v>
      </c>
      <c r="O443" s="184">
        <v>10556813</v>
      </c>
      <c r="P443" s="184">
        <v>144691</v>
      </c>
      <c r="Q443" s="15">
        <f t="shared" si="42"/>
        <v>13.705935683430218</v>
      </c>
      <c r="R443" s="15"/>
      <c r="S443" s="182" t="s">
        <v>842</v>
      </c>
      <c r="T443" s="183" t="s">
        <v>843</v>
      </c>
      <c r="U443" s="184">
        <v>3351073</v>
      </c>
      <c r="V443" s="184">
        <v>18475</v>
      </c>
      <c r="W443" s="15">
        <f t="shared" si="43"/>
        <v>5.5131595163698313</v>
      </c>
    </row>
    <row r="444" spans="1:23" ht="15">
      <c r="A444" s="182" t="s">
        <v>844</v>
      </c>
      <c r="B444" s="183" t="s">
        <v>845</v>
      </c>
      <c r="C444" s="184">
        <v>15842544</v>
      </c>
      <c r="D444" s="184">
        <v>29281</v>
      </c>
      <c r="E444" s="15">
        <f t="shared" si="44"/>
        <v>1.8482511394634598</v>
      </c>
      <c r="F444" s="15"/>
      <c r="G444" s="182" t="s">
        <v>848</v>
      </c>
      <c r="H444" s="183" t="s">
        <v>849</v>
      </c>
      <c r="I444" s="184">
        <v>45056881</v>
      </c>
      <c r="J444" s="184">
        <v>93707</v>
      </c>
      <c r="K444" s="15">
        <f t="shared" si="45"/>
        <v>2.0797489289149862</v>
      </c>
      <c r="L444" s="15"/>
      <c r="M444" s="182" t="s">
        <v>842</v>
      </c>
      <c r="N444" s="183" t="s">
        <v>843</v>
      </c>
      <c r="O444" s="184">
        <v>167785283</v>
      </c>
      <c r="P444" s="184">
        <v>475833</v>
      </c>
      <c r="Q444" s="15">
        <f t="shared" si="42"/>
        <v>2.8359638669858782</v>
      </c>
      <c r="R444" s="15"/>
      <c r="S444" s="182" t="s">
        <v>844</v>
      </c>
      <c r="T444" s="183" t="s">
        <v>845</v>
      </c>
      <c r="U444" s="184">
        <v>7796488</v>
      </c>
      <c r="V444" s="184">
        <v>61439</v>
      </c>
      <c r="W444" s="15">
        <f t="shared" si="43"/>
        <v>7.8803430467666979</v>
      </c>
    </row>
    <row r="445" spans="1:23" ht="15">
      <c r="A445" s="182" t="s">
        <v>846</v>
      </c>
      <c r="B445" s="183" t="s">
        <v>847</v>
      </c>
      <c r="C445" s="184">
        <v>24068495</v>
      </c>
      <c r="D445" s="184">
        <v>32355</v>
      </c>
      <c r="E445" s="15">
        <f t="shared" si="44"/>
        <v>1.3442884567564362</v>
      </c>
      <c r="F445" s="15"/>
      <c r="G445" s="182" t="s">
        <v>850</v>
      </c>
      <c r="H445" s="183" t="s">
        <v>851</v>
      </c>
      <c r="I445" s="184">
        <v>63649028</v>
      </c>
      <c r="J445" s="184">
        <v>134295</v>
      </c>
      <c r="K445" s="15">
        <f t="shared" si="45"/>
        <v>2.1099300997966535</v>
      </c>
      <c r="L445" s="15"/>
      <c r="M445" s="182" t="s">
        <v>844</v>
      </c>
      <c r="N445" s="183" t="s">
        <v>845</v>
      </c>
      <c r="O445" s="184">
        <v>126139218</v>
      </c>
      <c r="P445" s="184">
        <v>137697</v>
      </c>
      <c r="Q445" s="15">
        <f t="shared" si="42"/>
        <v>1.0916271892537024</v>
      </c>
      <c r="R445" s="15"/>
      <c r="S445" s="182" t="s">
        <v>846</v>
      </c>
      <c r="T445" s="183" t="s">
        <v>847</v>
      </c>
      <c r="U445" s="184">
        <v>102394487</v>
      </c>
      <c r="V445" s="184">
        <v>283471</v>
      </c>
      <c r="W445" s="15">
        <f t="shared" si="43"/>
        <v>2.7684205302967144</v>
      </c>
    </row>
    <row r="446" spans="1:23" ht="15">
      <c r="A446" s="182" t="s">
        <v>848</v>
      </c>
      <c r="B446" s="183" t="s">
        <v>849</v>
      </c>
      <c r="C446" s="184">
        <v>29859350</v>
      </c>
      <c r="D446" s="184">
        <v>96223</v>
      </c>
      <c r="E446" s="15">
        <f t="shared" si="44"/>
        <v>3.2225416829234392</v>
      </c>
      <c r="F446" s="15"/>
      <c r="G446" s="182" t="s">
        <v>852</v>
      </c>
      <c r="H446" s="183" t="s">
        <v>853</v>
      </c>
      <c r="I446" s="184">
        <v>163462397</v>
      </c>
      <c r="J446" s="184">
        <v>476652</v>
      </c>
      <c r="K446" s="15">
        <f t="shared" si="45"/>
        <v>2.9159733905039946</v>
      </c>
      <c r="L446" s="15"/>
      <c r="M446" s="182" t="s">
        <v>846</v>
      </c>
      <c r="N446" s="183" t="s">
        <v>847</v>
      </c>
      <c r="O446" s="184">
        <v>76139709</v>
      </c>
      <c r="P446" s="184">
        <v>177493</v>
      </c>
      <c r="Q446" s="15">
        <f t="shared" si="42"/>
        <v>2.3311489146878666</v>
      </c>
      <c r="R446" s="15"/>
      <c r="S446" s="182" t="s">
        <v>848</v>
      </c>
      <c r="T446" s="183" t="s">
        <v>849</v>
      </c>
      <c r="U446" s="184">
        <v>19146265</v>
      </c>
      <c r="V446" s="184">
        <v>82154</v>
      </c>
      <c r="W446" s="15">
        <f t="shared" si="43"/>
        <v>4.2908629959942575</v>
      </c>
    </row>
    <row r="447" spans="1:23" ht="15">
      <c r="A447" s="182" t="s">
        <v>850</v>
      </c>
      <c r="B447" s="183" t="s">
        <v>851</v>
      </c>
      <c r="C447" s="184">
        <v>8010522</v>
      </c>
      <c r="D447" s="184">
        <v>88941</v>
      </c>
      <c r="E447" s="15">
        <f t="shared" si="44"/>
        <v>11.103021750642467</v>
      </c>
      <c r="F447" s="15"/>
      <c r="G447" s="182" t="s">
        <v>854</v>
      </c>
      <c r="H447" s="183" t="s">
        <v>855</v>
      </c>
      <c r="I447" s="184">
        <v>26773573</v>
      </c>
      <c r="J447" s="184">
        <v>410245</v>
      </c>
      <c r="K447" s="15">
        <f t="shared" si="45"/>
        <v>15.322758751698924</v>
      </c>
      <c r="L447" s="15"/>
      <c r="M447" s="182" t="s">
        <v>848</v>
      </c>
      <c r="N447" s="183" t="s">
        <v>849</v>
      </c>
      <c r="O447" s="184">
        <v>180621933</v>
      </c>
      <c r="P447" s="184">
        <v>683160</v>
      </c>
      <c r="Q447" s="15">
        <f t="shared" si="42"/>
        <v>3.7822649146380245</v>
      </c>
      <c r="R447" s="15"/>
      <c r="S447" s="182" t="s">
        <v>850</v>
      </c>
      <c r="T447" s="183" t="s">
        <v>851</v>
      </c>
      <c r="U447" s="184">
        <v>51356532</v>
      </c>
      <c r="V447" s="184">
        <v>104895</v>
      </c>
      <c r="W447" s="15">
        <f t="shared" si="43"/>
        <v>2.0424860463708883</v>
      </c>
    </row>
    <row r="448" spans="1:23" ht="15">
      <c r="A448" s="182" t="s">
        <v>852</v>
      </c>
      <c r="B448" s="183" t="s">
        <v>853</v>
      </c>
      <c r="C448" s="184">
        <v>1688847</v>
      </c>
      <c r="D448" s="184">
        <v>15832</v>
      </c>
      <c r="E448" s="15">
        <f t="shared" si="44"/>
        <v>9.3744430371726981</v>
      </c>
      <c r="F448" s="15"/>
      <c r="G448" s="182" t="s">
        <v>856</v>
      </c>
      <c r="H448" s="183" t="s">
        <v>857</v>
      </c>
      <c r="I448" s="184">
        <v>4684441</v>
      </c>
      <c r="J448" s="184">
        <v>49771</v>
      </c>
      <c r="K448" s="15">
        <f t="shared" si="45"/>
        <v>10.624746901497959</v>
      </c>
      <c r="L448" s="15"/>
      <c r="M448" s="182" t="s">
        <v>850</v>
      </c>
      <c r="N448" s="183" t="s">
        <v>851</v>
      </c>
      <c r="O448" s="184">
        <v>36082336</v>
      </c>
      <c r="P448" s="184">
        <v>432847</v>
      </c>
      <c r="Q448" s="15">
        <f t="shared" si="42"/>
        <v>11.996091383883794</v>
      </c>
      <c r="R448" s="15"/>
      <c r="S448" s="182" t="s">
        <v>852</v>
      </c>
      <c r="T448" s="183" t="s">
        <v>853</v>
      </c>
      <c r="U448" s="184">
        <v>95328061</v>
      </c>
      <c r="V448" s="184">
        <v>484362</v>
      </c>
      <c r="W448" s="15">
        <f t="shared" si="43"/>
        <v>5.0810012804099731</v>
      </c>
    </row>
    <row r="449" spans="1:23" ht="15">
      <c r="A449" s="182" t="s">
        <v>854</v>
      </c>
      <c r="B449" s="183" t="s">
        <v>855</v>
      </c>
      <c r="C449" s="184">
        <v>10293872</v>
      </c>
      <c r="D449" s="184">
        <v>34892</v>
      </c>
      <c r="E449" s="15">
        <f t="shared" si="44"/>
        <v>3.3895894567175504</v>
      </c>
      <c r="F449" s="15"/>
      <c r="G449" s="182" t="s">
        <v>858</v>
      </c>
      <c r="H449" s="183" t="s">
        <v>859</v>
      </c>
      <c r="I449" s="184">
        <v>31381026</v>
      </c>
      <c r="J449" s="184">
        <v>134209</v>
      </c>
      <c r="K449" s="15">
        <f t="shared" si="45"/>
        <v>4.2767562794154657</v>
      </c>
      <c r="L449" s="15"/>
      <c r="M449" s="182" t="s">
        <v>852</v>
      </c>
      <c r="N449" s="183" t="s">
        <v>853</v>
      </c>
      <c r="O449" s="184">
        <v>12503570</v>
      </c>
      <c r="P449" s="184">
        <v>133059</v>
      </c>
      <c r="Q449" s="15">
        <f t="shared" si="42"/>
        <v>10.641680735981804</v>
      </c>
      <c r="R449" s="15"/>
      <c r="S449" s="182" t="s">
        <v>854</v>
      </c>
      <c r="T449" s="183" t="s">
        <v>855</v>
      </c>
      <c r="U449" s="184">
        <v>18853999</v>
      </c>
      <c r="V449" s="184">
        <v>352132</v>
      </c>
      <c r="W449" s="15">
        <f t="shared" si="43"/>
        <v>18.676780453844302</v>
      </c>
    </row>
    <row r="450" spans="1:23" ht="15">
      <c r="A450" s="182" t="s">
        <v>856</v>
      </c>
      <c r="B450" s="183" t="s">
        <v>857</v>
      </c>
      <c r="C450" s="184">
        <v>136420124</v>
      </c>
      <c r="D450" s="184">
        <v>402515</v>
      </c>
      <c r="E450" s="15">
        <f t="shared" si="44"/>
        <v>2.9505544211351107</v>
      </c>
      <c r="F450" s="15"/>
      <c r="G450" s="182" t="s">
        <v>860</v>
      </c>
      <c r="H450" s="183" t="s">
        <v>861</v>
      </c>
      <c r="I450" s="184">
        <v>513449200</v>
      </c>
      <c r="J450" s="184">
        <v>1696958</v>
      </c>
      <c r="K450" s="15">
        <f t="shared" si="45"/>
        <v>3.3050163482580168</v>
      </c>
      <c r="L450" s="15"/>
      <c r="M450" s="182" t="s">
        <v>854</v>
      </c>
      <c r="N450" s="183" t="s">
        <v>855</v>
      </c>
      <c r="O450" s="184">
        <v>36635935</v>
      </c>
      <c r="P450" s="184">
        <v>180965</v>
      </c>
      <c r="Q450" s="15">
        <f t="shared" si="42"/>
        <v>4.9395491066353294</v>
      </c>
      <c r="R450" s="15"/>
      <c r="S450" s="182" t="s">
        <v>856</v>
      </c>
      <c r="T450" s="183" t="s">
        <v>857</v>
      </c>
      <c r="U450" s="184">
        <v>4494993</v>
      </c>
      <c r="V450" s="184">
        <v>56552</v>
      </c>
      <c r="W450" s="15">
        <f t="shared" si="43"/>
        <v>12.581109692495628</v>
      </c>
    </row>
    <row r="451" spans="1:23" ht="15">
      <c r="A451" s="182" t="s">
        <v>858</v>
      </c>
      <c r="B451" s="183" t="s">
        <v>859</v>
      </c>
      <c r="C451" s="184">
        <v>4178513</v>
      </c>
      <c r="D451" s="184">
        <v>12145</v>
      </c>
      <c r="E451" s="15">
        <f t="shared" si="44"/>
        <v>2.9065363683205008</v>
      </c>
      <c r="F451" s="15"/>
      <c r="G451" s="182" t="s">
        <v>862</v>
      </c>
      <c r="H451" s="183" t="s">
        <v>863</v>
      </c>
      <c r="I451" s="184">
        <v>2205074</v>
      </c>
      <c r="J451" s="184">
        <v>20939</v>
      </c>
      <c r="K451" s="15">
        <f t="shared" si="45"/>
        <v>9.4958264439197961</v>
      </c>
      <c r="L451" s="15"/>
      <c r="M451" s="182" t="s">
        <v>856</v>
      </c>
      <c r="N451" s="183" t="s">
        <v>857</v>
      </c>
      <c r="O451" s="184">
        <v>527835963</v>
      </c>
      <c r="P451" s="184">
        <v>2404981</v>
      </c>
      <c r="Q451" s="15">
        <f t="shared" si="42"/>
        <v>4.5563037924340897</v>
      </c>
      <c r="R451" s="15"/>
      <c r="S451" s="182" t="s">
        <v>858</v>
      </c>
      <c r="T451" s="183" t="s">
        <v>859</v>
      </c>
      <c r="U451" s="184">
        <v>14117281</v>
      </c>
      <c r="V451" s="184">
        <v>95692</v>
      </c>
      <c r="W451" s="15">
        <f t="shared" si="43"/>
        <v>6.7783590905359183</v>
      </c>
    </row>
    <row r="452" spans="1:23" ht="15">
      <c r="A452" s="182" t="s">
        <v>860</v>
      </c>
      <c r="B452" s="183" t="s">
        <v>861</v>
      </c>
      <c r="C452" s="184">
        <v>846857</v>
      </c>
      <c r="D452" s="184">
        <v>10971</v>
      </c>
      <c r="E452" s="15">
        <f t="shared" si="44"/>
        <v>12.954961699554943</v>
      </c>
      <c r="F452" s="15"/>
      <c r="G452" s="182" t="s">
        <v>864</v>
      </c>
      <c r="H452" s="183" t="s">
        <v>865</v>
      </c>
      <c r="I452" s="184">
        <v>1399758</v>
      </c>
      <c r="J452" s="184">
        <v>35002</v>
      </c>
      <c r="K452" s="15">
        <f t="shared" si="45"/>
        <v>25.00575099410041</v>
      </c>
      <c r="L452" s="15"/>
      <c r="M452" s="182" t="s">
        <v>858</v>
      </c>
      <c r="N452" s="183" t="s">
        <v>859</v>
      </c>
      <c r="O452" s="184">
        <v>1881598</v>
      </c>
      <c r="P452" s="184">
        <v>26788</v>
      </c>
      <c r="Q452" s="15">
        <f t="shared" si="42"/>
        <v>14.236834860581272</v>
      </c>
      <c r="R452" s="15"/>
      <c r="S452" s="182" t="s">
        <v>860</v>
      </c>
      <c r="T452" s="183" t="s">
        <v>861</v>
      </c>
      <c r="U452" s="184">
        <v>323441847</v>
      </c>
      <c r="V452" s="184">
        <v>1612938</v>
      </c>
      <c r="W452" s="15">
        <f t="shared" si="43"/>
        <v>4.9867944267582667</v>
      </c>
    </row>
    <row r="453" spans="1:23" ht="15">
      <c r="A453" s="182" t="s">
        <v>862</v>
      </c>
      <c r="B453" s="183" t="s">
        <v>863</v>
      </c>
      <c r="C453" s="184">
        <v>26302861</v>
      </c>
      <c r="D453" s="184">
        <v>249415</v>
      </c>
      <c r="E453" s="15">
        <f t="shared" si="44"/>
        <v>9.4824285464611613</v>
      </c>
      <c r="F453" s="15"/>
      <c r="G453" s="182" t="s">
        <v>866</v>
      </c>
      <c r="H453" s="183" t="s">
        <v>867</v>
      </c>
      <c r="I453" s="184">
        <v>79204913</v>
      </c>
      <c r="J453" s="184">
        <v>1202547</v>
      </c>
      <c r="K453" s="15">
        <f t="shared" si="45"/>
        <v>15.182732414591504</v>
      </c>
      <c r="L453" s="15"/>
      <c r="M453" s="182" t="s">
        <v>860</v>
      </c>
      <c r="N453" s="183" t="s">
        <v>861</v>
      </c>
      <c r="O453" s="184">
        <v>2523930</v>
      </c>
      <c r="P453" s="184">
        <v>64851</v>
      </c>
      <c r="Q453" s="15">
        <f t="shared" si="42"/>
        <v>25.694452698767396</v>
      </c>
      <c r="R453" s="15"/>
      <c r="S453" s="182" t="s">
        <v>862</v>
      </c>
      <c r="T453" s="183" t="s">
        <v>863</v>
      </c>
      <c r="U453" s="184">
        <v>2959159</v>
      </c>
      <c r="V453" s="184">
        <v>19829</v>
      </c>
      <c r="W453" s="15">
        <f t="shared" si="43"/>
        <v>6.700890354320264</v>
      </c>
    </row>
    <row r="454" spans="1:23" ht="15">
      <c r="A454" s="182" t="s">
        <v>864</v>
      </c>
      <c r="B454" s="183" t="s">
        <v>865</v>
      </c>
      <c r="C454" s="184">
        <v>730368</v>
      </c>
      <c r="D454" s="184">
        <v>47491</v>
      </c>
      <c r="E454" s="15">
        <f t="shared" si="44"/>
        <v>65.023385471433571</v>
      </c>
      <c r="F454" s="15"/>
      <c r="G454" s="182" t="s">
        <v>868</v>
      </c>
      <c r="H454" s="183" t="s">
        <v>869</v>
      </c>
      <c r="I454" s="184">
        <v>142882</v>
      </c>
      <c r="J454" s="184">
        <v>19079</v>
      </c>
      <c r="K454" s="15">
        <f t="shared" si="45"/>
        <v>133.5297658207472</v>
      </c>
      <c r="L454" s="15"/>
      <c r="M454" s="182" t="s">
        <v>862</v>
      </c>
      <c r="N454" s="183" t="s">
        <v>863</v>
      </c>
      <c r="O454" s="184">
        <v>122517074</v>
      </c>
      <c r="P454" s="184">
        <v>2144192</v>
      </c>
      <c r="Q454" s="15">
        <f t="shared" si="42"/>
        <v>17.501168857493283</v>
      </c>
      <c r="R454" s="15"/>
      <c r="S454" s="182" t="s">
        <v>864</v>
      </c>
      <c r="T454" s="183" t="s">
        <v>865</v>
      </c>
      <c r="U454" s="184">
        <v>1116261</v>
      </c>
      <c r="V454" s="184">
        <v>36877</v>
      </c>
      <c r="W454" s="15">
        <f t="shared" si="43"/>
        <v>33.036180606506896</v>
      </c>
    </row>
    <row r="455" spans="1:23" ht="15">
      <c r="A455" s="182" t="s">
        <v>866</v>
      </c>
      <c r="B455" s="183" t="s">
        <v>867</v>
      </c>
      <c r="C455" s="184">
        <v>25001733</v>
      </c>
      <c r="D455" s="184">
        <v>161861</v>
      </c>
      <c r="E455" s="15">
        <f t="shared" si="44"/>
        <v>6.4739912229284267</v>
      </c>
      <c r="F455" s="15"/>
      <c r="G455" s="182" t="s">
        <v>870</v>
      </c>
      <c r="H455" s="183" t="s">
        <v>871</v>
      </c>
      <c r="I455" s="184">
        <v>80906872</v>
      </c>
      <c r="J455" s="184">
        <v>659261</v>
      </c>
      <c r="K455" s="15">
        <f t="shared" si="45"/>
        <v>8.1483931303140729</v>
      </c>
      <c r="L455" s="15"/>
      <c r="M455" s="182" t="s">
        <v>864</v>
      </c>
      <c r="N455" s="183" t="s">
        <v>865</v>
      </c>
      <c r="O455" s="184">
        <v>507282</v>
      </c>
      <c r="P455" s="184">
        <v>115960</v>
      </c>
      <c r="Q455" s="15">
        <f t="shared" si="42"/>
        <v>228.59080353728299</v>
      </c>
      <c r="R455" s="15"/>
      <c r="S455" s="182" t="s">
        <v>866</v>
      </c>
      <c r="T455" s="183" t="s">
        <v>867</v>
      </c>
      <c r="U455" s="184">
        <v>88601052</v>
      </c>
      <c r="V455" s="184">
        <v>1602945</v>
      </c>
      <c r="W455" s="15">
        <f t="shared" si="43"/>
        <v>18.091715208979686</v>
      </c>
    </row>
    <row r="456" spans="1:23" ht="15">
      <c r="A456" s="182" t="s">
        <v>868</v>
      </c>
      <c r="B456" s="183" t="s">
        <v>869</v>
      </c>
      <c r="C456" s="184">
        <v>3020262</v>
      </c>
      <c r="D456" s="184">
        <v>143869</v>
      </c>
      <c r="E456" s="15">
        <f t="shared" si="44"/>
        <v>47.634609182911944</v>
      </c>
      <c r="F456" s="15"/>
      <c r="G456" s="182" t="s">
        <v>872</v>
      </c>
      <c r="H456" s="183" t="s">
        <v>873</v>
      </c>
      <c r="I456" s="184">
        <v>12877018</v>
      </c>
      <c r="J456" s="184">
        <v>218789</v>
      </c>
      <c r="K456" s="15">
        <f t="shared" si="45"/>
        <v>16.990657309013624</v>
      </c>
      <c r="L456" s="15"/>
      <c r="M456" s="182" t="s">
        <v>866</v>
      </c>
      <c r="N456" s="183" t="s">
        <v>867</v>
      </c>
      <c r="O456" s="184">
        <v>118260538</v>
      </c>
      <c r="P456" s="184">
        <v>997812</v>
      </c>
      <c r="Q456" s="15">
        <f t="shared" si="42"/>
        <v>8.4374045381055183</v>
      </c>
      <c r="R456" s="15"/>
      <c r="S456" s="182" t="s">
        <v>868</v>
      </c>
      <c r="T456" s="183" t="s">
        <v>869</v>
      </c>
      <c r="U456" s="184">
        <v>755466</v>
      </c>
      <c r="V456" s="184">
        <v>175100</v>
      </c>
      <c r="W456" s="15">
        <f t="shared" si="43"/>
        <v>231.77747244746951</v>
      </c>
    </row>
    <row r="457" spans="1:23" ht="15">
      <c r="A457" s="182" t="s">
        <v>870</v>
      </c>
      <c r="B457" s="183" t="s">
        <v>871</v>
      </c>
      <c r="C457" s="184">
        <v>11146092</v>
      </c>
      <c r="D457" s="184">
        <v>54099</v>
      </c>
      <c r="E457" s="15">
        <f t="shared" si="44"/>
        <v>4.8536294155835069</v>
      </c>
      <c r="F457" s="15"/>
      <c r="G457" s="182" t="s">
        <v>874</v>
      </c>
      <c r="H457" s="183" t="s">
        <v>875</v>
      </c>
      <c r="I457" s="184">
        <v>33004076</v>
      </c>
      <c r="J457" s="184">
        <v>239978</v>
      </c>
      <c r="K457" s="15">
        <f t="shared" si="45"/>
        <v>7.2711625073218231</v>
      </c>
      <c r="L457" s="15"/>
      <c r="M457" s="182" t="s">
        <v>868</v>
      </c>
      <c r="N457" s="183" t="s">
        <v>869</v>
      </c>
      <c r="O457" s="184">
        <v>10342537</v>
      </c>
      <c r="P457" s="184">
        <v>343543</v>
      </c>
      <c r="Q457" s="15">
        <f t="shared" si="42"/>
        <v>33.216511577381837</v>
      </c>
      <c r="R457" s="15"/>
      <c r="S457" s="182" t="s">
        <v>870</v>
      </c>
      <c r="T457" s="183" t="s">
        <v>871</v>
      </c>
      <c r="U457" s="184">
        <v>70615276</v>
      </c>
      <c r="V457" s="184">
        <v>675170</v>
      </c>
      <c r="W457" s="15">
        <f t="shared" si="43"/>
        <v>9.5612456432231454</v>
      </c>
    </row>
    <row r="458" spans="1:23" ht="15">
      <c r="A458" s="182" t="s">
        <v>872</v>
      </c>
      <c r="B458" s="183" t="s">
        <v>873</v>
      </c>
      <c r="C458" s="184">
        <v>2630296</v>
      </c>
      <c r="D458" s="184">
        <v>16361</v>
      </c>
      <c r="E458" s="15">
        <f t="shared" si="44"/>
        <v>6.2202124779872676</v>
      </c>
      <c r="F458" s="15"/>
      <c r="G458" s="182" t="s">
        <v>876</v>
      </c>
      <c r="H458" s="183" t="s">
        <v>877</v>
      </c>
      <c r="I458" s="184">
        <v>11228514</v>
      </c>
      <c r="J458" s="184">
        <v>114933</v>
      </c>
      <c r="K458" s="15">
        <f t="shared" si="45"/>
        <v>10.235815709897141</v>
      </c>
      <c r="L458" s="15"/>
      <c r="M458" s="182" t="s">
        <v>870</v>
      </c>
      <c r="N458" s="183" t="s">
        <v>871</v>
      </c>
      <c r="O458" s="184">
        <v>38852154</v>
      </c>
      <c r="P458" s="184">
        <v>330384</v>
      </c>
      <c r="Q458" s="15">
        <f t="shared" si="42"/>
        <v>8.5036211891881219</v>
      </c>
      <c r="R458" s="15"/>
      <c r="S458" s="182" t="s">
        <v>872</v>
      </c>
      <c r="T458" s="183" t="s">
        <v>873</v>
      </c>
      <c r="U458" s="184">
        <v>5732347</v>
      </c>
      <c r="V458" s="184">
        <v>155707</v>
      </c>
      <c r="W458" s="15">
        <f t="shared" si="43"/>
        <v>27.162870635709947</v>
      </c>
    </row>
    <row r="459" spans="1:23" ht="15">
      <c r="A459" s="182" t="s">
        <v>874</v>
      </c>
      <c r="B459" s="183" t="s">
        <v>875</v>
      </c>
      <c r="C459" s="184">
        <v>35632955</v>
      </c>
      <c r="D459" s="184">
        <v>73869</v>
      </c>
      <c r="E459" s="15">
        <f t="shared" si="44"/>
        <v>2.0730528804024253</v>
      </c>
      <c r="F459" s="15"/>
      <c r="G459" s="182" t="s">
        <v>878</v>
      </c>
      <c r="H459" s="183" t="s">
        <v>879</v>
      </c>
      <c r="I459" s="184">
        <v>104289067</v>
      </c>
      <c r="J459" s="184">
        <v>414993</v>
      </c>
      <c r="K459" s="15">
        <f t="shared" si="45"/>
        <v>3.9792570011197821</v>
      </c>
      <c r="L459" s="15"/>
      <c r="M459" s="182" t="s">
        <v>872</v>
      </c>
      <c r="N459" s="183" t="s">
        <v>873</v>
      </c>
      <c r="O459" s="184">
        <v>11979728</v>
      </c>
      <c r="P459" s="184">
        <v>135173</v>
      </c>
      <c r="Q459" s="15">
        <f t="shared" si="42"/>
        <v>11.283478222543952</v>
      </c>
      <c r="R459" s="15"/>
      <c r="S459" s="182" t="s">
        <v>874</v>
      </c>
      <c r="T459" s="183" t="s">
        <v>875</v>
      </c>
      <c r="U459" s="184">
        <v>34458489</v>
      </c>
      <c r="V459" s="184">
        <v>309372</v>
      </c>
      <c r="W459" s="15">
        <f t="shared" si="43"/>
        <v>8.9781069622640732</v>
      </c>
    </row>
    <row r="460" spans="1:23" ht="15">
      <c r="A460" s="182" t="s">
        <v>876</v>
      </c>
      <c r="B460" s="183" t="s">
        <v>877</v>
      </c>
      <c r="C460" s="184">
        <v>11368499</v>
      </c>
      <c r="D460" s="184">
        <v>110557</v>
      </c>
      <c r="E460" s="15">
        <f t="shared" si="44"/>
        <v>9.7248546180106974</v>
      </c>
      <c r="F460" s="15"/>
      <c r="G460" s="182" t="s">
        <v>880</v>
      </c>
      <c r="H460" s="183" t="s">
        <v>881</v>
      </c>
      <c r="I460" s="184">
        <v>24338296</v>
      </c>
      <c r="J460" s="184">
        <v>253073</v>
      </c>
      <c r="K460" s="15">
        <f t="shared" si="45"/>
        <v>10.398139623250536</v>
      </c>
      <c r="L460" s="15"/>
      <c r="M460" s="182" t="s">
        <v>874</v>
      </c>
      <c r="N460" s="183" t="s">
        <v>875</v>
      </c>
      <c r="O460" s="184">
        <v>74012203</v>
      </c>
      <c r="P460" s="184">
        <v>361005</v>
      </c>
      <c r="Q460" s="15">
        <f t="shared" si="42"/>
        <v>4.8776415964810562</v>
      </c>
      <c r="R460" s="15"/>
      <c r="S460" s="182" t="s">
        <v>876</v>
      </c>
      <c r="T460" s="183" t="s">
        <v>877</v>
      </c>
      <c r="U460" s="184">
        <v>8549504</v>
      </c>
      <c r="V460" s="184">
        <v>120229</v>
      </c>
      <c r="W460" s="15">
        <f t="shared" si="43"/>
        <v>14.062687145359543</v>
      </c>
    </row>
    <row r="461" spans="1:23" ht="15">
      <c r="A461" s="182" t="s">
        <v>878</v>
      </c>
      <c r="B461" s="183" t="s">
        <v>879</v>
      </c>
      <c r="C461" s="184">
        <v>2143880</v>
      </c>
      <c r="D461" s="184">
        <v>24604</v>
      </c>
      <c r="E461" s="15">
        <f t="shared" si="44"/>
        <v>11.476388603839768</v>
      </c>
      <c r="F461" s="15"/>
      <c r="G461" s="182" t="s">
        <v>882</v>
      </c>
      <c r="H461" s="183" t="s">
        <v>883</v>
      </c>
      <c r="I461" s="184">
        <v>5694776</v>
      </c>
      <c r="J461" s="184">
        <v>87472</v>
      </c>
      <c r="K461" s="15">
        <f t="shared" si="45"/>
        <v>15.360042256271361</v>
      </c>
      <c r="L461" s="15"/>
      <c r="M461" s="182" t="s">
        <v>876</v>
      </c>
      <c r="N461" s="183" t="s">
        <v>877</v>
      </c>
      <c r="O461" s="184">
        <v>21520080</v>
      </c>
      <c r="P461" s="184">
        <v>232392</v>
      </c>
      <c r="Q461" s="15">
        <f t="shared" si="42"/>
        <v>10.798844613960542</v>
      </c>
      <c r="R461" s="15"/>
      <c r="S461" s="182" t="s">
        <v>878</v>
      </c>
      <c r="T461" s="183" t="s">
        <v>879</v>
      </c>
      <c r="U461" s="184">
        <v>60546429</v>
      </c>
      <c r="V461" s="184">
        <v>221498</v>
      </c>
      <c r="W461" s="15">
        <f t="shared" si="43"/>
        <v>3.6583164962544692</v>
      </c>
    </row>
    <row r="462" spans="1:23" ht="15">
      <c r="A462" s="182" t="s">
        <v>880</v>
      </c>
      <c r="B462" s="183" t="s">
        <v>881</v>
      </c>
      <c r="C462" s="184">
        <v>4627075</v>
      </c>
      <c r="D462" s="184">
        <v>67184</v>
      </c>
      <c r="E462" s="15">
        <f t="shared" si="44"/>
        <v>14.519756001361552</v>
      </c>
      <c r="F462" s="15"/>
      <c r="G462" s="182" t="s">
        <v>884</v>
      </c>
      <c r="H462" s="183" t="s">
        <v>885</v>
      </c>
      <c r="I462" s="184">
        <v>5269118</v>
      </c>
      <c r="J462" s="184">
        <v>136914</v>
      </c>
      <c r="K462" s="15">
        <f t="shared" si="45"/>
        <v>25.984234932677538</v>
      </c>
      <c r="L462" s="15"/>
      <c r="M462" s="182" t="s">
        <v>878</v>
      </c>
      <c r="N462" s="183" t="s">
        <v>879</v>
      </c>
      <c r="O462" s="184">
        <v>5225631</v>
      </c>
      <c r="P462" s="184">
        <v>86360</v>
      </c>
      <c r="Q462" s="15">
        <f t="shared" si="42"/>
        <v>16.526233865345642</v>
      </c>
      <c r="R462" s="15"/>
      <c r="S462" s="182" t="s">
        <v>880</v>
      </c>
      <c r="T462" s="183" t="s">
        <v>881</v>
      </c>
      <c r="U462" s="184">
        <v>11357920</v>
      </c>
      <c r="V462" s="184">
        <v>142626</v>
      </c>
      <c r="W462" s="15">
        <f t="shared" si="43"/>
        <v>12.557404876949301</v>
      </c>
    </row>
    <row r="463" spans="1:23" ht="15">
      <c r="A463" s="182" t="s">
        <v>882</v>
      </c>
      <c r="B463" s="183" t="s">
        <v>883</v>
      </c>
      <c r="C463" s="184">
        <v>1383853</v>
      </c>
      <c r="D463" s="184">
        <v>19823</v>
      </c>
      <c r="E463" s="15">
        <f t="shared" si="44"/>
        <v>14.324498339057691</v>
      </c>
      <c r="F463" s="15"/>
      <c r="G463" s="182" t="s">
        <v>886</v>
      </c>
      <c r="H463" s="183" t="s">
        <v>887</v>
      </c>
      <c r="I463" s="184">
        <v>3061896</v>
      </c>
      <c r="J463" s="184">
        <v>54130</v>
      </c>
      <c r="K463" s="15">
        <f t="shared" si="45"/>
        <v>17.67858869145131</v>
      </c>
      <c r="L463" s="15"/>
      <c r="M463" s="182" t="s">
        <v>880</v>
      </c>
      <c r="N463" s="183" t="s">
        <v>881</v>
      </c>
      <c r="O463" s="184">
        <v>4601228</v>
      </c>
      <c r="P463" s="184">
        <v>83736</v>
      </c>
      <c r="Q463" s="15">
        <f t="shared" si="42"/>
        <v>18.19862002056842</v>
      </c>
      <c r="R463" s="15"/>
      <c r="S463" s="182" t="s">
        <v>882</v>
      </c>
      <c r="T463" s="183" t="s">
        <v>883</v>
      </c>
      <c r="U463" s="184">
        <v>3739618</v>
      </c>
      <c r="V463" s="184">
        <v>80485</v>
      </c>
      <c r="W463" s="15">
        <f t="shared" si="43"/>
        <v>21.522251738011743</v>
      </c>
    </row>
    <row r="464" spans="1:23" ht="15">
      <c r="A464" s="182" t="s">
        <v>884</v>
      </c>
      <c r="B464" s="183" t="s">
        <v>885</v>
      </c>
      <c r="C464" s="184">
        <v>20909577</v>
      </c>
      <c r="D464" s="184">
        <v>333079</v>
      </c>
      <c r="E464" s="15">
        <f t="shared" si="44"/>
        <v>15.929494891264419</v>
      </c>
      <c r="F464" s="15"/>
      <c r="G464" s="182" t="s">
        <v>888</v>
      </c>
      <c r="H464" s="183" t="s">
        <v>889</v>
      </c>
      <c r="I464" s="184">
        <v>62764087</v>
      </c>
      <c r="J464" s="184">
        <v>818394</v>
      </c>
      <c r="K464" s="15">
        <f t="shared" si="45"/>
        <v>13.039208233842388</v>
      </c>
      <c r="L464" s="15"/>
      <c r="M464" s="182" t="s">
        <v>882</v>
      </c>
      <c r="N464" s="183" t="s">
        <v>883</v>
      </c>
      <c r="O464" s="184">
        <v>3533802</v>
      </c>
      <c r="P464" s="184">
        <v>64787</v>
      </c>
      <c r="Q464" s="15">
        <f t="shared" si="42"/>
        <v>18.333511611573034</v>
      </c>
      <c r="R464" s="15"/>
      <c r="S464" s="182" t="s">
        <v>884</v>
      </c>
      <c r="T464" s="183" t="s">
        <v>885</v>
      </c>
      <c r="U464" s="184">
        <v>3059768</v>
      </c>
      <c r="V464" s="184">
        <v>49052</v>
      </c>
      <c r="W464" s="15">
        <f t="shared" si="43"/>
        <v>16.031280802988988</v>
      </c>
    </row>
    <row r="465" spans="1:23" ht="15">
      <c r="A465" s="182" t="s">
        <v>886</v>
      </c>
      <c r="B465" s="183" t="s">
        <v>887</v>
      </c>
      <c r="C465" s="184">
        <v>9362391</v>
      </c>
      <c r="D465" s="184">
        <v>121242</v>
      </c>
      <c r="E465" s="15">
        <f t="shared" si="44"/>
        <v>12.949897093595002</v>
      </c>
      <c r="F465" s="15"/>
      <c r="G465" s="182" t="s">
        <v>890</v>
      </c>
      <c r="H465" s="183" t="s">
        <v>891</v>
      </c>
      <c r="I465" s="184">
        <v>17256864</v>
      </c>
      <c r="J465" s="184">
        <v>302725</v>
      </c>
      <c r="K465" s="15">
        <f t="shared" si="45"/>
        <v>17.542295054304191</v>
      </c>
      <c r="L465" s="15"/>
      <c r="M465" s="182" t="s">
        <v>884</v>
      </c>
      <c r="N465" s="183" t="s">
        <v>885</v>
      </c>
      <c r="O465" s="184">
        <v>63067588</v>
      </c>
      <c r="P465" s="184">
        <v>831207</v>
      </c>
      <c r="Q465" s="15">
        <f t="shared" si="42"/>
        <v>13.179622471054387</v>
      </c>
      <c r="R465" s="15"/>
      <c r="S465" s="182" t="s">
        <v>886</v>
      </c>
      <c r="T465" s="183" t="s">
        <v>887</v>
      </c>
      <c r="U465" s="184">
        <v>28545565</v>
      </c>
      <c r="V465" s="184">
        <v>45916</v>
      </c>
      <c r="W465" s="15">
        <f t="shared" si="43"/>
        <v>1.6085160689585232</v>
      </c>
    </row>
    <row r="466" spans="1:23" ht="15">
      <c r="A466" s="182" t="s">
        <v>888</v>
      </c>
      <c r="B466" s="183" t="s">
        <v>889</v>
      </c>
      <c r="C466" s="184">
        <v>8372807</v>
      </c>
      <c r="D466" s="184">
        <v>43514</v>
      </c>
      <c r="E466" s="15">
        <f t="shared" si="44"/>
        <v>5.1970623471913298</v>
      </c>
      <c r="F466" s="15"/>
      <c r="G466" s="182" t="s">
        <v>892</v>
      </c>
      <c r="H466" s="183" t="s">
        <v>893</v>
      </c>
      <c r="I466" s="184">
        <v>14335623</v>
      </c>
      <c r="J466" s="184">
        <v>142881</v>
      </c>
      <c r="K466" s="15">
        <f t="shared" si="45"/>
        <v>9.9668497141700794</v>
      </c>
      <c r="L466" s="15"/>
      <c r="M466" s="182" t="s">
        <v>886</v>
      </c>
      <c r="N466" s="183" t="s">
        <v>887</v>
      </c>
      <c r="O466" s="184">
        <v>11142021</v>
      </c>
      <c r="P466" s="184">
        <v>175579</v>
      </c>
      <c r="Q466" s="15">
        <f t="shared" si="42"/>
        <v>15.758272220093644</v>
      </c>
      <c r="R466" s="15"/>
      <c r="S466" s="182" t="s">
        <v>888</v>
      </c>
      <c r="T466" s="183" t="s">
        <v>889</v>
      </c>
      <c r="U466" s="184">
        <v>36844065</v>
      </c>
      <c r="V466" s="184">
        <v>652479</v>
      </c>
      <c r="W466" s="15">
        <f t="shared" si="43"/>
        <v>17.709202282647151</v>
      </c>
    </row>
    <row r="467" spans="1:23" ht="15">
      <c r="A467" s="182" t="s">
        <v>890</v>
      </c>
      <c r="B467" s="183" t="s">
        <v>891</v>
      </c>
      <c r="C467" s="184">
        <v>4967859</v>
      </c>
      <c r="D467" s="184">
        <v>47936</v>
      </c>
      <c r="E467" s="15">
        <f t="shared" si="44"/>
        <v>9.6492271620430454</v>
      </c>
      <c r="F467" s="15"/>
      <c r="G467" s="182" t="s">
        <v>894</v>
      </c>
      <c r="H467" s="183" t="s">
        <v>895</v>
      </c>
      <c r="I467" s="184">
        <v>8253125</v>
      </c>
      <c r="J467" s="184">
        <v>149101</v>
      </c>
      <c r="K467" s="15">
        <f t="shared" si="45"/>
        <v>18.06600530102234</v>
      </c>
      <c r="L467" s="15"/>
      <c r="M467" s="182" t="s">
        <v>888</v>
      </c>
      <c r="N467" s="183" t="s">
        <v>889</v>
      </c>
      <c r="O467" s="184">
        <v>8747305</v>
      </c>
      <c r="P467" s="184">
        <v>100579</v>
      </c>
      <c r="Q467" s="15">
        <f t="shared" si="42"/>
        <v>11.498284328716101</v>
      </c>
      <c r="R467" s="15"/>
      <c r="S467" s="182" t="s">
        <v>890</v>
      </c>
      <c r="T467" s="183" t="s">
        <v>891</v>
      </c>
      <c r="U467" s="184">
        <v>10366484</v>
      </c>
      <c r="V467" s="184">
        <v>211060</v>
      </c>
      <c r="W467" s="15">
        <f t="shared" si="43"/>
        <v>20.359844282786721</v>
      </c>
    </row>
    <row r="468" spans="1:23" ht="15">
      <c r="A468" s="182" t="s">
        <v>892</v>
      </c>
      <c r="B468" s="183" t="s">
        <v>893</v>
      </c>
      <c r="C468" s="184">
        <v>4156488</v>
      </c>
      <c r="D468" s="184">
        <v>46989</v>
      </c>
      <c r="E468" s="15">
        <f t="shared" si="44"/>
        <v>11.304976701484522</v>
      </c>
      <c r="F468" s="15"/>
      <c r="G468" s="182" t="s">
        <v>896</v>
      </c>
      <c r="H468" s="183" t="s">
        <v>897</v>
      </c>
      <c r="I468" s="184">
        <v>12385083</v>
      </c>
      <c r="J468" s="184">
        <v>158585</v>
      </c>
      <c r="K468" s="15">
        <f t="shared" si="45"/>
        <v>12.80451653008704</v>
      </c>
      <c r="L468" s="15"/>
      <c r="M468" s="182" t="s">
        <v>890</v>
      </c>
      <c r="N468" s="183" t="s">
        <v>891</v>
      </c>
      <c r="O468" s="184">
        <v>10505641</v>
      </c>
      <c r="P468" s="184">
        <v>165350</v>
      </c>
      <c r="Q468" s="15">
        <f t="shared" si="42"/>
        <v>15.739163369469791</v>
      </c>
      <c r="R468" s="15"/>
      <c r="S468" s="182" t="s">
        <v>892</v>
      </c>
      <c r="T468" s="183" t="s">
        <v>893</v>
      </c>
      <c r="U468" s="184">
        <v>4481648</v>
      </c>
      <c r="V468" s="184">
        <v>78966</v>
      </c>
      <c r="W468" s="15">
        <f t="shared" si="43"/>
        <v>17.619857695204981</v>
      </c>
    </row>
    <row r="469" spans="1:23" ht="15">
      <c r="A469" s="182" t="s">
        <v>894</v>
      </c>
      <c r="B469" s="183" t="s">
        <v>895</v>
      </c>
      <c r="C469" s="184">
        <v>19510098</v>
      </c>
      <c r="D469" s="184">
        <v>178316</v>
      </c>
      <c r="E469" s="15">
        <f t="shared" si="44"/>
        <v>9.1396773096680501</v>
      </c>
      <c r="F469" s="15"/>
      <c r="G469" s="182" t="s">
        <v>898</v>
      </c>
      <c r="H469" s="183" t="s">
        <v>899</v>
      </c>
      <c r="I469" s="184">
        <v>105165218</v>
      </c>
      <c r="J469" s="184">
        <v>550981</v>
      </c>
      <c r="K469" s="15">
        <f t="shared" si="45"/>
        <v>5.2391941982186543</v>
      </c>
      <c r="L469" s="15"/>
      <c r="M469" s="182" t="s">
        <v>892</v>
      </c>
      <c r="N469" s="183" t="s">
        <v>893</v>
      </c>
      <c r="O469" s="184">
        <v>12408950</v>
      </c>
      <c r="P469" s="184">
        <v>232831</v>
      </c>
      <c r="Q469" s="15">
        <f t="shared" ref="Q469:Q532" si="46">P469/O469*1000</f>
        <v>18.76315079035696</v>
      </c>
      <c r="R469" s="15"/>
      <c r="S469" s="182" t="s">
        <v>894</v>
      </c>
      <c r="T469" s="183" t="s">
        <v>895</v>
      </c>
      <c r="U469" s="184">
        <v>7220560</v>
      </c>
      <c r="V469" s="184">
        <v>134099</v>
      </c>
      <c r="W469" s="15">
        <f t="shared" ref="W469:W531" si="47">V469/U469*1000</f>
        <v>18.571828223849675</v>
      </c>
    </row>
    <row r="470" spans="1:23" ht="15">
      <c r="A470" s="182" t="s">
        <v>896</v>
      </c>
      <c r="B470" s="183" t="s">
        <v>897</v>
      </c>
      <c r="C470" s="184">
        <v>9495742</v>
      </c>
      <c r="D470" s="184">
        <v>131792</v>
      </c>
      <c r="E470" s="15">
        <f t="shared" ref="E470:E531" si="48">D470/C470*1000</f>
        <v>13.879062847326729</v>
      </c>
      <c r="F470" s="15"/>
      <c r="G470" s="182" t="s">
        <v>900</v>
      </c>
      <c r="H470" s="183" t="s">
        <v>901</v>
      </c>
      <c r="I470" s="184">
        <v>38898594</v>
      </c>
      <c r="J470" s="184">
        <v>519522</v>
      </c>
      <c r="K470" s="15">
        <f t="shared" ref="K470:K529" si="49">J470/I470*1000</f>
        <v>13.355804068393835</v>
      </c>
      <c r="L470" s="15"/>
      <c r="M470" s="182" t="s">
        <v>894</v>
      </c>
      <c r="N470" s="183" t="s">
        <v>895</v>
      </c>
      <c r="O470" s="184">
        <v>48900738</v>
      </c>
      <c r="P470" s="184">
        <v>655787</v>
      </c>
      <c r="Q470" s="15">
        <f t="shared" si="46"/>
        <v>13.410574703392003</v>
      </c>
      <c r="R470" s="15"/>
      <c r="S470" s="182" t="s">
        <v>896</v>
      </c>
      <c r="T470" s="183" t="s">
        <v>897</v>
      </c>
      <c r="U470" s="184">
        <v>6115988</v>
      </c>
      <c r="V470" s="184">
        <v>131820</v>
      </c>
      <c r="W470" s="15">
        <f t="shared" si="47"/>
        <v>21.553345101396534</v>
      </c>
    </row>
    <row r="471" spans="1:23" ht="15">
      <c r="A471" s="182" t="s">
        <v>898</v>
      </c>
      <c r="B471" s="183" t="s">
        <v>899</v>
      </c>
      <c r="C471" s="184">
        <v>17142884</v>
      </c>
      <c r="D471" s="184">
        <v>189884</v>
      </c>
      <c r="E471" s="15">
        <f t="shared" si="48"/>
        <v>11.076549313406074</v>
      </c>
      <c r="F471" s="15"/>
      <c r="G471" s="182" t="s">
        <v>902</v>
      </c>
      <c r="H471" s="183" t="s">
        <v>903</v>
      </c>
      <c r="I471" s="184">
        <v>54028358</v>
      </c>
      <c r="J471" s="184">
        <v>703509</v>
      </c>
      <c r="K471" s="15">
        <f t="shared" si="49"/>
        <v>13.02110643451352</v>
      </c>
      <c r="L471" s="15"/>
      <c r="M471" s="182" t="s">
        <v>896</v>
      </c>
      <c r="N471" s="183" t="s">
        <v>897</v>
      </c>
      <c r="O471" s="184">
        <v>37838897</v>
      </c>
      <c r="P471" s="184">
        <v>693558</v>
      </c>
      <c r="Q471" s="15">
        <f t="shared" si="46"/>
        <v>18.329234068318637</v>
      </c>
      <c r="R471" s="15"/>
      <c r="S471" s="182" t="s">
        <v>898</v>
      </c>
      <c r="T471" s="183" t="s">
        <v>899</v>
      </c>
      <c r="U471" s="184">
        <v>34477394</v>
      </c>
      <c r="V471" s="184">
        <v>531362</v>
      </c>
      <c r="W471" s="15">
        <f t="shared" si="47"/>
        <v>15.411895690260117</v>
      </c>
    </row>
    <row r="472" spans="1:23" ht="15">
      <c r="A472" s="182" t="s">
        <v>900</v>
      </c>
      <c r="B472" s="183" t="s">
        <v>901</v>
      </c>
      <c r="C472" s="184">
        <v>26411040</v>
      </c>
      <c r="D472" s="184">
        <v>95189</v>
      </c>
      <c r="E472" s="15">
        <f t="shared" si="48"/>
        <v>3.6041367549327856</v>
      </c>
      <c r="F472" s="15"/>
      <c r="G472" s="182" t="s">
        <v>904</v>
      </c>
      <c r="H472" s="183" t="s">
        <v>905</v>
      </c>
      <c r="I472" s="184">
        <v>85565919</v>
      </c>
      <c r="J472" s="184">
        <v>405898</v>
      </c>
      <c r="K472" s="15">
        <f t="shared" si="49"/>
        <v>4.7436877292231268</v>
      </c>
      <c r="L472" s="15"/>
      <c r="M472" s="182" t="s">
        <v>898</v>
      </c>
      <c r="N472" s="183" t="s">
        <v>899</v>
      </c>
      <c r="O472" s="184">
        <v>68929895</v>
      </c>
      <c r="P472" s="184">
        <v>1111441</v>
      </c>
      <c r="Q472" s="15">
        <f t="shared" si="46"/>
        <v>16.124223023986907</v>
      </c>
      <c r="R472" s="15"/>
      <c r="S472" s="182" t="s">
        <v>900</v>
      </c>
      <c r="T472" s="183" t="s">
        <v>901</v>
      </c>
      <c r="U472" s="184">
        <v>26650855</v>
      </c>
      <c r="V472" s="184">
        <v>537807</v>
      </c>
      <c r="W472" s="15">
        <f t="shared" si="47"/>
        <v>20.179727817362707</v>
      </c>
    </row>
    <row r="473" spans="1:23" ht="15">
      <c r="A473" s="182" t="s">
        <v>902</v>
      </c>
      <c r="B473" s="183" t="s">
        <v>903</v>
      </c>
      <c r="C473" s="184">
        <v>5834250</v>
      </c>
      <c r="D473" s="184">
        <v>89584</v>
      </c>
      <c r="E473" s="15">
        <f t="shared" si="48"/>
        <v>15.35484423876248</v>
      </c>
      <c r="F473" s="15"/>
      <c r="G473" s="182" t="s">
        <v>906</v>
      </c>
      <c r="H473" s="183" t="s">
        <v>907</v>
      </c>
      <c r="I473" s="184">
        <v>57585273</v>
      </c>
      <c r="J473" s="184">
        <v>293276</v>
      </c>
      <c r="K473" s="15">
        <f t="shared" si="49"/>
        <v>5.0928993598762657</v>
      </c>
      <c r="L473" s="15"/>
      <c r="M473" s="182" t="s">
        <v>900</v>
      </c>
      <c r="N473" s="183" t="s">
        <v>901</v>
      </c>
      <c r="O473" s="184">
        <v>96060261</v>
      </c>
      <c r="P473" s="184">
        <v>538221</v>
      </c>
      <c r="Q473" s="15">
        <f t="shared" si="46"/>
        <v>5.602951672180029</v>
      </c>
      <c r="R473" s="15"/>
      <c r="S473" s="182" t="s">
        <v>902</v>
      </c>
      <c r="T473" s="183" t="s">
        <v>903</v>
      </c>
      <c r="U473" s="184">
        <v>53116601</v>
      </c>
      <c r="V473" s="184">
        <v>858671</v>
      </c>
      <c r="W473" s="15">
        <f t="shared" si="47"/>
        <v>16.165774613477247</v>
      </c>
    </row>
    <row r="474" spans="1:23" ht="15">
      <c r="A474" s="182" t="s">
        <v>904</v>
      </c>
      <c r="B474" s="183" t="s">
        <v>905</v>
      </c>
      <c r="C474" s="184">
        <v>5872666</v>
      </c>
      <c r="D474" s="184">
        <v>59268</v>
      </c>
      <c r="E474" s="15">
        <f t="shared" si="48"/>
        <v>10.0921795995209</v>
      </c>
      <c r="F474" s="15"/>
      <c r="G474" s="182" t="s">
        <v>908</v>
      </c>
      <c r="H474" s="183" t="s">
        <v>909</v>
      </c>
      <c r="I474" s="184">
        <v>16434426</v>
      </c>
      <c r="J474" s="184">
        <v>201650</v>
      </c>
      <c r="K474" s="15">
        <f t="shared" si="49"/>
        <v>12.269975233695414</v>
      </c>
      <c r="L474" s="15"/>
      <c r="M474" s="182" t="s">
        <v>902</v>
      </c>
      <c r="N474" s="183" t="s">
        <v>903</v>
      </c>
      <c r="O474" s="184">
        <v>28339517</v>
      </c>
      <c r="P474" s="184">
        <v>345528</v>
      </c>
      <c r="Q474" s="15">
        <f t="shared" si="46"/>
        <v>12.192444917109913</v>
      </c>
      <c r="R474" s="15"/>
      <c r="S474" s="182" t="s">
        <v>904</v>
      </c>
      <c r="T474" s="183" t="s">
        <v>905</v>
      </c>
      <c r="U474" s="184">
        <v>59761677</v>
      </c>
      <c r="V474" s="184">
        <v>351697</v>
      </c>
      <c r="W474" s="15">
        <f t="shared" si="47"/>
        <v>5.8849921497350213</v>
      </c>
    </row>
    <row r="475" spans="1:23" ht="15">
      <c r="A475" s="182" t="s">
        <v>906</v>
      </c>
      <c r="B475" s="183" t="s">
        <v>907</v>
      </c>
      <c r="C475" s="184">
        <v>12513732</v>
      </c>
      <c r="D475" s="184">
        <v>127771</v>
      </c>
      <c r="E475" s="15">
        <f t="shared" si="48"/>
        <v>10.210463193554089</v>
      </c>
      <c r="F475" s="15"/>
      <c r="G475" s="182" t="s">
        <v>910</v>
      </c>
      <c r="H475" s="183" t="s">
        <v>911</v>
      </c>
      <c r="I475" s="184">
        <v>38581153</v>
      </c>
      <c r="J475" s="184">
        <v>555854</v>
      </c>
      <c r="K475" s="15">
        <f t="shared" si="49"/>
        <v>14.407397311324523</v>
      </c>
      <c r="L475" s="15"/>
      <c r="M475" s="182" t="s">
        <v>904</v>
      </c>
      <c r="N475" s="183" t="s">
        <v>905</v>
      </c>
      <c r="O475" s="184">
        <v>21068568</v>
      </c>
      <c r="P475" s="184">
        <v>266739</v>
      </c>
      <c r="Q475" s="15">
        <f t="shared" si="46"/>
        <v>12.660518740523798</v>
      </c>
      <c r="R475" s="15"/>
      <c r="S475" s="182" t="s">
        <v>906</v>
      </c>
      <c r="T475" s="183" t="s">
        <v>907</v>
      </c>
      <c r="U475" s="184">
        <v>18067534</v>
      </c>
      <c r="V475" s="184">
        <v>245990</v>
      </c>
      <c r="W475" s="15">
        <f t="shared" si="47"/>
        <v>13.615029034952972</v>
      </c>
    </row>
    <row r="476" spans="1:23" ht="15">
      <c r="A476" s="182" t="s">
        <v>908</v>
      </c>
      <c r="B476" s="183" t="s">
        <v>909</v>
      </c>
      <c r="C476" s="184">
        <v>17773952</v>
      </c>
      <c r="D476" s="184">
        <v>105063</v>
      </c>
      <c r="E476" s="15">
        <f t="shared" si="48"/>
        <v>5.9110658113626053</v>
      </c>
      <c r="F476" s="15"/>
      <c r="G476" s="182" t="s">
        <v>912</v>
      </c>
      <c r="H476" s="183" t="s">
        <v>913</v>
      </c>
      <c r="I476" s="184">
        <v>95795372</v>
      </c>
      <c r="J476" s="184">
        <v>551536</v>
      </c>
      <c r="K476" s="15">
        <f t="shared" si="49"/>
        <v>5.7574388875487639</v>
      </c>
      <c r="L476" s="15"/>
      <c r="M476" s="182" t="s">
        <v>906</v>
      </c>
      <c r="N476" s="183" t="s">
        <v>907</v>
      </c>
      <c r="O476" s="184">
        <v>55621058</v>
      </c>
      <c r="P476" s="184">
        <v>767222</v>
      </c>
      <c r="Q476" s="15">
        <f t="shared" si="46"/>
        <v>13.793732582361162</v>
      </c>
      <c r="R476" s="15"/>
      <c r="S476" s="182" t="s">
        <v>908</v>
      </c>
      <c r="T476" s="183" t="s">
        <v>909</v>
      </c>
      <c r="U476" s="184">
        <v>11972136</v>
      </c>
      <c r="V476" s="184">
        <v>198427</v>
      </c>
      <c r="W476" s="15">
        <f t="shared" si="47"/>
        <v>16.574068319972309</v>
      </c>
    </row>
    <row r="477" spans="1:23" ht="15">
      <c r="A477" s="182" t="s">
        <v>910</v>
      </c>
      <c r="B477" s="183" t="s">
        <v>911</v>
      </c>
      <c r="C477" s="184">
        <v>6783274</v>
      </c>
      <c r="D477" s="184">
        <v>89112</v>
      </c>
      <c r="E477" s="15">
        <f t="shared" si="48"/>
        <v>13.137019085474066</v>
      </c>
      <c r="F477" s="15"/>
      <c r="G477" s="182" t="s">
        <v>914</v>
      </c>
      <c r="H477" s="183" t="s">
        <v>915</v>
      </c>
      <c r="I477" s="184">
        <v>18687538</v>
      </c>
      <c r="J477" s="184">
        <v>322926</v>
      </c>
      <c r="K477" s="15">
        <f t="shared" si="49"/>
        <v>17.280285931726265</v>
      </c>
      <c r="L477" s="15"/>
      <c r="M477" s="182" t="s">
        <v>908</v>
      </c>
      <c r="N477" s="183" t="s">
        <v>909</v>
      </c>
      <c r="O477" s="184">
        <v>73416783</v>
      </c>
      <c r="P477" s="184">
        <v>656555</v>
      </c>
      <c r="Q477" s="15">
        <f t="shared" si="46"/>
        <v>8.9428462154218877</v>
      </c>
      <c r="R477" s="15"/>
      <c r="S477" s="182" t="s">
        <v>910</v>
      </c>
      <c r="T477" s="183" t="s">
        <v>911</v>
      </c>
      <c r="U477" s="184">
        <v>25270013</v>
      </c>
      <c r="V477" s="184">
        <v>550685</v>
      </c>
      <c r="W477" s="15">
        <f t="shared" si="47"/>
        <v>21.792034693452671</v>
      </c>
    </row>
    <row r="478" spans="1:23" ht="15">
      <c r="A478" s="182" t="s">
        <v>912</v>
      </c>
      <c r="B478" s="183" t="s">
        <v>913</v>
      </c>
      <c r="C478" s="184">
        <v>2151995</v>
      </c>
      <c r="D478" s="184">
        <v>33867</v>
      </c>
      <c r="E478" s="15">
        <f t="shared" si="48"/>
        <v>15.737490096398924</v>
      </c>
      <c r="F478" s="15"/>
      <c r="G478" s="182" t="s">
        <v>916</v>
      </c>
      <c r="H478" s="183" t="s">
        <v>917</v>
      </c>
      <c r="I478" s="184">
        <v>4077779</v>
      </c>
      <c r="J478" s="184">
        <v>86780</v>
      </c>
      <c r="K478" s="15">
        <f t="shared" si="49"/>
        <v>21.281192531522674</v>
      </c>
      <c r="L478" s="15"/>
      <c r="M478" s="182" t="s">
        <v>910</v>
      </c>
      <c r="N478" s="183" t="s">
        <v>911</v>
      </c>
      <c r="O478" s="184">
        <v>25049479</v>
      </c>
      <c r="P478" s="184">
        <v>281071</v>
      </c>
      <c r="Q478" s="15">
        <f t="shared" si="46"/>
        <v>11.220632572837143</v>
      </c>
      <c r="R478" s="15"/>
      <c r="S478" s="182" t="s">
        <v>912</v>
      </c>
      <c r="T478" s="183" t="s">
        <v>913</v>
      </c>
      <c r="U478" s="184">
        <v>47256718</v>
      </c>
      <c r="V478" s="184">
        <v>440376</v>
      </c>
      <c r="W478" s="15">
        <f t="shared" si="47"/>
        <v>9.3188020378393617</v>
      </c>
    </row>
    <row r="479" spans="1:23" ht="15">
      <c r="A479" s="182" t="s">
        <v>914</v>
      </c>
      <c r="B479" s="183" t="s">
        <v>915</v>
      </c>
      <c r="C479" s="184">
        <v>11194718</v>
      </c>
      <c r="D479" s="184">
        <v>494215</v>
      </c>
      <c r="E479" s="15">
        <f t="shared" si="48"/>
        <v>44.147159401424851</v>
      </c>
      <c r="F479" s="15"/>
      <c r="G479" s="182" t="s">
        <v>918</v>
      </c>
      <c r="H479" s="183" t="s">
        <v>919</v>
      </c>
      <c r="I479" s="184">
        <v>42764731</v>
      </c>
      <c r="J479" s="184">
        <v>1846967</v>
      </c>
      <c r="K479" s="15">
        <f t="shared" si="49"/>
        <v>43.189024151701084</v>
      </c>
      <c r="L479" s="15"/>
      <c r="M479" s="182" t="s">
        <v>912</v>
      </c>
      <c r="N479" s="183" t="s">
        <v>913</v>
      </c>
      <c r="O479" s="184">
        <v>35080286</v>
      </c>
      <c r="P479" s="184">
        <v>1601014</v>
      </c>
      <c r="Q479" s="15">
        <f t="shared" si="46"/>
        <v>45.638567484883104</v>
      </c>
      <c r="R479" s="15"/>
      <c r="S479" s="182" t="s">
        <v>914</v>
      </c>
      <c r="T479" s="183" t="s">
        <v>915</v>
      </c>
      <c r="U479" s="184">
        <v>17473295</v>
      </c>
      <c r="V479" s="184">
        <v>222852</v>
      </c>
      <c r="W479" s="15">
        <f t="shared" si="47"/>
        <v>12.753862394013264</v>
      </c>
    </row>
    <row r="480" spans="1:23" ht="15">
      <c r="A480" s="182" t="s">
        <v>916</v>
      </c>
      <c r="B480" s="183" t="s">
        <v>917</v>
      </c>
      <c r="C480" s="184">
        <v>6893672</v>
      </c>
      <c r="D480" s="184">
        <v>239410</v>
      </c>
      <c r="E480" s="15">
        <f t="shared" si="48"/>
        <v>34.728951420955333</v>
      </c>
      <c r="F480" s="15"/>
      <c r="G480" s="182" t="s">
        <v>920</v>
      </c>
      <c r="H480" s="183" t="s">
        <v>921</v>
      </c>
      <c r="I480" s="184">
        <v>61035999</v>
      </c>
      <c r="J480" s="184">
        <v>1625693</v>
      </c>
      <c r="K480" s="15">
        <f t="shared" si="49"/>
        <v>26.634986346336365</v>
      </c>
      <c r="L480" s="15"/>
      <c r="M480" s="182" t="s">
        <v>914</v>
      </c>
      <c r="N480" s="183" t="s">
        <v>915</v>
      </c>
      <c r="O480" s="184">
        <v>69835731</v>
      </c>
      <c r="P480" s="184">
        <v>5594962</v>
      </c>
      <c r="Q480" s="15">
        <f t="shared" si="46"/>
        <v>80.116036875163516</v>
      </c>
      <c r="R480" s="15"/>
      <c r="S480" s="182" t="s">
        <v>916</v>
      </c>
      <c r="T480" s="183" t="s">
        <v>917</v>
      </c>
      <c r="U480" s="184">
        <v>15870832</v>
      </c>
      <c r="V480" s="184">
        <v>641094</v>
      </c>
      <c r="W480" s="15">
        <f t="shared" si="47"/>
        <v>40.394479634085975</v>
      </c>
    </row>
    <row r="481" spans="1:23" ht="15">
      <c r="A481" s="182" t="s">
        <v>918</v>
      </c>
      <c r="B481" s="183" t="s">
        <v>919</v>
      </c>
      <c r="C481" s="184">
        <v>6354112</v>
      </c>
      <c r="D481" s="184">
        <v>58298</v>
      </c>
      <c r="E481" s="15">
        <f t="shared" si="48"/>
        <v>9.1748461468730795</v>
      </c>
      <c r="F481" s="15"/>
      <c r="G481" s="182" t="s">
        <v>922</v>
      </c>
      <c r="H481" s="183" t="s">
        <v>923</v>
      </c>
      <c r="I481" s="184">
        <v>29927394</v>
      </c>
      <c r="J481" s="184">
        <v>305526</v>
      </c>
      <c r="K481" s="15">
        <f t="shared" si="49"/>
        <v>10.208907598169089</v>
      </c>
      <c r="L481" s="15"/>
      <c r="M481" s="182" t="s">
        <v>916</v>
      </c>
      <c r="N481" s="183" t="s">
        <v>917</v>
      </c>
      <c r="O481" s="184">
        <v>77151938</v>
      </c>
      <c r="P481" s="184">
        <v>3237600</v>
      </c>
      <c r="Q481" s="15">
        <f t="shared" si="46"/>
        <v>41.963949110390459</v>
      </c>
      <c r="R481" s="15"/>
      <c r="S481" s="182" t="s">
        <v>918</v>
      </c>
      <c r="T481" s="183" t="s">
        <v>1029</v>
      </c>
      <c r="U481" s="184">
        <v>23014256</v>
      </c>
      <c r="V481" s="184">
        <v>2592178</v>
      </c>
      <c r="W481" s="15">
        <f t="shared" si="47"/>
        <v>112.63357807439006</v>
      </c>
    </row>
    <row r="482" spans="1:23" ht="15">
      <c r="A482" s="182" t="s">
        <v>920</v>
      </c>
      <c r="B482" s="183" t="s">
        <v>921</v>
      </c>
      <c r="C482" s="184">
        <v>2591330</v>
      </c>
      <c r="D482" s="184">
        <v>38964</v>
      </c>
      <c r="E482" s="15">
        <f t="shared" si="48"/>
        <v>15.03629410379998</v>
      </c>
      <c r="F482" s="15"/>
      <c r="G482" s="182" t="s">
        <v>924</v>
      </c>
      <c r="H482" s="183" t="s">
        <v>925</v>
      </c>
      <c r="I482" s="184">
        <v>6127861</v>
      </c>
      <c r="J482" s="184">
        <v>109683</v>
      </c>
      <c r="K482" s="15">
        <f t="shared" si="49"/>
        <v>17.899067880292975</v>
      </c>
      <c r="L482" s="15"/>
      <c r="M482" s="182" t="s">
        <v>918</v>
      </c>
      <c r="N482" s="183" t="s">
        <v>1029</v>
      </c>
      <c r="O482" s="184">
        <v>32799823</v>
      </c>
      <c r="P482" s="184">
        <v>977912</v>
      </c>
      <c r="Q482" s="15">
        <f t="shared" si="46"/>
        <v>29.814551133400933</v>
      </c>
      <c r="R482" s="15"/>
      <c r="S482" s="182" t="s">
        <v>920</v>
      </c>
      <c r="T482" s="183" t="s">
        <v>921</v>
      </c>
      <c r="U482" s="184">
        <v>33835855</v>
      </c>
      <c r="V482" s="184">
        <v>1481307</v>
      </c>
      <c r="W482" s="15">
        <f t="shared" si="47"/>
        <v>43.779209953465042</v>
      </c>
    </row>
    <row r="483" spans="1:23" ht="15">
      <c r="A483" s="182" t="s">
        <v>922</v>
      </c>
      <c r="B483" s="183" t="s">
        <v>923</v>
      </c>
      <c r="C483" s="184">
        <v>1042578</v>
      </c>
      <c r="D483" s="184">
        <v>33033</v>
      </c>
      <c r="E483" s="15">
        <f t="shared" si="48"/>
        <v>31.683960336780558</v>
      </c>
      <c r="F483" s="15"/>
      <c r="G483" s="182" t="s">
        <v>926</v>
      </c>
      <c r="H483" s="183" t="s">
        <v>927</v>
      </c>
      <c r="I483" s="184">
        <v>8846917</v>
      </c>
      <c r="J483" s="184">
        <v>242419</v>
      </c>
      <c r="K483" s="15">
        <f t="shared" si="49"/>
        <v>27.401523039042868</v>
      </c>
      <c r="L483" s="15"/>
      <c r="M483" s="182" t="s">
        <v>920</v>
      </c>
      <c r="N483" s="183" t="s">
        <v>921</v>
      </c>
      <c r="O483" s="184">
        <v>4002629</v>
      </c>
      <c r="P483" s="184">
        <v>138531</v>
      </c>
      <c r="Q483" s="15">
        <f t="shared" si="46"/>
        <v>34.610002575807052</v>
      </c>
      <c r="R483" s="15"/>
      <c r="S483" s="182" t="s">
        <v>922</v>
      </c>
      <c r="T483" s="183" t="s">
        <v>1030</v>
      </c>
      <c r="U483" s="184">
        <v>14302771</v>
      </c>
      <c r="V483" s="184">
        <v>463306</v>
      </c>
      <c r="W483" s="15">
        <f t="shared" si="47"/>
        <v>32.39274403540405</v>
      </c>
    </row>
    <row r="484" spans="1:23" ht="15">
      <c r="A484" s="182" t="s">
        <v>924</v>
      </c>
      <c r="B484" s="183" t="s">
        <v>925</v>
      </c>
      <c r="C484" s="184">
        <v>10595700</v>
      </c>
      <c r="D484" s="184">
        <v>669933</v>
      </c>
      <c r="E484" s="15">
        <f t="shared" si="48"/>
        <v>63.226875053087575</v>
      </c>
      <c r="F484" s="15"/>
      <c r="G484" s="182" t="s">
        <v>928</v>
      </c>
      <c r="H484" s="183" t="s">
        <v>929</v>
      </c>
      <c r="I484" s="184">
        <v>43610956</v>
      </c>
      <c r="J484" s="184">
        <v>1902549</v>
      </c>
      <c r="K484" s="15">
        <f t="shared" si="49"/>
        <v>43.625482550760864</v>
      </c>
      <c r="L484" s="15"/>
      <c r="M484" s="182" t="s">
        <v>922</v>
      </c>
      <c r="N484" s="183" t="s">
        <v>1030</v>
      </c>
      <c r="O484" s="184">
        <v>5491196</v>
      </c>
      <c r="P484" s="184">
        <v>291411</v>
      </c>
      <c r="Q484" s="15">
        <f t="shared" si="46"/>
        <v>53.068766804171624</v>
      </c>
      <c r="R484" s="15"/>
      <c r="S484" s="182" t="s">
        <v>924</v>
      </c>
      <c r="T484" s="183" t="s">
        <v>925</v>
      </c>
      <c r="U484" s="184">
        <v>1456300</v>
      </c>
      <c r="V484" s="184">
        <v>93975</v>
      </c>
      <c r="W484" s="15">
        <f t="shared" si="47"/>
        <v>64.529973219803608</v>
      </c>
    </row>
    <row r="485" spans="1:23" ht="15">
      <c r="A485" s="182" t="s">
        <v>926</v>
      </c>
      <c r="B485" s="183" t="s">
        <v>927</v>
      </c>
      <c r="C485" s="184">
        <v>17129910</v>
      </c>
      <c r="D485" s="184">
        <v>167708</v>
      </c>
      <c r="E485" s="15">
        <f t="shared" si="48"/>
        <v>9.7903608366885759</v>
      </c>
      <c r="F485" s="15"/>
      <c r="G485" s="182" t="s">
        <v>930</v>
      </c>
      <c r="H485" s="183" t="s">
        <v>931</v>
      </c>
      <c r="I485" s="184">
        <v>45631271</v>
      </c>
      <c r="J485" s="184">
        <v>436334</v>
      </c>
      <c r="K485" s="15">
        <f t="shared" si="49"/>
        <v>9.5621706438990053</v>
      </c>
      <c r="L485" s="15"/>
      <c r="M485" s="182" t="s">
        <v>924</v>
      </c>
      <c r="N485" s="183" t="s">
        <v>925</v>
      </c>
      <c r="O485" s="184">
        <v>159117349</v>
      </c>
      <c r="P485" s="184">
        <v>5670731</v>
      </c>
      <c r="Q485" s="15">
        <f t="shared" si="46"/>
        <v>35.638671933881952</v>
      </c>
      <c r="R485" s="15"/>
      <c r="S485" s="182" t="s">
        <v>926</v>
      </c>
      <c r="T485" s="183" t="s">
        <v>927</v>
      </c>
      <c r="U485" s="184">
        <v>453313</v>
      </c>
      <c r="V485" s="184">
        <v>23274</v>
      </c>
      <c r="W485" s="15">
        <f t="shared" si="47"/>
        <v>51.342008722450053</v>
      </c>
    </row>
    <row r="486" spans="1:23" ht="15">
      <c r="A486" s="182" t="s">
        <v>928</v>
      </c>
      <c r="B486" s="183" t="s">
        <v>929</v>
      </c>
      <c r="C486" s="184">
        <v>24065841</v>
      </c>
      <c r="D486" s="184">
        <v>565156</v>
      </c>
      <c r="E486" s="15">
        <f t="shared" si="48"/>
        <v>23.48374195607791</v>
      </c>
      <c r="F486" s="15"/>
      <c r="G486" s="182" t="s">
        <v>932</v>
      </c>
      <c r="H486" s="183" t="s">
        <v>933</v>
      </c>
      <c r="I486" s="184">
        <v>69417675</v>
      </c>
      <c r="J486" s="184">
        <v>2179304</v>
      </c>
      <c r="K486" s="15">
        <f t="shared" si="49"/>
        <v>31.394079389723149</v>
      </c>
      <c r="L486" s="15"/>
      <c r="M486" s="182" t="s">
        <v>926</v>
      </c>
      <c r="N486" s="183" t="s">
        <v>927</v>
      </c>
      <c r="O486" s="184">
        <v>71422506</v>
      </c>
      <c r="P486" s="184">
        <v>1012884</v>
      </c>
      <c r="Q486" s="15">
        <f t="shared" si="46"/>
        <v>14.181580243067922</v>
      </c>
      <c r="R486" s="15"/>
      <c r="S486" s="182" t="s">
        <v>928</v>
      </c>
      <c r="T486" s="183" t="s">
        <v>929</v>
      </c>
      <c r="U486" s="184">
        <v>39195408</v>
      </c>
      <c r="V486" s="184">
        <v>3051794</v>
      </c>
      <c r="W486" s="15">
        <f t="shared" si="47"/>
        <v>77.861008616111349</v>
      </c>
    </row>
    <row r="487" spans="1:23" ht="15">
      <c r="A487" s="182" t="s">
        <v>930</v>
      </c>
      <c r="B487" s="183" t="s">
        <v>931</v>
      </c>
      <c r="C487" s="184">
        <v>42295976</v>
      </c>
      <c r="D487" s="184">
        <v>262722</v>
      </c>
      <c r="E487" s="15">
        <f t="shared" si="48"/>
        <v>6.2115128871834049</v>
      </c>
      <c r="F487" s="15"/>
      <c r="G487" s="182" t="s">
        <v>934</v>
      </c>
      <c r="H487" s="183" t="s">
        <v>935</v>
      </c>
      <c r="I487" s="184">
        <v>117552773</v>
      </c>
      <c r="J487" s="184">
        <v>1108801</v>
      </c>
      <c r="K487" s="15">
        <f t="shared" si="49"/>
        <v>9.4323678778721796</v>
      </c>
      <c r="L487" s="15"/>
      <c r="M487" s="182" t="s">
        <v>928</v>
      </c>
      <c r="N487" s="183" t="s">
        <v>929</v>
      </c>
      <c r="O487" s="184">
        <v>139220596</v>
      </c>
      <c r="P487" s="184">
        <v>2982642</v>
      </c>
      <c r="Q487" s="15">
        <f t="shared" si="46"/>
        <v>21.423855993261224</v>
      </c>
      <c r="R487" s="15"/>
      <c r="S487" s="182" t="s">
        <v>930</v>
      </c>
      <c r="T487" s="183" t="s">
        <v>931</v>
      </c>
      <c r="U487" s="184">
        <v>22934856</v>
      </c>
      <c r="V487" s="184">
        <v>445041</v>
      </c>
      <c r="W487" s="15">
        <f t="shared" si="47"/>
        <v>19.40456918499946</v>
      </c>
    </row>
    <row r="488" spans="1:23" ht="15">
      <c r="A488" s="182" t="s">
        <v>932</v>
      </c>
      <c r="B488" s="183" t="s">
        <v>933</v>
      </c>
      <c r="C488" s="184">
        <v>315593</v>
      </c>
      <c r="D488" s="184">
        <v>35273</v>
      </c>
      <c r="E488" s="15">
        <f t="shared" si="48"/>
        <v>111.76737126615609</v>
      </c>
      <c r="F488" s="15"/>
      <c r="G488" s="182" t="s">
        <v>936</v>
      </c>
      <c r="H488" s="183" t="s">
        <v>937</v>
      </c>
      <c r="I488" s="184">
        <v>801869</v>
      </c>
      <c r="J488" s="184">
        <v>97569</v>
      </c>
      <c r="K488" s="15">
        <f t="shared" si="49"/>
        <v>121.67698215045101</v>
      </c>
      <c r="L488" s="15"/>
      <c r="M488" s="182" t="s">
        <v>930</v>
      </c>
      <c r="N488" s="183" t="s">
        <v>931</v>
      </c>
      <c r="O488" s="184">
        <v>331330224</v>
      </c>
      <c r="P488" s="184">
        <v>1931551</v>
      </c>
      <c r="Q488" s="15">
        <f t="shared" si="46"/>
        <v>5.8296854922598307</v>
      </c>
      <c r="R488" s="15"/>
      <c r="S488" s="182" t="s">
        <v>932</v>
      </c>
      <c r="T488" s="183" t="s">
        <v>933</v>
      </c>
      <c r="U488" s="184">
        <v>205176632</v>
      </c>
      <c r="V488" s="184">
        <v>2099800</v>
      </c>
      <c r="W488" s="15">
        <f t="shared" si="47"/>
        <v>10.234108921331742</v>
      </c>
    </row>
    <row r="489" spans="1:23" ht="15">
      <c r="A489" s="182" t="s">
        <v>934</v>
      </c>
      <c r="B489" s="183" t="s">
        <v>935</v>
      </c>
      <c r="C489" s="184">
        <v>43652033</v>
      </c>
      <c r="D489" s="184">
        <v>178475</v>
      </c>
      <c r="E489" s="15">
        <f t="shared" si="48"/>
        <v>4.0885839154387149</v>
      </c>
      <c r="F489" s="15"/>
      <c r="G489" s="182" t="s">
        <v>938</v>
      </c>
      <c r="H489" s="183" t="s">
        <v>939</v>
      </c>
      <c r="I489" s="184">
        <v>97102759</v>
      </c>
      <c r="J489" s="184">
        <v>563974</v>
      </c>
      <c r="K489" s="15">
        <f t="shared" si="49"/>
        <v>5.8080121080802654</v>
      </c>
      <c r="L489" s="15"/>
      <c r="M489" s="182" t="s">
        <v>932</v>
      </c>
      <c r="N489" s="183" t="s">
        <v>933</v>
      </c>
      <c r="O489" s="184">
        <v>1787058</v>
      </c>
      <c r="P489" s="184">
        <v>163578</v>
      </c>
      <c r="Q489" s="15">
        <f t="shared" si="46"/>
        <v>91.5348018922721</v>
      </c>
      <c r="R489" s="15"/>
      <c r="S489" s="182" t="s">
        <v>934</v>
      </c>
      <c r="T489" s="183" t="s">
        <v>935</v>
      </c>
      <c r="U489" s="184">
        <v>209615252</v>
      </c>
      <c r="V489" s="184">
        <v>1283291</v>
      </c>
      <c r="W489" s="15">
        <f t="shared" si="47"/>
        <v>6.122126075062515</v>
      </c>
    </row>
    <row r="490" spans="1:23" ht="15">
      <c r="A490" s="182" t="s">
        <v>936</v>
      </c>
      <c r="B490" s="183" t="s">
        <v>937</v>
      </c>
      <c r="C490" s="184">
        <v>16724235</v>
      </c>
      <c r="D490" s="184">
        <v>458391</v>
      </c>
      <c r="E490" s="15">
        <f t="shared" si="48"/>
        <v>27.408787307760267</v>
      </c>
      <c r="F490" s="15"/>
      <c r="G490" s="182" t="s">
        <v>940</v>
      </c>
      <c r="H490" s="183" t="s">
        <v>941</v>
      </c>
      <c r="I490" s="184">
        <v>65981452</v>
      </c>
      <c r="J490" s="184">
        <v>2083143</v>
      </c>
      <c r="K490" s="15">
        <f t="shared" si="49"/>
        <v>31.571645316323135</v>
      </c>
      <c r="L490" s="15"/>
      <c r="M490" s="182" t="s">
        <v>934</v>
      </c>
      <c r="N490" s="183" t="s">
        <v>935</v>
      </c>
      <c r="O490" s="184">
        <v>129581660</v>
      </c>
      <c r="P490" s="184">
        <v>712156</v>
      </c>
      <c r="Q490" s="15">
        <f t="shared" si="46"/>
        <v>5.4958085889623574</v>
      </c>
      <c r="R490" s="15"/>
      <c r="S490" s="182" t="s">
        <v>936</v>
      </c>
      <c r="T490" s="183" t="s">
        <v>937</v>
      </c>
      <c r="U490" s="184">
        <v>318420</v>
      </c>
      <c r="V490" s="184">
        <v>59096</v>
      </c>
      <c r="W490" s="15">
        <f t="shared" si="47"/>
        <v>185.59135732680107</v>
      </c>
    </row>
    <row r="491" spans="1:23" ht="15">
      <c r="A491" s="182" t="s">
        <v>938</v>
      </c>
      <c r="B491" s="183" t="s">
        <v>939</v>
      </c>
      <c r="C491" s="184">
        <v>32166238</v>
      </c>
      <c r="D491" s="184">
        <v>474950</v>
      </c>
      <c r="E491" s="15">
        <f t="shared" si="48"/>
        <v>14.765481745176418</v>
      </c>
      <c r="F491" s="15"/>
      <c r="G491" s="182" t="s">
        <v>942</v>
      </c>
      <c r="H491" s="183" t="s">
        <v>943</v>
      </c>
      <c r="I491" s="184">
        <v>113688711</v>
      </c>
      <c r="J491" s="184">
        <v>1301127</v>
      </c>
      <c r="K491" s="15">
        <f t="shared" si="49"/>
        <v>11.444645546205551</v>
      </c>
      <c r="L491" s="15"/>
      <c r="M491" s="182" t="s">
        <v>936</v>
      </c>
      <c r="N491" s="183" t="s">
        <v>937</v>
      </c>
      <c r="O491" s="184">
        <v>146490703</v>
      </c>
      <c r="P491" s="184">
        <v>5578790</v>
      </c>
      <c r="Q491" s="15">
        <f t="shared" si="46"/>
        <v>38.082894584784668</v>
      </c>
      <c r="R491" s="15"/>
      <c r="S491" s="182" t="s">
        <v>938</v>
      </c>
      <c r="T491" s="183" t="s">
        <v>939</v>
      </c>
      <c r="U491" s="184">
        <v>52177138</v>
      </c>
      <c r="V491" s="184">
        <v>478694</v>
      </c>
      <c r="W491" s="15">
        <f t="shared" si="47"/>
        <v>9.1744012483015069</v>
      </c>
    </row>
    <row r="492" spans="1:23" ht="15">
      <c r="A492" s="182" t="s">
        <v>940</v>
      </c>
      <c r="B492" s="183" t="s">
        <v>941</v>
      </c>
      <c r="C492" s="184">
        <v>77155087</v>
      </c>
      <c r="D492" s="184">
        <v>367210</v>
      </c>
      <c r="E492" s="15">
        <f t="shared" si="48"/>
        <v>4.7593751012165919</v>
      </c>
      <c r="F492" s="15"/>
      <c r="G492" s="182" t="s">
        <v>944</v>
      </c>
      <c r="H492" s="183" t="s">
        <v>945</v>
      </c>
      <c r="I492" s="184">
        <v>183336104</v>
      </c>
      <c r="J492" s="184">
        <v>1819484</v>
      </c>
      <c r="K492" s="15">
        <f t="shared" si="49"/>
        <v>9.924308198455007</v>
      </c>
      <c r="L492" s="15"/>
      <c r="M492" s="182" t="s">
        <v>938</v>
      </c>
      <c r="N492" s="183" t="s">
        <v>939</v>
      </c>
      <c r="O492" s="184">
        <v>216569642</v>
      </c>
      <c r="P492" s="184">
        <v>1902879</v>
      </c>
      <c r="Q492" s="15">
        <f t="shared" si="46"/>
        <v>8.7864530893023325</v>
      </c>
      <c r="R492" s="15"/>
      <c r="S492" s="182" t="s">
        <v>940</v>
      </c>
      <c r="T492" s="183" t="s">
        <v>941</v>
      </c>
      <c r="U492" s="184">
        <v>13933718</v>
      </c>
      <c r="V492" s="184">
        <v>1764523</v>
      </c>
      <c r="W492" s="15">
        <f t="shared" si="47"/>
        <v>126.63691055036422</v>
      </c>
    </row>
    <row r="493" spans="1:23" ht="15">
      <c r="A493" s="182" t="s">
        <v>942</v>
      </c>
      <c r="B493" s="183" t="s">
        <v>943</v>
      </c>
      <c r="C493" s="184">
        <v>21456277</v>
      </c>
      <c r="D493" s="184">
        <v>117368</v>
      </c>
      <c r="E493" s="15">
        <f t="shared" si="48"/>
        <v>5.4701008940181</v>
      </c>
      <c r="F493" s="15"/>
      <c r="G493" s="182" t="s">
        <v>946</v>
      </c>
      <c r="H493" s="183" t="s">
        <v>947</v>
      </c>
      <c r="I493" s="184">
        <v>78173005</v>
      </c>
      <c r="J493" s="184">
        <v>565928</v>
      </c>
      <c r="K493" s="15">
        <f t="shared" si="49"/>
        <v>7.2394300308655142</v>
      </c>
      <c r="L493" s="15"/>
      <c r="M493" s="182" t="s">
        <v>940</v>
      </c>
      <c r="N493" s="183" t="s">
        <v>941</v>
      </c>
      <c r="O493" s="184">
        <v>194723185</v>
      </c>
      <c r="P493" s="184">
        <v>2406394</v>
      </c>
      <c r="Q493" s="15">
        <f t="shared" si="46"/>
        <v>12.358025060035866</v>
      </c>
      <c r="R493" s="15"/>
      <c r="S493" s="182" t="s">
        <v>942</v>
      </c>
      <c r="T493" s="183" t="s">
        <v>943</v>
      </c>
      <c r="U493" s="184">
        <v>105483055</v>
      </c>
      <c r="V493" s="184">
        <v>1441656</v>
      </c>
      <c r="W493" s="15">
        <f t="shared" si="47"/>
        <v>13.667180951480786</v>
      </c>
    </row>
    <row r="494" spans="1:23" ht="15">
      <c r="A494" s="182" t="s">
        <v>944</v>
      </c>
      <c r="B494" s="183" t="s">
        <v>945</v>
      </c>
      <c r="C494" s="184">
        <v>17879529</v>
      </c>
      <c r="D494" s="184">
        <v>112774</v>
      </c>
      <c r="E494" s="15">
        <f t="shared" si="48"/>
        <v>6.3074368457916314</v>
      </c>
      <c r="F494" s="15"/>
      <c r="G494" s="182" t="s">
        <v>948</v>
      </c>
      <c r="H494" s="183" t="s">
        <v>949</v>
      </c>
      <c r="I494" s="184">
        <v>44587175</v>
      </c>
      <c r="J494" s="184">
        <v>445559</v>
      </c>
      <c r="K494" s="15">
        <f t="shared" si="49"/>
        <v>9.9929856511429591</v>
      </c>
      <c r="L494" s="15"/>
      <c r="M494" s="182" t="s">
        <v>942</v>
      </c>
      <c r="N494" s="183" t="s">
        <v>943</v>
      </c>
      <c r="O494" s="184">
        <v>44842138</v>
      </c>
      <c r="P494" s="184">
        <v>480907</v>
      </c>
      <c r="Q494" s="15">
        <f t="shared" si="46"/>
        <v>10.724444048586623</v>
      </c>
      <c r="R494" s="15"/>
      <c r="S494" s="182" t="s">
        <v>944</v>
      </c>
      <c r="T494" s="183" t="s">
        <v>945</v>
      </c>
      <c r="U494" s="184">
        <v>114298057</v>
      </c>
      <c r="V494" s="184">
        <v>1474111</v>
      </c>
      <c r="W494" s="15">
        <f t="shared" si="47"/>
        <v>12.897078381656129</v>
      </c>
    </row>
    <row r="495" spans="1:23" ht="15">
      <c r="A495" s="182" t="s">
        <v>946</v>
      </c>
      <c r="B495" s="183" t="s">
        <v>947</v>
      </c>
      <c r="C495" s="184">
        <v>169304480</v>
      </c>
      <c r="D495" s="184">
        <v>677011</v>
      </c>
      <c r="E495" s="15">
        <f t="shared" si="48"/>
        <v>3.9987778232448425</v>
      </c>
      <c r="F495" s="15"/>
      <c r="G495" s="182" t="s">
        <v>950</v>
      </c>
      <c r="H495" s="183" t="s">
        <v>951</v>
      </c>
      <c r="I495" s="184">
        <v>549209230</v>
      </c>
      <c r="J495" s="184">
        <v>3189631</v>
      </c>
      <c r="K495" s="15">
        <f t="shared" si="49"/>
        <v>5.8076791608181821</v>
      </c>
      <c r="L495" s="15"/>
      <c r="M495" s="182" t="s">
        <v>944</v>
      </c>
      <c r="N495" s="183" t="s">
        <v>945</v>
      </c>
      <c r="O495" s="184">
        <v>33167981</v>
      </c>
      <c r="P495" s="184">
        <v>358179</v>
      </c>
      <c r="Q495" s="15">
        <f t="shared" si="46"/>
        <v>10.798938892300981</v>
      </c>
      <c r="R495" s="15"/>
      <c r="S495" s="182" t="s">
        <v>946</v>
      </c>
      <c r="T495" s="183" t="s">
        <v>947</v>
      </c>
      <c r="U495" s="184">
        <v>26115040</v>
      </c>
      <c r="V495" s="184">
        <v>292775</v>
      </c>
      <c r="W495" s="15">
        <f t="shared" si="47"/>
        <v>11.210972680876614</v>
      </c>
    </row>
    <row r="496" spans="1:23" ht="15">
      <c r="A496" s="182" t="s">
        <v>948</v>
      </c>
      <c r="B496" s="183" t="s">
        <v>949</v>
      </c>
      <c r="C496" s="184">
        <v>5797661</v>
      </c>
      <c r="D496" s="184">
        <v>37196</v>
      </c>
      <c r="E496" s="15">
        <f t="shared" si="48"/>
        <v>6.4156907414904047</v>
      </c>
      <c r="F496" s="15"/>
      <c r="G496" s="182" t="s">
        <v>952</v>
      </c>
      <c r="H496" s="183" t="s">
        <v>953</v>
      </c>
      <c r="I496" s="184">
        <v>16416884</v>
      </c>
      <c r="J496" s="184">
        <v>164401</v>
      </c>
      <c r="K496" s="15">
        <f t="shared" si="49"/>
        <v>10.014141538674453</v>
      </c>
      <c r="L496" s="15"/>
      <c r="M496" s="182" t="s">
        <v>946</v>
      </c>
      <c r="N496" s="183" t="s">
        <v>947</v>
      </c>
      <c r="O496" s="184">
        <v>824673467</v>
      </c>
      <c r="P496" s="184">
        <v>5746111</v>
      </c>
      <c r="Q496" s="15">
        <f t="shared" si="46"/>
        <v>6.9677408452380831</v>
      </c>
      <c r="R496" s="15"/>
      <c r="S496" s="182" t="s">
        <v>948</v>
      </c>
      <c r="T496" s="183" t="s">
        <v>949</v>
      </c>
      <c r="U496" s="184">
        <v>30263088</v>
      </c>
      <c r="V496" s="184">
        <v>384460</v>
      </c>
      <c r="W496" s="15">
        <f t="shared" si="47"/>
        <v>12.7039249927172</v>
      </c>
    </row>
    <row r="497" spans="1:23" ht="15">
      <c r="A497" s="182" t="s">
        <v>950</v>
      </c>
      <c r="B497" s="183" t="s">
        <v>951</v>
      </c>
      <c r="C497" s="184">
        <v>20879641</v>
      </c>
      <c r="D497" s="184">
        <v>62681</v>
      </c>
      <c r="E497" s="15">
        <f t="shared" si="48"/>
        <v>3.0020152166409377</v>
      </c>
      <c r="F497" s="15"/>
      <c r="G497" s="182" t="s">
        <v>954</v>
      </c>
      <c r="H497" s="183" t="s">
        <v>955</v>
      </c>
      <c r="I497" s="184">
        <v>58639978</v>
      </c>
      <c r="J497" s="184">
        <v>245248</v>
      </c>
      <c r="K497" s="15">
        <f t="shared" si="49"/>
        <v>4.1822662348202106</v>
      </c>
      <c r="L497" s="15"/>
      <c r="M497" s="182" t="s">
        <v>948</v>
      </c>
      <c r="N497" s="183" t="s">
        <v>949</v>
      </c>
      <c r="O497" s="184">
        <v>14415414</v>
      </c>
      <c r="P497" s="184">
        <v>212097</v>
      </c>
      <c r="Q497" s="15">
        <f t="shared" si="46"/>
        <v>14.71320906912559</v>
      </c>
      <c r="R497" s="15"/>
      <c r="S497" s="182" t="s">
        <v>950</v>
      </c>
      <c r="T497" s="183" t="s">
        <v>951</v>
      </c>
      <c r="U497" s="184">
        <v>614065150</v>
      </c>
      <c r="V497" s="184">
        <v>4452268</v>
      </c>
      <c r="W497" s="15">
        <f t="shared" si="47"/>
        <v>7.2504814839272349</v>
      </c>
    </row>
    <row r="498" spans="1:23" ht="15">
      <c r="A498" s="182" t="s">
        <v>952</v>
      </c>
      <c r="B498" s="183" t="s">
        <v>953</v>
      </c>
      <c r="C498" s="184">
        <v>22485133</v>
      </c>
      <c r="D498" s="184">
        <v>58154</v>
      </c>
      <c r="E498" s="15">
        <f t="shared" si="48"/>
        <v>2.5863311549013295</v>
      </c>
      <c r="F498" s="15"/>
      <c r="G498" s="182" t="s">
        <v>956</v>
      </c>
      <c r="H498" s="183" t="s">
        <v>957</v>
      </c>
      <c r="I498" s="184">
        <v>39812744</v>
      </c>
      <c r="J498" s="184">
        <v>209207</v>
      </c>
      <c r="K498" s="15">
        <f t="shared" si="49"/>
        <v>5.2547747022913063</v>
      </c>
      <c r="L498" s="15"/>
      <c r="M498" s="182" t="s">
        <v>950</v>
      </c>
      <c r="N498" s="183" t="s">
        <v>951</v>
      </c>
      <c r="O498" s="184">
        <v>44284483</v>
      </c>
      <c r="P498" s="184">
        <v>188343</v>
      </c>
      <c r="Q498" s="15">
        <f t="shared" si="46"/>
        <v>4.2530246994189813</v>
      </c>
      <c r="R498" s="15"/>
      <c r="S498" s="182" t="s">
        <v>952</v>
      </c>
      <c r="T498" s="183" t="s">
        <v>953</v>
      </c>
      <c r="U498" s="184">
        <v>9384088</v>
      </c>
      <c r="V498" s="184">
        <v>173898</v>
      </c>
      <c r="W498" s="15">
        <f t="shared" si="47"/>
        <v>18.53115614431578</v>
      </c>
    </row>
    <row r="499" spans="1:23" ht="15">
      <c r="A499" s="182" t="s">
        <v>954</v>
      </c>
      <c r="B499" s="183" t="s">
        <v>955</v>
      </c>
      <c r="C499" s="184">
        <v>329974</v>
      </c>
      <c r="D499" s="184">
        <v>48522</v>
      </c>
      <c r="E499" s="15">
        <f t="shared" si="48"/>
        <v>147.04794923236375</v>
      </c>
      <c r="F499" s="15"/>
      <c r="G499" s="182" t="s">
        <v>958</v>
      </c>
      <c r="H499" s="183" t="s">
        <v>959</v>
      </c>
      <c r="I499" s="184">
        <v>737343</v>
      </c>
      <c r="J499" s="184">
        <v>728117</v>
      </c>
      <c r="K499" s="15">
        <f t="shared" si="49"/>
        <v>987.48750581479715</v>
      </c>
      <c r="L499" s="15"/>
      <c r="M499" s="182" t="s">
        <v>952</v>
      </c>
      <c r="N499" s="183" t="s">
        <v>953</v>
      </c>
      <c r="O499" s="184">
        <v>83755937</v>
      </c>
      <c r="P499" s="184">
        <v>226302</v>
      </c>
      <c r="Q499" s="15">
        <f t="shared" si="46"/>
        <v>2.7019218948025143</v>
      </c>
      <c r="R499" s="15"/>
      <c r="S499" s="182" t="s">
        <v>954</v>
      </c>
      <c r="T499" s="183" t="s">
        <v>955</v>
      </c>
      <c r="U499" s="184">
        <v>37186721</v>
      </c>
      <c r="V499" s="184">
        <v>173785</v>
      </c>
      <c r="W499" s="15">
        <f t="shared" si="47"/>
        <v>4.6733079800179205</v>
      </c>
    </row>
    <row r="500" spans="1:23" ht="15">
      <c r="A500" s="182" t="s">
        <v>956</v>
      </c>
      <c r="B500" s="183" t="s">
        <v>957</v>
      </c>
      <c r="C500" s="184">
        <v>202163</v>
      </c>
      <c r="D500" s="184">
        <v>2460</v>
      </c>
      <c r="E500" s="15">
        <f t="shared" si="48"/>
        <v>12.168398767331311</v>
      </c>
      <c r="F500" s="15"/>
      <c r="G500" s="182" t="s">
        <v>960</v>
      </c>
      <c r="H500" s="183" t="s">
        <v>961</v>
      </c>
      <c r="I500" s="184">
        <v>824594</v>
      </c>
      <c r="J500" s="184">
        <v>5901</v>
      </c>
      <c r="K500" s="15">
        <f t="shared" si="49"/>
        <v>7.1562490146666118</v>
      </c>
      <c r="L500" s="15"/>
      <c r="M500" s="182" t="s">
        <v>954</v>
      </c>
      <c r="N500" s="183" t="s">
        <v>955</v>
      </c>
      <c r="O500" s="184">
        <v>1054769</v>
      </c>
      <c r="P500" s="184">
        <v>646395</v>
      </c>
      <c r="Q500" s="15">
        <f t="shared" si="46"/>
        <v>612.83086628446608</v>
      </c>
      <c r="R500" s="15"/>
      <c r="S500" s="182" t="s">
        <v>956</v>
      </c>
      <c r="T500" s="183" t="s">
        <v>957</v>
      </c>
      <c r="U500" s="184">
        <v>23080824</v>
      </c>
      <c r="V500" s="184">
        <v>205911</v>
      </c>
      <c r="W500" s="15">
        <f t="shared" si="47"/>
        <v>8.9213019431195359</v>
      </c>
    </row>
    <row r="501" spans="1:23" ht="15">
      <c r="A501" s="182" t="s">
        <v>958</v>
      </c>
      <c r="B501" s="183" t="s">
        <v>959</v>
      </c>
      <c r="C501" s="184">
        <v>9313924</v>
      </c>
      <c r="D501" s="184">
        <v>8365</v>
      </c>
      <c r="E501" s="15">
        <f t="shared" si="48"/>
        <v>0.89811769990822343</v>
      </c>
      <c r="F501" s="15"/>
      <c r="G501" s="182" t="s">
        <v>962</v>
      </c>
      <c r="H501" s="183" t="s">
        <v>963</v>
      </c>
      <c r="I501" s="184">
        <v>12330641</v>
      </c>
      <c r="J501" s="184">
        <v>21308</v>
      </c>
      <c r="K501" s="15">
        <f t="shared" si="49"/>
        <v>1.728052904954414</v>
      </c>
      <c r="L501" s="15"/>
      <c r="M501" s="182" t="s">
        <v>956</v>
      </c>
      <c r="N501" s="183" t="s">
        <v>957</v>
      </c>
      <c r="O501" s="184">
        <v>632517</v>
      </c>
      <c r="P501" s="184">
        <v>9849</v>
      </c>
      <c r="Q501" s="15">
        <f t="shared" si="46"/>
        <v>15.571122989579727</v>
      </c>
      <c r="R501" s="15"/>
      <c r="S501" s="182" t="s">
        <v>958</v>
      </c>
      <c r="T501" s="183" t="s">
        <v>959</v>
      </c>
      <c r="U501" s="184">
        <v>520630</v>
      </c>
      <c r="V501" s="184">
        <v>372056</v>
      </c>
      <c r="W501" s="15">
        <f t="shared" si="47"/>
        <v>714.62651018957797</v>
      </c>
    </row>
    <row r="502" spans="1:23" ht="15">
      <c r="A502" s="182" t="s">
        <v>960</v>
      </c>
      <c r="B502" s="183" t="s">
        <v>961</v>
      </c>
      <c r="C502" s="184">
        <v>21827018</v>
      </c>
      <c r="D502" s="184">
        <v>52315</v>
      </c>
      <c r="E502" s="15">
        <f t="shared" si="48"/>
        <v>2.3968001492462232</v>
      </c>
      <c r="F502" s="15"/>
      <c r="G502" s="182" t="s">
        <v>964</v>
      </c>
      <c r="H502" s="183" t="s">
        <v>965</v>
      </c>
      <c r="I502" s="184">
        <v>41519406</v>
      </c>
      <c r="J502" s="184">
        <v>152001</v>
      </c>
      <c r="K502" s="15">
        <f t="shared" si="49"/>
        <v>3.6609627796698248</v>
      </c>
      <c r="L502" s="15"/>
      <c r="M502" s="182" t="s">
        <v>958</v>
      </c>
      <c r="N502" s="183" t="s">
        <v>959</v>
      </c>
      <c r="O502" s="184">
        <v>14268393</v>
      </c>
      <c r="P502" s="184">
        <v>28835</v>
      </c>
      <c r="Q502" s="15">
        <f t="shared" si="46"/>
        <v>2.0209003214307315</v>
      </c>
      <c r="R502" s="15"/>
      <c r="S502" s="182" t="s">
        <v>960</v>
      </c>
      <c r="T502" s="183" t="s">
        <v>961</v>
      </c>
      <c r="U502" s="184">
        <v>999814</v>
      </c>
      <c r="V502" s="184">
        <v>5376</v>
      </c>
      <c r="W502" s="15">
        <f t="shared" si="47"/>
        <v>5.3770001220226966</v>
      </c>
    </row>
    <row r="503" spans="1:23" ht="15">
      <c r="A503" s="182" t="s">
        <v>962</v>
      </c>
      <c r="B503" s="183" t="s">
        <v>963</v>
      </c>
      <c r="C503" s="184">
        <v>7996955</v>
      </c>
      <c r="D503" s="184">
        <v>54300</v>
      </c>
      <c r="E503" s="15">
        <f t="shared" si="48"/>
        <v>6.7900844759036412</v>
      </c>
      <c r="F503" s="15"/>
      <c r="G503" s="182" t="s">
        <v>966</v>
      </c>
      <c r="H503" s="183" t="s">
        <v>967</v>
      </c>
      <c r="I503" s="184">
        <v>22318585</v>
      </c>
      <c r="J503" s="184">
        <v>155277</v>
      </c>
      <c r="K503" s="15">
        <f t="shared" si="49"/>
        <v>6.9572959038397819</v>
      </c>
      <c r="L503" s="15"/>
      <c r="M503" s="182" t="s">
        <v>960</v>
      </c>
      <c r="N503" s="183" t="s">
        <v>961</v>
      </c>
      <c r="O503" s="184">
        <v>47769230</v>
      </c>
      <c r="P503" s="184">
        <v>178091</v>
      </c>
      <c r="Q503" s="15">
        <f t="shared" si="46"/>
        <v>3.7281530391006927</v>
      </c>
      <c r="R503" s="15"/>
      <c r="S503" s="182" t="s">
        <v>962</v>
      </c>
      <c r="T503" s="183" t="s">
        <v>963</v>
      </c>
      <c r="U503" s="184">
        <v>8902413</v>
      </c>
      <c r="V503" s="184">
        <v>23842</v>
      </c>
      <c r="W503" s="15">
        <f t="shared" si="47"/>
        <v>2.6781502947571627</v>
      </c>
    </row>
    <row r="504" spans="1:23" ht="15">
      <c r="A504" s="182" t="s">
        <v>964</v>
      </c>
      <c r="B504" s="183" t="s">
        <v>965</v>
      </c>
      <c r="C504" s="184">
        <v>90314335</v>
      </c>
      <c r="D504" s="184">
        <v>197971</v>
      </c>
      <c r="E504" s="15">
        <f t="shared" si="48"/>
        <v>2.1920218977419257</v>
      </c>
      <c r="F504" s="15"/>
      <c r="G504" s="182" t="s">
        <v>968</v>
      </c>
      <c r="H504" s="183" t="s">
        <v>969</v>
      </c>
      <c r="I504" s="184">
        <v>268926783</v>
      </c>
      <c r="J504" s="184">
        <v>842668</v>
      </c>
      <c r="K504" s="15">
        <f t="shared" si="49"/>
        <v>3.1334476640803754</v>
      </c>
      <c r="L504" s="15"/>
      <c r="M504" s="182" t="s">
        <v>962</v>
      </c>
      <c r="N504" s="183" t="s">
        <v>963</v>
      </c>
      <c r="O504" s="184">
        <v>25054078</v>
      </c>
      <c r="P504" s="184">
        <v>246325</v>
      </c>
      <c r="Q504" s="15">
        <f t="shared" si="46"/>
        <v>9.8317327821842024</v>
      </c>
      <c r="R504" s="15"/>
      <c r="S504" s="182" t="s">
        <v>964</v>
      </c>
      <c r="T504" s="183" t="s">
        <v>965</v>
      </c>
      <c r="U504" s="184">
        <v>20986294</v>
      </c>
      <c r="V504" s="184">
        <v>87761</v>
      </c>
      <c r="W504" s="15">
        <f t="shared" si="47"/>
        <v>4.1818245756015813</v>
      </c>
    </row>
    <row r="505" spans="1:23" ht="15">
      <c r="A505" s="182" t="s">
        <v>966</v>
      </c>
      <c r="B505" s="183" t="s">
        <v>967</v>
      </c>
      <c r="C505" s="184">
        <v>4453384</v>
      </c>
      <c r="D505" s="184">
        <v>28090</v>
      </c>
      <c r="E505" s="15">
        <f t="shared" si="48"/>
        <v>6.307562967846474</v>
      </c>
      <c r="F505" s="15"/>
      <c r="G505" s="182" t="s">
        <v>970</v>
      </c>
      <c r="H505" s="183" t="s">
        <v>971</v>
      </c>
      <c r="I505" s="184">
        <v>55734734</v>
      </c>
      <c r="J505" s="184">
        <v>101992</v>
      </c>
      <c r="K505" s="15">
        <f t="shared" si="49"/>
        <v>1.8299540103663183</v>
      </c>
      <c r="L505" s="15"/>
      <c r="M505" s="182" t="s">
        <v>964</v>
      </c>
      <c r="N505" s="183" t="s">
        <v>965</v>
      </c>
      <c r="O505" s="184">
        <v>316324583</v>
      </c>
      <c r="P505" s="184">
        <v>1195682</v>
      </c>
      <c r="Q505" s="15">
        <f t="shared" si="46"/>
        <v>3.7799212083368179</v>
      </c>
      <c r="R505" s="15"/>
      <c r="S505" s="182" t="s">
        <v>966</v>
      </c>
      <c r="T505" s="183" t="s">
        <v>967</v>
      </c>
      <c r="U505" s="184">
        <v>7719988</v>
      </c>
      <c r="V505" s="184">
        <v>121479</v>
      </c>
      <c r="W505" s="15">
        <f t="shared" si="47"/>
        <v>15.735646221211743</v>
      </c>
    </row>
    <row r="506" spans="1:23" ht="15">
      <c r="A506" s="182" t="s">
        <v>968</v>
      </c>
      <c r="B506" s="183" t="s">
        <v>969</v>
      </c>
      <c r="C506" s="184">
        <v>5601377</v>
      </c>
      <c r="D506" s="184">
        <v>49054</v>
      </c>
      <c r="E506" s="15">
        <f t="shared" si="48"/>
        <v>8.7574894530398506</v>
      </c>
      <c r="F506" s="15"/>
      <c r="G506" s="182" t="s">
        <v>972</v>
      </c>
      <c r="H506" s="183" t="s">
        <v>973</v>
      </c>
      <c r="I506" s="184">
        <v>26162974</v>
      </c>
      <c r="J506" s="184">
        <v>310892</v>
      </c>
      <c r="K506" s="15">
        <f t="shared" si="49"/>
        <v>11.882899856874069</v>
      </c>
      <c r="L506" s="15"/>
      <c r="M506" s="182" t="s">
        <v>966</v>
      </c>
      <c r="N506" s="183" t="s">
        <v>967</v>
      </c>
      <c r="O506" s="184">
        <v>22792366</v>
      </c>
      <c r="P506" s="184">
        <v>197732</v>
      </c>
      <c r="Q506" s="15">
        <f t="shared" si="46"/>
        <v>8.6753608642472653</v>
      </c>
      <c r="R506" s="15"/>
      <c r="S506" s="182" t="s">
        <v>968</v>
      </c>
      <c r="T506" s="183" t="s">
        <v>969</v>
      </c>
      <c r="U506" s="184">
        <v>198726960</v>
      </c>
      <c r="V506" s="184">
        <v>960697</v>
      </c>
      <c r="W506" s="15">
        <f t="shared" si="47"/>
        <v>4.8342560063315014</v>
      </c>
    </row>
    <row r="507" spans="1:23" ht="15">
      <c r="A507" s="182" t="s">
        <v>970</v>
      </c>
      <c r="B507" s="183" t="s">
        <v>971</v>
      </c>
      <c r="C507" s="184">
        <v>4063705</v>
      </c>
      <c r="D507" s="184">
        <v>41375</v>
      </c>
      <c r="E507" s="15">
        <f t="shared" si="48"/>
        <v>10.181595366789667</v>
      </c>
      <c r="F507" s="15"/>
      <c r="G507" s="182" t="s">
        <v>974</v>
      </c>
      <c r="H507" s="183" t="s">
        <v>975</v>
      </c>
      <c r="I507" s="184">
        <v>19484692</v>
      </c>
      <c r="J507" s="184">
        <v>302303</v>
      </c>
      <c r="K507" s="15">
        <f t="shared" si="49"/>
        <v>15.514897541105602</v>
      </c>
      <c r="L507" s="15"/>
      <c r="M507" s="182" t="s">
        <v>968</v>
      </c>
      <c r="N507" s="183" t="s">
        <v>969</v>
      </c>
      <c r="O507" s="184">
        <v>32124968</v>
      </c>
      <c r="P507" s="184">
        <v>410510</v>
      </c>
      <c r="Q507" s="15">
        <f t="shared" si="46"/>
        <v>12.778534129590417</v>
      </c>
      <c r="R507" s="15"/>
      <c r="S507" s="182" t="s">
        <v>970</v>
      </c>
      <c r="T507" s="183" t="s">
        <v>971</v>
      </c>
      <c r="U507" s="184">
        <v>13402759</v>
      </c>
      <c r="V507" s="184">
        <v>135915</v>
      </c>
      <c r="W507" s="15">
        <f t="shared" si="47"/>
        <v>10.140822497815561</v>
      </c>
    </row>
    <row r="508" spans="1:23" ht="15">
      <c r="A508" s="182" t="s">
        <v>972</v>
      </c>
      <c r="B508" s="183" t="s">
        <v>973</v>
      </c>
      <c r="C508" s="184">
        <v>1709262</v>
      </c>
      <c r="D508" s="184">
        <v>12044</v>
      </c>
      <c r="E508" s="15">
        <f t="shared" si="48"/>
        <v>7.0463158953981306</v>
      </c>
      <c r="F508" s="15"/>
      <c r="G508" s="182" t="s">
        <v>976</v>
      </c>
      <c r="H508" s="183" t="s">
        <v>977</v>
      </c>
      <c r="I508" s="184">
        <v>5313017</v>
      </c>
      <c r="J508" s="184">
        <v>37671</v>
      </c>
      <c r="K508" s="15">
        <f t="shared" si="49"/>
        <v>7.090321751276158</v>
      </c>
      <c r="L508" s="15"/>
      <c r="M508" s="182" t="s">
        <v>970</v>
      </c>
      <c r="N508" s="183" t="s">
        <v>971</v>
      </c>
      <c r="O508" s="184">
        <v>29542867</v>
      </c>
      <c r="P508" s="184">
        <v>345249</v>
      </c>
      <c r="Q508" s="15">
        <f t="shared" si="46"/>
        <v>11.686374243908013</v>
      </c>
      <c r="R508" s="15"/>
      <c r="S508" s="182" t="s">
        <v>972</v>
      </c>
      <c r="T508" s="183" t="s">
        <v>973</v>
      </c>
      <c r="U508" s="184">
        <v>8389714</v>
      </c>
      <c r="V508" s="184">
        <v>225332</v>
      </c>
      <c r="W508" s="15">
        <f t="shared" si="47"/>
        <v>26.858126510629564</v>
      </c>
    </row>
    <row r="509" spans="1:23" ht="15">
      <c r="A509" s="182" t="s">
        <v>974</v>
      </c>
      <c r="B509" s="183" t="s">
        <v>975</v>
      </c>
      <c r="C509" s="184">
        <v>2206603</v>
      </c>
      <c r="D509" s="184">
        <v>16540</v>
      </c>
      <c r="E509" s="15">
        <f t="shared" si="48"/>
        <v>7.4956845431643124</v>
      </c>
      <c r="F509" s="15"/>
      <c r="G509" s="182" t="s">
        <v>978</v>
      </c>
      <c r="H509" s="183" t="s">
        <v>979</v>
      </c>
      <c r="I509" s="184">
        <v>7857383</v>
      </c>
      <c r="J509" s="184">
        <v>68188</v>
      </c>
      <c r="K509" s="15">
        <f t="shared" si="49"/>
        <v>8.6782074896947243</v>
      </c>
      <c r="L509" s="15"/>
      <c r="M509" s="182" t="s">
        <v>972</v>
      </c>
      <c r="N509" s="183" t="s">
        <v>973</v>
      </c>
      <c r="O509" s="184">
        <v>10222796</v>
      </c>
      <c r="P509" s="184">
        <v>66257</v>
      </c>
      <c r="Q509" s="15">
        <f t="shared" si="46"/>
        <v>6.4812992453336644</v>
      </c>
      <c r="R509" s="15"/>
      <c r="S509" s="182" t="s">
        <v>974</v>
      </c>
      <c r="T509" s="183" t="s">
        <v>975</v>
      </c>
      <c r="U509" s="184">
        <v>5408400</v>
      </c>
      <c r="V509" s="184">
        <v>191922</v>
      </c>
      <c r="W509" s="15">
        <f t="shared" si="47"/>
        <v>35.485910805413802</v>
      </c>
    </row>
    <row r="510" spans="1:23" ht="15">
      <c r="A510" s="182" t="s">
        <v>976</v>
      </c>
      <c r="B510" s="183" t="s">
        <v>977</v>
      </c>
      <c r="C510" s="184">
        <v>10272848</v>
      </c>
      <c r="D510" s="184">
        <v>75776</v>
      </c>
      <c r="E510" s="15">
        <f t="shared" si="48"/>
        <v>7.3763380904691669</v>
      </c>
      <c r="F510" s="15"/>
      <c r="G510" s="182" t="s">
        <v>980</v>
      </c>
      <c r="H510" s="183" t="s">
        <v>981</v>
      </c>
      <c r="I510" s="184">
        <v>33695953</v>
      </c>
      <c r="J510" s="184">
        <v>404476</v>
      </c>
      <c r="K510" s="15">
        <f t="shared" si="49"/>
        <v>12.003696705061287</v>
      </c>
      <c r="L510" s="15"/>
      <c r="M510" s="182" t="s">
        <v>974</v>
      </c>
      <c r="N510" s="183" t="s">
        <v>975</v>
      </c>
      <c r="O510" s="184">
        <v>19726325</v>
      </c>
      <c r="P510" s="184">
        <v>139169</v>
      </c>
      <c r="Q510" s="15">
        <f t="shared" si="46"/>
        <v>7.0549887016461508</v>
      </c>
      <c r="R510" s="15"/>
      <c r="S510" s="182" t="s">
        <v>976</v>
      </c>
      <c r="T510" s="183" t="s">
        <v>977</v>
      </c>
      <c r="U510" s="184">
        <v>4768865</v>
      </c>
      <c r="V510" s="184">
        <v>55468</v>
      </c>
      <c r="W510" s="15">
        <f t="shared" si="47"/>
        <v>11.631279140843786</v>
      </c>
    </row>
    <row r="511" spans="1:23" ht="15">
      <c r="A511" s="182" t="s">
        <v>978</v>
      </c>
      <c r="B511" s="183" t="s">
        <v>979</v>
      </c>
      <c r="C511" s="184">
        <v>4677781</v>
      </c>
      <c r="D511" s="184">
        <v>35272</v>
      </c>
      <c r="E511" s="15">
        <f t="shared" si="48"/>
        <v>7.5403273475179793</v>
      </c>
      <c r="F511" s="15"/>
      <c r="G511" s="182" t="s">
        <v>982</v>
      </c>
      <c r="H511" s="183" t="s">
        <v>983</v>
      </c>
      <c r="I511" s="184">
        <v>12426336</v>
      </c>
      <c r="J511" s="184">
        <v>110584</v>
      </c>
      <c r="K511" s="15">
        <f t="shared" si="49"/>
        <v>8.8991638404112035</v>
      </c>
      <c r="L511" s="15"/>
      <c r="M511" s="182" t="s">
        <v>976</v>
      </c>
      <c r="N511" s="183" t="s">
        <v>977</v>
      </c>
      <c r="O511" s="184">
        <v>63552351</v>
      </c>
      <c r="P511" s="184">
        <v>553482</v>
      </c>
      <c r="Q511" s="15">
        <f t="shared" si="46"/>
        <v>8.7090719901141025</v>
      </c>
      <c r="R511" s="15"/>
      <c r="S511" s="182" t="s">
        <v>978</v>
      </c>
      <c r="T511" s="183" t="s">
        <v>979</v>
      </c>
      <c r="U511" s="184">
        <v>4256603</v>
      </c>
      <c r="V511" s="184">
        <v>103230</v>
      </c>
      <c r="W511" s="15">
        <f t="shared" si="47"/>
        <v>24.251733130855754</v>
      </c>
    </row>
    <row r="512" spans="1:23" ht="15">
      <c r="A512" s="182" t="s">
        <v>980</v>
      </c>
      <c r="B512" s="183" t="s">
        <v>981</v>
      </c>
      <c r="C512" s="184">
        <v>3374313</v>
      </c>
      <c r="D512" s="184">
        <v>27644</v>
      </c>
      <c r="E512" s="15">
        <f t="shared" si="48"/>
        <v>8.1924824401292948</v>
      </c>
      <c r="F512" s="15"/>
      <c r="G512" s="182" t="s">
        <v>984</v>
      </c>
      <c r="H512" s="183" t="s">
        <v>985</v>
      </c>
      <c r="I512" s="184">
        <v>14297090</v>
      </c>
      <c r="J512" s="184">
        <v>105675</v>
      </c>
      <c r="K512" s="15">
        <f t="shared" si="49"/>
        <v>7.3913642566424356</v>
      </c>
      <c r="L512" s="15"/>
      <c r="M512" s="182" t="s">
        <v>978</v>
      </c>
      <c r="N512" s="183" t="s">
        <v>979</v>
      </c>
      <c r="O512" s="184">
        <v>22468156</v>
      </c>
      <c r="P512" s="184">
        <v>150266</v>
      </c>
      <c r="Q512" s="15">
        <f t="shared" si="46"/>
        <v>6.6879542762654847</v>
      </c>
      <c r="R512" s="15"/>
      <c r="S512" s="182" t="s">
        <v>980</v>
      </c>
      <c r="T512" s="183" t="s">
        <v>981</v>
      </c>
      <c r="U512" s="184">
        <v>15786385</v>
      </c>
      <c r="V512" s="184">
        <v>326741</v>
      </c>
      <c r="W512" s="15">
        <f t="shared" si="47"/>
        <v>20.697645471081568</v>
      </c>
    </row>
    <row r="513" spans="1:23" ht="15">
      <c r="A513" s="182" t="s">
        <v>982</v>
      </c>
      <c r="B513" s="183" t="s">
        <v>983</v>
      </c>
      <c r="C513" s="184">
        <v>14196206</v>
      </c>
      <c r="D513" s="184">
        <v>92784</v>
      </c>
      <c r="E513" s="15">
        <f t="shared" si="48"/>
        <v>6.535830770559401</v>
      </c>
      <c r="F513" s="15"/>
      <c r="G513" s="182" t="s">
        <v>986</v>
      </c>
      <c r="H513" s="183" t="s">
        <v>987</v>
      </c>
      <c r="I513" s="184">
        <v>53527625</v>
      </c>
      <c r="J513" s="184">
        <v>379605</v>
      </c>
      <c r="K513" s="15">
        <f t="shared" si="49"/>
        <v>7.091758694692694</v>
      </c>
      <c r="L513" s="15"/>
      <c r="M513" s="182" t="s">
        <v>980</v>
      </c>
      <c r="N513" s="183" t="s">
        <v>981</v>
      </c>
      <c r="O513" s="184">
        <v>18012962</v>
      </c>
      <c r="P513" s="184">
        <v>144515</v>
      </c>
      <c r="Q513" s="15">
        <f t="shared" si="46"/>
        <v>8.0228337793639941</v>
      </c>
      <c r="R513" s="15"/>
      <c r="S513" s="182" t="s">
        <v>982</v>
      </c>
      <c r="T513" s="183" t="s">
        <v>983</v>
      </c>
      <c r="U513" s="184">
        <v>8311169</v>
      </c>
      <c r="V513" s="184">
        <v>81497</v>
      </c>
      <c r="W513" s="15">
        <f t="shared" si="47"/>
        <v>9.80572047085073</v>
      </c>
    </row>
    <row r="514" spans="1:23" ht="15">
      <c r="A514" s="182" t="s">
        <v>984</v>
      </c>
      <c r="B514" s="183" t="s">
        <v>985</v>
      </c>
      <c r="C514" s="184">
        <v>153887</v>
      </c>
      <c r="D514" s="184">
        <v>14095</v>
      </c>
      <c r="E514" s="15">
        <f t="shared" si="48"/>
        <v>91.593182010176292</v>
      </c>
      <c r="F514" s="15"/>
      <c r="G514" s="182" t="s">
        <v>988</v>
      </c>
      <c r="H514" s="183" t="s">
        <v>989</v>
      </c>
      <c r="I514" s="184">
        <v>672639</v>
      </c>
      <c r="J514" s="184">
        <v>104782</v>
      </c>
      <c r="K514" s="15">
        <f t="shared" si="49"/>
        <v>155.77746755689159</v>
      </c>
      <c r="L514" s="15"/>
      <c r="M514" s="182" t="s">
        <v>982</v>
      </c>
      <c r="N514" s="183" t="s">
        <v>983</v>
      </c>
      <c r="O514" s="184">
        <v>89812634</v>
      </c>
      <c r="P514" s="184">
        <v>642808</v>
      </c>
      <c r="Q514" s="15">
        <f t="shared" si="46"/>
        <v>7.1572113117181262</v>
      </c>
      <c r="R514" s="15"/>
      <c r="S514" s="182" t="s">
        <v>984</v>
      </c>
      <c r="T514" s="183" t="s">
        <v>985</v>
      </c>
      <c r="U514" s="184">
        <v>8612143</v>
      </c>
      <c r="V514" s="184">
        <v>83984</v>
      </c>
      <c r="W514" s="15">
        <f t="shared" si="47"/>
        <v>9.7518120635015002</v>
      </c>
    </row>
    <row r="515" spans="1:23" ht="15">
      <c r="A515" s="182" t="s">
        <v>986</v>
      </c>
      <c r="B515" s="183" t="s">
        <v>987</v>
      </c>
      <c r="C515" s="184">
        <v>2433664</v>
      </c>
      <c r="D515" s="184">
        <v>63838</v>
      </c>
      <c r="E515" s="15">
        <f t="shared" si="48"/>
        <v>26.231229947930366</v>
      </c>
      <c r="F515" s="15"/>
      <c r="G515" s="182" t="s">
        <v>990</v>
      </c>
      <c r="H515" s="183" t="s">
        <v>991</v>
      </c>
      <c r="I515" s="184">
        <v>6382753</v>
      </c>
      <c r="J515" s="184">
        <v>260678</v>
      </c>
      <c r="K515" s="15">
        <f t="shared" si="49"/>
        <v>40.840997607145383</v>
      </c>
      <c r="L515" s="15"/>
      <c r="M515" s="182" t="s">
        <v>984</v>
      </c>
      <c r="N515" s="183" t="s">
        <v>985</v>
      </c>
      <c r="O515" s="184">
        <v>3134105</v>
      </c>
      <c r="P515" s="184">
        <v>313143</v>
      </c>
      <c r="Q515" s="15">
        <f t="shared" si="46"/>
        <v>99.914648679607097</v>
      </c>
      <c r="R515" s="15"/>
      <c r="S515" s="182" t="s">
        <v>986</v>
      </c>
      <c r="T515" s="183" t="s">
        <v>987</v>
      </c>
      <c r="U515" s="184">
        <v>38510792</v>
      </c>
      <c r="V515" s="184">
        <v>464915</v>
      </c>
      <c r="W515" s="15">
        <f t="shared" si="47"/>
        <v>12.072330270434323</v>
      </c>
    </row>
    <row r="516" spans="1:23" ht="15">
      <c r="A516" s="182" t="s">
        <v>988</v>
      </c>
      <c r="B516" s="183" t="s">
        <v>989</v>
      </c>
      <c r="C516" s="184">
        <v>1026617</v>
      </c>
      <c r="D516" s="184">
        <v>22152</v>
      </c>
      <c r="E516" s="15">
        <f t="shared" si="48"/>
        <v>21.577667231304375</v>
      </c>
      <c r="F516" s="15"/>
      <c r="G516" s="182" t="s">
        <v>992</v>
      </c>
      <c r="H516" s="183" t="s">
        <v>993</v>
      </c>
      <c r="I516" s="184">
        <v>2356970</v>
      </c>
      <c r="J516" s="184">
        <v>52124</v>
      </c>
      <c r="K516" s="15">
        <f t="shared" si="49"/>
        <v>22.114833875696338</v>
      </c>
      <c r="L516" s="15"/>
      <c r="M516" s="182" t="s">
        <v>986</v>
      </c>
      <c r="N516" s="183" t="s">
        <v>987</v>
      </c>
      <c r="O516" s="184">
        <v>11110641</v>
      </c>
      <c r="P516" s="184">
        <v>441506</v>
      </c>
      <c r="Q516" s="15">
        <f t="shared" si="46"/>
        <v>39.737221281832433</v>
      </c>
      <c r="R516" s="15"/>
      <c r="S516" s="182" t="s">
        <v>988</v>
      </c>
      <c r="T516" s="183" t="s">
        <v>989</v>
      </c>
      <c r="U516" s="184">
        <v>409349</v>
      </c>
      <c r="V516" s="184">
        <v>83706</v>
      </c>
      <c r="W516" s="15">
        <f t="shared" si="47"/>
        <v>204.4856589365065</v>
      </c>
    </row>
    <row r="517" spans="1:23" ht="15">
      <c r="A517" s="182" t="s">
        <v>990</v>
      </c>
      <c r="B517" s="183" t="s">
        <v>991</v>
      </c>
      <c r="C517" s="184">
        <v>4416537</v>
      </c>
      <c r="D517" s="184">
        <v>241287</v>
      </c>
      <c r="E517" s="15">
        <f t="shared" si="48"/>
        <v>54.632622799265576</v>
      </c>
      <c r="F517" s="15"/>
      <c r="G517" s="182" t="s">
        <v>994</v>
      </c>
      <c r="H517" s="183" t="s">
        <v>995</v>
      </c>
      <c r="I517" s="184">
        <v>12132399</v>
      </c>
      <c r="J517" s="184">
        <v>731886</v>
      </c>
      <c r="K517" s="15">
        <f t="shared" si="49"/>
        <v>60.324920075576145</v>
      </c>
      <c r="L517" s="15"/>
      <c r="M517" s="182" t="s">
        <v>988</v>
      </c>
      <c r="N517" s="183" t="s">
        <v>989</v>
      </c>
      <c r="O517" s="184">
        <v>3164709</v>
      </c>
      <c r="P517" s="184">
        <v>99942</v>
      </c>
      <c r="Q517" s="15">
        <f t="shared" si="46"/>
        <v>31.580154763044565</v>
      </c>
      <c r="R517" s="15"/>
      <c r="S517" s="182" t="s">
        <v>990</v>
      </c>
      <c r="T517" s="183" t="s">
        <v>991</v>
      </c>
      <c r="U517" s="184">
        <v>6075575</v>
      </c>
      <c r="V517" s="184">
        <v>257126</v>
      </c>
      <c r="W517" s="15">
        <f t="shared" si="47"/>
        <v>42.321261773576985</v>
      </c>
    </row>
    <row r="518" spans="1:23" ht="15">
      <c r="A518" s="182" t="s">
        <v>992</v>
      </c>
      <c r="B518" s="183" t="s">
        <v>993</v>
      </c>
      <c r="C518" s="184">
        <v>410873</v>
      </c>
      <c r="D518" s="184">
        <v>18681</v>
      </c>
      <c r="E518" s="15">
        <f t="shared" si="48"/>
        <v>45.466604035796948</v>
      </c>
      <c r="F518" s="15"/>
      <c r="G518" s="182" t="s">
        <v>996</v>
      </c>
      <c r="H518" s="183" t="s">
        <v>997</v>
      </c>
      <c r="I518" s="184">
        <v>597637</v>
      </c>
      <c r="J518" s="184">
        <v>33364</v>
      </c>
      <c r="K518" s="15">
        <f t="shared" si="49"/>
        <v>55.826530151245656</v>
      </c>
      <c r="L518" s="15"/>
      <c r="M518" s="182" t="s">
        <v>990</v>
      </c>
      <c r="N518" s="183" t="s">
        <v>991</v>
      </c>
      <c r="O518" s="184">
        <v>19374761</v>
      </c>
      <c r="P518" s="184">
        <v>1102317</v>
      </c>
      <c r="Q518" s="15">
        <f t="shared" si="46"/>
        <v>56.894482466132104</v>
      </c>
      <c r="R518" s="15"/>
      <c r="S518" s="182" t="s">
        <v>992</v>
      </c>
      <c r="T518" s="183" t="s">
        <v>993</v>
      </c>
      <c r="U518" s="184">
        <v>2277052</v>
      </c>
      <c r="V518" s="184">
        <v>102720</v>
      </c>
      <c r="W518" s="15">
        <f t="shared" si="47"/>
        <v>45.110959257847433</v>
      </c>
    </row>
    <row r="519" spans="1:23" ht="15">
      <c r="A519" s="182" t="s">
        <v>994</v>
      </c>
      <c r="B519" s="183" t="s">
        <v>995</v>
      </c>
      <c r="C519" s="184">
        <v>3327361</v>
      </c>
      <c r="D519" s="184">
        <v>34938</v>
      </c>
      <c r="E519" s="15">
        <f t="shared" si="48"/>
        <v>10.500213232047861</v>
      </c>
      <c r="F519" s="15"/>
      <c r="G519" s="182" t="s">
        <v>998</v>
      </c>
      <c r="H519" s="183" t="s">
        <v>999</v>
      </c>
      <c r="I519" s="184">
        <v>8044174</v>
      </c>
      <c r="J519" s="184">
        <v>91609</v>
      </c>
      <c r="K519" s="15">
        <f t="shared" si="49"/>
        <v>11.388241974875234</v>
      </c>
      <c r="L519" s="15"/>
      <c r="M519" s="182" t="s">
        <v>992</v>
      </c>
      <c r="N519" s="183" t="s">
        <v>993</v>
      </c>
      <c r="O519" s="184">
        <v>575528</v>
      </c>
      <c r="P519" s="184">
        <v>20035</v>
      </c>
      <c r="Q519" s="15">
        <f t="shared" si="46"/>
        <v>34.811512211395446</v>
      </c>
      <c r="R519" s="15"/>
      <c r="S519" s="182" t="s">
        <v>994</v>
      </c>
      <c r="T519" s="183" t="s">
        <v>995</v>
      </c>
      <c r="U519" s="184">
        <v>13485362</v>
      </c>
      <c r="V519" s="184">
        <v>786681</v>
      </c>
      <c r="W519" s="15">
        <f t="shared" si="47"/>
        <v>58.335920088759941</v>
      </c>
    </row>
    <row r="520" spans="1:23" ht="15">
      <c r="A520" s="182" t="s">
        <v>996</v>
      </c>
      <c r="B520" s="183" t="s">
        <v>997</v>
      </c>
      <c r="C520" s="184">
        <v>20586</v>
      </c>
      <c r="D520" s="184">
        <v>264</v>
      </c>
      <c r="E520" s="15">
        <f t="shared" si="48"/>
        <v>12.824249489944622</v>
      </c>
      <c r="F520" s="15"/>
      <c r="G520" s="182" t="s">
        <v>1000</v>
      </c>
      <c r="H520" s="183" t="s">
        <v>1001</v>
      </c>
      <c r="I520" s="184">
        <v>51491</v>
      </c>
      <c r="J520" s="184">
        <v>1209</v>
      </c>
      <c r="K520" s="15">
        <f t="shared" si="49"/>
        <v>23.479831426851295</v>
      </c>
      <c r="L520" s="15"/>
      <c r="M520" s="182" t="s">
        <v>994</v>
      </c>
      <c r="N520" s="183" t="s">
        <v>995</v>
      </c>
      <c r="O520" s="184">
        <v>7852062</v>
      </c>
      <c r="P520" s="184">
        <v>60944</v>
      </c>
      <c r="Q520" s="15">
        <f t="shared" si="46"/>
        <v>7.7615281183464928</v>
      </c>
      <c r="R520" s="15"/>
      <c r="S520" s="182" t="s">
        <v>996</v>
      </c>
      <c r="T520" s="183" t="s">
        <v>997</v>
      </c>
      <c r="U520" s="184">
        <v>183409</v>
      </c>
      <c r="V520" s="184">
        <v>8129</v>
      </c>
      <c r="W520" s="15">
        <f t="shared" si="47"/>
        <v>44.321707222655377</v>
      </c>
    </row>
    <row r="521" spans="1:23" ht="15">
      <c r="A521" s="182" t="s">
        <v>998</v>
      </c>
      <c r="B521" s="183" t="s">
        <v>999</v>
      </c>
      <c r="C521" s="184">
        <v>743449</v>
      </c>
      <c r="D521" s="184">
        <v>44221</v>
      </c>
      <c r="E521" s="15">
        <f t="shared" si="48"/>
        <v>59.48087898430154</v>
      </c>
      <c r="F521" s="15"/>
      <c r="G521" s="182" t="s">
        <v>1002</v>
      </c>
      <c r="H521" s="183" t="s">
        <v>1003</v>
      </c>
      <c r="I521" s="184">
        <v>2527410</v>
      </c>
      <c r="J521" s="184">
        <v>222845</v>
      </c>
      <c r="K521" s="15">
        <f t="shared" si="49"/>
        <v>88.171289976695519</v>
      </c>
      <c r="L521" s="15"/>
      <c r="M521" s="182" t="s">
        <v>996</v>
      </c>
      <c r="N521" s="183" t="s">
        <v>997</v>
      </c>
      <c r="O521" s="184">
        <v>32851</v>
      </c>
      <c r="P521" s="184">
        <v>1023</v>
      </c>
      <c r="Q521" s="15">
        <f t="shared" si="46"/>
        <v>31.140604547806763</v>
      </c>
      <c r="R521" s="15"/>
      <c r="S521" s="182" t="s">
        <v>998</v>
      </c>
      <c r="T521" s="183" t="s">
        <v>999</v>
      </c>
      <c r="U521" s="184">
        <v>2872581</v>
      </c>
      <c r="V521" s="184">
        <v>36513</v>
      </c>
      <c r="W521" s="15">
        <f t="shared" si="47"/>
        <v>12.710868727461472</v>
      </c>
    </row>
    <row r="522" spans="1:23" ht="15">
      <c r="A522" s="182" t="s">
        <v>1000</v>
      </c>
      <c r="B522" s="183" t="s">
        <v>1001</v>
      </c>
      <c r="C522" s="184">
        <v>683376</v>
      </c>
      <c r="D522" s="184">
        <v>17290</v>
      </c>
      <c r="E522" s="15">
        <f t="shared" si="48"/>
        <v>25.300859263421604</v>
      </c>
      <c r="F522" s="15"/>
      <c r="G522" s="182" t="s">
        <v>1004</v>
      </c>
      <c r="H522" s="183" t="s">
        <v>1005</v>
      </c>
      <c r="I522" s="184">
        <v>2001816</v>
      </c>
      <c r="J522" s="184">
        <v>39843</v>
      </c>
      <c r="K522" s="15">
        <f t="shared" si="49"/>
        <v>19.903427687659605</v>
      </c>
      <c r="L522" s="15"/>
      <c r="M522" s="182" t="s">
        <v>998</v>
      </c>
      <c r="N522" s="183" t="s">
        <v>999</v>
      </c>
      <c r="O522" s="184">
        <v>9342833</v>
      </c>
      <c r="P522" s="184">
        <v>472201</v>
      </c>
      <c r="Q522" s="15">
        <f t="shared" si="46"/>
        <v>50.541522041547786</v>
      </c>
      <c r="R522" s="15"/>
      <c r="S522" s="182" t="s">
        <v>1000</v>
      </c>
      <c r="T522" s="183" t="s">
        <v>1001</v>
      </c>
      <c r="U522" s="184">
        <v>4229</v>
      </c>
      <c r="V522" s="184">
        <v>1023</v>
      </c>
      <c r="W522" s="15">
        <f t="shared" si="47"/>
        <v>241.90115866635139</v>
      </c>
    </row>
    <row r="523" spans="1:23" ht="15">
      <c r="A523" s="182" t="s">
        <v>1002</v>
      </c>
      <c r="B523" s="183" t="s">
        <v>1003</v>
      </c>
      <c r="C523" s="184">
        <v>450042</v>
      </c>
      <c r="D523" s="184">
        <v>8513</v>
      </c>
      <c r="E523" s="15">
        <f t="shared" si="48"/>
        <v>18.916012283298002</v>
      </c>
      <c r="F523" s="15"/>
      <c r="G523" s="182" t="s">
        <v>1006</v>
      </c>
      <c r="H523" s="183" t="s">
        <v>1007</v>
      </c>
      <c r="I523" s="184">
        <v>4440090</v>
      </c>
      <c r="J523" s="184">
        <v>47793</v>
      </c>
      <c r="K523" s="15">
        <f t="shared" si="49"/>
        <v>10.763971000587826</v>
      </c>
      <c r="L523" s="15"/>
      <c r="M523" s="182" t="s">
        <v>1000</v>
      </c>
      <c r="N523" s="183" t="s">
        <v>1001</v>
      </c>
      <c r="O523" s="184">
        <v>1702488</v>
      </c>
      <c r="P523" s="184">
        <v>67137</v>
      </c>
      <c r="Q523" s="15">
        <f t="shared" si="46"/>
        <v>39.434639186884134</v>
      </c>
      <c r="R523" s="15"/>
      <c r="S523" s="182" t="s">
        <v>1002</v>
      </c>
      <c r="T523" s="183" t="s">
        <v>1003</v>
      </c>
      <c r="U523" s="184">
        <v>2152508</v>
      </c>
      <c r="V523" s="184">
        <v>192596</v>
      </c>
      <c r="W523" s="15">
        <f t="shared" si="47"/>
        <v>89.475161067926337</v>
      </c>
    </row>
    <row r="524" spans="1:23" ht="15">
      <c r="A524" s="182" t="s">
        <v>1004</v>
      </c>
      <c r="B524" s="183" t="s">
        <v>1005</v>
      </c>
      <c r="C524" s="184">
        <v>75798375</v>
      </c>
      <c r="D524" s="184">
        <v>172610</v>
      </c>
      <c r="E524" s="15">
        <f t="shared" si="48"/>
        <v>2.2772256001530375</v>
      </c>
      <c r="F524" s="15"/>
      <c r="G524" s="182" t="s">
        <v>1008</v>
      </c>
      <c r="H524" s="183" t="s">
        <v>1009</v>
      </c>
      <c r="I524" s="184">
        <v>324679479</v>
      </c>
      <c r="J524" s="184">
        <v>759159</v>
      </c>
      <c r="K524" s="15">
        <f t="shared" si="49"/>
        <v>2.3381798022412128</v>
      </c>
      <c r="L524" s="15"/>
      <c r="M524" s="182" t="s">
        <v>1002</v>
      </c>
      <c r="N524" s="183" t="s">
        <v>1003</v>
      </c>
      <c r="O524" s="184">
        <v>17317530</v>
      </c>
      <c r="P524" s="184">
        <v>157938</v>
      </c>
      <c r="Q524" s="15">
        <f t="shared" si="46"/>
        <v>9.1201227888734717</v>
      </c>
      <c r="R524" s="15"/>
      <c r="S524" s="182" t="s">
        <v>1004</v>
      </c>
      <c r="T524" s="183" t="s">
        <v>1005</v>
      </c>
      <c r="U524" s="184">
        <v>491844</v>
      </c>
      <c r="V524" s="184">
        <v>48079</v>
      </c>
      <c r="W524" s="15">
        <f t="shared" si="47"/>
        <v>97.752539423069109</v>
      </c>
    </row>
    <row r="525" spans="1:23" ht="15">
      <c r="A525" s="182" t="s">
        <v>1006</v>
      </c>
      <c r="B525" s="183" t="s">
        <v>1007</v>
      </c>
      <c r="C525" s="184">
        <v>99164933</v>
      </c>
      <c r="D525" s="184">
        <v>353278</v>
      </c>
      <c r="E525" s="15">
        <f t="shared" si="48"/>
        <v>3.5625295082889834</v>
      </c>
      <c r="F525" s="15"/>
      <c r="G525" s="182" t="s">
        <v>1010</v>
      </c>
      <c r="H525" s="183" t="s">
        <v>1011</v>
      </c>
      <c r="I525" s="184">
        <v>432883868</v>
      </c>
      <c r="J525" s="184">
        <v>1479114</v>
      </c>
      <c r="K525" s="15">
        <f t="shared" si="49"/>
        <v>3.4168840867962307</v>
      </c>
      <c r="L525" s="15"/>
      <c r="M525" s="182" t="s">
        <v>1004</v>
      </c>
      <c r="N525" s="183" t="s">
        <v>1005</v>
      </c>
      <c r="O525" s="184">
        <v>389409906</v>
      </c>
      <c r="P525" s="184">
        <v>835855</v>
      </c>
      <c r="Q525" s="15">
        <f t="shared" si="46"/>
        <v>2.1464656833871092</v>
      </c>
      <c r="R525" s="15"/>
      <c r="S525" s="182" t="s">
        <v>1006</v>
      </c>
      <c r="T525" s="183" t="s">
        <v>1007</v>
      </c>
      <c r="U525" s="184">
        <v>2275800</v>
      </c>
      <c r="V525" s="184">
        <v>26865</v>
      </c>
      <c r="W525" s="15">
        <f t="shared" si="47"/>
        <v>11.804640126548907</v>
      </c>
    </row>
    <row r="526" spans="1:23" ht="15">
      <c r="A526" s="182" t="s">
        <v>1008</v>
      </c>
      <c r="B526" s="183" t="s">
        <v>1009</v>
      </c>
      <c r="C526" s="184">
        <v>16226530</v>
      </c>
      <c r="D526" s="184">
        <v>103871</v>
      </c>
      <c r="E526" s="15">
        <f t="shared" si="48"/>
        <v>6.4013069953958119</v>
      </c>
      <c r="F526" s="15"/>
      <c r="G526" s="182" t="s">
        <v>1012</v>
      </c>
      <c r="H526" s="183" t="s">
        <v>1013</v>
      </c>
      <c r="I526" s="184">
        <v>56677125</v>
      </c>
      <c r="J526" s="184">
        <v>520235</v>
      </c>
      <c r="K526" s="15">
        <f t="shared" si="49"/>
        <v>9.1789235957187323</v>
      </c>
      <c r="L526" s="15"/>
      <c r="M526" s="182" t="s">
        <v>1006</v>
      </c>
      <c r="N526" s="183" t="s">
        <v>1007</v>
      </c>
      <c r="O526" s="184">
        <v>411246971</v>
      </c>
      <c r="P526" s="184">
        <v>1891040</v>
      </c>
      <c r="Q526" s="15">
        <f t="shared" si="46"/>
        <v>4.5983074243724946</v>
      </c>
      <c r="R526" s="15"/>
      <c r="S526" s="182" t="s">
        <v>1008</v>
      </c>
      <c r="T526" s="183" t="s">
        <v>1009</v>
      </c>
      <c r="U526" s="184">
        <v>120280772</v>
      </c>
      <c r="V526" s="184">
        <v>310962</v>
      </c>
      <c r="W526" s="15">
        <f t="shared" si="47"/>
        <v>2.5853009988994748</v>
      </c>
    </row>
    <row r="527" spans="1:23" ht="15">
      <c r="A527" s="182" t="s">
        <v>1010</v>
      </c>
      <c r="B527" s="183" t="s">
        <v>1011</v>
      </c>
      <c r="C527" s="184">
        <v>4492255</v>
      </c>
      <c r="D527" s="184">
        <v>33242</v>
      </c>
      <c r="E527" s="15">
        <f t="shared" si="48"/>
        <v>7.3998470701240251</v>
      </c>
      <c r="F527" s="15"/>
      <c r="G527" s="182" t="s">
        <v>1014</v>
      </c>
      <c r="H527" s="183" t="s">
        <v>1015</v>
      </c>
      <c r="I527" s="184">
        <v>11881322</v>
      </c>
      <c r="J527" s="184">
        <v>94590</v>
      </c>
      <c r="K527" s="15">
        <f t="shared" si="49"/>
        <v>7.9612352901470063</v>
      </c>
      <c r="L527" s="15"/>
      <c r="M527" s="182" t="s">
        <v>1008</v>
      </c>
      <c r="N527" s="183" t="s">
        <v>1009</v>
      </c>
      <c r="O527" s="184">
        <v>106468797</v>
      </c>
      <c r="P527" s="184">
        <v>1186917</v>
      </c>
      <c r="Q527" s="15">
        <f t="shared" si="46"/>
        <v>11.148026778211836</v>
      </c>
      <c r="R527" s="15"/>
      <c r="S527" s="182" t="s">
        <v>1010</v>
      </c>
      <c r="T527" s="183" t="s">
        <v>1011</v>
      </c>
      <c r="U527" s="184">
        <v>250139507</v>
      </c>
      <c r="V527" s="184">
        <v>1307651</v>
      </c>
      <c r="W527" s="15">
        <f t="shared" si="47"/>
        <v>5.227686804387921</v>
      </c>
    </row>
    <row r="528" spans="1:23" ht="15">
      <c r="A528" s="182" t="s">
        <v>1012</v>
      </c>
      <c r="B528" s="183" t="s">
        <v>1013</v>
      </c>
      <c r="C528" s="184">
        <v>101923</v>
      </c>
      <c r="D528" s="184">
        <v>1741</v>
      </c>
      <c r="E528" s="15">
        <f t="shared" si="48"/>
        <v>17.081522325677227</v>
      </c>
      <c r="F528" s="15"/>
      <c r="G528" s="182" t="s">
        <v>1016</v>
      </c>
      <c r="H528" s="183" t="s">
        <v>1017</v>
      </c>
      <c r="I528" s="184">
        <v>260293</v>
      </c>
      <c r="J528" s="184">
        <v>7256</v>
      </c>
      <c r="K528" s="15">
        <f t="shared" si="49"/>
        <v>27.876277886842903</v>
      </c>
      <c r="L528" s="15"/>
      <c r="M528" s="182" t="s">
        <v>1010</v>
      </c>
      <c r="N528" s="183" t="s">
        <v>1011</v>
      </c>
      <c r="O528" s="184">
        <v>11465528</v>
      </c>
      <c r="P528" s="184">
        <v>244474</v>
      </c>
      <c r="Q528" s="15">
        <f t="shared" si="46"/>
        <v>21.322524352999704</v>
      </c>
      <c r="R528" s="15"/>
      <c r="S528" s="182" t="s">
        <v>1012</v>
      </c>
      <c r="T528" s="183" t="s">
        <v>1013</v>
      </c>
      <c r="U528" s="184">
        <v>57928452</v>
      </c>
      <c r="V528" s="184">
        <v>635673</v>
      </c>
      <c r="W528" s="15">
        <f t="shared" si="47"/>
        <v>10.973415964921694</v>
      </c>
    </row>
    <row r="529" spans="1:23" ht="15">
      <c r="A529" s="182" t="s">
        <v>1014</v>
      </c>
      <c r="B529" s="183" t="s">
        <v>1015</v>
      </c>
      <c r="C529" s="184">
        <v>156961</v>
      </c>
      <c r="D529" s="184">
        <v>25323</v>
      </c>
      <c r="E529" s="15">
        <f t="shared" si="48"/>
        <v>161.33306999827983</v>
      </c>
      <c r="F529" s="15"/>
      <c r="G529" s="182" t="s">
        <v>1018</v>
      </c>
      <c r="H529" s="183" t="s">
        <v>1019</v>
      </c>
      <c r="I529" s="190">
        <v>589565</v>
      </c>
      <c r="J529" s="190">
        <v>74946</v>
      </c>
      <c r="K529" s="15">
        <f t="shared" si="49"/>
        <v>127.12084333364429</v>
      </c>
      <c r="L529" s="15"/>
      <c r="M529" s="182" t="s">
        <v>1012</v>
      </c>
      <c r="N529" s="183" t="s">
        <v>1013</v>
      </c>
      <c r="O529" s="184">
        <v>120195</v>
      </c>
      <c r="P529" s="184">
        <v>4524</v>
      </c>
      <c r="Q529" s="15">
        <f t="shared" si="46"/>
        <v>37.638836890053668</v>
      </c>
      <c r="R529" s="15"/>
      <c r="S529" s="182" t="s">
        <v>1014</v>
      </c>
      <c r="T529" s="183" t="s">
        <v>1015</v>
      </c>
      <c r="U529" s="184">
        <v>11969549</v>
      </c>
      <c r="V529" s="184">
        <v>171862</v>
      </c>
      <c r="W529" s="15">
        <f t="shared" si="47"/>
        <v>14.358268636520892</v>
      </c>
    </row>
    <row r="530" spans="1:23" ht="15">
      <c r="A530" s="182" t="s">
        <v>1016</v>
      </c>
      <c r="B530" s="183" t="s">
        <v>1017</v>
      </c>
      <c r="C530" s="184">
        <v>5119371</v>
      </c>
      <c r="D530" s="184">
        <v>107416</v>
      </c>
      <c r="E530" s="15">
        <f t="shared" si="48"/>
        <v>20.982265204065108</v>
      </c>
      <c r="F530" s="15"/>
      <c r="I530" s="193"/>
      <c r="J530" s="193"/>
      <c r="K530" s="15"/>
      <c r="L530" s="15"/>
      <c r="M530" s="182" t="s">
        <v>1014</v>
      </c>
      <c r="N530" s="183" t="s">
        <v>1015</v>
      </c>
      <c r="O530" s="184">
        <v>928315</v>
      </c>
      <c r="P530" s="184">
        <v>127988</v>
      </c>
      <c r="Q530" s="15">
        <f t="shared" si="46"/>
        <v>137.87130446023173</v>
      </c>
      <c r="R530" s="15"/>
      <c r="S530" s="182" t="s">
        <v>1016</v>
      </c>
      <c r="T530" s="183" t="s">
        <v>1017</v>
      </c>
      <c r="U530" s="184">
        <v>146253</v>
      </c>
      <c r="V530" s="184">
        <v>5637</v>
      </c>
      <c r="W530" s="15">
        <f t="shared" si="47"/>
        <v>38.54279912206929</v>
      </c>
    </row>
    <row r="531" spans="1:23" ht="15">
      <c r="A531" s="188" t="s">
        <v>1018</v>
      </c>
      <c r="B531" s="189" t="s">
        <v>1019</v>
      </c>
      <c r="C531" s="190">
        <v>9387170</v>
      </c>
      <c r="D531" s="190">
        <v>68151</v>
      </c>
      <c r="E531" s="15">
        <f t="shared" si="48"/>
        <v>7.2600155318376043</v>
      </c>
      <c r="F531" s="15"/>
      <c r="I531" s="193"/>
      <c r="J531" s="193"/>
      <c r="K531" s="15"/>
      <c r="L531" s="15"/>
      <c r="M531" s="182" t="s">
        <v>1016</v>
      </c>
      <c r="N531" s="183" t="s">
        <v>1017</v>
      </c>
      <c r="O531" s="184">
        <v>11357779</v>
      </c>
      <c r="P531" s="184">
        <v>595692</v>
      </c>
      <c r="Q531" s="15">
        <f t="shared" si="46"/>
        <v>52.447930180715787</v>
      </c>
      <c r="R531" s="15"/>
      <c r="S531" s="182" t="s">
        <v>1018</v>
      </c>
      <c r="T531" s="183" t="s">
        <v>1019</v>
      </c>
      <c r="U531" s="190">
        <v>589593</v>
      </c>
      <c r="V531" s="190">
        <v>71231</v>
      </c>
      <c r="W531" s="15">
        <f t="shared" si="47"/>
        <v>120.81384955384478</v>
      </c>
    </row>
    <row r="532" spans="1:23" ht="15">
      <c r="A532" s="191"/>
      <c r="B532" s="192"/>
      <c r="C532" s="193"/>
      <c r="D532" s="193"/>
      <c r="I532" s="193"/>
      <c r="J532" s="193"/>
      <c r="M532" s="182" t="s">
        <v>1018</v>
      </c>
      <c r="N532" s="183" t="s">
        <v>1019</v>
      </c>
      <c r="O532" s="190">
        <v>31648622</v>
      </c>
      <c r="P532" s="190">
        <v>478541</v>
      </c>
      <c r="Q532" s="15">
        <f t="shared" si="46"/>
        <v>15.120437155210107</v>
      </c>
      <c r="R532" s="15"/>
      <c r="U532" s="193"/>
      <c r="V532" s="193"/>
      <c r="W532" s="37"/>
    </row>
    <row r="533" spans="1:23" ht="15">
      <c r="A533" s="191"/>
      <c r="B533" s="192"/>
      <c r="C533" s="193"/>
      <c r="D533" s="193"/>
      <c r="I533" s="193"/>
      <c r="J533" s="193"/>
      <c r="O533" s="193"/>
      <c r="P533" s="193"/>
      <c r="U533" s="193"/>
      <c r="V533" s="193"/>
      <c r="W533" s="37"/>
    </row>
    <row r="534" spans="1:23" ht="15">
      <c r="A534" s="191"/>
      <c r="B534" s="192"/>
      <c r="C534" s="193"/>
      <c r="D534" s="193"/>
      <c r="I534" s="193"/>
      <c r="J534" s="193"/>
      <c r="O534" s="193"/>
      <c r="P534" s="193"/>
      <c r="U534" s="193"/>
      <c r="V534" s="193"/>
    </row>
    <row r="535" spans="1:23" ht="15">
      <c r="A535" s="191"/>
      <c r="B535" s="192"/>
      <c r="C535" s="31"/>
      <c r="D535" s="31"/>
      <c r="G535" s="193"/>
      <c r="H535" s="193"/>
      <c r="J535" s="193"/>
      <c r="K535" s="193"/>
      <c r="L535" s="193"/>
      <c r="N535" s="193"/>
      <c r="O535" s="193"/>
    </row>
    <row r="536" spans="1:23" ht="15">
      <c r="A536" s="191"/>
      <c r="B536" s="192"/>
      <c r="C536" s="194">
        <f>SUM(C276:C531)</f>
        <v>23379726405</v>
      </c>
      <c r="D536" s="31"/>
      <c r="G536" s="193"/>
      <c r="H536" s="193"/>
      <c r="I536" s="194">
        <f>SUM(I276:I531)</f>
        <v>50527297431</v>
      </c>
      <c r="J536" s="193"/>
      <c r="K536" s="193"/>
      <c r="L536" s="193"/>
      <c r="N536" s="193"/>
      <c r="O536" s="194">
        <f>SUM(O276:O531)</f>
        <v>55975811893</v>
      </c>
      <c r="U536" s="194">
        <f>SUM(U276:U531)</f>
        <v>30883162621</v>
      </c>
    </row>
    <row r="537" spans="1:23" ht="14.25">
      <c r="N537" s="193"/>
      <c r="O537" s="193"/>
    </row>
    <row r="538" spans="1:23" ht="14.25">
      <c r="N538" s="193"/>
      <c r="O538" s="193"/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2:AA266"/>
  <sheetViews>
    <sheetView zoomScale="90" zoomScaleNormal="90" workbookViewId="0">
      <selection activeCell="N2" sqref="N2:P6"/>
    </sheetView>
  </sheetViews>
  <sheetFormatPr defaultRowHeight="12.75"/>
  <cols>
    <col min="3" max="3" width="8.5703125" bestFit="1" customWidth="1"/>
    <col min="6" max="6" width="11.5703125" bestFit="1" customWidth="1"/>
    <col min="12" max="12" width="12.5703125" bestFit="1" customWidth="1"/>
    <col min="14" max="14" width="13.28515625" bestFit="1" customWidth="1"/>
    <col min="15" max="15" width="16.28515625" customWidth="1"/>
  </cols>
  <sheetData>
    <row r="2" spans="2:27" ht="15.75">
      <c r="C2" s="1" t="s">
        <v>1031</v>
      </c>
      <c r="G2" s="242" t="s">
        <v>1050</v>
      </c>
      <c r="H2" s="242"/>
      <c r="L2" s="1" t="s">
        <v>1051</v>
      </c>
    </row>
    <row r="4" spans="2:27">
      <c r="N4" s="1" t="s">
        <v>1071</v>
      </c>
    </row>
    <row r="5" spans="2:27">
      <c r="B5" s="117" t="s">
        <v>374</v>
      </c>
      <c r="C5" s="5">
        <v>2000</v>
      </c>
      <c r="D5" s="5"/>
      <c r="E5" s="117" t="s">
        <v>374</v>
      </c>
      <c r="F5" s="5">
        <v>2005</v>
      </c>
      <c r="G5" s="6"/>
      <c r="H5" s="117" t="s">
        <v>374</v>
      </c>
      <c r="I5" s="5">
        <v>2010</v>
      </c>
      <c r="J5" s="6"/>
      <c r="K5" s="117" t="s">
        <v>374</v>
      </c>
      <c r="L5" s="5">
        <v>2014</v>
      </c>
      <c r="O5" s="244" t="s">
        <v>1054</v>
      </c>
      <c r="P5" s="1" t="s">
        <v>1052</v>
      </c>
    </row>
    <row r="6" spans="2:27">
      <c r="O6" s="1" t="s">
        <v>1055</v>
      </c>
      <c r="P6" s="1" t="s">
        <v>1053</v>
      </c>
    </row>
    <row r="7" spans="2:27" ht="15">
      <c r="B7" s="182" t="s">
        <v>507</v>
      </c>
      <c r="C7" s="243">
        <v>0.8431871855979628</v>
      </c>
      <c r="D7" s="211">
        <f>11/35</f>
        <v>0.31428571428571428</v>
      </c>
      <c r="E7" s="182" t="s">
        <v>507</v>
      </c>
      <c r="F7" s="15">
        <v>1.5980615677270393</v>
      </c>
      <c r="H7" s="182" t="s">
        <v>507</v>
      </c>
      <c r="I7" s="246">
        <v>0.84961810591589304</v>
      </c>
      <c r="K7" s="182" t="s">
        <v>507</v>
      </c>
      <c r="L7" s="15">
        <v>0.73472622572505808</v>
      </c>
      <c r="M7">
        <f>16/35</f>
        <v>0.45714285714285713</v>
      </c>
    </row>
    <row r="8" spans="2:27" ht="15">
      <c r="B8" s="182" t="s">
        <v>509</v>
      </c>
      <c r="C8" s="243">
        <v>1.4313893526191248</v>
      </c>
      <c r="E8" s="182" t="s">
        <v>509</v>
      </c>
      <c r="F8" s="15">
        <v>1.3476898488883611</v>
      </c>
      <c r="H8" s="182" t="s">
        <v>509</v>
      </c>
      <c r="I8" s="246">
        <v>0.98992886180758188</v>
      </c>
      <c r="K8" s="182" t="s">
        <v>509</v>
      </c>
      <c r="L8" s="246">
        <v>0.93163875611620861</v>
      </c>
    </row>
    <row r="9" spans="2:27" ht="15">
      <c r="B9" s="182" t="s">
        <v>511</v>
      </c>
      <c r="C9" s="243">
        <v>1.9960269099199366</v>
      </c>
      <c r="E9" s="182" t="s">
        <v>511</v>
      </c>
      <c r="F9" s="246">
        <v>1.1391806124500745</v>
      </c>
      <c r="H9" s="182" t="s">
        <v>511</v>
      </c>
      <c r="I9" s="246">
        <v>1.0842208551446997</v>
      </c>
      <c r="K9" s="182" t="s">
        <v>511</v>
      </c>
      <c r="L9" s="246">
        <v>1.1059366380505766</v>
      </c>
    </row>
    <row r="10" spans="2:27" ht="15">
      <c r="B10" s="182" t="s">
        <v>513</v>
      </c>
      <c r="C10" s="245">
        <v>1.0553060678962844</v>
      </c>
      <c r="E10" s="182" t="s">
        <v>513</v>
      </c>
      <c r="F10" s="15">
        <v>0.56175717216346777</v>
      </c>
      <c r="H10" s="182" t="s">
        <v>513</v>
      </c>
      <c r="I10" s="246">
        <v>1.0383861293292258</v>
      </c>
      <c r="K10" s="182" t="s">
        <v>513</v>
      </c>
      <c r="L10" s="246">
        <v>0.94468337677056968</v>
      </c>
    </row>
    <row r="11" spans="2:27" ht="15.75">
      <c r="B11" s="182" t="s">
        <v>515</v>
      </c>
      <c r="C11" s="243">
        <v>0.64165438462429147</v>
      </c>
      <c r="E11" s="182" t="s">
        <v>515</v>
      </c>
      <c r="F11" s="15">
        <v>0.71003141853703633</v>
      </c>
      <c r="H11" s="182" t="s">
        <v>515</v>
      </c>
      <c r="I11" s="246">
        <v>0.8531087770541006</v>
      </c>
      <c r="K11" s="182" t="s">
        <v>515</v>
      </c>
      <c r="L11" s="15">
        <v>0.82460342308887657</v>
      </c>
      <c r="O11" s="143" t="s">
        <v>502</v>
      </c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</row>
    <row r="12" spans="2:27" ht="15">
      <c r="B12" s="182" t="s">
        <v>517</v>
      </c>
      <c r="C12" s="243">
        <v>1.5897531826931151</v>
      </c>
      <c r="E12" s="182" t="s">
        <v>517</v>
      </c>
      <c r="F12" s="246">
        <v>1.0831299701534682</v>
      </c>
      <c r="H12" s="182" t="s">
        <v>517</v>
      </c>
      <c r="I12" s="15">
        <v>0.70780925702665687</v>
      </c>
      <c r="K12" s="182" t="s">
        <v>517</v>
      </c>
      <c r="L12" s="15">
        <v>0.70166100628863404</v>
      </c>
      <c r="O12" s="181" t="s">
        <v>503</v>
      </c>
    </row>
    <row r="13" spans="2:27" ht="15">
      <c r="B13" s="182" t="s">
        <v>519</v>
      </c>
      <c r="C13" s="243">
        <v>0.64309546769607584</v>
      </c>
      <c r="E13" s="182" t="s">
        <v>519</v>
      </c>
      <c r="F13" s="15">
        <v>0.66234754150652786</v>
      </c>
      <c r="H13" s="182" t="s">
        <v>519</v>
      </c>
      <c r="I13" s="15">
        <v>0.78246168822809681</v>
      </c>
      <c r="K13" s="182" t="s">
        <v>519</v>
      </c>
      <c r="L13" s="15">
        <v>0.81644983512423819</v>
      </c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</row>
    <row r="14" spans="2:27" ht="15">
      <c r="B14" s="182" t="s">
        <v>521</v>
      </c>
      <c r="C14" s="245">
        <v>1.0550929059783181</v>
      </c>
      <c r="E14" s="182" t="s">
        <v>521</v>
      </c>
      <c r="F14" s="246">
        <v>1.0461049620764</v>
      </c>
      <c r="H14" s="182" t="s">
        <v>521</v>
      </c>
      <c r="I14" s="246">
        <v>1.1049875097583444</v>
      </c>
      <c r="K14" s="182" t="s">
        <v>521</v>
      </c>
      <c r="L14" s="246">
        <v>1.1050678614991232</v>
      </c>
      <c r="O14" s="239"/>
      <c r="P14" s="239"/>
      <c r="Q14" s="239"/>
      <c r="R14" s="239"/>
      <c r="S14" s="239"/>
      <c r="T14" s="240"/>
      <c r="U14" s="240"/>
      <c r="V14" s="238" t="s">
        <v>501</v>
      </c>
      <c r="W14" s="241"/>
      <c r="X14" s="241"/>
      <c r="Y14" s="239"/>
      <c r="Z14" s="239"/>
      <c r="AA14" s="239"/>
    </row>
    <row r="15" spans="2:27" ht="15">
      <c r="B15" s="182" t="s">
        <v>523</v>
      </c>
      <c r="C15" s="243">
        <v>1.293253361696054</v>
      </c>
      <c r="E15" s="182" t="s">
        <v>523</v>
      </c>
      <c r="F15" s="15">
        <v>1.7147879128501433</v>
      </c>
      <c r="H15" s="182" t="s">
        <v>523</v>
      </c>
      <c r="I15" s="15">
        <v>1.3985591946533558</v>
      </c>
      <c r="K15" s="182" t="s">
        <v>523</v>
      </c>
      <c r="L15" s="15">
        <v>1.4823795143045362</v>
      </c>
    </row>
    <row r="16" spans="2:27" ht="15">
      <c r="B16" s="182" t="s">
        <v>525</v>
      </c>
      <c r="C16" s="243">
        <v>1.6525498977065651</v>
      </c>
      <c r="E16" s="182" t="s">
        <v>525</v>
      </c>
      <c r="F16" s="15">
        <v>1.7932698893642334</v>
      </c>
      <c r="H16" s="182" t="s">
        <v>525</v>
      </c>
      <c r="I16" s="15">
        <v>1.3793479065066818</v>
      </c>
      <c r="K16" s="182" t="s">
        <v>525</v>
      </c>
      <c r="L16" s="15">
        <v>1.4259410009911249</v>
      </c>
      <c r="O16" s="168" t="s">
        <v>439</v>
      </c>
      <c r="P16" s="10">
        <v>2000</v>
      </c>
      <c r="Q16" s="5"/>
      <c r="R16" s="5"/>
      <c r="S16" s="10">
        <v>2005</v>
      </c>
      <c r="T16" s="5"/>
      <c r="U16" s="5"/>
      <c r="V16" s="10">
        <v>2010</v>
      </c>
      <c r="W16" s="5"/>
      <c r="X16" s="5"/>
      <c r="Y16" s="10">
        <v>2014</v>
      </c>
      <c r="Z16" s="5"/>
      <c r="AA16" s="5"/>
    </row>
    <row r="17" spans="2:27" ht="15">
      <c r="B17" s="182" t="s">
        <v>527</v>
      </c>
      <c r="C17" s="243">
        <v>1.4401243754226587</v>
      </c>
      <c r="E17" s="182" t="s">
        <v>527</v>
      </c>
      <c r="F17" s="246">
        <v>1.1209395697514772</v>
      </c>
      <c r="H17" s="182" t="s">
        <v>527</v>
      </c>
      <c r="I17" s="246">
        <v>1.0274016594211033</v>
      </c>
      <c r="K17" s="182" t="s">
        <v>527</v>
      </c>
      <c r="L17" s="15">
        <v>0.74986065383279077</v>
      </c>
      <c r="O17" s="180" t="s">
        <v>504</v>
      </c>
      <c r="P17" s="50">
        <v>1</v>
      </c>
      <c r="Q17" s="50">
        <v>3</v>
      </c>
      <c r="R17" s="1"/>
      <c r="S17" s="50">
        <v>1</v>
      </c>
      <c r="T17" s="50">
        <v>3</v>
      </c>
      <c r="U17" s="50"/>
      <c r="V17" s="50">
        <v>1</v>
      </c>
      <c r="W17" s="50">
        <v>3</v>
      </c>
      <c r="X17" s="50"/>
      <c r="Y17" s="50">
        <v>1</v>
      </c>
      <c r="Z17" s="50">
        <v>3</v>
      </c>
    </row>
    <row r="18" spans="2:27" ht="15">
      <c r="B18" s="182" t="s">
        <v>529</v>
      </c>
      <c r="C18" s="243">
        <v>0.76592800668241634</v>
      </c>
      <c r="E18" s="182" t="s">
        <v>529</v>
      </c>
      <c r="F18" s="15">
        <v>1.1877291145461049</v>
      </c>
      <c r="H18" s="182" t="s">
        <v>529</v>
      </c>
      <c r="I18" s="15">
        <v>1.7539298011619568</v>
      </c>
      <c r="K18" s="182" t="s">
        <v>529</v>
      </c>
      <c r="L18" s="15">
        <v>1.7379033351817699</v>
      </c>
      <c r="O18" s="7" t="s">
        <v>374</v>
      </c>
    </row>
    <row r="19" spans="2:27" ht="15">
      <c r="B19" s="182" t="s">
        <v>531</v>
      </c>
      <c r="C19" s="245">
        <v>1.0575082023237625</v>
      </c>
      <c r="E19" s="182" t="s">
        <v>531</v>
      </c>
      <c r="F19" s="246">
        <v>1.1139963804619497</v>
      </c>
      <c r="H19" s="182" t="s">
        <v>531</v>
      </c>
      <c r="I19" s="246">
        <v>0.98877802604794696</v>
      </c>
      <c r="K19" s="182" t="s">
        <v>531</v>
      </c>
      <c r="L19" s="246">
        <v>1.0886731298648802</v>
      </c>
      <c r="O19" s="172">
        <v>0</v>
      </c>
      <c r="P19" s="220">
        <v>0.81592532440456744</v>
      </c>
      <c r="Q19" s="220">
        <v>0.5648160646270789</v>
      </c>
      <c r="R19" s="220"/>
      <c r="S19" s="220">
        <v>0.85926186051920106</v>
      </c>
      <c r="T19" s="220">
        <v>0.58665376969566174</v>
      </c>
      <c r="U19" s="220"/>
      <c r="V19" s="220">
        <v>0.79235026666286024</v>
      </c>
      <c r="W19" s="220">
        <v>0.60246377757182545</v>
      </c>
      <c r="X19" s="220"/>
      <c r="Y19" s="220">
        <v>0.90554045144103801</v>
      </c>
      <c r="Z19" s="220">
        <v>0.66613436828360162</v>
      </c>
    </row>
    <row r="20" spans="2:27" ht="15">
      <c r="B20" s="182" t="s">
        <v>533</v>
      </c>
      <c r="C20" s="245">
        <v>0.92028404827056609</v>
      </c>
      <c r="E20" s="182" t="s">
        <v>533</v>
      </c>
      <c r="F20" s="246">
        <v>0.89081899117512342</v>
      </c>
      <c r="H20" s="182" t="s">
        <v>533</v>
      </c>
      <c r="I20" s="15">
        <v>0.79364686370514681</v>
      </c>
      <c r="K20" s="182" t="s">
        <v>533</v>
      </c>
      <c r="L20" s="246">
        <v>1.0182895093794517</v>
      </c>
      <c r="O20" s="172">
        <v>1</v>
      </c>
      <c r="P20" s="220">
        <v>0.98294305415985117</v>
      </c>
      <c r="Q20" s="220">
        <v>0.81339200556197522</v>
      </c>
      <c r="R20" s="220"/>
      <c r="S20" s="220">
        <v>0.94856451485264215</v>
      </c>
      <c r="T20" s="220">
        <v>0.83891299066144087</v>
      </c>
      <c r="U20" s="220"/>
      <c r="V20" s="220">
        <v>0.84973044228789796</v>
      </c>
      <c r="W20" s="220">
        <v>0.7685510874863255</v>
      </c>
      <c r="X20" s="220"/>
      <c r="Y20" s="220">
        <v>0.83868994454337797</v>
      </c>
      <c r="Z20" s="220">
        <v>0.74515217399408185</v>
      </c>
    </row>
    <row r="21" spans="2:27" ht="15">
      <c r="B21" s="182" t="s">
        <v>535</v>
      </c>
      <c r="C21" s="243">
        <v>1.180777637930881</v>
      </c>
      <c r="E21" s="182" t="s">
        <v>535</v>
      </c>
      <c r="F21" s="15">
        <v>1.2259310440991951</v>
      </c>
      <c r="H21" s="182" t="s">
        <v>535</v>
      </c>
      <c r="I21" s="15">
        <v>1.2460602733166719</v>
      </c>
      <c r="K21" s="182" t="s">
        <v>535</v>
      </c>
      <c r="L21" s="15">
        <v>1.4649591015494174</v>
      </c>
      <c r="O21" s="172">
        <v>2</v>
      </c>
      <c r="P21" s="220">
        <v>0.92986013372961485</v>
      </c>
      <c r="Q21" s="220">
        <v>0.49566972309392088</v>
      </c>
      <c r="R21" s="220"/>
      <c r="S21" s="220">
        <v>0.99229909150361084</v>
      </c>
      <c r="T21" s="220">
        <v>0.52211589527739688</v>
      </c>
      <c r="U21" s="220"/>
      <c r="V21" s="220">
        <v>0.88312589259325058</v>
      </c>
      <c r="W21" s="220">
        <v>0.54904147345739762</v>
      </c>
      <c r="X21" s="220"/>
      <c r="Y21" s="220">
        <v>0.93997283593936953</v>
      </c>
      <c r="Z21" s="220">
        <v>0.59882768596137137</v>
      </c>
    </row>
    <row r="22" spans="2:27" ht="15">
      <c r="B22" s="182" t="s">
        <v>537</v>
      </c>
      <c r="C22" s="243">
        <v>0.71127747954807108</v>
      </c>
      <c r="E22" s="182" t="s">
        <v>537</v>
      </c>
      <c r="F22" s="15">
        <v>0.79741381934858702</v>
      </c>
      <c r="H22" s="182" t="s">
        <v>537</v>
      </c>
      <c r="I22" s="15">
        <v>0.66667299635979071</v>
      </c>
      <c r="K22" s="182" t="s">
        <v>537</v>
      </c>
      <c r="L22" s="246">
        <v>1.0102590837468017</v>
      </c>
      <c r="O22" s="172">
        <v>3</v>
      </c>
      <c r="P22" s="220">
        <v>0.46129077946843772</v>
      </c>
      <c r="Q22" s="220">
        <v>0.24842782668978297</v>
      </c>
      <c r="R22" s="220"/>
      <c r="S22" s="220">
        <v>0.65557407824337821</v>
      </c>
      <c r="T22" s="220">
        <v>0.30822236565813194</v>
      </c>
      <c r="U22" s="220"/>
      <c r="V22" s="220">
        <v>0.69562444937843337</v>
      </c>
      <c r="W22" s="220">
        <v>0.4528361441160213</v>
      </c>
      <c r="X22" s="220"/>
      <c r="Y22" s="220">
        <v>0.54549886895106958</v>
      </c>
      <c r="Z22" s="220">
        <v>0.45512217558147039</v>
      </c>
    </row>
    <row r="23" spans="2:27" ht="15">
      <c r="B23" s="182" t="s">
        <v>539</v>
      </c>
      <c r="C23" s="243">
        <v>0.80297505555460336</v>
      </c>
      <c r="E23" s="182" t="s">
        <v>539</v>
      </c>
      <c r="F23" s="15">
        <v>0.14378752734548456</v>
      </c>
      <c r="H23" s="182" t="s">
        <v>539</v>
      </c>
      <c r="I23" s="15">
        <v>0.10417378858317877</v>
      </c>
      <c r="K23" s="182" t="s">
        <v>539</v>
      </c>
      <c r="L23" s="15">
        <v>0.3559695368521405</v>
      </c>
      <c r="O23" s="173">
        <v>4</v>
      </c>
      <c r="P23" s="220">
        <v>0.72678087715778572</v>
      </c>
      <c r="Q23" s="220">
        <v>0.66932506770948907</v>
      </c>
      <c r="R23" s="64"/>
      <c r="S23" s="220">
        <v>0.65830635449449426</v>
      </c>
      <c r="T23" s="220">
        <v>0.65830635449449426</v>
      </c>
      <c r="U23" s="64"/>
      <c r="V23" s="220">
        <v>0.92808226292672846</v>
      </c>
      <c r="W23" s="220">
        <v>0.77910364456952308</v>
      </c>
      <c r="X23" s="64"/>
      <c r="Y23" s="220">
        <v>0.86114450746472437</v>
      </c>
      <c r="Z23" s="220">
        <v>0.68371204687342257</v>
      </c>
    </row>
    <row r="24" spans="2:27" ht="15">
      <c r="B24" s="182" t="s">
        <v>541</v>
      </c>
      <c r="C24" s="245">
        <v>1.0727674752539338</v>
      </c>
      <c r="E24" s="182" t="s">
        <v>541</v>
      </c>
      <c r="F24" s="246">
        <v>0.9251724521794652</v>
      </c>
      <c r="H24" s="182" t="s">
        <v>541</v>
      </c>
      <c r="I24" s="15">
        <v>0.53758543469461562</v>
      </c>
      <c r="K24" s="182" t="s">
        <v>541</v>
      </c>
      <c r="L24" s="246">
        <v>0.93066217463226542</v>
      </c>
      <c r="O24" s="172">
        <v>5</v>
      </c>
      <c r="P24" s="220">
        <v>0.7440126330780571</v>
      </c>
      <c r="Q24" s="220">
        <v>0.56122766239725408</v>
      </c>
      <c r="R24" s="64"/>
      <c r="S24" s="220">
        <v>0.75119601778185408</v>
      </c>
      <c r="T24" s="220">
        <v>0.58418320815104663</v>
      </c>
      <c r="U24" s="64"/>
      <c r="V24" s="220">
        <v>0.75998017048465072</v>
      </c>
      <c r="W24" s="220">
        <v>0.6456233910778969</v>
      </c>
      <c r="X24" s="64"/>
      <c r="Y24" s="220">
        <v>0.77628055873097868</v>
      </c>
      <c r="Z24" s="220">
        <v>0.70116135160023241</v>
      </c>
    </row>
    <row r="25" spans="2:27" ht="15">
      <c r="B25" s="182" t="s">
        <v>543</v>
      </c>
      <c r="C25" s="243">
        <v>0.60298160915589893</v>
      </c>
      <c r="E25" s="182" t="s">
        <v>543</v>
      </c>
      <c r="F25" s="246">
        <v>0.86345533051291512</v>
      </c>
      <c r="H25" s="182" t="s">
        <v>543</v>
      </c>
      <c r="I25" s="246">
        <v>0.94396188234500933</v>
      </c>
      <c r="K25" s="182" t="s">
        <v>543</v>
      </c>
      <c r="L25" s="15">
        <v>0.7342889199998317</v>
      </c>
      <c r="O25" s="174">
        <v>6</v>
      </c>
      <c r="P25" s="220">
        <v>0.95106949604343793</v>
      </c>
      <c r="Q25" s="220">
        <v>0.70937100796482122</v>
      </c>
      <c r="R25" s="64"/>
      <c r="S25" s="220">
        <v>0.95897727396309074</v>
      </c>
      <c r="T25" s="220">
        <v>0.71529630044821535</v>
      </c>
      <c r="U25" s="64"/>
      <c r="V25" s="220">
        <v>0.99102650572337314</v>
      </c>
      <c r="W25" s="220">
        <v>0.72081788110872358</v>
      </c>
      <c r="X25" s="64"/>
      <c r="Y25" s="220">
        <v>0.96616231392409802</v>
      </c>
      <c r="Z25" s="220">
        <v>0.70985483888942313</v>
      </c>
    </row>
    <row r="26" spans="2:27" ht="15">
      <c r="B26" s="182" t="s">
        <v>545</v>
      </c>
      <c r="C26" s="245">
        <v>0.94168839727602838</v>
      </c>
      <c r="E26" s="182" t="s">
        <v>545</v>
      </c>
      <c r="F26" s="15">
        <v>0.75825393667386043</v>
      </c>
      <c r="H26" s="182" t="s">
        <v>545</v>
      </c>
      <c r="I26" s="246">
        <v>0.97504846938276912</v>
      </c>
      <c r="K26" s="182" t="s">
        <v>545</v>
      </c>
      <c r="L26" s="15">
        <v>1.2417886517959078</v>
      </c>
      <c r="O26" s="174">
        <v>7</v>
      </c>
      <c r="P26" s="220">
        <v>0.99815130353796833</v>
      </c>
      <c r="Q26" s="220">
        <v>0.7101505795500701</v>
      </c>
      <c r="R26" s="64"/>
      <c r="S26" s="220">
        <v>0.87675540168190746</v>
      </c>
      <c r="T26" s="220">
        <v>0.71566001556199743</v>
      </c>
      <c r="U26" s="64"/>
      <c r="V26" s="220">
        <v>0.85659391886432545</v>
      </c>
      <c r="W26" s="220">
        <v>0.71849431590067725</v>
      </c>
      <c r="X26" s="64"/>
      <c r="Y26" s="220">
        <v>0.81680175222608731</v>
      </c>
      <c r="Z26" s="220">
        <v>0.73355527107467577</v>
      </c>
    </row>
    <row r="27" spans="2:27" ht="15">
      <c r="B27" s="182" t="s">
        <v>547</v>
      </c>
      <c r="C27" s="243">
        <v>0.26844158222600634</v>
      </c>
      <c r="E27" s="182" t="s">
        <v>547</v>
      </c>
      <c r="F27" s="15">
        <v>0.46781497051868554</v>
      </c>
      <c r="H27" s="182" t="s">
        <v>547</v>
      </c>
      <c r="I27" s="15">
        <v>0.50043940180548196</v>
      </c>
      <c r="K27" s="182" t="s">
        <v>547</v>
      </c>
      <c r="L27" s="15">
        <v>0.56567168964456704</v>
      </c>
      <c r="O27" s="175">
        <v>8</v>
      </c>
      <c r="P27" s="263">
        <v>0.96753873422240144</v>
      </c>
      <c r="Q27" s="52">
        <v>0.77171797527183905</v>
      </c>
      <c r="R27" s="52"/>
      <c r="S27" s="52">
        <v>0.98742266658944677</v>
      </c>
      <c r="T27" s="52">
        <v>0.79625348644516925</v>
      </c>
      <c r="U27" s="52"/>
      <c r="V27" s="52">
        <v>0.98267626915086359</v>
      </c>
      <c r="W27" s="52">
        <v>0.79231621755889592</v>
      </c>
      <c r="X27" s="52"/>
      <c r="Y27" s="52">
        <v>0.87324448997307702</v>
      </c>
      <c r="Z27" s="52">
        <v>0.77437897448918613</v>
      </c>
      <c r="AA27" s="5"/>
    </row>
    <row r="28" spans="2:27" ht="15">
      <c r="B28" s="182" t="s">
        <v>549</v>
      </c>
      <c r="C28" s="243">
        <v>2.1331429299273665</v>
      </c>
      <c r="E28" s="182" t="s">
        <v>549</v>
      </c>
      <c r="F28" s="15">
        <v>0.82796032593208713</v>
      </c>
      <c r="H28" s="182" t="s">
        <v>549</v>
      </c>
      <c r="I28" s="15">
        <v>1.8642798771121223</v>
      </c>
      <c r="K28" s="182" t="s">
        <v>549</v>
      </c>
      <c r="L28" s="15">
        <v>1.7730754300562941</v>
      </c>
    </row>
    <row r="29" spans="2:27" ht="15">
      <c r="B29" s="182" t="s">
        <v>551</v>
      </c>
      <c r="C29" s="245">
        <v>1.1108029104203245</v>
      </c>
      <c r="E29" s="182" t="s">
        <v>551</v>
      </c>
      <c r="F29" s="15">
        <v>1.3666193843439378</v>
      </c>
      <c r="H29" s="182" t="s">
        <v>551</v>
      </c>
      <c r="I29" s="15">
        <v>1.2135063657335252</v>
      </c>
      <c r="K29" s="182" t="s">
        <v>551</v>
      </c>
      <c r="L29" s="15">
        <v>1.3596152941391892</v>
      </c>
      <c r="Q29" s="1"/>
      <c r="R29" s="1" t="s">
        <v>1056</v>
      </c>
      <c r="S29" s="211">
        <v>0.92986013372961485</v>
      </c>
    </row>
    <row r="30" spans="2:27" ht="15">
      <c r="B30" s="182" t="s">
        <v>553</v>
      </c>
      <c r="C30" s="243">
        <v>0.34518140846714052</v>
      </c>
      <c r="E30" s="182" t="s">
        <v>553</v>
      </c>
      <c r="F30" s="246">
        <v>1.0056065531930767</v>
      </c>
      <c r="H30" s="182" t="s">
        <v>553</v>
      </c>
      <c r="I30" s="246">
        <v>0.97134355952956397</v>
      </c>
      <c r="K30" s="182" t="s">
        <v>553</v>
      </c>
      <c r="L30" s="15">
        <v>1.2423645172280555</v>
      </c>
      <c r="O30" s="18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spans="2:27" ht="15">
      <c r="B31" s="182" t="s">
        <v>555</v>
      </c>
      <c r="C31" s="245">
        <v>1.0622883827020921</v>
      </c>
      <c r="E31" s="182" t="s">
        <v>555</v>
      </c>
      <c r="F31" s="15">
        <v>1.5519081501472718</v>
      </c>
      <c r="H31" s="182" t="s">
        <v>555</v>
      </c>
      <c r="I31" s="15">
        <v>1.163159989092365</v>
      </c>
      <c r="K31" s="182" t="s">
        <v>555</v>
      </c>
      <c r="L31" s="246">
        <v>1.1242251399259868</v>
      </c>
      <c r="O31" s="247" t="s">
        <v>439</v>
      </c>
      <c r="P31" s="10">
        <v>2000</v>
      </c>
      <c r="Q31" s="5"/>
      <c r="R31" s="10">
        <v>2005</v>
      </c>
      <c r="S31" s="5"/>
      <c r="T31" s="10">
        <v>2010</v>
      </c>
      <c r="U31" s="5"/>
      <c r="V31" s="10">
        <v>2014</v>
      </c>
      <c r="W31" s="5"/>
    </row>
    <row r="32" spans="2:27" ht="15">
      <c r="B32" s="182" t="s">
        <v>557</v>
      </c>
      <c r="C32" s="243">
        <v>0.72278301701560299</v>
      </c>
      <c r="E32" s="182" t="s">
        <v>557</v>
      </c>
      <c r="F32" s="15">
        <v>1.5505381573812647</v>
      </c>
      <c r="H32" s="182" t="s">
        <v>557</v>
      </c>
      <c r="I32" s="15">
        <v>1.604495752350046</v>
      </c>
      <c r="K32" s="182" t="s">
        <v>557</v>
      </c>
      <c r="L32" s="246">
        <v>1.1183375740524923</v>
      </c>
      <c r="O32" s="151" t="s">
        <v>1057</v>
      </c>
      <c r="P32" s="62"/>
      <c r="Q32" s="151"/>
      <c r="R32" s="62"/>
      <c r="S32" s="151" t="s">
        <v>501</v>
      </c>
      <c r="T32" s="62"/>
      <c r="U32" s="62"/>
      <c r="V32" s="62"/>
      <c r="W32" s="62"/>
    </row>
    <row r="33" spans="2:24" ht="15">
      <c r="B33" s="182" t="s">
        <v>559</v>
      </c>
      <c r="C33" s="245">
        <v>1.0744347617151571</v>
      </c>
      <c r="E33" s="182" t="s">
        <v>559</v>
      </c>
      <c r="F33" s="15">
        <v>1.1938669236068573</v>
      </c>
      <c r="H33" s="182" t="s">
        <v>559</v>
      </c>
      <c r="I33" s="15">
        <v>1.2353657289803139</v>
      </c>
      <c r="K33" s="182" t="s">
        <v>559</v>
      </c>
      <c r="L33" s="246">
        <v>1.1448330343244504</v>
      </c>
      <c r="O33" s="7"/>
      <c r="P33" s="201">
        <v>1</v>
      </c>
      <c r="Q33" s="249">
        <v>3</v>
      </c>
      <c r="R33" s="201">
        <v>1</v>
      </c>
      <c r="S33" s="249">
        <v>3</v>
      </c>
      <c r="T33" s="201">
        <v>1</v>
      </c>
      <c r="U33" s="249">
        <v>3</v>
      </c>
      <c r="V33" s="201">
        <v>1</v>
      </c>
      <c r="W33" s="201">
        <v>3</v>
      </c>
    </row>
    <row r="34" spans="2:24" ht="15">
      <c r="B34" s="182" t="s">
        <v>561</v>
      </c>
      <c r="C34" s="243">
        <v>0.69124622570772631</v>
      </c>
      <c r="E34" s="182" t="s">
        <v>561</v>
      </c>
      <c r="F34" s="246">
        <v>1.0362029971168174</v>
      </c>
      <c r="H34" s="182" t="s">
        <v>561</v>
      </c>
      <c r="I34" s="246">
        <v>0.95627943688006389</v>
      </c>
      <c r="K34" s="182" t="s">
        <v>561</v>
      </c>
      <c r="L34" s="246">
        <v>0.90715008503532801</v>
      </c>
      <c r="O34" s="20" t="s">
        <v>341</v>
      </c>
      <c r="P34" s="257">
        <f>AVERAGE(P19:P27)</f>
        <v>0.84195248175579129</v>
      </c>
      <c r="Q34" s="258">
        <f>AVERAGE(Q19:Q27)</f>
        <v>0.61601087920735897</v>
      </c>
      <c r="R34" s="257">
        <f>AVERAGE(S19:S27)</f>
        <v>0.85426191773662508</v>
      </c>
      <c r="S34" s="258">
        <f>AVERAGE(T19:T27)</f>
        <v>0.63617826515483944</v>
      </c>
      <c r="T34" s="257">
        <f>AVERAGE(V19:V27)</f>
        <v>0.85991001978582038</v>
      </c>
      <c r="U34" s="258">
        <f>AVERAGE(W19:W27)</f>
        <v>0.66991643698303183</v>
      </c>
      <c r="V34" s="257">
        <f>AVERAGE(Y19:Y27)</f>
        <v>0.83592619146598002</v>
      </c>
      <c r="W34" s="257">
        <f>AVERAGE(Z19:Z27)</f>
        <v>0.67421098741638497</v>
      </c>
    </row>
    <row r="35" spans="2:24" ht="15">
      <c r="B35" s="182" t="s">
        <v>563</v>
      </c>
      <c r="C35" s="243">
        <v>2.1343747917437441</v>
      </c>
      <c r="E35" s="182" t="s">
        <v>563</v>
      </c>
      <c r="F35" s="15">
        <v>1.7737489892876463</v>
      </c>
      <c r="H35" s="182" t="s">
        <v>563</v>
      </c>
      <c r="I35" s="15">
        <v>1.3500741992540308</v>
      </c>
      <c r="K35" s="182" t="s">
        <v>563</v>
      </c>
      <c r="L35" s="246">
        <v>1.0984222528111076</v>
      </c>
      <c r="O35" s="7" t="s">
        <v>1058</v>
      </c>
      <c r="P35" s="248">
        <f>P34*Q39</f>
        <v>0.11270230070746813</v>
      </c>
      <c r="Q35" s="250">
        <f>Q34*Q39</f>
        <v>8.2458149185237042E-2</v>
      </c>
      <c r="R35" s="248">
        <f>R34*S39</f>
        <v>0.11098678458782923</v>
      </c>
      <c r="S35" s="250">
        <f>S34*S39</f>
        <v>8.2653081693345273E-2</v>
      </c>
      <c r="T35" s="248">
        <f>T34*U39</f>
        <v>0.29895309281616411</v>
      </c>
      <c r="U35" s="250">
        <f>U34*U39</f>
        <v>0.23290063629488217</v>
      </c>
      <c r="V35" s="248">
        <f>V34*W39</f>
        <v>0.11801310938343247</v>
      </c>
      <c r="W35" s="248">
        <f>W34*W39</f>
        <v>9.5182727635254344E-2</v>
      </c>
    </row>
    <row r="36" spans="2:24" ht="15">
      <c r="B36" s="182" t="s">
        <v>565</v>
      </c>
      <c r="C36" s="243">
        <v>1.3689598196685799</v>
      </c>
      <c r="E36" s="182" t="s">
        <v>565</v>
      </c>
      <c r="F36" s="246">
        <v>1.0352900249330605</v>
      </c>
      <c r="H36" s="182" t="s">
        <v>565</v>
      </c>
      <c r="I36" s="246">
        <v>0.90665904124915186</v>
      </c>
      <c r="K36" s="182" t="s">
        <v>565</v>
      </c>
      <c r="L36" s="15">
        <v>1.1746300762565309</v>
      </c>
      <c r="O36" s="7" t="s">
        <v>1059</v>
      </c>
      <c r="P36" s="248">
        <f>P34*(1-Q39)</f>
        <v>0.72925018104832318</v>
      </c>
      <c r="Q36" s="250">
        <f>Q34*(1-Q39)</f>
        <v>0.533552730022122</v>
      </c>
      <c r="R36" s="248">
        <f>R34*(1-S39)</f>
        <v>0.7432751331487959</v>
      </c>
      <c r="S36" s="250">
        <f>S34*(1-S39)</f>
        <v>0.55352518346149415</v>
      </c>
      <c r="T36" s="248">
        <f>T34*(1-U39)</f>
        <v>0.56095692696965627</v>
      </c>
      <c r="U36" s="250">
        <f>U34*(1-U39)</f>
        <v>0.43701580068814966</v>
      </c>
      <c r="V36" s="248">
        <f>V34*(1-W39)</f>
        <v>0.71791308208254756</v>
      </c>
      <c r="W36" s="248">
        <f>W34*(1-W39)</f>
        <v>0.57902825978113071</v>
      </c>
    </row>
    <row r="37" spans="2:24" ht="15">
      <c r="B37" s="182" t="s">
        <v>567</v>
      </c>
      <c r="C37" s="245">
        <v>0.98015439659437331</v>
      </c>
      <c r="E37" s="182" t="s">
        <v>567</v>
      </c>
      <c r="F37" s="246">
        <v>0.97639884891501438</v>
      </c>
      <c r="H37" s="182" t="s">
        <v>567</v>
      </c>
      <c r="I37" s="246">
        <v>1.0015536255834927</v>
      </c>
      <c r="K37" s="182" t="s">
        <v>567</v>
      </c>
      <c r="L37" s="246">
        <v>1.0742383820875399</v>
      </c>
      <c r="O37" s="5"/>
      <c r="P37" s="5"/>
      <c r="Q37" s="5"/>
      <c r="R37" s="5"/>
      <c r="S37" s="5"/>
      <c r="T37" s="5"/>
      <c r="U37" s="5"/>
      <c r="V37" s="5"/>
      <c r="W37" s="5"/>
    </row>
    <row r="38" spans="2:24" ht="15">
      <c r="B38" s="182" t="s">
        <v>569</v>
      </c>
      <c r="C38" s="243">
        <v>0.81839509028284296</v>
      </c>
      <c r="E38" s="182" t="s">
        <v>569</v>
      </c>
      <c r="F38" s="15">
        <v>0.51633125517602885</v>
      </c>
      <c r="H38" s="182" t="s">
        <v>569</v>
      </c>
      <c r="I38" s="246">
        <v>0.96931368156945086</v>
      </c>
      <c r="K38" s="182" t="s">
        <v>569</v>
      </c>
      <c r="L38" s="15">
        <v>0.6195739514599734</v>
      </c>
    </row>
    <row r="39" spans="2:24" ht="15">
      <c r="B39" s="182" t="s">
        <v>571</v>
      </c>
      <c r="C39" s="243">
        <v>0.59741002166436252</v>
      </c>
      <c r="E39" s="182" t="s">
        <v>571</v>
      </c>
      <c r="F39" s="15">
        <v>0.81198520978227218</v>
      </c>
      <c r="H39" s="182" t="s">
        <v>571</v>
      </c>
      <c r="I39" s="246">
        <v>0.99578973030714601</v>
      </c>
      <c r="K39" s="182" t="s">
        <v>571</v>
      </c>
      <c r="L39" s="246">
        <v>0.96349636802834004</v>
      </c>
      <c r="N39" s="1" t="s">
        <v>1074</v>
      </c>
      <c r="Q39">
        <f>34/254</f>
        <v>0.13385826771653545</v>
      </c>
      <c r="S39">
        <f>33/254</f>
        <v>0.12992125984251968</v>
      </c>
      <c r="U39">
        <f>89/256</f>
        <v>0.34765625</v>
      </c>
      <c r="W39">
        <f>36/255</f>
        <v>0.14117647058823529</v>
      </c>
    </row>
    <row r="40" spans="2:24" ht="15">
      <c r="B40" s="182" t="s">
        <v>573</v>
      </c>
      <c r="C40" s="243">
        <v>0.44033917901959851</v>
      </c>
      <c r="E40" s="182" t="s">
        <v>573</v>
      </c>
      <c r="F40" s="15">
        <v>0.51859936543079854</v>
      </c>
      <c r="H40" s="182" t="s">
        <v>573</v>
      </c>
      <c r="I40" s="15">
        <v>0.58376374981682977</v>
      </c>
      <c r="K40" s="182" t="s">
        <v>573</v>
      </c>
      <c r="L40" s="15">
        <v>0.78086429040342575</v>
      </c>
    </row>
    <row r="41" spans="2:24" ht="15">
      <c r="B41" s="182" t="s">
        <v>575</v>
      </c>
      <c r="C41" s="245">
        <v>0.87615651133406192</v>
      </c>
      <c r="E41" s="182" t="s">
        <v>575</v>
      </c>
      <c r="F41" s="15">
        <v>0.73023077885368037</v>
      </c>
      <c r="H41" s="182" t="s">
        <v>575</v>
      </c>
      <c r="I41" s="246">
        <v>1.0360054117473201</v>
      </c>
      <c r="K41" s="182" t="s">
        <v>575</v>
      </c>
      <c r="L41" s="246">
        <v>1.0059614154666148</v>
      </c>
    </row>
    <row r="42" spans="2:24" ht="15">
      <c r="B42" s="182" t="s">
        <v>577</v>
      </c>
      <c r="C42" s="243">
        <v>0.54787704407049576</v>
      </c>
      <c r="E42" s="182" t="s">
        <v>577</v>
      </c>
      <c r="F42" s="15">
        <v>0.82493387365520243</v>
      </c>
      <c r="H42" s="182" t="s">
        <v>577</v>
      </c>
      <c r="I42" s="246">
        <v>0.85824185480747361</v>
      </c>
      <c r="K42" s="182" t="s">
        <v>577</v>
      </c>
      <c r="L42" s="15">
        <v>1.2270145446374352</v>
      </c>
      <c r="N42" s="1" t="s">
        <v>1073</v>
      </c>
    </row>
    <row r="43" spans="2:24" ht="15">
      <c r="B43" s="182" t="s">
        <v>579</v>
      </c>
      <c r="C43" s="243">
        <v>0.32513181520692469</v>
      </c>
      <c r="D43">
        <f>1/4</f>
        <v>0.25</v>
      </c>
      <c r="E43" s="182" t="s">
        <v>579</v>
      </c>
      <c r="F43" s="15">
        <v>5.6575342322725E-2</v>
      </c>
      <c r="H43" s="182" t="s">
        <v>579</v>
      </c>
      <c r="I43" s="15">
        <v>6.1858697255248979E-2</v>
      </c>
      <c r="K43" s="182" t="s">
        <v>579</v>
      </c>
      <c r="L43" s="15">
        <v>5.9440250621120953E-2</v>
      </c>
      <c r="M43">
        <v>0</v>
      </c>
    </row>
    <row r="44" spans="2:24" ht="15">
      <c r="B44" s="182" t="s">
        <v>581</v>
      </c>
      <c r="C44" s="243">
        <v>0.68099709257933205</v>
      </c>
      <c r="E44" s="182" t="s">
        <v>581</v>
      </c>
      <c r="F44" s="15">
        <v>0.59708043310581616</v>
      </c>
      <c r="H44" s="182" t="s">
        <v>581</v>
      </c>
      <c r="I44" s="15">
        <v>0.651253861765417</v>
      </c>
      <c r="K44" s="182" t="s">
        <v>581</v>
      </c>
      <c r="L44" s="15">
        <v>0.58622463246888523</v>
      </c>
      <c r="O44" s="31"/>
      <c r="P44" s="31"/>
      <c r="Q44" s="31"/>
      <c r="R44" s="31"/>
      <c r="S44" s="31"/>
      <c r="T44" s="31"/>
      <c r="U44" s="31"/>
      <c r="V44" s="31"/>
      <c r="W44" s="31"/>
      <c r="X44" s="31"/>
    </row>
    <row r="45" spans="2:24" ht="15">
      <c r="B45" s="182" t="s">
        <v>583</v>
      </c>
      <c r="C45" s="243">
        <v>3.1625217264045546E-2</v>
      </c>
      <c r="E45" s="182" t="s">
        <v>583</v>
      </c>
      <c r="F45" s="15">
        <v>0.61990881394093977</v>
      </c>
      <c r="H45" s="182" t="s">
        <v>583</v>
      </c>
      <c r="I45" s="246">
        <v>0.86240684240326049</v>
      </c>
      <c r="K45" s="182" t="s">
        <v>583</v>
      </c>
      <c r="L45" s="15">
        <v>0.41565321287558366</v>
      </c>
      <c r="O45" s="31"/>
      <c r="P45" s="31"/>
      <c r="Q45" s="31"/>
      <c r="R45" s="31"/>
      <c r="S45" s="31"/>
      <c r="T45" s="31"/>
      <c r="U45" s="31"/>
      <c r="V45" s="31"/>
      <c r="W45" s="31"/>
      <c r="X45" s="31"/>
    </row>
    <row r="46" spans="2:24" ht="15">
      <c r="B46" s="182" t="s">
        <v>585</v>
      </c>
      <c r="C46" s="245">
        <v>1.8541874780458754</v>
      </c>
      <c r="E46" s="182" t="s">
        <v>585</v>
      </c>
      <c r="F46" s="246">
        <v>1.0899978794308445</v>
      </c>
      <c r="H46" s="182" t="s">
        <v>585</v>
      </c>
      <c r="I46" s="15">
        <v>1.6969862471937387</v>
      </c>
      <c r="K46" s="182" t="s">
        <v>585</v>
      </c>
      <c r="L46" s="15">
        <v>1.653406593181006</v>
      </c>
      <c r="O46" s="259"/>
      <c r="P46" s="31"/>
      <c r="Q46" s="31"/>
      <c r="R46" s="31"/>
      <c r="S46" s="31"/>
      <c r="T46" s="31"/>
      <c r="U46" s="31"/>
      <c r="V46" s="31"/>
      <c r="W46" s="31"/>
      <c r="X46" s="31"/>
    </row>
    <row r="47" spans="2:24" ht="15">
      <c r="B47" s="182" t="s">
        <v>587</v>
      </c>
      <c r="C47" s="243">
        <v>1.2453437539759942</v>
      </c>
      <c r="D47" s="15">
        <f>5/33</f>
        <v>0.15151515151515152</v>
      </c>
      <c r="E47" s="182" t="s">
        <v>587</v>
      </c>
      <c r="F47" s="15">
        <v>3.9095438706979979</v>
      </c>
      <c r="H47" s="182" t="s">
        <v>587</v>
      </c>
      <c r="I47" s="15">
        <v>1.3139886963393794</v>
      </c>
      <c r="K47" s="182" t="s">
        <v>587</v>
      </c>
      <c r="L47" s="246">
        <v>1.0848431731432993</v>
      </c>
      <c r="M47">
        <f>4/43</f>
        <v>9.3023255813953487E-2</v>
      </c>
      <c r="O47" s="260"/>
      <c r="P47" s="31"/>
      <c r="Q47" s="31"/>
      <c r="R47" s="31"/>
      <c r="S47" s="31"/>
      <c r="T47" s="31"/>
      <c r="U47" s="31"/>
      <c r="V47" s="31"/>
      <c r="W47" s="31"/>
      <c r="X47" s="31"/>
    </row>
    <row r="48" spans="2:24" ht="15">
      <c r="B48" s="182" t="s">
        <v>589</v>
      </c>
      <c r="C48" s="243">
        <v>1.1671844259200279</v>
      </c>
      <c r="E48" s="182" t="s">
        <v>589</v>
      </c>
      <c r="F48" s="15">
        <v>0.84201651952489853</v>
      </c>
      <c r="H48" s="182" t="s">
        <v>589</v>
      </c>
      <c r="I48" s="15">
        <v>0.57374111357486535</v>
      </c>
      <c r="K48" s="182" t="s">
        <v>589</v>
      </c>
      <c r="L48" s="246">
        <v>0.85057167459686844</v>
      </c>
      <c r="O48" s="202"/>
      <c r="P48" s="31"/>
      <c r="Q48" s="31"/>
      <c r="R48" s="31"/>
      <c r="S48" s="31"/>
      <c r="T48" s="31"/>
      <c r="U48" s="31"/>
      <c r="V48" s="31"/>
      <c r="W48" s="31"/>
      <c r="X48" s="31"/>
    </row>
    <row r="49" spans="2:24" ht="15">
      <c r="B49" s="182" t="s">
        <v>591</v>
      </c>
      <c r="C49" s="243">
        <v>0.41331398976394923</v>
      </c>
      <c r="E49" s="182" t="s">
        <v>591</v>
      </c>
      <c r="F49" s="15">
        <v>0.72146542409679881</v>
      </c>
      <c r="H49" s="182" t="s">
        <v>591</v>
      </c>
      <c r="I49" s="15">
        <v>0.78315513567392347</v>
      </c>
      <c r="K49" s="182" t="s">
        <v>591</v>
      </c>
      <c r="L49" s="15">
        <v>0.80799899040368983</v>
      </c>
      <c r="O49" s="31"/>
      <c r="P49" s="31"/>
      <c r="Q49" s="31"/>
      <c r="R49" s="31"/>
      <c r="S49" s="31"/>
      <c r="T49" s="31"/>
      <c r="U49" s="31"/>
      <c r="V49" s="31"/>
      <c r="W49" s="31"/>
      <c r="X49" s="31"/>
    </row>
    <row r="50" spans="2:24" ht="15">
      <c r="B50" s="182" t="s">
        <v>593</v>
      </c>
      <c r="C50" s="243">
        <v>1.6977738242712164</v>
      </c>
      <c r="E50" s="182" t="s">
        <v>593</v>
      </c>
      <c r="F50" s="15">
        <v>2.6705024563070188</v>
      </c>
      <c r="H50" s="182" t="s">
        <v>593</v>
      </c>
      <c r="I50" s="15">
        <v>1.5071332234087917</v>
      </c>
      <c r="K50" s="182" t="s">
        <v>593</v>
      </c>
      <c r="L50" s="15">
        <v>2.3416709709098704</v>
      </c>
      <c r="O50" s="31"/>
      <c r="P50" s="31"/>
      <c r="Q50" s="31"/>
      <c r="R50" s="31"/>
      <c r="S50" s="31"/>
      <c r="T50" s="31"/>
      <c r="U50" s="31"/>
      <c r="V50" s="31"/>
      <c r="W50" s="31"/>
      <c r="X50" s="31"/>
    </row>
    <row r="51" spans="2:24" ht="15">
      <c r="B51" s="182" t="s">
        <v>595</v>
      </c>
      <c r="C51" s="243">
        <v>1.5613593139934476</v>
      </c>
      <c r="E51" s="182" t="s">
        <v>595</v>
      </c>
      <c r="F51" s="15">
        <v>1.1694884976198767</v>
      </c>
      <c r="H51" s="182" t="s">
        <v>595</v>
      </c>
      <c r="I51" s="246">
        <v>0.97750475619294852</v>
      </c>
      <c r="K51" s="182" t="s">
        <v>595</v>
      </c>
      <c r="L51" s="15">
        <v>1.2027362289638672</v>
      </c>
      <c r="O51" s="31"/>
      <c r="P51" s="31"/>
      <c r="Q51" s="31"/>
      <c r="R51" s="31"/>
      <c r="S51" s="31"/>
      <c r="T51" s="31"/>
      <c r="U51" s="31"/>
      <c r="V51" s="31"/>
      <c r="W51" s="31"/>
      <c r="X51" s="31"/>
    </row>
    <row r="52" spans="2:24" ht="15">
      <c r="B52" s="182" t="s">
        <v>597</v>
      </c>
      <c r="C52" s="243">
        <v>0.79430667554358214</v>
      </c>
      <c r="E52" s="182" t="s">
        <v>597</v>
      </c>
      <c r="F52" s="246">
        <v>0.84908554154019711</v>
      </c>
      <c r="H52" s="182" t="s">
        <v>597</v>
      </c>
      <c r="I52" s="246">
        <v>0.97041026702570554</v>
      </c>
      <c r="K52" s="182" t="s">
        <v>597</v>
      </c>
      <c r="L52" s="15">
        <v>0.98208889522247766</v>
      </c>
      <c r="O52" s="31"/>
      <c r="P52" s="31"/>
      <c r="Q52" s="31"/>
      <c r="R52" s="31"/>
      <c r="S52" s="31"/>
      <c r="T52" s="31"/>
      <c r="U52" s="31"/>
      <c r="V52" s="31"/>
      <c r="W52" s="31"/>
      <c r="X52" s="31"/>
    </row>
    <row r="53" spans="2:24" ht="15">
      <c r="B53" s="182" t="s">
        <v>599</v>
      </c>
      <c r="C53" s="243">
        <v>1.518837695875459</v>
      </c>
      <c r="E53" s="182" t="s">
        <v>599</v>
      </c>
      <c r="F53" s="15">
        <v>3.025892225549192</v>
      </c>
      <c r="H53" s="182" t="s">
        <v>599</v>
      </c>
      <c r="I53" s="15">
        <v>2.5364740790504978</v>
      </c>
      <c r="K53" s="182" t="s">
        <v>599</v>
      </c>
      <c r="L53" s="15">
        <v>3.0148917334852863</v>
      </c>
      <c r="O53" s="31"/>
      <c r="P53" s="31"/>
      <c r="Q53" s="31"/>
      <c r="R53" s="31"/>
      <c r="S53" s="31"/>
      <c r="T53" s="31"/>
      <c r="U53" s="31"/>
      <c r="V53" s="31"/>
      <c r="W53" s="31"/>
      <c r="X53" s="31"/>
    </row>
    <row r="54" spans="2:24" ht="15">
      <c r="B54" s="182" t="s">
        <v>601</v>
      </c>
      <c r="C54" s="243">
        <v>0.76857730535088198</v>
      </c>
      <c r="E54" s="182" t="s">
        <v>601</v>
      </c>
      <c r="F54" s="15">
        <v>0.46529575465741085</v>
      </c>
      <c r="H54" s="182" t="s">
        <v>601</v>
      </c>
      <c r="I54" s="246">
        <v>0.93410364611493346</v>
      </c>
      <c r="K54" s="182" t="s">
        <v>601</v>
      </c>
      <c r="L54" s="15">
        <v>0.24970476549555551</v>
      </c>
      <c r="O54" s="259"/>
      <c r="P54" s="31"/>
      <c r="Q54" s="31"/>
      <c r="R54" s="31"/>
      <c r="S54" s="31"/>
      <c r="T54" s="31"/>
      <c r="U54" s="31"/>
      <c r="V54" s="31"/>
      <c r="W54" s="31"/>
      <c r="X54" s="31"/>
    </row>
    <row r="55" spans="2:24" ht="15">
      <c r="B55" s="182" t="s">
        <v>603</v>
      </c>
      <c r="C55" s="243">
        <v>0.76752455839060707</v>
      </c>
      <c r="E55" s="182" t="s">
        <v>603</v>
      </c>
      <c r="F55" s="15">
        <v>1.7275410237528819</v>
      </c>
      <c r="H55" s="182" t="s">
        <v>603</v>
      </c>
      <c r="I55" s="246">
        <v>1.0643227281638901</v>
      </c>
      <c r="K55" s="182" t="s">
        <v>603</v>
      </c>
      <c r="L55" s="15">
        <v>1.3988690965535802</v>
      </c>
      <c r="O55" s="260"/>
      <c r="P55" s="31"/>
      <c r="Q55" s="31"/>
      <c r="R55" s="31"/>
      <c r="S55" s="31"/>
      <c r="T55" s="31"/>
      <c r="U55" s="31"/>
      <c r="V55" s="31"/>
      <c r="W55" s="31"/>
      <c r="X55" s="31"/>
    </row>
    <row r="56" spans="2:24" ht="15">
      <c r="B56" s="182" t="s">
        <v>605</v>
      </c>
      <c r="C56" s="243">
        <v>1.2662928601426144</v>
      </c>
      <c r="E56" s="182" t="s">
        <v>605</v>
      </c>
      <c r="F56" s="246">
        <v>0.95991954041087801</v>
      </c>
      <c r="H56" s="182" t="s">
        <v>605</v>
      </c>
      <c r="I56" s="246">
        <v>1.0780465373505619</v>
      </c>
      <c r="K56" s="182" t="s">
        <v>605</v>
      </c>
      <c r="L56" s="246">
        <v>1.0271288592599011</v>
      </c>
      <c r="O56" s="202"/>
      <c r="P56" s="31"/>
      <c r="Q56" s="31"/>
      <c r="R56" s="31"/>
      <c r="S56" s="31"/>
      <c r="T56" s="31"/>
      <c r="U56" s="31"/>
      <c r="V56" s="31"/>
      <c r="W56" s="31"/>
      <c r="X56" s="31"/>
    </row>
    <row r="57" spans="2:24" ht="15">
      <c r="B57" s="182" t="s">
        <v>607</v>
      </c>
      <c r="C57" s="245">
        <v>0.84677736795696601</v>
      </c>
      <c r="E57" s="182" t="s">
        <v>607</v>
      </c>
      <c r="F57" s="246">
        <v>0.89670076777690966</v>
      </c>
      <c r="H57" s="182" t="s">
        <v>607</v>
      </c>
      <c r="I57" s="15">
        <v>0.75400549528530503</v>
      </c>
      <c r="K57" s="182" t="s">
        <v>607</v>
      </c>
      <c r="L57" s="246">
        <v>0.98979023936138222</v>
      </c>
      <c r="O57" s="31"/>
      <c r="P57" s="31"/>
      <c r="Q57" s="31"/>
      <c r="R57" s="31"/>
      <c r="S57" s="31"/>
      <c r="T57" s="31"/>
      <c r="U57" s="31"/>
      <c r="V57" s="31"/>
      <c r="W57" s="31"/>
      <c r="X57" s="31"/>
    </row>
    <row r="58" spans="2:24" ht="15">
      <c r="B58" s="182" t="s">
        <v>609</v>
      </c>
      <c r="C58" s="245">
        <v>1.0005749789930942</v>
      </c>
      <c r="E58" s="182" t="s">
        <v>609</v>
      </c>
      <c r="F58" s="15">
        <v>0.69278812712761828</v>
      </c>
      <c r="H58" s="182" t="s">
        <v>609</v>
      </c>
      <c r="I58" s="15">
        <v>0.74404180777510442</v>
      </c>
      <c r="K58" s="182" t="s">
        <v>609</v>
      </c>
      <c r="L58" s="15">
        <v>0.57483016404542231</v>
      </c>
      <c r="O58" s="31"/>
      <c r="P58" s="31"/>
      <c r="Q58" s="31"/>
      <c r="R58" s="31"/>
      <c r="S58" s="31"/>
      <c r="T58" s="31"/>
      <c r="U58" s="31"/>
      <c r="V58" s="31"/>
      <c r="W58" s="31"/>
      <c r="X58" s="31"/>
    </row>
    <row r="59" spans="2:24" ht="15">
      <c r="B59" s="182" t="s">
        <v>611</v>
      </c>
      <c r="C59" s="243">
        <v>0</v>
      </c>
      <c r="E59" s="182" t="s">
        <v>613</v>
      </c>
      <c r="F59" s="15">
        <v>5.7247363431700511E-2</v>
      </c>
      <c r="H59" s="182" t="s">
        <v>611</v>
      </c>
      <c r="I59" s="15">
        <v>1.2108828296938627</v>
      </c>
      <c r="K59" s="182" t="s">
        <v>613</v>
      </c>
      <c r="L59" s="15">
        <v>1.7882814498933901E-2</v>
      </c>
      <c r="O59" s="31"/>
      <c r="P59" s="31"/>
      <c r="Q59" s="31"/>
      <c r="R59" s="31"/>
      <c r="S59" s="31"/>
      <c r="T59" s="31"/>
      <c r="U59" s="31"/>
      <c r="V59" s="31"/>
      <c r="W59" s="31"/>
      <c r="X59" s="31"/>
    </row>
    <row r="60" spans="2:24" ht="15">
      <c r="B60" s="182" t="s">
        <v>613</v>
      </c>
      <c r="C60" s="243">
        <v>0.46723731092539861</v>
      </c>
      <c r="E60" s="182" t="s">
        <v>615</v>
      </c>
      <c r="F60" s="15">
        <v>3.1504909118576556</v>
      </c>
      <c r="H60" s="182" t="s">
        <v>613</v>
      </c>
      <c r="I60" s="246">
        <v>1.0187684436892654</v>
      </c>
      <c r="K60" s="182" t="s">
        <v>615</v>
      </c>
      <c r="L60" s="15">
        <v>5.4087302314500905</v>
      </c>
      <c r="O60" s="31"/>
      <c r="P60" s="31"/>
      <c r="Q60" s="31"/>
      <c r="R60" s="31"/>
      <c r="S60" s="31"/>
      <c r="T60" s="31"/>
      <c r="U60" s="31"/>
      <c r="V60" s="31"/>
      <c r="W60" s="31"/>
      <c r="X60" s="31"/>
    </row>
    <row r="61" spans="2:24" ht="15">
      <c r="B61" s="182" t="s">
        <v>615</v>
      </c>
      <c r="C61" s="245">
        <v>1.0244598327559693</v>
      </c>
      <c r="E61" s="182" t="s">
        <v>617</v>
      </c>
      <c r="F61" s="246">
        <v>0.9447234974526485</v>
      </c>
      <c r="H61" s="182" t="s">
        <v>615</v>
      </c>
      <c r="I61" s="15">
        <v>4.4067325990503416</v>
      </c>
      <c r="K61" s="182" t="s">
        <v>617</v>
      </c>
      <c r="L61" s="15">
        <v>1.899883713621221</v>
      </c>
      <c r="O61" s="31"/>
      <c r="P61" s="31"/>
      <c r="Q61" s="31"/>
      <c r="R61" s="31"/>
      <c r="S61" s="31"/>
      <c r="T61" s="31"/>
      <c r="U61" s="31"/>
      <c r="V61" s="31"/>
      <c r="W61" s="31"/>
      <c r="X61" s="31"/>
    </row>
    <row r="62" spans="2:24" ht="15">
      <c r="B62" s="182" t="s">
        <v>617</v>
      </c>
      <c r="C62" s="243">
        <v>0.38928553347102307</v>
      </c>
      <c r="E62" s="182" t="s">
        <v>619</v>
      </c>
      <c r="F62" s="15">
        <v>1.7986138941598904</v>
      </c>
      <c r="H62" s="182" t="s">
        <v>617</v>
      </c>
      <c r="I62" s="246">
        <v>1.0507642740500347</v>
      </c>
      <c r="K62" s="182" t="s">
        <v>619</v>
      </c>
      <c r="L62" s="15">
        <v>2.7549608752496879</v>
      </c>
    </row>
    <row r="63" spans="2:24" ht="15">
      <c r="B63" s="182" t="s">
        <v>619</v>
      </c>
      <c r="C63" s="243">
        <v>0.67451749573489383</v>
      </c>
      <c r="E63" s="182" t="s">
        <v>621</v>
      </c>
      <c r="F63" s="15">
        <v>0.36433647864187091</v>
      </c>
      <c r="H63" s="182" t="s">
        <v>619</v>
      </c>
      <c r="I63" s="15">
        <v>0.75445039547475268</v>
      </c>
      <c r="K63" s="182" t="s">
        <v>621</v>
      </c>
      <c r="L63" s="15">
        <v>0.41855642371689383</v>
      </c>
    </row>
    <row r="64" spans="2:24" ht="15">
      <c r="B64" s="182" t="s">
        <v>621</v>
      </c>
      <c r="C64" s="243">
        <v>0.44115040513693438</v>
      </c>
      <c r="E64" s="182" t="s">
        <v>623</v>
      </c>
      <c r="F64" s="15">
        <v>2.815547241249956</v>
      </c>
      <c r="H64" s="182" t="s">
        <v>621</v>
      </c>
      <c r="I64" s="15">
        <v>0.33531697049068582</v>
      </c>
      <c r="K64" s="182" t="s">
        <v>623</v>
      </c>
      <c r="L64" s="15">
        <v>3.5049667340098307</v>
      </c>
    </row>
    <row r="65" spans="2:12" ht="15">
      <c r="B65" s="182" t="s">
        <v>623</v>
      </c>
      <c r="C65" s="245">
        <v>1.0364487668887341</v>
      </c>
      <c r="E65" s="182" t="s">
        <v>625</v>
      </c>
      <c r="F65" s="15">
        <v>0.10047462316527481</v>
      </c>
      <c r="H65" s="182" t="s">
        <v>623</v>
      </c>
      <c r="I65" s="15">
        <v>1.6091488585621292</v>
      </c>
      <c r="K65" s="182" t="s">
        <v>625</v>
      </c>
      <c r="L65" s="15">
        <v>0.1238608894484963</v>
      </c>
    </row>
    <row r="66" spans="2:12" ht="15">
      <c r="B66" s="182" t="s">
        <v>625</v>
      </c>
      <c r="C66" s="243">
        <v>1.7102075818877189</v>
      </c>
      <c r="E66" s="182" t="s">
        <v>627</v>
      </c>
      <c r="F66" s="15">
        <v>2.7393301834491695</v>
      </c>
      <c r="H66" s="182" t="s">
        <v>625</v>
      </c>
      <c r="I66" s="15">
        <v>2.7015616948017804</v>
      </c>
      <c r="K66" s="182" t="s">
        <v>627</v>
      </c>
      <c r="L66" s="15">
        <v>0.43261626392475855</v>
      </c>
    </row>
    <row r="67" spans="2:12" ht="15">
      <c r="B67" s="182" t="s">
        <v>627</v>
      </c>
      <c r="C67" s="243">
        <v>2.8068984256557523</v>
      </c>
      <c r="E67" s="182" t="s">
        <v>629</v>
      </c>
      <c r="F67" s="15">
        <v>0.24961532125726968</v>
      </c>
      <c r="H67" s="182" t="s">
        <v>627</v>
      </c>
      <c r="I67" s="246">
        <v>0.88616891436452083</v>
      </c>
      <c r="K67" s="182" t="s">
        <v>629</v>
      </c>
      <c r="L67" s="15">
        <v>0.12811407698027724</v>
      </c>
    </row>
    <row r="68" spans="2:12" ht="15">
      <c r="B68" s="182" t="s">
        <v>629</v>
      </c>
      <c r="C68" s="243">
        <v>0.81799548097985553</v>
      </c>
      <c r="E68" s="182" t="s">
        <v>631</v>
      </c>
      <c r="F68" s="15">
        <v>2.0712291053363692</v>
      </c>
      <c r="H68" s="182" t="s">
        <v>629</v>
      </c>
      <c r="I68" s="246">
        <v>1.0058967321811842</v>
      </c>
      <c r="K68" s="182" t="s">
        <v>631</v>
      </c>
      <c r="L68" s="15">
        <v>5.1160033349111886</v>
      </c>
    </row>
    <row r="69" spans="2:12" ht="15">
      <c r="B69" s="182" t="s">
        <v>631</v>
      </c>
      <c r="C69" s="243">
        <v>0.78843170933673989</v>
      </c>
      <c r="E69" s="182" t="s">
        <v>633</v>
      </c>
      <c r="F69" s="15">
        <v>1.2959287131407926</v>
      </c>
      <c r="H69" s="182" t="s">
        <v>631</v>
      </c>
      <c r="I69" s="15">
        <v>0.10458752415759014</v>
      </c>
      <c r="K69" s="182" t="s">
        <v>633</v>
      </c>
      <c r="L69" s="15">
        <v>25.539896576057245</v>
      </c>
    </row>
    <row r="70" spans="2:12" ht="15">
      <c r="B70" s="182" t="s">
        <v>633</v>
      </c>
      <c r="C70" s="243">
        <v>1.292378216757978</v>
      </c>
      <c r="E70" s="182" t="s">
        <v>635</v>
      </c>
      <c r="F70" s="15">
        <v>0.11768763739006897</v>
      </c>
      <c r="H70" s="182" t="s">
        <v>633</v>
      </c>
      <c r="I70" s="15">
        <v>1.1752560034586577</v>
      </c>
      <c r="K70" s="182" t="s">
        <v>635</v>
      </c>
      <c r="L70" s="15">
        <v>8.020803047314462E-2</v>
      </c>
    </row>
    <row r="71" spans="2:12" ht="15">
      <c r="B71" s="182" t="s">
        <v>635</v>
      </c>
      <c r="C71" s="243">
        <v>2.1363582193573007</v>
      </c>
      <c r="E71" s="182" t="s">
        <v>637</v>
      </c>
      <c r="F71" s="15">
        <v>9.6622611927456123</v>
      </c>
      <c r="H71" s="182" t="s">
        <v>635</v>
      </c>
      <c r="I71" s="246">
        <v>1.1234720977990498</v>
      </c>
      <c r="K71" s="182" t="s">
        <v>637</v>
      </c>
      <c r="L71" s="15">
        <v>9.1307985054175873</v>
      </c>
    </row>
    <row r="72" spans="2:12" ht="15">
      <c r="B72" s="182" t="s">
        <v>637</v>
      </c>
      <c r="C72" s="243">
        <v>4.9213120300219586</v>
      </c>
      <c r="E72" s="182" t="s">
        <v>639</v>
      </c>
      <c r="F72" s="15">
        <v>2.2786688089029696</v>
      </c>
      <c r="H72" s="182" t="s">
        <v>637</v>
      </c>
      <c r="I72" s="15">
        <v>5.9471847137544627</v>
      </c>
      <c r="K72" s="182" t="s">
        <v>639</v>
      </c>
      <c r="L72" s="15">
        <v>2.5723231375905513</v>
      </c>
    </row>
    <row r="73" spans="2:12" ht="15">
      <c r="B73" s="182" t="s">
        <v>639</v>
      </c>
      <c r="C73" s="245">
        <v>1.1175039584244275</v>
      </c>
      <c r="E73" s="182" t="s">
        <v>641</v>
      </c>
      <c r="F73" s="15">
        <v>217.68410261914985</v>
      </c>
      <c r="H73" s="182" t="s">
        <v>639</v>
      </c>
      <c r="I73" s="15">
        <v>1.1874521047036974</v>
      </c>
      <c r="K73" s="182" t="s">
        <v>641</v>
      </c>
      <c r="L73" s="15">
        <v>0</v>
      </c>
    </row>
    <row r="74" spans="2:12" ht="15">
      <c r="B74" s="182" t="s">
        <v>641</v>
      </c>
      <c r="C74" s="243">
        <v>7.0610252251608205E-2</v>
      </c>
      <c r="E74" s="182" t="s">
        <v>643</v>
      </c>
      <c r="F74" s="15">
        <v>2.8252947796600199E-2</v>
      </c>
      <c r="H74" s="182" t="s">
        <v>641</v>
      </c>
      <c r="I74" s="15">
        <v>0.62133653700001168</v>
      </c>
      <c r="K74" s="182" t="s">
        <v>643</v>
      </c>
      <c r="L74" s="15">
        <v>4.371724816910012</v>
      </c>
    </row>
    <row r="75" spans="2:12" ht="15">
      <c r="B75" s="182" t="s">
        <v>645</v>
      </c>
      <c r="C75" s="243">
        <v>0.16053433190870417</v>
      </c>
      <c r="E75" s="182" t="s">
        <v>645</v>
      </c>
      <c r="F75" s="15">
        <v>7.5787803635215881E-2</v>
      </c>
      <c r="H75" s="182" t="s">
        <v>643</v>
      </c>
      <c r="I75" s="15">
        <v>0</v>
      </c>
      <c r="K75" s="182" t="s">
        <v>645</v>
      </c>
      <c r="L75" s="15">
        <v>2.5521734137419667E-2</v>
      </c>
    </row>
    <row r="76" spans="2:12" ht="15">
      <c r="B76" s="182" t="s">
        <v>647</v>
      </c>
      <c r="C76" s="243">
        <v>4.4859651448707956</v>
      </c>
      <c r="E76" s="182" t="s">
        <v>647</v>
      </c>
      <c r="F76" s="15">
        <v>1.9857932228029089</v>
      </c>
      <c r="H76" s="182" t="s">
        <v>645</v>
      </c>
      <c r="I76" s="15">
        <v>1.703679657510203E-4</v>
      </c>
      <c r="K76" s="182" t="s">
        <v>647</v>
      </c>
      <c r="L76" s="15">
        <v>3.1701645122852256</v>
      </c>
    </row>
    <row r="77" spans="2:12" ht="15">
      <c r="B77" s="182" t="s">
        <v>649</v>
      </c>
      <c r="C77" s="243">
        <v>8.3216685217675881</v>
      </c>
      <c r="E77" s="182" t="s">
        <v>649</v>
      </c>
      <c r="F77" s="15">
        <v>5.6510508252198592</v>
      </c>
      <c r="H77" s="182" t="s">
        <v>647</v>
      </c>
      <c r="I77" s="246">
        <v>1.1157828732400494</v>
      </c>
      <c r="K77" s="182" t="s">
        <v>649</v>
      </c>
      <c r="L77" s="15" t="e">
        <v>#DIV/0!</v>
      </c>
    </row>
    <row r="78" spans="2:12" ht="15">
      <c r="B78" s="182" t="s">
        <v>651</v>
      </c>
      <c r="C78" s="243">
        <v>528.72488693878199</v>
      </c>
      <c r="E78" s="182" t="s">
        <v>651</v>
      </c>
      <c r="F78" s="15">
        <v>45.745142875006778</v>
      </c>
      <c r="H78" s="182" t="s">
        <v>649</v>
      </c>
      <c r="I78" s="15">
        <v>1.5467318373839263</v>
      </c>
      <c r="K78" s="182" t="s">
        <v>651</v>
      </c>
      <c r="L78" s="15">
        <v>184.42543894908988</v>
      </c>
    </row>
    <row r="79" spans="2:12" ht="15">
      <c r="B79" s="182" t="s">
        <v>653</v>
      </c>
      <c r="C79" s="243">
        <v>2.7731371627272901E-2</v>
      </c>
      <c r="E79" s="182" t="s">
        <v>653</v>
      </c>
      <c r="F79" s="15">
        <v>2.5519755931480162E-2</v>
      </c>
      <c r="H79" s="182" t="s">
        <v>651</v>
      </c>
      <c r="I79" s="15">
        <v>1.5173039285386329</v>
      </c>
      <c r="K79" s="182" t="s">
        <v>653</v>
      </c>
      <c r="L79" s="15">
        <v>0.65781421703046328</v>
      </c>
    </row>
    <row r="80" spans="2:12" ht="15">
      <c r="B80" s="182" t="s">
        <v>655</v>
      </c>
      <c r="C80" s="243">
        <v>0.7613711961131161</v>
      </c>
      <c r="E80" s="182" t="s">
        <v>655</v>
      </c>
      <c r="F80" s="15">
        <v>2.5311059934146822</v>
      </c>
      <c r="H80" s="182" t="s">
        <v>653</v>
      </c>
      <c r="I80" s="246">
        <v>1.0513615321456284</v>
      </c>
      <c r="K80" s="182" t="s">
        <v>655</v>
      </c>
      <c r="L80" s="15">
        <v>6.7875183014550769E-2</v>
      </c>
    </row>
    <row r="81" spans="2:12" ht="15">
      <c r="B81" s="182" t="s">
        <v>657</v>
      </c>
      <c r="C81" s="243">
        <v>2.8418948602217952E-2</v>
      </c>
      <c r="D81" s="211">
        <f>1/9</f>
        <v>0.1111111111111111</v>
      </c>
      <c r="E81" s="182" t="s">
        <v>657</v>
      </c>
      <c r="F81" s="15">
        <v>3.4588769904865098E-2</v>
      </c>
      <c r="H81" s="182" t="s">
        <v>655</v>
      </c>
      <c r="I81" s="246">
        <v>1.148141753463098</v>
      </c>
      <c r="K81" s="182" t="s">
        <v>657</v>
      </c>
      <c r="L81" s="15">
        <v>9.5504175409200989E-2</v>
      </c>
    </row>
    <row r="82" spans="2:12" ht="15">
      <c r="B82" s="182" t="s">
        <v>659</v>
      </c>
      <c r="C82" s="243">
        <v>0.57709023890789835</v>
      </c>
      <c r="E82" s="182" t="s">
        <v>659</v>
      </c>
      <c r="F82" s="15">
        <v>0.44500137328127715</v>
      </c>
      <c r="H82" s="182" t="s">
        <v>657</v>
      </c>
      <c r="I82" s="246">
        <v>1.1068204903369312</v>
      </c>
      <c r="K82" s="182" t="s">
        <v>659</v>
      </c>
      <c r="L82" s="15">
        <v>2.5696408202359092E-2</v>
      </c>
    </row>
    <row r="83" spans="2:12" ht="15">
      <c r="B83" s="182" t="s">
        <v>661</v>
      </c>
      <c r="C83" s="243">
        <v>2.1042700834496921</v>
      </c>
      <c r="E83" s="182" t="s">
        <v>661</v>
      </c>
      <c r="F83" s="15">
        <v>3.7933035946059546</v>
      </c>
      <c r="H83" s="182" t="s">
        <v>659</v>
      </c>
      <c r="I83" s="15">
        <v>0.75371407556150338</v>
      </c>
      <c r="K83" s="182" t="s">
        <v>661</v>
      </c>
      <c r="L83" s="15">
        <v>3.2733119216167261</v>
      </c>
    </row>
    <row r="84" spans="2:12" ht="15">
      <c r="B84" s="182" t="s">
        <v>663</v>
      </c>
      <c r="C84" s="243">
        <v>1.9312298710752711</v>
      </c>
      <c r="E84" s="182" t="s">
        <v>663</v>
      </c>
      <c r="F84" s="15">
        <v>1.9756678023615888</v>
      </c>
      <c r="H84" s="182" t="s">
        <v>661</v>
      </c>
      <c r="I84" s="246">
        <v>1.1505782363570145</v>
      </c>
      <c r="K84" s="182" t="s">
        <v>663</v>
      </c>
      <c r="L84" s="15">
        <v>25.083605659074419</v>
      </c>
    </row>
    <row r="85" spans="2:12" ht="15">
      <c r="B85" s="182" t="s">
        <v>665</v>
      </c>
      <c r="C85" s="243">
        <v>1.3526534972389435</v>
      </c>
      <c r="E85" s="182" t="s">
        <v>665</v>
      </c>
      <c r="F85" s="15">
        <v>1.4127272243252389</v>
      </c>
      <c r="H85" s="182" t="s">
        <v>663</v>
      </c>
      <c r="I85" s="246">
        <v>0.94909199021814505</v>
      </c>
      <c r="K85" s="182" t="s">
        <v>665</v>
      </c>
      <c r="L85" s="15">
        <v>4.4631339832817458</v>
      </c>
    </row>
    <row r="86" spans="2:12" ht="15">
      <c r="B86" s="182" t="s">
        <v>667</v>
      </c>
      <c r="C86" s="243">
        <v>0.52349460792840052</v>
      </c>
      <c r="E86" s="182" t="s">
        <v>667</v>
      </c>
      <c r="F86" s="15">
        <v>0.53207853900529278</v>
      </c>
      <c r="H86" s="182" t="s">
        <v>665</v>
      </c>
      <c r="I86" s="246">
        <v>0.94276755837053161</v>
      </c>
      <c r="K86" s="182" t="s">
        <v>667</v>
      </c>
      <c r="L86" s="15">
        <v>0.75160513717352451</v>
      </c>
    </row>
    <row r="87" spans="2:12" ht="15">
      <c r="B87" s="182" t="s">
        <v>669</v>
      </c>
      <c r="C87" s="243">
        <v>2.3101283206086975</v>
      </c>
      <c r="E87" s="182" t="s">
        <v>669</v>
      </c>
      <c r="F87" s="15">
        <v>1.5665705104399672</v>
      </c>
      <c r="H87" s="182" t="s">
        <v>667</v>
      </c>
      <c r="I87" s="15">
        <v>1.1959584902550575</v>
      </c>
      <c r="K87" s="182" t="s">
        <v>669</v>
      </c>
      <c r="L87" s="15">
        <v>0.75063740525518485</v>
      </c>
    </row>
    <row r="88" spans="2:12" ht="15">
      <c r="B88" s="182" t="s">
        <v>671</v>
      </c>
      <c r="C88" s="243" t="e">
        <v>#VALUE!</v>
      </c>
      <c r="E88" s="182" t="s">
        <v>671</v>
      </c>
      <c r="F88" s="15" t="e">
        <v>#VALUE!</v>
      </c>
      <c r="H88" s="182" t="s">
        <v>669</v>
      </c>
      <c r="I88" s="15">
        <v>0.83907179290381328</v>
      </c>
      <c r="K88" s="182" t="s">
        <v>671</v>
      </c>
      <c r="L88" s="15" t="e">
        <v>#VALUE!</v>
      </c>
    </row>
    <row r="89" spans="2:12" ht="15">
      <c r="B89" s="182" t="s">
        <v>674</v>
      </c>
      <c r="C89" s="243" t="e">
        <v>#VALUE!</v>
      </c>
      <c r="E89" s="182" t="s">
        <v>674</v>
      </c>
      <c r="F89" s="15" t="e">
        <v>#VALUE!</v>
      </c>
      <c r="H89" s="182" t="s">
        <v>671</v>
      </c>
      <c r="I89" s="15" t="e">
        <v>#VALUE!</v>
      </c>
      <c r="K89" s="182" t="s">
        <v>674</v>
      </c>
      <c r="L89" s="15">
        <v>1.2282534200831905</v>
      </c>
    </row>
    <row r="90" spans="2:12" ht="15">
      <c r="B90" s="182" t="s">
        <v>676</v>
      </c>
      <c r="C90" s="243">
        <v>0</v>
      </c>
      <c r="E90" s="182" t="s">
        <v>678</v>
      </c>
      <c r="F90" s="15">
        <v>1730.1549842015284</v>
      </c>
      <c r="H90" s="182" t="s">
        <v>674</v>
      </c>
      <c r="I90" s="246">
        <v>0.92385455708119935</v>
      </c>
      <c r="K90" s="182" t="s">
        <v>676</v>
      </c>
      <c r="L90" s="15" t="e">
        <v>#VALUE!</v>
      </c>
    </row>
    <row r="91" spans="2:12" ht="15">
      <c r="B91" s="182" t="s">
        <v>678</v>
      </c>
      <c r="C91" s="245">
        <v>0.9909586959398865</v>
      </c>
      <c r="E91" s="182" t="s">
        <v>680</v>
      </c>
      <c r="F91" s="246">
        <v>0.92896849329153519</v>
      </c>
      <c r="H91" s="182" t="s">
        <v>676</v>
      </c>
      <c r="I91" s="15">
        <v>0</v>
      </c>
      <c r="K91" s="182" t="s">
        <v>678</v>
      </c>
      <c r="L91" s="15" t="e">
        <v>#DIV/0!</v>
      </c>
    </row>
    <row r="92" spans="2:12" ht="15">
      <c r="B92" s="182" t="s">
        <v>680</v>
      </c>
      <c r="C92" s="243">
        <v>7.5895493937096076E-2</v>
      </c>
      <c r="D92" s="211">
        <f>2/4</f>
        <v>0.5</v>
      </c>
      <c r="E92" s="182" t="s">
        <v>682</v>
      </c>
      <c r="F92" s="15">
        <v>3.4588560781506927E-3</v>
      </c>
      <c r="H92" s="182" t="s">
        <v>678</v>
      </c>
      <c r="I92" s="15">
        <v>2.1696749610685155</v>
      </c>
      <c r="K92" s="182" t="s">
        <v>680</v>
      </c>
      <c r="L92" s="15">
        <v>2.4287895662967882E-2</v>
      </c>
    </row>
    <row r="93" spans="2:12" ht="15">
      <c r="B93" s="182" t="s">
        <v>682</v>
      </c>
      <c r="C93" s="245">
        <v>1.0489231486077868</v>
      </c>
      <c r="E93" s="182" t="s">
        <v>684</v>
      </c>
      <c r="F93" s="15">
        <v>1.9502326412285376</v>
      </c>
      <c r="H93" s="182" t="s">
        <v>680</v>
      </c>
      <c r="I93" s="15">
        <v>1.2723399805045346</v>
      </c>
      <c r="K93" s="182" t="s">
        <v>682</v>
      </c>
      <c r="L93" s="15" t="e">
        <v>#DIV/0!</v>
      </c>
    </row>
    <row r="94" spans="2:12" ht="15">
      <c r="B94" s="182" t="s">
        <v>684</v>
      </c>
      <c r="C94" s="243">
        <v>5.1015788999601908</v>
      </c>
      <c r="E94" s="182" t="s">
        <v>686</v>
      </c>
      <c r="F94" s="15">
        <v>0.60778204622829624</v>
      </c>
      <c r="H94" s="182" t="s">
        <v>682</v>
      </c>
      <c r="I94" s="246">
        <v>0.87873973901006719</v>
      </c>
      <c r="K94" s="182" t="s">
        <v>684</v>
      </c>
      <c r="L94" s="15">
        <v>3.2098628218431138</v>
      </c>
    </row>
    <row r="95" spans="2:12" ht="15">
      <c r="B95" s="182" t="s">
        <v>686</v>
      </c>
      <c r="C95" s="245">
        <v>0.86886884885441718</v>
      </c>
      <c r="E95" s="182" t="s">
        <v>688</v>
      </c>
      <c r="F95" s="15">
        <v>1.2467822573882925</v>
      </c>
      <c r="H95" s="182" t="s">
        <v>684</v>
      </c>
      <c r="I95" s="15">
        <v>1.6541402814294068</v>
      </c>
      <c r="K95" s="182" t="s">
        <v>686</v>
      </c>
      <c r="L95" s="15">
        <v>0.79336680339625276</v>
      </c>
    </row>
    <row r="96" spans="2:12" ht="15">
      <c r="B96" s="182" t="s">
        <v>688</v>
      </c>
      <c r="C96" s="243">
        <v>1.2407046005282043</v>
      </c>
      <c r="D96" s="211">
        <f>1/32</f>
        <v>3.125E-2</v>
      </c>
      <c r="E96" s="182" t="s">
        <v>690</v>
      </c>
      <c r="F96" s="246">
        <v>1.0675985438093891</v>
      </c>
      <c r="H96" s="182" t="s">
        <v>686</v>
      </c>
      <c r="I96" s="15">
        <v>0.7443718487993306</v>
      </c>
      <c r="K96" s="182" t="s">
        <v>688</v>
      </c>
      <c r="L96" s="246">
        <v>0.94369499535335577</v>
      </c>
    </row>
    <row r="97" spans="2:12" ht="15">
      <c r="B97" s="182" t="s">
        <v>690</v>
      </c>
      <c r="C97" s="243">
        <v>0.81518096671208462</v>
      </c>
      <c r="E97" s="182" t="s">
        <v>692</v>
      </c>
      <c r="F97" s="15">
        <v>1.5554973095536562</v>
      </c>
      <c r="H97" s="182" t="s">
        <v>688</v>
      </c>
      <c r="I97" s="246">
        <v>0.98439755326055645</v>
      </c>
      <c r="K97" s="182" t="s">
        <v>690</v>
      </c>
      <c r="L97" s="246">
        <v>0.90165370191056016</v>
      </c>
    </row>
    <row r="98" spans="2:12" ht="15">
      <c r="B98" s="182" t="s">
        <v>692</v>
      </c>
      <c r="C98" s="243">
        <v>1.8963929026052329</v>
      </c>
      <c r="E98" s="182" t="s">
        <v>694</v>
      </c>
      <c r="F98" s="15">
        <v>2.5221951915975436</v>
      </c>
      <c r="H98" s="182" t="s">
        <v>690</v>
      </c>
      <c r="I98" s="246">
        <v>0.90272196287134965</v>
      </c>
      <c r="K98" s="182" t="s">
        <v>692</v>
      </c>
      <c r="L98" s="15">
        <v>1.4502691425411649</v>
      </c>
    </row>
    <row r="99" spans="2:12" ht="15">
      <c r="B99" s="182" t="s">
        <v>694</v>
      </c>
      <c r="C99" s="243">
        <v>1.4703894583419108</v>
      </c>
      <c r="E99" s="182" t="s">
        <v>696</v>
      </c>
      <c r="F99" s="15">
        <v>2.9339982928137136</v>
      </c>
      <c r="H99" s="182" t="s">
        <v>692</v>
      </c>
      <c r="I99" s="246">
        <v>0.87101646697906898</v>
      </c>
      <c r="K99" s="182" t="s">
        <v>694</v>
      </c>
      <c r="L99" s="15">
        <v>1.8804327975022286</v>
      </c>
    </row>
    <row r="100" spans="2:12" ht="15">
      <c r="B100" s="182" t="s">
        <v>696</v>
      </c>
      <c r="C100" s="243">
        <v>0.75517512821371469</v>
      </c>
      <c r="E100" s="182" t="s">
        <v>698</v>
      </c>
      <c r="F100" s="15">
        <v>1.6678118805671311</v>
      </c>
      <c r="H100" s="182" t="s">
        <v>694</v>
      </c>
      <c r="I100" s="15">
        <v>0.66606506223861539</v>
      </c>
      <c r="K100" s="182" t="s">
        <v>696</v>
      </c>
      <c r="L100" s="15">
        <v>1.551581199469896</v>
      </c>
    </row>
    <row r="101" spans="2:12" ht="15">
      <c r="B101" s="182" t="s">
        <v>698</v>
      </c>
      <c r="C101" s="243">
        <v>0.55476125182652469</v>
      </c>
      <c r="E101" s="182" t="s">
        <v>700</v>
      </c>
      <c r="F101" s="15">
        <v>7.471648423349124E-2</v>
      </c>
      <c r="H101" s="182" t="s">
        <v>696</v>
      </c>
      <c r="I101" s="15">
        <v>0.59907820096220887</v>
      </c>
      <c r="K101" s="182" t="s">
        <v>698</v>
      </c>
      <c r="L101" s="246">
        <v>0.849140599960026</v>
      </c>
    </row>
    <row r="102" spans="2:12" ht="15">
      <c r="B102" s="182" t="s">
        <v>700</v>
      </c>
      <c r="C102" s="243">
        <v>0.19850809432078448</v>
      </c>
      <c r="E102" s="182" t="s">
        <v>702</v>
      </c>
      <c r="F102" s="15">
        <v>0.15918176234623574</v>
      </c>
      <c r="H102" s="182" t="s">
        <v>698</v>
      </c>
      <c r="I102" s="15">
        <v>1.384878081209491</v>
      </c>
      <c r="K102" s="182" t="s">
        <v>700</v>
      </c>
      <c r="L102" s="15">
        <v>8.2168193226120609E-2</v>
      </c>
    </row>
    <row r="103" spans="2:12" ht="15">
      <c r="B103" s="182" t="s">
        <v>702</v>
      </c>
      <c r="C103" s="243">
        <v>0.71593419750708476</v>
      </c>
      <c r="E103" s="182" t="s">
        <v>704</v>
      </c>
      <c r="F103" s="15">
        <v>6.943239180595703</v>
      </c>
      <c r="H103" s="182" t="s">
        <v>700</v>
      </c>
      <c r="I103" s="15">
        <v>0.66567281257694577</v>
      </c>
      <c r="K103" s="182" t="s">
        <v>702</v>
      </c>
      <c r="L103" s="15">
        <v>0.35924596412224036</v>
      </c>
    </row>
    <row r="104" spans="2:12" ht="15">
      <c r="B104" s="182" t="s">
        <v>704</v>
      </c>
      <c r="C104" s="243">
        <v>4.0944831335450216</v>
      </c>
      <c r="E104" s="182" t="s">
        <v>706</v>
      </c>
      <c r="F104" s="15">
        <v>14506.623558771842</v>
      </c>
      <c r="H104" s="182" t="s">
        <v>702</v>
      </c>
      <c r="I104" s="15">
        <v>1.4897810071753548</v>
      </c>
      <c r="K104" s="182" t="s">
        <v>704</v>
      </c>
      <c r="L104" s="15">
        <v>4.100131381123628</v>
      </c>
    </row>
    <row r="105" spans="2:12" ht="15">
      <c r="B105" s="182" t="s">
        <v>706</v>
      </c>
      <c r="C105" s="243">
        <v>9145.3014580728286</v>
      </c>
      <c r="E105" s="182" t="s">
        <v>708</v>
      </c>
      <c r="F105" s="15">
        <v>11.420094838852211</v>
      </c>
      <c r="H105" s="182" t="s">
        <v>704</v>
      </c>
      <c r="I105" s="15">
        <v>4.6190225343002052</v>
      </c>
      <c r="K105" s="182" t="s">
        <v>706</v>
      </c>
      <c r="L105" s="15">
        <v>1023.4210706393341</v>
      </c>
    </row>
    <row r="106" spans="2:12" ht="15">
      <c r="B106" s="182" t="s">
        <v>708</v>
      </c>
      <c r="C106" s="243">
        <v>0.17934275989283696</v>
      </c>
      <c r="E106" s="182" t="s">
        <v>710</v>
      </c>
      <c r="F106" s="15">
        <v>0.13216407090711013</v>
      </c>
      <c r="H106" s="182" t="s">
        <v>706</v>
      </c>
      <c r="I106" s="15">
        <v>10.745418162694413</v>
      </c>
      <c r="K106" s="182" t="s">
        <v>708</v>
      </c>
      <c r="L106" s="15">
        <v>7.8978774516011745</v>
      </c>
    </row>
    <row r="107" spans="2:12" ht="15">
      <c r="B107" s="182" t="s">
        <v>710</v>
      </c>
      <c r="C107" s="243">
        <v>0.27277781295521658</v>
      </c>
      <c r="E107" s="182" t="s">
        <v>712</v>
      </c>
      <c r="F107" s="15">
        <v>0.25763141605897716</v>
      </c>
      <c r="H107" s="182" t="s">
        <v>708</v>
      </c>
      <c r="I107" s="15">
        <v>2.1236052526744955</v>
      </c>
      <c r="K107" s="182" t="s">
        <v>710</v>
      </c>
      <c r="L107" s="15">
        <v>9.188205277234214E-2</v>
      </c>
    </row>
    <row r="108" spans="2:12" ht="15">
      <c r="B108" s="182" t="s">
        <v>712</v>
      </c>
      <c r="C108" s="243">
        <v>0.37836058637788722</v>
      </c>
      <c r="E108" s="182" t="s">
        <v>714</v>
      </c>
      <c r="F108" s="15">
        <v>3.0115374316120791</v>
      </c>
      <c r="H108" s="182" t="s">
        <v>710</v>
      </c>
      <c r="I108" s="15">
        <v>0.4892951033621244</v>
      </c>
      <c r="K108" s="182" t="s">
        <v>712</v>
      </c>
      <c r="L108" s="15">
        <v>0.24326558374291257</v>
      </c>
    </row>
    <row r="109" spans="2:12" ht="15">
      <c r="B109" s="182" t="s">
        <v>714</v>
      </c>
      <c r="C109" s="243">
        <v>6.0676189800250055</v>
      </c>
      <c r="E109" s="182" t="s">
        <v>716</v>
      </c>
      <c r="F109" s="15">
        <v>17.249125206490969</v>
      </c>
      <c r="H109" s="182" t="s">
        <v>712</v>
      </c>
      <c r="I109" s="15">
        <v>0.69942058442460975</v>
      </c>
      <c r="K109" s="182" t="s">
        <v>714</v>
      </c>
      <c r="L109" s="15">
        <v>1.6450049885751301</v>
      </c>
    </row>
    <row r="110" spans="2:12" ht="15">
      <c r="B110" s="182" t="s">
        <v>716</v>
      </c>
      <c r="C110" s="243">
        <v>0.44468250161666761</v>
      </c>
      <c r="E110" s="182" t="s">
        <v>718</v>
      </c>
      <c r="F110" s="15">
        <v>4.8414722115111261E-2</v>
      </c>
      <c r="H110" s="182" t="s">
        <v>714</v>
      </c>
      <c r="I110" s="15">
        <v>0.33711303644961244</v>
      </c>
      <c r="K110" s="182" t="s">
        <v>716</v>
      </c>
      <c r="L110" s="15">
        <v>51.105470095657644</v>
      </c>
    </row>
    <row r="111" spans="2:12" ht="15">
      <c r="B111" s="182" t="s">
        <v>718</v>
      </c>
      <c r="C111" s="243">
        <v>0.12242437154566142</v>
      </c>
      <c r="E111" s="182" t="s">
        <v>720</v>
      </c>
      <c r="F111" s="15">
        <v>8.1887414281209145E-2</v>
      </c>
      <c r="H111" s="182" t="s">
        <v>716</v>
      </c>
      <c r="I111" s="246">
        <v>1.1066641050501156</v>
      </c>
      <c r="K111" s="182" t="s">
        <v>718</v>
      </c>
      <c r="L111" s="15">
        <v>0.21006561481713731</v>
      </c>
    </row>
    <row r="112" spans="2:12" ht="15">
      <c r="B112" s="182" t="s">
        <v>720</v>
      </c>
      <c r="C112" s="243">
        <v>0.27754772075459172</v>
      </c>
      <c r="E112" s="182" t="s">
        <v>722</v>
      </c>
      <c r="F112" s="15">
        <v>0.15529269083494004</v>
      </c>
      <c r="H112" s="182" t="s">
        <v>718</v>
      </c>
      <c r="I112" s="246">
        <v>0.9512906211966895</v>
      </c>
      <c r="K112" s="182" t="s">
        <v>720</v>
      </c>
      <c r="L112" s="15">
        <v>5.4291644949371637E-2</v>
      </c>
    </row>
    <row r="113" spans="2:12" ht="15">
      <c r="B113" s="182" t="s">
        <v>722</v>
      </c>
      <c r="C113" s="243">
        <v>0.18831429915277148</v>
      </c>
      <c r="E113" s="182" t="s">
        <v>724</v>
      </c>
      <c r="F113" s="15">
        <v>2.9445544625174166E-2</v>
      </c>
      <c r="H113" s="182" t="s">
        <v>720</v>
      </c>
      <c r="I113" s="246">
        <v>1.0888190048796635</v>
      </c>
      <c r="K113" s="182" t="s">
        <v>722</v>
      </c>
      <c r="L113" s="15">
        <v>0.10147253247032019</v>
      </c>
    </row>
    <row r="114" spans="2:12" ht="15">
      <c r="B114" s="182" t="s">
        <v>724</v>
      </c>
      <c r="C114" s="243">
        <v>9.8530498198067834E-2</v>
      </c>
      <c r="E114" s="182" t="s">
        <v>726</v>
      </c>
      <c r="F114" s="246">
        <v>0.88283377000950747</v>
      </c>
      <c r="H114" s="182" t="s">
        <v>722</v>
      </c>
      <c r="I114" s="246">
        <v>0.89227360177817006</v>
      </c>
      <c r="K114" s="182" t="s">
        <v>724</v>
      </c>
      <c r="L114" s="15">
        <v>5.7991998485711495E-2</v>
      </c>
    </row>
    <row r="115" spans="2:12" ht="15">
      <c r="B115" s="182" t="s">
        <v>726</v>
      </c>
      <c r="C115" s="243">
        <v>7.2733604235105762</v>
      </c>
      <c r="E115" s="182" t="s">
        <v>728</v>
      </c>
      <c r="F115" s="15">
        <v>7.3992469712772868</v>
      </c>
      <c r="H115" s="182" t="s">
        <v>724</v>
      </c>
      <c r="I115" s="15">
        <v>0.78306516276671523</v>
      </c>
      <c r="K115" s="182" t="s">
        <v>726</v>
      </c>
      <c r="L115" s="246">
        <v>1.0600622772958073</v>
      </c>
    </row>
    <row r="116" spans="2:12" ht="15">
      <c r="B116" s="182" t="s">
        <v>728</v>
      </c>
      <c r="C116" s="243">
        <v>1.1457641496233471</v>
      </c>
      <c r="E116" s="182" t="s">
        <v>730</v>
      </c>
      <c r="F116" s="15">
        <v>0.63600352424117013</v>
      </c>
      <c r="H116" s="182" t="s">
        <v>726</v>
      </c>
      <c r="I116" s="246">
        <v>0.87125237260814115</v>
      </c>
      <c r="K116" s="182" t="s">
        <v>728</v>
      </c>
      <c r="L116" s="15">
        <v>5.8746874141335654</v>
      </c>
    </row>
    <row r="117" spans="2:12" ht="15">
      <c r="B117" s="182" t="s">
        <v>730</v>
      </c>
      <c r="C117" s="243">
        <v>0.51972631377883316</v>
      </c>
      <c r="E117" s="182" t="s">
        <v>732</v>
      </c>
      <c r="F117" s="246">
        <v>1.0425862905000711</v>
      </c>
      <c r="H117" s="182" t="s">
        <v>728</v>
      </c>
      <c r="I117" s="15">
        <v>0.83814699305566298</v>
      </c>
      <c r="K117" s="182" t="s">
        <v>730</v>
      </c>
      <c r="L117" s="15">
        <v>0.57058094135019444</v>
      </c>
    </row>
    <row r="118" spans="2:12" ht="15">
      <c r="B118" s="182" t="s">
        <v>732</v>
      </c>
      <c r="C118" s="243">
        <v>1.6640415974369376</v>
      </c>
      <c r="E118" s="182" t="s">
        <v>734</v>
      </c>
      <c r="F118" s="246">
        <v>1.0959485165612504</v>
      </c>
      <c r="H118" s="182" t="s">
        <v>730</v>
      </c>
      <c r="I118" s="246">
        <v>0.8578808578625442</v>
      </c>
      <c r="K118" s="182" t="s">
        <v>732</v>
      </c>
      <c r="L118" s="15">
        <v>1.1923878088721769</v>
      </c>
    </row>
    <row r="119" spans="2:12" ht="15">
      <c r="B119" s="182" t="s">
        <v>734</v>
      </c>
      <c r="C119" s="243">
        <v>0.39809849469772507</v>
      </c>
      <c r="E119" s="182" t="s">
        <v>736</v>
      </c>
      <c r="F119" s="15">
        <v>0.22530654580169485</v>
      </c>
      <c r="H119" s="182" t="s">
        <v>732</v>
      </c>
      <c r="I119" s="246">
        <v>1.0371745928521918</v>
      </c>
      <c r="K119" s="182" t="s">
        <v>734</v>
      </c>
      <c r="L119" s="15">
        <v>1.5605221027745355</v>
      </c>
    </row>
    <row r="120" spans="2:12" ht="15">
      <c r="B120" s="182" t="s">
        <v>736</v>
      </c>
      <c r="C120" s="243">
        <v>0.26607447437180709</v>
      </c>
      <c r="E120" s="182" t="s">
        <v>738</v>
      </c>
      <c r="F120" s="15">
        <v>3.4520499710406076</v>
      </c>
      <c r="H120" s="182" t="s">
        <v>734</v>
      </c>
      <c r="I120" s="246">
        <v>0.96031843114392001</v>
      </c>
      <c r="K120" s="182" t="s">
        <v>736</v>
      </c>
      <c r="L120" s="15">
        <v>0.21864310744192034</v>
      </c>
    </row>
    <row r="121" spans="2:12" ht="15">
      <c r="B121" s="182" t="s">
        <v>738</v>
      </c>
      <c r="C121" s="243">
        <v>30.819504496673307</v>
      </c>
      <c r="E121" s="182" t="s">
        <v>740</v>
      </c>
      <c r="F121" s="15">
        <v>7.9131544627975954</v>
      </c>
      <c r="H121" s="182" t="s">
        <v>736</v>
      </c>
      <c r="I121" s="15">
        <v>4.7610344796474493</v>
      </c>
      <c r="K121" s="182" t="s">
        <v>738</v>
      </c>
      <c r="L121" s="15">
        <v>4.2108802459937591</v>
      </c>
    </row>
    <row r="122" spans="2:12" ht="15">
      <c r="B122" s="182" t="s">
        <v>740</v>
      </c>
      <c r="C122" s="243">
        <v>0.56672536978378574</v>
      </c>
      <c r="E122" s="182" t="s">
        <v>742</v>
      </c>
      <c r="F122" s="15">
        <v>0.64665307116368032</v>
      </c>
      <c r="H122" s="182" t="s">
        <v>738</v>
      </c>
      <c r="I122" s="15">
        <v>1.444173064250422</v>
      </c>
      <c r="K122" s="182" t="s">
        <v>740</v>
      </c>
      <c r="L122" s="15">
        <v>14.832436701924127</v>
      </c>
    </row>
    <row r="123" spans="2:12" ht="15">
      <c r="B123" s="182" t="s">
        <v>742</v>
      </c>
      <c r="C123" s="245">
        <v>0.90534697582100243</v>
      </c>
      <c r="E123" s="182" t="s">
        <v>744</v>
      </c>
      <c r="F123" s="246">
        <v>0.85437647304295439</v>
      </c>
      <c r="H123" s="182" t="s">
        <v>740</v>
      </c>
      <c r="I123" s="246">
        <v>0.91194889190064599</v>
      </c>
      <c r="K123" s="182" t="s">
        <v>742</v>
      </c>
      <c r="L123" s="15">
        <v>0.58624348316904407</v>
      </c>
    </row>
    <row r="124" spans="2:12" ht="15">
      <c r="B124" s="182" t="s">
        <v>744</v>
      </c>
      <c r="C124" s="243">
        <v>0.52964523081786719</v>
      </c>
      <c r="E124" s="182" t="s">
        <v>746</v>
      </c>
      <c r="F124" s="15">
        <v>0.46011464305022287</v>
      </c>
      <c r="H124" s="182" t="s">
        <v>742</v>
      </c>
      <c r="I124" s="15">
        <v>1.2789161337766799</v>
      </c>
      <c r="K124" s="182" t="s">
        <v>744</v>
      </c>
      <c r="L124" s="15">
        <v>1.1847774929858219</v>
      </c>
    </row>
    <row r="125" spans="2:12" ht="15">
      <c r="B125" s="182" t="s">
        <v>746</v>
      </c>
      <c r="C125" s="243">
        <v>0.22650468165906701</v>
      </c>
      <c r="E125" s="182" t="s">
        <v>748</v>
      </c>
      <c r="F125" s="15">
        <v>1.8156916010735538</v>
      </c>
      <c r="H125" s="182" t="s">
        <v>744</v>
      </c>
      <c r="I125" s="15">
        <v>0.44014755546459472</v>
      </c>
      <c r="K125" s="182" t="s">
        <v>746</v>
      </c>
      <c r="L125" s="15">
        <v>0.52037734038711547</v>
      </c>
    </row>
    <row r="126" spans="2:12" ht="15">
      <c r="B126" s="182" t="s">
        <v>748</v>
      </c>
      <c r="C126" s="243">
        <v>3.7317470161349822</v>
      </c>
      <c r="E126" s="182" t="s">
        <v>750</v>
      </c>
      <c r="F126" s="15">
        <v>0.59338309956146673</v>
      </c>
      <c r="H126" s="182" t="s">
        <v>746</v>
      </c>
      <c r="I126" s="15">
        <v>0.59552225194134623</v>
      </c>
      <c r="K126" s="182" t="s">
        <v>748</v>
      </c>
      <c r="L126" s="15">
        <v>3.1097637445564295</v>
      </c>
    </row>
    <row r="127" spans="2:12" ht="15">
      <c r="B127" s="182" t="s">
        <v>750</v>
      </c>
      <c r="C127" s="243">
        <v>0.58786727844545861</v>
      </c>
      <c r="E127" s="182" t="s">
        <v>752</v>
      </c>
      <c r="F127" s="15">
        <v>0.21167005071867012</v>
      </c>
      <c r="H127" s="182" t="s">
        <v>748</v>
      </c>
      <c r="I127" s="15">
        <v>4.2600349153057948</v>
      </c>
      <c r="K127" s="182" t="s">
        <v>750</v>
      </c>
      <c r="L127" s="246">
        <v>0.90184484562757639</v>
      </c>
    </row>
    <row r="128" spans="2:12" ht="15">
      <c r="B128" s="182" t="s">
        <v>752</v>
      </c>
      <c r="C128" s="243">
        <v>0.17604070279229489</v>
      </c>
      <c r="E128" s="182" t="s">
        <v>754</v>
      </c>
      <c r="F128" s="15">
        <v>4.3492149595269254</v>
      </c>
      <c r="H128" s="182" t="s">
        <v>750</v>
      </c>
      <c r="I128" s="246">
        <v>0.90606960582136498</v>
      </c>
      <c r="K128" s="182" t="s">
        <v>752</v>
      </c>
      <c r="L128" s="15">
        <v>0.19986277049003698</v>
      </c>
    </row>
    <row r="129" spans="2:12" ht="15">
      <c r="B129" s="182" t="s">
        <v>754</v>
      </c>
      <c r="C129" s="243">
        <v>6.3291305655429673</v>
      </c>
      <c r="D129" s="211">
        <f>7/51</f>
        <v>0.13725490196078433</v>
      </c>
      <c r="E129" s="182" t="s">
        <v>756</v>
      </c>
      <c r="F129" s="15">
        <v>13.374649726569285</v>
      </c>
      <c r="H129" s="182" t="s">
        <v>752</v>
      </c>
      <c r="I129" s="15">
        <v>0.34354196316300045</v>
      </c>
      <c r="K129" s="182" t="s">
        <v>1027</v>
      </c>
      <c r="L129" s="15">
        <v>0.26561998461339764</v>
      </c>
    </row>
    <row r="130" spans="2:12" ht="15">
      <c r="B130" s="182" t="s">
        <v>756</v>
      </c>
      <c r="C130" s="245">
        <v>1.0005088228565868</v>
      </c>
      <c r="E130" s="182" t="s">
        <v>758</v>
      </c>
      <c r="F130" s="15">
        <v>2.2928855051880714</v>
      </c>
      <c r="H130" s="182" t="s">
        <v>1027</v>
      </c>
      <c r="I130" s="15">
        <v>0.42564287156863795</v>
      </c>
      <c r="K130" s="182" t="s">
        <v>754</v>
      </c>
      <c r="L130" s="15">
        <v>3.3285142386688218</v>
      </c>
    </row>
    <row r="131" spans="2:12" ht="15">
      <c r="B131" s="182" t="s">
        <v>758</v>
      </c>
      <c r="C131" s="243">
        <v>0.1826276437776588</v>
      </c>
      <c r="E131" s="182" t="s">
        <v>760</v>
      </c>
      <c r="F131" s="15">
        <v>6.114566380645934E-2</v>
      </c>
      <c r="H131" s="182" t="s">
        <v>754</v>
      </c>
      <c r="I131" s="15">
        <v>0.33151918786282286</v>
      </c>
      <c r="K131" s="182" t="s">
        <v>756</v>
      </c>
      <c r="L131" s="15">
        <v>12.625881647771706</v>
      </c>
    </row>
    <row r="132" spans="2:12" ht="15">
      <c r="B132" s="182" t="s">
        <v>760</v>
      </c>
      <c r="C132" s="243">
        <v>8.8292078033596788E-2</v>
      </c>
      <c r="E132" s="182" t="s">
        <v>762</v>
      </c>
      <c r="F132" s="15">
        <v>7.4078151203373438E-2</v>
      </c>
      <c r="H132" s="182" t="s">
        <v>756</v>
      </c>
      <c r="I132" s="15">
        <v>1.3670252254948809</v>
      </c>
      <c r="K132" s="182" t="s">
        <v>758</v>
      </c>
      <c r="L132" s="15">
        <v>1.5804354282146966</v>
      </c>
    </row>
    <row r="133" spans="2:12" ht="15">
      <c r="B133" s="182" t="s">
        <v>762</v>
      </c>
      <c r="C133" s="245">
        <v>0.91643087503069098</v>
      </c>
      <c r="E133" s="182" t="s">
        <v>764</v>
      </c>
      <c r="F133" s="15">
        <v>1.5428714628463371</v>
      </c>
      <c r="H133" s="182" t="s">
        <v>758</v>
      </c>
      <c r="I133" s="246">
        <v>0.94861869154765044</v>
      </c>
      <c r="K133" s="182" t="s">
        <v>760</v>
      </c>
      <c r="L133" s="15">
        <v>8.7268249941640758E-2</v>
      </c>
    </row>
    <row r="134" spans="2:12" ht="15">
      <c r="B134" s="182" t="s">
        <v>764</v>
      </c>
      <c r="C134" s="243">
        <v>1.7692728217280489</v>
      </c>
      <c r="E134" s="182" t="s">
        <v>766</v>
      </c>
      <c r="F134" s="15">
        <v>1.9037377875203729</v>
      </c>
      <c r="H134" s="182" t="s">
        <v>760</v>
      </c>
      <c r="I134" s="246">
        <v>0.88690256721453131</v>
      </c>
      <c r="K134" s="182" t="s">
        <v>762</v>
      </c>
      <c r="L134" s="15">
        <v>8.5699320644290936E-2</v>
      </c>
    </row>
    <row r="135" spans="2:12" ht="15">
      <c r="B135" s="182" t="s">
        <v>766</v>
      </c>
      <c r="C135" s="243">
        <v>0.28942847645799402</v>
      </c>
      <c r="E135" s="182" t="s">
        <v>768</v>
      </c>
      <c r="F135" s="15">
        <v>4.853692920396567E-2</v>
      </c>
      <c r="H135" s="182" t="s">
        <v>762</v>
      </c>
      <c r="I135" s="246">
        <v>1.144682951917785</v>
      </c>
      <c r="K135" s="182" t="s">
        <v>764</v>
      </c>
      <c r="L135" s="15">
        <v>1.5858816963671711</v>
      </c>
    </row>
    <row r="136" spans="2:12" ht="15">
      <c r="B136" s="182" t="s">
        <v>768</v>
      </c>
      <c r="C136" s="243">
        <v>6.2434103428665767E-2</v>
      </c>
      <c r="E136" s="182" t="s">
        <v>770</v>
      </c>
      <c r="F136" s="15">
        <v>8.0683432692347845E-2</v>
      </c>
      <c r="H136" s="182" t="s">
        <v>764</v>
      </c>
      <c r="I136" s="15">
        <v>1.1811714442235413</v>
      </c>
      <c r="K136" s="182" t="s">
        <v>766</v>
      </c>
      <c r="L136" s="15">
        <v>1.7847041065078106</v>
      </c>
    </row>
    <row r="137" spans="2:12" ht="15">
      <c r="B137" s="182" t="s">
        <v>770</v>
      </c>
      <c r="C137" s="245">
        <v>0.95673919159610921</v>
      </c>
      <c r="E137" s="182" t="s">
        <v>772</v>
      </c>
      <c r="F137" s="15">
        <v>1.2174659124977762</v>
      </c>
      <c r="H137" s="182" t="s">
        <v>766</v>
      </c>
      <c r="I137" s="15">
        <v>0.50907602498058735</v>
      </c>
      <c r="K137" s="182" t="s">
        <v>768</v>
      </c>
      <c r="L137" s="15">
        <v>9.8995124286824804E-2</v>
      </c>
    </row>
    <row r="138" spans="2:12" ht="15">
      <c r="B138" s="182" t="s">
        <v>772</v>
      </c>
      <c r="C138" s="243">
        <v>0.7027716732527326</v>
      </c>
      <c r="E138" s="182" t="s">
        <v>774</v>
      </c>
      <c r="F138" s="15">
        <v>1.8970385479650727</v>
      </c>
      <c r="H138" s="182" t="s">
        <v>768</v>
      </c>
      <c r="I138" s="15">
        <v>0.76327332113402524</v>
      </c>
      <c r="K138" s="182" t="s">
        <v>770</v>
      </c>
      <c r="L138" s="15">
        <v>0.5342188435012033</v>
      </c>
    </row>
    <row r="139" spans="2:12" ht="15">
      <c r="B139" s="182" t="s">
        <v>774</v>
      </c>
      <c r="C139" s="243">
        <v>1.8426152318074278</v>
      </c>
      <c r="E139" s="182" t="s">
        <v>776</v>
      </c>
      <c r="F139" s="15">
        <v>3.9470829007456825</v>
      </c>
      <c r="H139" s="182" t="s">
        <v>770</v>
      </c>
      <c r="I139" s="15">
        <v>0.67463977589895807</v>
      </c>
      <c r="K139" s="182" t="s">
        <v>772</v>
      </c>
      <c r="L139" s="15">
        <v>1.4723956916962206</v>
      </c>
    </row>
    <row r="140" spans="2:12" ht="15">
      <c r="B140" s="182" t="s">
        <v>776</v>
      </c>
      <c r="C140" s="243">
        <v>1.7014319409716914</v>
      </c>
      <c r="E140" s="182" t="s">
        <v>778</v>
      </c>
      <c r="F140" s="15">
        <v>6.2551634682566171</v>
      </c>
      <c r="H140" s="182" t="s">
        <v>772</v>
      </c>
      <c r="I140" s="246">
        <v>1.0528606275020174</v>
      </c>
      <c r="K140" s="182" t="s">
        <v>774</v>
      </c>
      <c r="L140" s="15">
        <v>2.8551611438525373</v>
      </c>
    </row>
    <row r="141" spans="2:12" ht="15">
      <c r="B141" s="182" t="s">
        <v>778</v>
      </c>
      <c r="C141" s="243">
        <v>2.2005984263038738</v>
      </c>
      <c r="E141" s="182" t="s">
        <v>780</v>
      </c>
      <c r="F141" s="15">
        <v>1.7854726043038649</v>
      </c>
      <c r="H141" s="182" t="s">
        <v>774</v>
      </c>
      <c r="I141" s="15">
        <v>1.1656595183514269</v>
      </c>
      <c r="K141" s="182" t="s">
        <v>776</v>
      </c>
      <c r="L141" s="15">
        <v>5.58754103337278</v>
      </c>
    </row>
    <row r="142" spans="2:12" ht="15">
      <c r="B142" s="182" t="s">
        <v>780</v>
      </c>
      <c r="C142" s="243">
        <v>0.60792752906898173</v>
      </c>
      <c r="E142" s="182" t="s">
        <v>782</v>
      </c>
      <c r="F142" s="15">
        <v>0.6692533099203557</v>
      </c>
      <c r="H142" s="182" t="s">
        <v>776</v>
      </c>
      <c r="I142" s="15">
        <v>0.82885306129861125</v>
      </c>
      <c r="K142" s="182" t="s">
        <v>778</v>
      </c>
      <c r="L142" s="15">
        <v>10.80036872410496</v>
      </c>
    </row>
    <row r="143" spans="2:12" ht="15">
      <c r="B143" s="182" t="s">
        <v>782</v>
      </c>
      <c r="C143" s="243">
        <v>0.44885625409584473</v>
      </c>
      <c r="E143" s="182" t="s">
        <v>784</v>
      </c>
      <c r="F143" s="15">
        <v>0.80081197875617505</v>
      </c>
      <c r="H143" s="182" t="s">
        <v>778</v>
      </c>
      <c r="I143" s="15">
        <v>1.8447378776773669</v>
      </c>
      <c r="K143" s="182" t="s">
        <v>780</v>
      </c>
      <c r="L143" s="15">
        <v>1.4279390802350811</v>
      </c>
    </row>
    <row r="144" spans="2:12" ht="15">
      <c r="B144" s="182" t="s">
        <v>784</v>
      </c>
      <c r="C144" s="243">
        <v>0.51777448359654243</v>
      </c>
      <c r="E144" s="182" t="s">
        <v>786</v>
      </c>
      <c r="F144" s="246">
        <v>0.86555097986383733</v>
      </c>
      <c r="H144" s="182" t="s">
        <v>780</v>
      </c>
      <c r="I144" s="15">
        <v>0.60791081133081715</v>
      </c>
      <c r="K144" s="182" t="s">
        <v>782</v>
      </c>
      <c r="L144" s="15">
        <v>0.84439401050807428</v>
      </c>
    </row>
    <row r="145" spans="2:12" ht="15">
      <c r="B145" s="182" t="s">
        <v>786</v>
      </c>
      <c r="C145" s="243">
        <v>0.78842865459615152</v>
      </c>
      <c r="E145" s="182" t="s">
        <v>788</v>
      </c>
      <c r="F145" s="15">
        <v>0.30211560841402546</v>
      </c>
      <c r="H145" s="182" t="s">
        <v>782</v>
      </c>
      <c r="I145" s="15">
        <v>0.75966498000872962</v>
      </c>
      <c r="K145" s="182" t="s">
        <v>784</v>
      </c>
      <c r="L145" s="246">
        <v>0.9266012524876166</v>
      </c>
    </row>
    <row r="146" spans="2:12" ht="15">
      <c r="B146" s="182" t="s">
        <v>788</v>
      </c>
      <c r="C146" s="243">
        <v>0.28499427410043932</v>
      </c>
      <c r="E146" s="182" t="s">
        <v>790</v>
      </c>
      <c r="F146" s="15">
        <v>0.33204975068477238</v>
      </c>
      <c r="H146" s="182" t="s">
        <v>784</v>
      </c>
      <c r="I146" s="15">
        <v>0.77838168235812955</v>
      </c>
      <c r="K146" s="182" t="s">
        <v>786</v>
      </c>
      <c r="L146" s="15">
        <v>1.3411409832910695</v>
      </c>
    </row>
    <row r="147" spans="2:12" ht="15">
      <c r="B147" s="182" t="s">
        <v>790</v>
      </c>
      <c r="C147" s="245">
        <v>0.97873071057781869</v>
      </c>
      <c r="E147" s="182" t="s">
        <v>792</v>
      </c>
      <c r="F147" s="15">
        <v>0.82595454521388945</v>
      </c>
      <c r="H147" s="182" t="s">
        <v>786</v>
      </c>
      <c r="I147" s="15">
        <v>1.4231245000598285</v>
      </c>
      <c r="K147" s="182" t="s">
        <v>788</v>
      </c>
      <c r="L147" s="15">
        <v>1.2213645096516084</v>
      </c>
    </row>
    <row r="148" spans="2:12" ht="15">
      <c r="B148" s="182" t="s">
        <v>792</v>
      </c>
      <c r="C148" s="243">
        <v>0.48912574158003375</v>
      </c>
      <c r="E148" s="182" t="s">
        <v>794</v>
      </c>
      <c r="F148" s="15">
        <v>2.5225219920923553E-2</v>
      </c>
      <c r="H148" s="182" t="s">
        <v>788</v>
      </c>
      <c r="I148" s="15">
        <v>0.78535267725808322</v>
      </c>
      <c r="K148" s="182" t="s">
        <v>790</v>
      </c>
      <c r="L148" s="15">
        <v>1.5520782476117299</v>
      </c>
    </row>
    <row r="149" spans="2:12" ht="15">
      <c r="B149" s="182" t="s">
        <v>794</v>
      </c>
      <c r="C149" s="243">
        <v>2.4721321820243173E-2</v>
      </c>
      <c r="E149" s="182" t="s">
        <v>796</v>
      </c>
      <c r="F149" s="15">
        <v>0.10775259871332474</v>
      </c>
      <c r="H149" s="182" t="s">
        <v>790</v>
      </c>
      <c r="I149" s="15">
        <v>1.5509299236186083</v>
      </c>
      <c r="K149" s="182" t="s">
        <v>792</v>
      </c>
      <c r="L149" s="246">
        <v>0.95050156264359309</v>
      </c>
    </row>
    <row r="150" spans="2:12" ht="15">
      <c r="B150" s="182" t="s">
        <v>796</v>
      </c>
      <c r="C150" s="243">
        <v>1.8753487594498188</v>
      </c>
      <c r="E150" s="182" t="s">
        <v>798</v>
      </c>
      <c r="F150" s="15">
        <v>4.8218634244913945</v>
      </c>
      <c r="H150" s="182" t="s">
        <v>792</v>
      </c>
      <c r="I150" s="15">
        <v>1.5173038268886194</v>
      </c>
      <c r="K150" s="182" t="s">
        <v>794</v>
      </c>
      <c r="L150" s="15">
        <v>2.3056988153630994E-2</v>
      </c>
    </row>
    <row r="151" spans="2:12" ht="15">
      <c r="B151" s="182" t="s">
        <v>798</v>
      </c>
      <c r="C151" s="243">
        <v>0.73051422071556937</v>
      </c>
      <c r="E151" s="182" t="s">
        <v>800</v>
      </c>
      <c r="F151" s="15">
        <v>3.2598630789392264</v>
      </c>
      <c r="H151" s="182" t="s">
        <v>794</v>
      </c>
      <c r="I151" s="246">
        <v>1.1206650554736921</v>
      </c>
      <c r="K151" s="182" t="s">
        <v>796</v>
      </c>
      <c r="L151" s="15">
        <v>8.6262686004457398E-2</v>
      </c>
    </row>
    <row r="152" spans="2:12" ht="15">
      <c r="B152" s="182" t="s">
        <v>800</v>
      </c>
      <c r="C152" s="243">
        <v>1.5236919990621183</v>
      </c>
      <c r="E152" s="182" t="s">
        <v>802</v>
      </c>
      <c r="F152" s="15">
        <v>3.6290383391043326</v>
      </c>
      <c r="H152" s="182" t="s">
        <v>796</v>
      </c>
      <c r="I152" s="246">
        <v>0.86354544762842567</v>
      </c>
      <c r="K152" s="182" t="s">
        <v>798</v>
      </c>
      <c r="L152" s="15">
        <v>3.9022977214768368</v>
      </c>
    </row>
    <row r="153" spans="2:12" ht="15">
      <c r="B153" s="182" t="s">
        <v>802</v>
      </c>
      <c r="C153" s="243">
        <v>2.505992912165075</v>
      </c>
      <c r="E153" s="182" t="s">
        <v>804</v>
      </c>
      <c r="F153" s="15">
        <v>5.0748925956557143</v>
      </c>
      <c r="H153" s="182" t="s">
        <v>798</v>
      </c>
      <c r="I153" s="15">
        <v>0.75307956865189773</v>
      </c>
      <c r="K153" s="182" t="s">
        <v>800</v>
      </c>
      <c r="L153" s="15">
        <v>2.6758486613184456</v>
      </c>
    </row>
    <row r="154" spans="2:12" ht="15">
      <c r="B154" s="182" t="s">
        <v>804</v>
      </c>
      <c r="C154" s="243">
        <v>3.2119946170052991</v>
      </c>
      <c r="E154" s="182" t="s">
        <v>806</v>
      </c>
      <c r="F154" s="15">
        <v>1107.9431286520041</v>
      </c>
      <c r="H154" s="182" t="s">
        <v>800</v>
      </c>
      <c r="I154" s="15">
        <v>1.172130241931046</v>
      </c>
      <c r="K154" s="182" t="s">
        <v>802</v>
      </c>
      <c r="L154" s="15">
        <v>1.753305722735282</v>
      </c>
    </row>
    <row r="155" spans="2:12" ht="15">
      <c r="B155" s="182" t="s">
        <v>806</v>
      </c>
      <c r="C155" s="243">
        <v>101.30995949973254</v>
      </c>
      <c r="E155" s="182" t="s">
        <v>808</v>
      </c>
      <c r="F155" s="15">
        <v>1.3867383174149017</v>
      </c>
      <c r="H155" s="182" t="s">
        <v>802</v>
      </c>
      <c r="I155" s="15">
        <v>1.6752696972316299</v>
      </c>
      <c r="K155" s="182" t="s">
        <v>804</v>
      </c>
      <c r="L155" s="15">
        <v>5.5452263189516353</v>
      </c>
    </row>
    <row r="156" spans="2:12" ht="15">
      <c r="B156" s="182" t="s">
        <v>808</v>
      </c>
      <c r="C156" s="243">
        <v>7.8896116929012619E-3</v>
      </c>
      <c r="E156" s="182" t="s">
        <v>810</v>
      </c>
      <c r="F156" s="15">
        <v>1.5703278256615653E-2</v>
      </c>
      <c r="H156" s="182" t="s">
        <v>804</v>
      </c>
      <c r="I156" s="15">
        <v>1.8465484505117746</v>
      </c>
      <c r="K156" s="182" t="s">
        <v>806</v>
      </c>
      <c r="L156" s="15">
        <v>1610.2207157274402</v>
      </c>
    </row>
    <row r="157" spans="2:12" ht="15">
      <c r="B157" s="182" t="s">
        <v>810</v>
      </c>
      <c r="C157" s="243">
        <v>0.60681856756580788</v>
      </c>
      <c r="E157" s="182" t="s">
        <v>812</v>
      </c>
      <c r="F157" s="15">
        <v>0.54008980648904437</v>
      </c>
      <c r="H157" s="182" t="s">
        <v>806</v>
      </c>
      <c r="I157" s="15">
        <v>38.840660981413443</v>
      </c>
      <c r="K157" s="182" t="s">
        <v>808</v>
      </c>
      <c r="L157" s="15">
        <v>0.63073446868213967</v>
      </c>
    </row>
    <row r="158" spans="2:12" ht="15">
      <c r="B158" s="182" t="s">
        <v>812</v>
      </c>
      <c r="C158" s="243">
        <v>1.1846514096630338</v>
      </c>
      <c r="E158" s="182" t="s">
        <v>814</v>
      </c>
      <c r="F158" s="15">
        <v>1.9556250918674358</v>
      </c>
      <c r="H158" s="182" t="s">
        <v>808</v>
      </c>
      <c r="I158" s="246">
        <v>1.0229458205452893</v>
      </c>
      <c r="K158" s="182" t="s">
        <v>810</v>
      </c>
      <c r="L158" s="15">
        <v>1.1699663286652416E-2</v>
      </c>
    </row>
    <row r="159" spans="2:12" ht="15">
      <c r="B159" s="182" t="s">
        <v>814</v>
      </c>
      <c r="C159" s="243">
        <v>2.5060937331058413</v>
      </c>
      <c r="E159" s="182" t="s">
        <v>816</v>
      </c>
      <c r="F159" s="15">
        <v>1.7357455623875122</v>
      </c>
      <c r="H159" s="182" t="s">
        <v>810</v>
      </c>
      <c r="I159" s="15">
        <v>1.2289616668932173</v>
      </c>
      <c r="K159" s="182" t="s">
        <v>812</v>
      </c>
      <c r="L159" s="15">
        <v>0.62245485022788793</v>
      </c>
    </row>
    <row r="160" spans="2:12" ht="15">
      <c r="B160" s="182" t="s">
        <v>816</v>
      </c>
      <c r="C160" s="243">
        <v>3.0143404495794122</v>
      </c>
      <c r="E160" s="182" t="s">
        <v>818</v>
      </c>
      <c r="F160" s="15">
        <v>0.79251399378010534</v>
      </c>
      <c r="H160" s="182" t="s">
        <v>812</v>
      </c>
      <c r="I160" s="246">
        <v>0.9730279411524293</v>
      </c>
      <c r="K160" s="182" t="s">
        <v>814</v>
      </c>
      <c r="L160" s="15">
        <v>1.6183367509878099</v>
      </c>
    </row>
    <row r="161" spans="2:12" ht="15">
      <c r="B161" s="182" t="s">
        <v>818</v>
      </c>
      <c r="C161" s="243">
        <v>0.25001625677765893</v>
      </c>
      <c r="E161" s="182" t="s">
        <v>820</v>
      </c>
      <c r="F161" s="15">
        <v>0.51236593305677558</v>
      </c>
      <c r="H161" s="182" t="s">
        <v>814</v>
      </c>
      <c r="I161" s="15">
        <v>1.5254329022770863</v>
      </c>
      <c r="K161" s="182" t="s">
        <v>816</v>
      </c>
      <c r="L161" s="15">
        <v>2.2247112303721184</v>
      </c>
    </row>
    <row r="162" spans="2:12" ht="15">
      <c r="B162" s="182" t="s">
        <v>820</v>
      </c>
      <c r="C162" s="245">
        <v>1.0959000872658675</v>
      </c>
      <c r="E162" s="182" t="s">
        <v>822</v>
      </c>
      <c r="F162" s="15">
        <v>1.3639278777353352</v>
      </c>
      <c r="H162" s="182" t="s">
        <v>816</v>
      </c>
      <c r="I162" s="15">
        <v>1.3743566454514125</v>
      </c>
      <c r="K162" s="182" t="s">
        <v>818</v>
      </c>
      <c r="L162" s="15">
        <v>0.80864795761401675</v>
      </c>
    </row>
    <row r="163" spans="2:12" ht="15">
      <c r="B163" s="182" t="s">
        <v>822</v>
      </c>
      <c r="C163" s="243">
        <v>0.32582357653516952</v>
      </c>
      <c r="E163" s="182" t="s">
        <v>824</v>
      </c>
      <c r="F163" s="246">
        <v>1.0559426130979446</v>
      </c>
      <c r="H163" s="182" t="s">
        <v>818</v>
      </c>
      <c r="I163" s="246">
        <v>0.8538789450159826</v>
      </c>
      <c r="K163" s="182" t="s">
        <v>820</v>
      </c>
      <c r="L163" s="15">
        <v>0.62941814276100072</v>
      </c>
    </row>
    <row r="164" spans="2:12" ht="15">
      <c r="B164" s="182" t="s">
        <v>824</v>
      </c>
      <c r="C164" s="243">
        <v>0.70548246415789584</v>
      </c>
      <c r="E164" s="182" t="s">
        <v>826</v>
      </c>
      <c r="F164" s="15">
        <v>306.67619375019405</v>
      </c>
      <c r="H164" s="182" t="s">
        <v>820</v>
      </c>
      <c r="I164" s="15">
        <v>0.51939388616558824</v>
      </c>
      <c r="K164" s="182" t="s">
        <v>822</v>
      </c>
      <c r="L164" s="15">
        <v>1.3065425596568594</v>
      </c>
    </row>
    <row r="165" spans="2:12" ht="15">
      <c r="B165" s="182" t="s">
        <v>826</v>
      </c>
      <c r="C165" s="243">
        <v>341.74500379792931</v>
      </c>
      <c r="E165" s="182" t="s">
        <v>828</v>
      </c>
      <c r="F165" s="15">
        <v>2.5159873869665943</v>
      </c>
      <c r="H165" s="182" t="s">
        <v>822</v>
      </c>
      <c r="I165" s="246">
        <v>0.99996246413499823</v>
      </c>
      <c r="K165" s="182" t="s">
        <v>824</v>
      </c>
      <c r="L165" s="246">
        <v>0.93690249808899528</v>
      </c>
    </row>
    <row r="166" spans="2:12" ht="15">
      <c r="B166" s="182" t="s">
        <v>828</v>
      </c>
      <c r="C166" s="243">
        <v>1.1662584684797667E-2</v>
      </c>
      <c r="E166" s="182" t="s">
        <v>830</v>
      </c>
      <c r="F166" s="15">
        <v>0.468625731572205</v>
      </c>
      <c r="H166" s="182" t="s">
        <v>824</v>
      </c>
      <c r="I166" s="246">
        <v>0.95072373042863634</v>
      </c>
      <c r="K166" s="182" t="s">
        <v>826</v>
      </c>
      <c r="L166" s="15">
        <v>83.165039114929982</v>
      </c>
    </row>
    <row r="167" spans="2:12" ht="15">
      <c r="B167" s="182" t="s">
        <v>830</v>
      </c>
      <c r="C167" s="243">
        <v>4.9117538057754322</v>
      </c>
      <c r="E167" s="182" t="s">
        <v>832</v>
      </c>
      <c r="F167" s="15">
        <v>0.63283656893087681</v>
      </c>
      <c r="H167" s="182" t="s">
        <v>826</v>
      </c>
      <c r="I167" s="15">
        <v>10.156302833003586</v>
      </c>
      <c r="K167" s="182" t="s">
        <v>828</v>
      </c>
      <c r="L167" s="15">
        <v>3.8495017406780643</v>
      </c>
    </row>
    <row r="168" spans="2:12" ht="15">
      <c r="B168" s="182" t="s">
        <v>832</v>
      </c>
      <c r="C168" s="243">
        <v>0.20043242942137296</v>
      </c>
      <c r="E168" s="182" t="s">
        <v>834</v>
      </c>
      <c r="F168" s="15">
        <v>4.756822724501928E-2</v>
      </c>
      <c r="H168" s="182" t="s">
        <v>828</v>
      </c>
      <c r="I168" s="246">
        <v>0.883990109450839</v>
      </c>
      <c r="K168" s="182" t="s">
        <v>830</v>
      </c>
      <c r="L168" s="15">
        <v>1.949936028942828E-2</v>
      </c>
    </row>
    <row r="169" spans="2:12" ht="15">
      <c r="B169" s="182" t="s">
        <v>834</v>
      </c>
      <c r="C169" s="243">
        <v>0.25189821056220602</v>
      </c>
      <c r="E169" s="182" t="s">
        <v>836</v>
      </c>
      <c r="F169" s="15">
        <v>0.48356812485845169</v>
      </c>
      <c r="H169" s="182" t="s">
        <v>830</v>
      </c>
      <c r="I169" s="246">
        <v>1.0360852450680083</v>
      </c>
      <c r="K169" s="182" t="s">
        <v>832</v>
      </c>
      <c r="L169" s="15">
        <v>0.46668683336934935</v>
      </c>
    </row>
    <row r="170" spans="2:12" ht="15">
      <c r="B170" s="182" t="s">
        <v>836</v>
      </c>
      <c r="C170" s="243">
        <v>2.6554074897754321</v>
      </c>
      <c r="E170" s="182" t="s">
        <v>838</v>
      </c>
      <c r="F170" s="15">
        <v>29.016076647449861</v>
      </c>
      <c r="H170" s="182" t="s">
        <v>832</v>
      </c>
      <c r="I170" s="15">
        <v>1.6099955359482245</v>
      </c>
      <c r="K170" s="182" t="s">
        <v>834</v>
      </c>
      <c r="L170" s="15">
        <v>0.15154606251321637</v>
      </c>
    </row>
    <row r="171" spans="2:12" ht="15">
      <c r="B171" s="182" t="s">
        <v>838</v>
      </c>
      <c r="C171" s="243">
        <v>3.4676664895029741</v>
      </c>
      <c r="E171" s="182" t="s">
        <v>840</v>
      </c>
      <c r="F171" s="15">
        <v>2.8706008179370217</v>
      </c>
      <c r="H171" s="182" t="s">
        <v>834</v>
      </c>
      <c r="I171" s="15">
        <v>0.82383095743229673</v>
      </c>
      <c r="K171" s="182" t="s">
        <v>836</v>
      </c>
      <c r="L171" s="15">
        <v>0.75078242211829749</v>
      </c>
    </row>
    <row r="172" spans="2:12" ht="15">
      <c r="B172" s="182" t="s">
        <v>840</v>
      </c>
      <c r="C172" s="243">
        <v>4.2091457331869231</v>
      </c>
      <c r="E172" s="182" t="s">
        <v>842</v>
      </c>
      <c r="F172" s="15">
        <v>0.24247031616824485</v>
      </c>
      <c r="H172" s="182" t="s">
        <v>836</v>
      </c>
      <c r="I172" s="15">
        <v>0.77546883872520589</v>
      </c>
      <c r="K172" s="182" t="s">
        <v>838</v>
      </c>
      <c r="L172" s="15">
        <v>9.0939794144422823</v>
      </c>
    </row>
    <row r="173" spans="2:12" ht="15">
      <c r="B173" s="182" t="s">
        <v>842</v>
      </c>
      <c r="C173" s="243">
        <v>2.1472033100856262E-2</v>
      </c>
      <c r="E173" s="182" t="s">
        <v>844</v>
      </c>
      <c r="F173" s="15">
        <v>0.29066639206987582</v>
      </c>
      <c r="H173" s="182" t="s">
        <v>838</v>
      </c>
      <c r="I173" s="246">
        <v>1.0774893483037347</v>
      </c>
      <c r="K173" s="182" t="s">
        <v>840</v>
      </c>
      <c r="L173" s="15">
        <v>4.8171704489329681</v>
      </c>
    </row>
    <row r="174" spans="2:12" ht="15">
      <c r="B174" s="182" t="s">
        <v>844</v>
      </c>
      <c r="C174" s="243">
        <v>1.197197769937292</v>
      </c>
      <c r="E174" s="182" t="s">
        <v>846</v>
      </c>
      <c r="F174" s="15">
        <v>0.56918236521651899</v>
      </c>
      <c r="H174" s="182" t="s">
        <v>840</v>
      </c>
      <c r="I174" s="15">
        <v>0.55799368628814594</v>
      </c>
      <c r="K174" s="182" t="s">
        <v>842</v>
      </c>
      <c r="L174" s="15">
        <v>0.56649167712453763</v>
      </c>
    </row>
    <row r="175" spans="2:12" ht="15">
      <c r="B175" s="182" t="s">
        <v>846</v>
      </c>
      <c r="C175" s="243">
        <v>0.19061432455892338</v>
      </c>
      <c r="E175" s="182" t="s">
        <v>848</v>
      </c>
      <c r="F175" s="246">
        <v>1.0262789139805024</v>
      </c>
      <c r="H175" s="182" t="s">
        <v>842</v>
      </c>
      <c r="I175" s="246">
        <v>0.94905192611083944</v>
      </c>
      <c r="K175" s="182" t="s">
        <v>844</v>
      </c>
      <c r="L175" s="15">
        <v>0.6433054237998731</v>
      </c>
    </row>
    <row r="176" spans="2:12" ht="15">
      <c r="B176" s="182" t="s">
        <v>848</v>
      </c>
      <c r="C176" s="245">
        <v>0.85575265769595676</v>
      </c>
      <c r="E176" s="182" t="s">
        <v>850</v>
      </c>
      <c r="F176" s="15">
        <v>6.1606518452254493</v>
      </c>
      <c r="H176" s="182" t="s">
        <v>844</v>
      </c>
      <c r="I176" s="15">
        <v>3.9730366162409911</v>
      </c>
      <c r="K176" s="182" t="s">
        <v>846</v>
      </c>
      <c r="L176" s="15">
        <v>0.39375221208796596</v>
      </c>
    </row>
    <row r="177" spans="2:12" ht="15">
      <c r="B177" s="182" t="s">
        <v>850</v>
      </c>
      <c r="C177" s="243">
        <v>2.1434428451877041</v>
      </c>
      <c r="E177" s="182" t="s">
        <v>852</v>
      </c>
      <c r="F177" s="15">
        <v>3.4794947474484252</v>
      </c>
      <c r="H177" s="182" t="s">
        <v>846</v>
      </c>
      <c r="I177" s="15">
        <v>0.43105228953509206</v>
      </c>
      <c r="K177" s="182" t="s">
        <v>848</v>
      </c>
      <c r="L177" s="15">
        <v>0.79148116283261349</v>
      </c>
    </row>
    <row r="178" spans="2:12" ht="15">
      <c r="B178" s="182" t="s">
        <v>852</v>
      </c>
      <c r="C178" s="245">
        <v>0.96158466635017403</v>
      </c>
      <c r="E178" s="182" t="s">
        <v>854</v>
      </c>
      <c r="F178" s="15">
        <v>0.23770473171174361</v>
      </c>
      <c r="H178" s="182" t="s">
        <v>848</v>
      </c>
      <c r="I178" s="15">
        <v>0.73479397806866964</v>
      </c>
      <c r="K178" s="182" t="s">
        <v>850</v>
      </c>
      <c r="L178" s="15">
        <v>9.5090355043835189</v>
      </c>
    </row>
    <row r="179" spans="2:12" ht="15">
      <c r="B179" s="182" t="s">
        <v>854</v>
      </c>
      <c r="C179" s="243">
        <v>0.2391979498354285</v>
      </c>
      <c r="E179" s="182" t="s">
        <v>856</v>
      </c>
      <c r="F179" s="15">
        <v>0.25838264381746395</v>
      </c>
      <c r="H179" s="182" t="s">
        <v>850</v>
      </c>
      <c r="I179" s="246">
        <v>1.1078080271313777</v>
      </c>
      <c r="K179" s="182" t="s">
        <v>852</v>
      </c>
      <c r="L179" s="15">
        <v>2.6889797978125269</v>
      </c>
    </row>
    <row r="180" spans="2:12" ht="15">
      <c r="B180" s="182" t="s">
        <v>856</v>
      </c>
      <c r="C180" s="243">
        <v>0.47487210852982153</v>
      </c>
      <c r="E180" s="182" t="s">
        <v>858</v>
      </c>
      <c r="F180" s="15">
        <v>1.6902871406110183</v>
      </c>
      <c r="H180" s="182" t="s">
        <v>852</v>
      </c>
      <c r="I180" s="15">
        <v>2.1874448458776987</v>
      </c>
      <c r="K180" s="182" t="s">
        <v>854</v>
      </c>
      <c r="L180" s="15">
        <v>0.365095494724335</v>
      </c>
    </row>
    <row r="181" spans="2:12" ht="15">
      <c r="B181" s="182" t="s">
        <v>858</v>
      </c>
      <c r="C181" s="243">
        <v>1.1691551516519327</v>
      </c>
      <c r="D181" s="211">
        <f>3/49</f>
        <v>6.1224489795918366E-2</v>
      </c>
      <c r="E181" s="182" t="s">
        <v>860</v>
      </c>
      <c r="F181" s="15">
        <v>8.1616482875032599</v>
      </c>
      <c r="H181" s="182" t="s">
        <v>854</v>
      </c>
      <c r="I181" s="246">
        <v>1.0502467640111044</v>
      </c>
      <c r="K181" s="182" t="s">
        <v>856</v>
      </c>
      <c r="L181" s="15">
        <v>0.34195085162286004</v>
      </c>
    </row>
    <row r="182" spans="2:12" ht="15">
      <c r="B182" s="182" t="s">
        <v>860</v>
      </c>
      <c r="C182" s="243">
        <v>3.7740820735191902</v>
      </c>
      <c r="E182" s="182" t="s">
        <v>862</v>
      </c>
      <c r="F182" s="15">
        <v>0.66357578450670673</v>
      </c>
      <c r="H182" s="182" t="s">
        <v>856</v>
      </c>
      <c r="I182" s="246">
        <v>0.90002843678556455</v>
      </c>
      <c r="K182" s="182" t="s">
        <v>858</v>
      </c>
      <c r="L182" s="15">
        <v>1.2914513762414899</v>
      </c>
    </row>
    <row r="183" spans="2:12" ht="15">
      <c r="B183" s="182" t="s">
        <v>862</v>
      </c>
      <c r="C183" s="243">
        <v>0.53783966877986811</v>
      </c>
      <c r="E183" s="182" t="s">
        <v>864</v>
      </c>
      <c r="F183" s="246">
        <v>1.0309577454663978</v>
      </c>
      <c r="H183" s="182" t="s">
        <v>858</v>
      </c>
      <c r="I183" s="15">
        <v>0.75591880808104772</v>
      </c>
      <c r="K183" s="182" t="s">
        <v>860</v>
      </c>
      <c r="L183" s="15">
        <v>6.4180045028872676</v>
      </c>
    </row>
    <row r="184" spans="2:12" ht="15">
      <c r="B184" s="182" t="s">
        <v>864</v>
      </c>
      <c r="C184" s="243">
        <v>2.0821696344141571</v>
      </c>
      <c r="E184" s="182" t="s">
        <v>866</v>
      </c>
      <c r="F184" s="15">
        <v>0.34466506350825848</v>
      </c>
      <c r="H184" s="182" t="s">
        <v>860</v>
      </c>
      <c r="I184" s="246">
        <v>1.074583692709868</v>
      </c>
      <c r="K184" s="182" t="s">
        <v>862</v>
      </c>
      <c r="L184" s="15">
        <v>2.4258305947096517</v>
      </c>
    </row>
    <row r="185" spans="2:12" ht="15">
      <c r="B185" s="182" t="s">
        <v>866</v>
      </c>
      <c r="C185" s="243">
        <v>5.8564729725249544E-2</v>
      </c>
      <c r="E185" s="182" t="s">
        <v>868</v>
      </c>
      <c r="F185" s="15">
        <v>0.13811696153963748</v>
      </c>
      <c r="H185" s="182" t="s">
        <v>862</v>
      </c>
      <c r="I185" s="246">
        <v>0.91448237578466718</v>
      </c>
      <c r="K185" s="182" t="s">
        <v>864</v>
      </c>
      <c r="L185" s="15">
        <v>1.9720316360121874</v>
      </c>
    </row>
    <row r="186" spans="2:12" ht="15">
      <c r="B186" s="182" t="s">
        <v>868</v>
      </c>
      <c r="C186" s="245">
        <v>1.0494262700136683</v>
      </c>
      <c r="E186" s="182" t="s">
        <v>870</v>
      </c>
      <c r="F186" s="15">
        <v>0.4812312807733744</v>
      </c>
      <c r="H186" s="182" t="s">
        <v>864</v>
      </c>
      <c r="I186" s="15">
        <v>0.20856406424679377</v>
      </c>
      <c r="K186" s="182" t="s">
        <v>866</v>
      </c>
      <c r="L186" s="15">
        <v>0.57771178983420124</v>
      </c>
    </row>
    <row r="187" spans="2:12" ht="15">
      <c r="B187" s="182" t="s">
        <v>870</v>
      </c>
      <c r="C187" s="243">
        <v>4.3715194361254872E-2</v>
      </c>
      <c r="E187" s="182" t="s">
        <v>872</v>
      </c>
      <c r="F187" s="15">
        <v>0.33547126662034915</v>
      </c>
      <c r="H187" s="182" t="s">
        <v>866</v>
      </c>
      <c r="I187" s="246">
        <v>1.0362450335650688</v>
      </c>
      <c r="K187" s="182" t="s">
        <v>868</v>
      </c>
      <c r="L187" s="15">
        <v>8.1338188265196593E-2</v>
      </c>
    </row>
    <row r="188" spans="2:12" ht="15">
      <c r="B188" s="182" t="s">
        <v>872</v>
      </c>
      <c r="C188" s="243">
        <v>0.48637648935127104</v>
      </c>
      <c r="E188" s="182" t="s">
        <v>874</v>
      </c>
      <c r="F188" s="15">
        <v>0.38796064760058413</v>
      </c>
      <c r="H188" s="182" t="s">
        <v>868</v>
      </c>
      <c r="I188" s="15">
        <v>0.56169355034681256</v>
      </c>
      <c r="K188" s="182" t="s">
        <v>870</v>
      </c>
      <c r="L188" s="15">
        <v>0.65631510389799996</v>
      </c>
    </row>
    <row r="189" spans="2:12" ht="15">
      <c r="B189" s="182" t="s">
        <v>874</v>
      </c>
      <c r="C189" s="243">
        <v>0.22727713544125389</v>
      </c>
      <c r="E189" s="182" t="s">
        <v>876</v>
      </c>
      <c r="F189" s="15">
        <v>1.1705892214732272</v>
      </c>
      <c r="H189" s="182" t="s">
        <v>870</v>
      </c>
      <c r="I189" s="15">
        <v>0.63891066813213515</v>
      </c>
      <c r="K189" s="182" t="s">
        <v>872</v>
      </c>
      <c r="L189" s="15">
        <v>0.3620636822701781</v>
      </c>
    </row>
    <row r="190" spans="2:12" ht="15">
      <c r="B190" s="182" t="s">
        <v>876</v>
      </c>
      <c r="C190" s="243">
        <v>3.7769312591769655</v>
      </c>
      <c r="E190" s="182" t="s">
        <v>878</v>
      </c>
      <c r="F190" s="15">
        <v>2.144654675624543</v>
      </c>
      <c r="H190" s="182" t="s">
        <v>872</v>
      </c>
      <c r="I190" s="15">
        <v>0.7632567026965057</v>
      </c>
      <c r="K190" s="182" t="s">
        <v>874</v>
      </c>
      <c r="L190" s="15">
        <v>0.52738245812423623</v>
      </c>
    </row>
    <row r="191" spans="2:12" ht="15">
      <c r="B191" s="182" t="s">
        <v>878</v>
      </c>
      <c r="C191" s="243">
        <v>0.53293945575954704</v>
      </c>
      <c r="E191" s="182" t="s">
        <v>880</v>
      </c>
      <c r="F191" s="15">
        <v>1.4718875028486411</v>
      </c>
      <c r="H191" s="182" t="s">
        <v>874</v>
      </c>
      <c r="I191" s="246">
        <v>0.86827195996230799</v>
      </c>
      <c r="K191" s="182" t="s">
        <v>876</v>
      </c>
      <c r="L191" s="15">
        <v>1.3004198255704853</v>
      </c>
    </row>
    <row r="192" spans="2:12" ht="15">
      <c r="B192" s="182" t="s">
        <v>880</v>
      </c>
      <c r="C192" s="243">
        <v>0.71321907885450042</v>
      </c>
      <c r="E192" s="182" t="s">
        <v>882</v>
      </c>
      <c r="F192" s="15">
        <v>0.65519515041663723</v>
      </c>
      <c r="H192" s="182" t="s">
        <v>876</v>
      </c>
      <c r="I192" s="15">
        <v>1.2790739010855818</v>
      </c>
      <c r="K192" s="182" t="s">
        <v>878</v>
      </c>
      <c r="L192" s="15">
        <v>3.5962644887179809</v>
      </c>
    </row>
    <row r="193" spans="2:12" ht="15">
      <c r="B193" s="182" t="s">
        <v>882</v>
      </c>
      <c r="C193" s="243">
        <v>0.51286155926851906</v>
      </c>
      <c r="E193" s="182" t="s">
        <v>884</v>
      </c>
      <c r="F193" s="15">
        <v>0.30421209417729561</v>
      </c>
      <c r="H193" s="182" t="s">
        <v>878</v>
      </c>
      <c r="I193" s="15">
        <v>0.70626346948363095</v>
      </c>
      <c r="K193" s="182" t="s">
        <v>880</v>
      </c>
      <c r="L193" s="15">
        <v>1.2882809015956056</v>
      </c>
    </row>
    <row r="194" spans="2:12" ht="15">
      <c r="B194" s="182" t="s">
        <v>884</v>
      </c>
      <c r="C194" s="243">
        <v>0.33659742714590057</v>
      </c>
      <c r="E194" s="182" t="s">
        <v>886</v>
      </c>
      <c r="F194" s="15">
        <v>0.57763009198237458</v>
      </c>
      <c r="H194" s="182" t="s">
        <v>880</v>
      </c>
      <c r="I194" s="246">
        <v>0.94124417781085179</v>
      </c>
      <c r="K194" s="182" t="s">
        <v>882</v>
      </c>
      <c r="L194" s="246">
        <v>0.86036730155161756</v>
      </c>
    </row>
    <row r="195" spans="2:12" ht="15">
      <c r="B195" s="182" t="s">
        <v>886</v>
      </c>
      <c r="C195" s="243">
        <v>0.54159575939708882</v>
      </c>
      <c r="E195" s="182" t="s">
        <v>888</v>
      </c>
      <c r="F195" s="15">
        <v>0.46054507287846519</v>
      </c>
      <c r="H195" s="182" t="s">
        <v>882</v>
      </c>
      <c r="I195" s="246">
        <v>0.96145502277213002</v>
      </c>
      <c r="K195" s="182" t="s">
        <v>884</v>
      </c>
      <c r="L195" s="15">
        <v>0.71636393626984507</v>
      </c>
    </row>
    <row r="196" spans="2:12" ht="15">
      <c r="B196" s="182" t="s">
        <v>888</v>
      </c>
      <c r="C196" s="243">
        <v>0.22824678531369028</v>
      </c>
      <c r="E196" s="182" t="s">
        <v>890</v>
      </c>
      <c r="F196" s="15">
        <v>0.30854101127282962</v>
      </c>
      <c r="H196" s="182" t="s">
        <v>884</v>
      </c>
      <c r="I196" s="246">
        <v>0.8650488500910597</v>
      </c>
      <c r="K196" s="182" t="s">
        <v>886</v>
      </c>
      <c r="L196" s="15">
        <v>13.340681857151285</v>
      </c>
    </row>
    <row r="197" spans="2:12" ht="15">
      <c r="B197" s="182" t="s">
        <v>890</v>
      </c>
      <c r="C197" s="243">
        <v>0.75205820650050459</v>
      </c>
      <c r="E197" s="182" t="s">
        <v>892</v>
      </c>
      <c r="F197" s="15">
        <v>0.39964993120733711</v>
      </c>
      <c r="H197" s="182" t="s">
        <v>886</v>
      </c>
      <c r="I197" s="246">
        <v>1.0561628434727599</v>
      </c>
      <c r="K197" s="182" t="s">
        <v>888</v>
      </c>
      <c r="L197" s="15">
        <v>0.52033092862490316</v>
      </c>
    </row>
    <row r="198" spans="2:12" ht="15">
      <c r="B198" s="182" t="s">
        <v>892</v>
      </c>
      <c r="C198" s="243">
        <v>0.34337757284984988</v>
      </c>
      <c r="E198" s="182" t="s">
        <v>894</v>
      </c>
      <c r="F198" s="15">
        <v>0.6117020630324167</v>
      </c>
      <c r="H198" s="182" t="s">
        <v>888</v>
      </c>
      <c r="I198" s="15">
        <v>0.61992950600880947</v>
      </c>
      <c r="K198" s="182" t="s">
        <v>890</v>
      </c>
      <c r="L198" s="15">
        <v>0.62446019827257215</v>
      </c>
    </row>
    <row r="199" spans="2:12" ht="15">
      <c r="B199" s="182" t="s">
        <v>894</v>
      </c>
      <c r="C199" s="243">
        <v>0.54082391191828627</v>
      </c>
      <c r="E199" s="182" t="s">
        <v>896</v>
      </c>
      <c r="F199" s="15">
        <v>1.895519652431654</v>
      </c>
      <c r="H199" s="182" t="s">
        <v>890</v>
      </c>
      <c r="I199" s="15">
        <v>0.76801696909398687</v>
      </c>
      <c r="K199" s="182" t="s">
        <v>892</v>
      </c>
      <c r="L199" s="15">
        <v>0.48264280057754766</v>
      </c>
    </row>
    <row r="200" spans="2:12" ht="15">
      <c r="B200" s="182" t="s">
        <v>896</v>
      </c>
      <c r="C200" s="243">
        <v>1.7386421945570392</v>
      </c>
      <c r="E200" s="182" t="s">
        <v>898</v>
      </c>
      <c r="F200" s="15">
        <v>1.8939998610176614</v>
      </c>
      <c r="H200" s="182" t="s">
        <v>892</v>
      </c>
      <c r="I200" s="15">
        <v>0.35142475406253121</v>
      </c>
      <c r="K200" s="182" t="s">
        <v>894</v>
      </c>
      <c r="L200" s="246">
        <v>0.85577103433750257</v>
      </c>
    </row>
    <row r="201" spans="2:12" ht="15">
      <c r="B201" s="182" t="s">
        <v>898</v>
      </c>
      <c r="C201" s="243">
        <v>0.33314647528214114</v>
      </c>
      <c r="E201" s="182" t="s">
        <v>900</v>
      </c>
      <c r="F201" s="15">
        <v>0.29023592201310794</v>
      </c>
      <c r="H201" s="182" t="s">
        <v>894</v>
      </c>
      <c r="I201" s="246">
        <v>1.0314220593607537</v>
      </c>
      <c r="K201" s="182" t="s">
        <v>896</v>
      </c>
      <c r="L201" s="15">
        <v>1.6005758537995283</v>
      </c>
    </row>
    <row r="202" spans="2:12" ht="15">
      <c r="B202" s="182" t="s">
        <v>900</v>
      </c>
      <c r="C202" s="243">
        <v>0.1827268912164646</v>
      </c>
      <c r="E202" s="182" t="s">
        <v>902</v>
      </c>
      <c r="F202" s="15">
        <v>0.59504411133547896</v>
      </c>
      <c r="H202" s="182" t="s">
        <v>896</v>
      </c>
      <c r="I202" s="15">
        <v>1.6667916665904032</v>
      </c>
      <c r="K202" s="182" t="s">
        <v>898</v>
      </c>
      <c r="L202" s="246">
        <v>1.0213970156873637</v>
      </c>
    </row>
    <row r="203" spans="2:12" ht="15">
      <c r="B203" s="182" t="s">
        <v>902</v>
      </c>
      <c r="C203" s="243">
        <v>2.0982754902321381</v>
      </c>
      <c r="E203" s="182" t="s">
        <v>904</v>
      </c>
      <c r="F203" s="15">
        <v>2.5044234120515689</v>
      </c>
      <c r="H203" s="182" t="s">
        <v>898</v>
      </c>
      <c r="I203" s="246">
        <v>0.88194478135920529</v>
      </c>
      <c r="K203" s="182" t="s">
        <v>900</v>
      </c>
      <c r="L203" s="15">
        <v>0.32145447566484214</v>
      </c>
    </row>
    <row r="204" spans="2:12" ht="15">
      <c r="B204" s="182" t="s">
        <v>904</v>
      </c>
      <c r="C204" s="243">
        <v>0.54956761430212997</v>
      </c>
      <c r="E204" s="182" t="s">
        <v>906</v>
      </c>
      <c r="F204" s="15">
        <v>2.5535211794417219</v>
      </c>
      <c r="H204" s="182" t="s">
        <v>900</v>
      </c>
      <c r="I204" s="246">
        <v>1.0258692462195145</v>
      </c>
      <c r="K204" s="182" t="s">
        <v>902</v>
      </c>
      <c r="L204" s="246">
        <v>0.91674978988217082</v>
      </c>
    </row>
    <row r="205" spans="2:12" ht="15">
      <c r="B205" s="182" t="s">
        <v>906</v>
      </c>
      <c r="C205" s="243">
        <v>0.61069158998055662</v>
      </c>
      <c r="E205" s="182" t="s">
        <v>908</v>
      </c>
      <c r="F205" s="15">
        <v>0.47802832399379724</v>
      </c>
      <c r="H205" s="182" t="s">
        <v>902</v>
      </c>
      <c r="I205" s="246">
        <v>1.1464835311054995</v>
      </c>
      <c r="K205" s="182" t="s">
        <v>904</v>
      </c>
      <c r="L205" s="15">
        <v>2.8704123402073454</v>
      </c>
    </row>
    <row r="206" spans="2:12" ht="15">
      <c r="B206" s="182" t="s">
        <v>908</v>
      </c>
      <c r="C206" s="243">
        <v>0.29322414964253146</v>
      </c>
      <c r="E206" s="182" t="s">
        <v>910</v>
      </c>
      <c r="F206" s="15">
        <v>1.2601423964967853</v>
      </c>
      <c r="H206" s="182" t="s">
        <v>904</v>
      </c>
      <c r="I206" s="246">
        <v>1.0458901620904146</v>
      </c>
      <c r="K206" s="182" t="s">
        <v>906</v>
      </c>
      <c r="L206" s="15">
        <v>1.8617319388767697</v>
      </c>
    </row>
    <row r="207" spans="2:12" ht="15">
      <c r="B207" s="182" t="s">
        <v>910</v>
      </c>
      <c r="C207" s="243">
        <v>2.0475282373068397</v>
      </c>
      <c r="E207" s="182" t="s">
        <v>912</v>
      </c>
      <c r="F207" s="15">
        <v>2.8168353700446538</v>
      </c>
      <c r="H207" s="182" t="s">
        <v>906</v>
      </c>
      <c r="I207" s="15">
        <v>1.2539518220737194</v>
      </c>
      <c r="K207" s="182" t="s">
        <v>908</v>
      </c>
      <c r="L207" s="15">
        <v>0.53084903869903999</v>
      </c>
    </row>
    <row r="208" spans="2:12" ht="15">
      <c r="B208" s="182" t="s">
        <v>912</v>
      </c>
      <c r="C208" s="243">
        <v>0.78717231875465421</v>
      </c>
      <c r="E208" s="182" t="s">
        <v>914</v>
      </c>
      <c r="F208" s="15">
        <v>2.060396799398887</v>
      </c>
      <c r="H208" s="182" t="s">
        <v>908</v>
      </c>
      <c r="I208" s="15">
        <v>0.66542823095120684</v>
      </c>
      <c r="K208" s="182" t="s">
        <v>910</v>
      </c>
      <c r="L208" s="15">
        <v>0.62312835766672814</v>
      </c>
    </row>
    <row r="209" spans="2:12" ht="15">
      <c r="B209" s="182" t="s">
        <v>914</v>
      </c>
      <c r="C209" s="243">
        <v>3.3125387063517429</v>
      </c>
      <c r="E209" s="182" t="s">
        <v>916</v>
      </c>
      <c r="F209" s="15">
        <v>2.0541305473729845</v>
      </c>
      <c r="H209" s="182" t="s">
        <v>910</v>
      </c>
      <c r="I209" s="15">
        <v>1.6243055128310018</v>
      </c>
      <c r="K209" s="182" t="s">
        <v>912</v>
      </c>
      <c r="L209" s="15">
        <v>3.5993683939966932</v>
      </c>
    </row>
    <row r="210" spans="2:12" ht="15">
      <c r="B210" s="182" t="s">
        <v>916</v>
      </c>
      <c r="C210" s="243">
        <v>0.58605258981303754</v>
      </c>
      <c r="E210" s="182" t="s">
        <v>918</v>
      </c>
      <c r="F210" s="15">
        <v>0.42163147603119189</v>
      </c>
      <c r="H210" s="182" t="s">
        <v>912</v>
      </c>
      <c r="I210" s="15">
        <v>0.81594273527701444</v>
      </c>
      <c r="K210" s="182" t="s">
        <v>914</v>
      </c>
      <c r="L210" s="15">
        <v>8.1728137501997153</v>
      </c>
    </row>
    <row r="211" spans="2:12" ht="15">
      <c r="B211" s="182" t="s">
        <v>918</v>
      </c>
      <c r="C211" s="243">
        <v>0.22170488268858948</v>
      </c>
      <c r="E211" s="182" t="s">
        <v>920</v>
      </c>
      <c r="F211" s="15">
        <v>1.6702308836319981</v>
      </c>
      <c r="H211" s="182" t="s">
        <v>914</v>
      </c>
      <c r="I211" s="246">
        <v>0.99190684837829413</v>
      </c>
      <c r="K211" s="182" t="s">
        <v>916</v>
      </c>
      <c r="L211" s="15">
        <v>1.8363425098105475</v>
      </c>
    </row>
    <row r="212" spans="2:12" ht="15">
      <c r="B212" s="182" t="s">
        <v>920</v>
      </c>
      <c r="C212" s="243">
        <v>1.3353039535364173</v>
      </c>
      <c r="E212" s="182" t="s">
        <v>922</v>
      </c>
      <c r="F212" s="15">
        <v>3.0416098720003877</v>
      </c>
      <c r="H212" s="182" t="s">
        <v>916</v>
      </c>
      <c r="I212" s="15">
        <v>1.5267191642146627</v>
      </c>
      <c r="K212" s="182" t="s">
        <v>918</v>
      </c>
      <c r="L212" s="15">
        <v>0.30085622922705374</v>
      </c>
    </row>
    <row r="213" spans="2:12" ht="15">
      <c r="B213" s="182" t="s">
        <v>922</v>
      </c>
      <c r="C213" s="245">
        <v>0.91186346440423072</v>
      </c>
      <c r="E213" s="182" t="s">
        <v>924</v>
      </c>
      <c r="F213" s="15">
        <v>1.8850639943636518</v>
      </c>
      <c r="H213" s="182" t="s">
        <v>918</v>
      </c>
      <c r="I213" s="15">
        <v>0.80701250654583945</v>
      </c>
      <c r="K213" s="182" t="s">
        <v>920</v>
      </c>
      <c r="L213" s="15">
        <v>2.2025116804990352</v>
      </c>
    </row>
    <row r="214" spans="2:12" ht="15">
      <c r="B214" s="182" t="s">
        <v>924</v>
      </c>
      <c r="C214" s="243">
        <v>0.68368688450001081</v>
      </c>
      <c r="E214" s="182" t="s">
        <v>926</v>
      </c>
      <c r="F214" s="15">
        <v>0.41958247682275718</v>
      </c>
      <c r="H214" s="182" t="s">
        <v>920</v>
      </c>
      <c r="I214" s="15">
        <v>2.1378133033484907</v>
      </c>
      <c r="K214" s="182" t="s">
        <v>922</v>
      </c>
      <c r="L214" s="15">
        <v>1.2259327696128859</v>
      </c>
    </row>
    <row r="215" spans="2:12" ht="15">
      <c r="B215" s="182" t="s">
        <v>926</v>
      </c>
      <c r="C215" s="243">
        <v>0.13335023417255823</v>
      </c>
      <c r="E215" s="182" t="s">
        <v>928</v>
      </c>
      <c r="F215" s="15">
        <v>0.56618072467300884</v>
      </c>
      <c r="H215" s="182" t="s">
        <v>922</v>
      </c>
      <c r="I215" s="15">
        <v>0.74903923666468819</v>
      </c>
      <c r="K215" s="182" t="s">
        <v>924</v>
      </c>
      <c r="L215" s="15">
        <v>2.0614647229514698</v>
      </c>
    </row>
    <row r="216" spans="2:12" ht="15">
      <c r="B216" s="182" t="s">
        <v>928</v>
      </c>
      <c r="C216" s="243">
        <v>1.6597451845751243</v>
      </c>
      <c r="E216" s="182" t="s">
        <v>930</v>
      </c>
      <c r="F216" s="246">
        <v>0.98877351695432203</v>
      </c>
      <c r="H216" s="182" t="s">
        <v>924</v>
      </c>
      <c r="I216" s="15">
        <v>2.4180386074145721</v>
      </c>
      <c r="K216" s="182" t="s">
        <v>926</v>
      </c>
      <c r="L216" s="15">
        <v>0.35788933543849549</v>
      </c>
    </row>
    <row r="217" spans="2:12" ht="15">
      <c r="B217" s="182" t="s">
        <v>930</v>
      </c>
      <c r="C217" s="243">
        <v>0.23426751772789733</v>
      </c>
      <c r="E217" s="182" t="s">
        <v>932</v>
      </c>
      <c r="F217" s="15">
        <v>1.1767977847902418</v>
      </c>
      <c r="H217" s="182" t="s">
        <v>926</v>
      </c>
      <c r="I217" s="15">
        <v>1.1629371529049071</v>
      </c>
      <c r="K217" s="182" t="s">
        <v>928</v>
      </c>
      <c r="L217" s="15">
        <v>0.39218972908854843</v>
      </c>
    </row>
    <row r="218" spans="2:12" ht="15">
      <c r="B218" s="182" t="s">
        <v>932</v>
      </c>
      <c r="C218" s="243">
        <v>7.5999846293316216</v>
      </c>
      <c r="E218" s="182" t="s">
        <v>934</v>
      </c>
      <c r="F218" s="15">
        <v>0.66160854185892903</v>
      </c>
      <c r="H218" s="182" t="s">
        <v>928</v>
      </c>
      <c r="I218" s="15">
        <v>1.3359955952960059</v>
      </c>
      <c r="K218" s="182" t="s">
        <v>930</v>
      </c>
      <c r="L218" s="15">
        <v>0.51115935851593919</v>
      </c>
    </row>
    <row r="219" spans="2:12" ht="15">
      <c r="B219" s="182" t="s">
        <v>934</v>
      </c>
      <c r="C219" s="243">
        <v>3.2725547433121269E-2</v>
      </c>
      <c r="E219" s="182" t="s">
        <v>936</v>
      </c>
      <c r="F219" s="15">
        <v>9.0070050220706896E-2</v>
      </c>
      <c r="H219" s="182" t="s">
        <v>930</v>
      </c>
      <c r="I219" s="15">
        <v>1.775370283897707</v>
      </c>
      <c r="K219" s="182" t="s">
        <v>932</v>
      </c>
      <c r="L219" s="15">
        <v>4.6872189740889603</v>
      </c>
    </row>
    <row r="220" spans="2:12" ht="15">
      <c r="B220" s="182" t="s">
        <v>936</v>
      </c>
      <c r="C220" s="243">
        <v>3.2559140399466671</v>
      </c>
      <c r="E220" s="182" t="s">
        <v>938</v>
      </c>
      <c r="F220" s="15">
        <v>1.4727690561021078</v>
      </c>
      <c r="H220" s="182" t="s">
        <v>932</v>
      </c>
      <c r="I220" s="15">
        <v>0.53934349049747776</v>
      </c>
      <c r="K220" s="182" t="s">
        <v>934</v>
      </c>
      <c r="L220" s="15">
        <v>1.8684370963047945</v>
      </c>
    </row>
    <row r="221" spans="2:12" ht="15">
      <c r="B221" s="182" t="s">
        <v>938</v>
      </c>
      <c r="C221" s="243">
        <v>0.40024485860973286</v>
      </c>
      <c r="E221" s="182" t="s">
        <v>940</v>
      </c>
      <c r="F221" s="15">
        <v>0.33047767949001022</v>
      </c>
      <c r="H221" s="182" t="s">
        <v>934</v>
      </c>
      <c r="I221" s="15">
        <v>1.6769405336090484</v>
      </c>
      <c r="K221" s="182" t="s">
        <v>936</v>
      </c>
      <c r="L221" s="15">
        <v>0.27528686879103037</v>
      </c>
    </row>
    <row r="222" spans="2:12" ht="15">
      <c r="B222" s="182" t="s">
        <v>940</v>
      </c>
      <c r="C222" s="243">
        <v>0.44177327019697848</v>
      </c>
      <c r="E222" s="182" t="s">
        <v>942</v>
      </c>
      <c r="F222" s="15">
        <v>0.63615258271526987</v>
      </c>
      <c r="H222" s="182" t="s">
        <v>936</v>
      </c>
      <c r="I222" s="246">
        <v>0.94424913489652151</v>
      </c>
      <c r="K222" s="182" t="s">
        <v>938</v>
      </c>
      <c r="L222" s="15">
        <v>1.199026127412633</v>
      </c>
    </row>
    <row r="223" spans="2:12" ht="15">
      <c r="B223" s="182" t="s">
        <v>942</v>
      </c>
      <c r="C223" s="245">
        <v>0.89300707784765199</v>
      </c>
      <c r="E223" s="182" t="s">
        <v>944</v>
      </c>
      <c r="F223" s="246">
        <v>0.86843220750481098</v>
      </c>
      <c r="H223" s="182" t="s">
        <v>938</v>
      </c>
      <c r="I223" s="15">
        <v>1.2113547122432455</v>
      </c>
      <c r="K223" s="182" t="s">
        <v>940</v>
      </c>
      <c r="L223" s="15">
        <v>9.4806198383014809E-2</v>
      </c>
    </row>
    <row r="224" spans="2:12" ht="15">
      <c r="B224" s="182" t="s">
        <v>944</v>
      </c>
      <c r="C224" s="243">
        <v>0.83617899437876486</v>
      </c>
      <c r="E224" s="182" t="s">
        <v>946</v>
      </c>
      <c r="F224" s="246">
        <v>1.041788837222364</v>
      </c>
      <c r="H224" s="182" t="s">
        <v>940</v>
      </c>
      <c r="I224" s="246">
        <v>0.88622455707770931</v>
      </c>
      <c r="K224" s="182" t="s">
        <v>942</v>
      </c>
      <c r="L224" s="15">
        <v>0.56081151525564921</v>
      </c>
    </row>
    <row r="225" spans="2:12" ht="15">
      <c r="B225" s="182" t="s">
        <v>946</v>
      </c>
      <c r="C225" s="243">
        <v>0.63783005960379802</v>
      </c>
      <c r="E225" s="182" t="s">
        <v>948</v>
      </c>
      <c r="F225" s="246">
        <v>0.94659093835812724</v>
      </c>
      <c r="H225" s="182" t="s">
        <v>942</v>
      </c>
      <c r="I225" s="15">
        <v>0.75415842789958887</v>
      </c>
      <c r="K225" s="182" t="s">
        <v>944</v>
      </c>
      <c r="L225" s="246">
        <v>0.98223632555839846</v>
      </c>
    </row>
    <row r="226" spans="2:12" ht="15">
      <c r="B226" s="182" t="s">
        <v>948</v>
      </c>
      <c r="C226" s="243">
        <v>1.1981694531451883</v>
      </c>
      <c r="E226" s="182" t="s">
        <v>950</v>
      </c>
      <c r="F226" s="15">
        <v>0.38511687738277139</v>
      </c>
      <c r="H226" s="182" t="s">
        <v>944</v>
      </c>
      <c r="I226" s="246">
        <v>1.002983074375801</v>
      </c>
      <c r="K226" s="182" t="s">
        <v>946</v>
      </c>
      <c r="L226" s="15">
        <v>0.75217454947005447</v>
      </c>
    </row>
    <row r="227" spans="2:12" ht="15">
      <c r="B227" s="182" t="s">
        <v>950</v>
      </c>
      <c r="C227" s="243">
        <v>0.19967713622643984</v>
      </c>
      <c r="E227" s="182" t="s">
        <v>952</v>
      </c>
      <c r="F227" s="15">
        <v>0.27057797010588447</v>
      </c>
      <c r="H227" s="182" t="s">
        <v>946</v>
      </c>
      <c r="I227" s="15">
        <v>1.1660259849819248</v>
      </c>
      <c r="K227" s="182" t="s">
        <v>948</v>
      </c>
      <c r="L227" s="15">
        <v>1.5048167007737927</v>
      </c>
    </row>
    <row r="228" spans="2:12" ht="15">
      <c r="B228" s="182" t="s">
        <v>952</v>
      </c>
      <c r="C228" s="243">
        <v>0.52055086859134558</v>
      </c>
      <c r="E228" s="182" t="s">
        <v>954</v>
      </c>
      <c r="F228" s="15">
        <v>51.4697146319266</v>
      </c>
      <c r="H228" s="182" t="s">
        <v>948</v>
      </c>
      <c r="I228" s="246">
        <v>0.98662252166172504</v>
      </c>
      <c r="K228" s="182" t="s">
        <v>950</v>
      </c>
      <c r="L228" s="15">
        <v>0.45544267680250139</v>
      </c>
    </row>
    <row r="229" spans="2:12" ht="15">
      <c r="B229" s="182" t="s">
        <v>954</v>
      </c>
      <c r="C229" s="243">
        <v>5.7494279018880361</v>
      </c>
      <c r="E229" s="182" t="s">
        <v>956</v>
      </c>
      <c r="F229" s="15">
        <v>0.51990665146271864</v>
      </c>
      <c r="H229" s="182" t="s">
        <v>950</v>
      </c>
      <c r="I229" s="15">
        <v>0.66279625454906121</v>
      </c>
      <c r="K229" s="182" t="s">
        <v>952</v>
      </c>
      <c r="L229" s="15">
        <v>0.30277914925114463</v>
      </c>
    </row>
    <row r="230" spans="2:12" ht="15">
      <c r="B230" s="182" t="s">
        <v>956</v>
      </c>
      <c r="C230" s="243">
        <v>6.267636027017744E-3</v>
      </c>
      <c r="E230" s="182" t="s">
        <v>958</v>
      </c>
      <c r="F230" s="15">
        <v>1.7194198137528759E-3</v>
      </c>
      <c r="H230" s="182" t="s">
        <v>952</v>
      </c>
      <c r="I230" s="15">
        <v>1.684608366421279</v>
      </c>
      <c r="K230" s="182" t="s">
        <v>954</v>
      </c>
      <c r="L230" s="15">
        <v>65.97849410089421</v>
      </c>
    </row>
    <row r="231" spans="2:12" ht="15">
      <c r="B231" s="182" t="s">
        <v>958</v>
      </c>
      <c r="C231" s="243">
        <v>8.3478859170105432E-2</v>
      </c>
      <c r="D231" s="211">
        <f>3/30</f>
        <v>0.1</v>
      </c>
      <c r="E231" s="182" t="s">
        <v>960</v>
      </c>
      <c r="F231" s="15">
        <v>0.29955705117845516</v>
      </c>
      <c r="H231" s="182" t="s">
        <v>954</v>
      </c>
      <c r="I231" s="15">
        <v>0.50151512533821807</v>
      </c>
      <c r="K231" s="182" t="s">
        <v>956</v>
      </c>
      <c r="L231" s="15">
        <v>0.44853422366853352</v>
      </c>
    </row>
    <row r="232" spans="2:12" ht="15">
      <c r="B232" s="182" t="s">
        <v>960</v>
      </c>
      <c r="C232" s="243">
        <v>1.361337831438941</v>
      </c>
      <c r="E232" s="182" t="s">
        <v>962</v>
      </c>
      <c r="F232" s="15">
        <v>5.186290831493455</v>
      </c>
      <c r="H232" s="182" t="s">
        <v>956</v>
      </c>
      <c r="I232" s="15">
        <v>0.23538620311907374</v>
      </c>
      <c r="K232" s="182" t="s">
        <v>958</v>
      </c>
      <c r="L232" s="15">
        <v>3.6585724925061172E-3</v>
      </c>
    </row>
    <row r="233" spans="2:12" ht="15">
      <c r="B233" s="182" t="s">
        <v>962</v>
      </c>
      <c r="C233" s="243">
        <v>2.4805555232955854</v>
      </c>
      <c r="E233" s="182" t="s">
        <v>964</v>
      </c>
      <c r="F233" s="15">
        <v>1.3993143697377544</v>
      </c>
      <c r="H233" s="182" t="s">
        <v>958</v>
      </c>
      <c r="I233" s="15">
        <v>1.1689644269871025</v>
      </c>
      <c r="K233" s="182" t="s">
        <v>960</v>
      </c>
      <c r="L233" s="15">
        <v>0.68065275462785046</v>
      </c>
    </row>
    <row r="234" spans="2:12" ht="15">
      <c r="B234" s="182" t="s">
        <v>964</v>
      </c>
      <c r="C234" s="243">
        <v>0.42370594177631693</v>
      </c>
      <c r="E234" s="182" t="s">
        <v>966</v>
      </c>
      <c r="F234" s="15">
        <v>2.3676706925136446</v>
      </c>
      <c r="H234" s="182" t="s">
        <v>960</v>
      </c>
      <c r="I234" s="15">
        <v>0.88857830988596931</v>
      </c>
      <c r="K234" s="182" t="s">
        <v>962</v>
      </c>
      <c r="L234" s="15">
        <v>7.8552022349938513</v>
      </c>
    </row>
    <row r="235" spans="2:12" ht="15">
      <c r="B235" s="182" t="s">
        <v>966</v>
      </c>
      <c r="C235" s="243">
        <v>5.1132126578065282</v>
      </c>
      <c r="E235" s="182" t="s">
        <v>968</v>
      </c>
      <c r="F235" s="15">
        <v>12.144023977259129</v>
      </c>
      <c r="H235" s="182" t="s">
        <v>962</v>
      </c>
      <c r="I235" s="15">
        <v>1.6363341655041495</v>
      </c>
      <c r="K235" s="182" t="s">
        <v>964</v>
      </c>
      <c r="L235" s="15">
        <v>1.6702560102214017</v>
      </c>
    </row>
    <row r="236" spans="2:12" ht="15">
      <c r="B236" s="182" t="s">
        <v>968</v>
      </c>
      <c r="C236" s="243">
        <v>3.8107004982784356</v>
      </c>
      <c r="E236" s="182" t="s">
        <v>970</v>
      </c>
      <c r="F236" s="15">
        <v>26.951860921946757</v>
      </c>
      <c r="H236" s="182" t="s">
        <v>964</v>
      </c>
      <c r="I236" s="15">
        <v>1.582057944642612</v>
      </c>
      <c r="K236" s="182" t="s">
        <v>966</v>
      </c>
      <c r="L236" s="15">
        <v>0.65652988484335695</v>
      </c>
    </row>
    <row r="237" spans="2:12" ht="15">
      <c r="B237" s="182" t="s">
        <v>970</v>
      </c>
      <c r="C237" s="243">
        <v>2.8284983474289578</v>
      </c>
      <c r="E237" s="182" t="s">
        <v>972</v>
      </c>
      <c r="F237" s="15">
        <v>2.3973736753919499</v>
      </c>
      <c r="H237" s="182" t="s">
        <v>966</v>
      </c>
      <c r="I237" s="15">
        <v>2.0312995218598413</v>
      </c>
      <c r="K237" s="182" t="s">
        <v>968</v>
      </c>
      <c r="L237" s="15">
        <v>8.2237084183896272</v>
      </c>
    </row>
    <row r="238" spans="2:12" ht="15">
      <c r="B238" s="182" t="s">
        <v>972</v>
      </c>
      <c r="C238" s="243">
        <v>1.4134955084080825</v>
      </c>
      <c r="E238" s="182" t="s">
        <v>974</v>
      </c>
      <c r="F238" s="15">
        <v>2.4952883078787704</v>
      </c>
      <c r="H238" s="182" t="s">
        <v>968</v>
      </c>
      <c r="I238" s="15">
        <v>3.2507854489701091</v>
      </c>
      <c r="K238" s="182" t="s">
        <v>970</v>
      </c>
      <c r="L238" s="15">
        <v>2.261272775956785</v>
      </c>
    </row>
    <row r="239" spans="2:12" ht="15">
      <c r="B239" s="182" t="s">
        <v>974</v>
      </c>
      <c r="C239" s="243">
        <v>2.4813030571037209</v>
      </c>
      <c r="E239" s="182" t="s">
        <v>976</v>
      </c>
      <c r="F239" s="15">
        <v>5.3559459955729141</v>
      </c>
      <c r="H239" s="182" t="s">
        <v>970</v>
      </c>
      <c r="I239" s="15">
        <v>3.1666636005389073</v>
      </c>
      <c r="K239" s="182" t="s">
        <v>972</v>
      </c>
      <c r="L239" s="15">
        <v>6.4086766755981725E-2</v>
      </c>
    </row>
    <row r="240" spans="2:12" ht="15">
      <c r="B240" s="182" t="s">
        <v>976</v>
      </c>
      <c r="C240" s="243">
        <v>2.3086980102054877</v>
      </c>
      <c r="E240" s="182" t="s">
        <v>978</v>
      </c>
      <c r="F240" s="15">
        <v>1.7890341866849002</v>
      </c>
      <c r="H240" s="182" t="s">
        <v>972</v>
      </c>
      <c r="I240" s="15">
        <v>5.2147894040725218</v>
      </c>
      <c r="K240" s="182" t="s">
        <v>974</v>
      </c>
      <c r="L240" s="15">
        <v>0.73372389818752548</v>
      </c>
    </row>
    <row r="241" spans="2:12" ht="15">
      <c r="B241" s="182" t="s">
        <v>978</v>
      </c>
      <c r="C241" s="243">
        <v>1.7231163578365145</v>
      </c>
      <c r="E241" s="182" t="s">
        <v>980</v>
      </c>
      <c r="F241" s="15">
        <v>1.4541755256270525</v>
      </c>
      <c r="H241" s="182" t="s">
        <v>974</v>
      </c>
      <c r="I241" s="15">
        <v>2.9523243685057246</v>
      </c>
      <c r="K241" s="182" t="s">
        <v>976</v>
      </c>
      <c r="L241" s="15">
        <v>0.39868218826232321</v>
      </c>
    </row>
    <row r="242" spans="2:12" ht="15">
      <c r="B242" s="182" t="s">
        <v>980</v>
      </c>
      <c r="C242" s="243">
        <v>2.1082389812577031</v>
      </c>
      <c r="E242" s="182" t="s">
        <v>982</v>
      </c>
      <c r="F242" s="15">
        <v>1.547701709712745</v>
      </c>
      <c r="H242" s="182" t="s">
        <v>976</v>
      </c>
      <c r="I242" s="15">
        <v>3.5734925298341684</v>
      </c>
      <c r="K242" s="182" t="s">
        <v>978</v>
      </c>
      <c r="L242" s="15">
        <v>0.49620428478001727</v>
      </c>
    </row>
    <row r="243" spans="2:12" ht="15">
      <c r="B243" s="182" t="s">
        <v>982</v>
      </c>
      <c r="C243" s="243">
        <v>1.1860638414163973</v>
      </c>
      <c r="E243" s="182" t="s">
        <v>984</v>
      </c>
      <c r="F243" s="15">
        <v>26.746804224570923</v>
      </c>
      <c r="H243" s="182" t="s">
        <v>978</v>
      </c>
      <c r="I243" s="15">
        <v>2.7124167130559909</v>
      </c>
      <c r="K243" s="182" t="s">
        <v>980</v>
      </c>
      <c r="L243" s="15">
        <v>0.51710167487791769</v>
      </c>
    </row>
    <row r="244" spans="2:12" ht="15">
      <c r="B244" s="182" t="s">
        <v>984</v>
      </c>
      <c r="C244" s="243">
        <v>13.295130485255417</v>
      </c>
      <c r="E244" s="182" t="s">
        <v>986</v>
      </c>
      <c r="F244" s="15">
        <v>2.2799399891817029</v>
      </c>
      <c r="H244" s="182" t="s">
        <v>980</v>
      </c>
      <c r="I244" s="15">
        <v>2.6608118304650357</v>
      </c>
      <c r="K244" s="182" t="s">
        <v>982</v>
      </c>
      <c r="L244" s="246">
        <v>0.96995589638225366</v>
      </c>
    </row>
    <row r="245" spans="2:12" ht="15">
      <c r="B245" s="182" t="s">
        <v>986</v>
      </c>
      <c r="C245" s="243">
        <v>9.1981679666281804E-2</v>
      </c>
      <c r="E245" s="182" t="s">
        <v>988</v>
      </c>
      <c r="F245" s="15">
        <v>0.3028713094838516</v>
      </c>
      <c r="H245" s="182" t="s">
        <v>982</v>
      </c>
      <c r="I245" s="15">
        <v>1.9038692768373224</v>
      </c>
      <c r="K245" s="182" t="s">
        <v>984</v>
      </c>
      <c r="L245" s="15">
        <v>37.485830141874345</v>
      </c>
    </row>
    <row r="246" spans="2:12" ht="15">
      <c r="B246" s="182" t="s">
        <v>988</v>
      </c>
      <c r="C246" s="245">
        <v>0.94127844882830403</v>
      </c>
      <c r="E246" s="182" t="s">
        <v>990</v>
      </c>
      <c r="F246" s="15">
        <v>0.64208520324166496</v>
      </c>
      <c r="H246" s="182" t="s">
        <v>984</v>
      </c>
      <c r="I246" s="15">
        <v>2.4852466319895723</v>
      </c>
      <c r="K246" s="182" t="s">
        <v>986</v>
      </c>
      <c r="L246" s="15">
        <v>1.8962366062118878</v>
      </c>
    </row>
    <row r="247" spans="2:12" ht="15">
      <c r="B247" s="182" t="s">
        <v>990</v>
      </c>
      <c r="C247" s="243">
        <v>0.5905431044956615</v>
      </c>
      <c r="E247" s="182" t="s">
        <v>992</v>
      </c>
      <c r="F247" s="15">
        <v>0.70253835400502462</v>
      </c>
      <c r="H247" s="182" t="s">
        <v>986</v>
      </c>
      <c r="I247" s="15">
        <v>0.48912587129775892</v>
      </c>
      <c r="K247" s="182" t="s">
        <v>988</v>
      </c>
      <c r="L247" s="15">
        <v>0.40491144540762986</v>
      </c>
    </row>
    <row r="248" spans="2:12" ht="15">
      <c r="B248" s="182" t="s">
        <v>992</v>
      </c>
      <c r="C248" s="243">
        <v>0.14829685258142256</v>
      </c>
      <c r="E248" s="182" t="s">
        <v>994</v>
      </c>
      <c r="F248" s="15">
        <v>0.16964692510093601</v>
      </c>
      <c r="H248" s="182" t="s">
        <v>988</v>
      </c>
      <c r="I248" s="15">
        <v>2.1624559857829957</v>
      </c>
      <c r="K248" s="182" t="s">
        <v>990</v>
      </c>
      <c r="L248" s="246">
        <v>1.1151046954529895</v>
      </c>
    </row>
    <row r="249" spans="2:12" ht="15">
      <c r="B249" s="182" t="s">
        <v>994</v>
      </c>
      <c r="C249" s="243">
        <v>0.2224131024331848</v>
      </c>
      <c r="E249" s="182" t="s">
        <v>996</v>
      </c>
      <c r="F249" s="15">
        <v>1.4271261618918103</v>
      </c>
      <c r="H249" s="182" t="s">
        <v>990</v>
      </c>
      <c r="I249" s="15">
        <v>0.60919203132568689</v>
      </c>
      <c r="K249" s="182" t="s">
        <v>992</v>
      </c>
      <c r="L249" s="246">
        <v>0.94538666497288792</v>
      </c>
    </row>
    <row r="250" spans="2:12" ht="15">
      <c r="B250" s="182" t="s">
        <v>996</v>
      </c>
      <c r="C250" s="243">
        <v>2.3347049219988425</v>
      </c>
      <c r="E250" s="182" t="s">
        <v>998</v>
      </c>
      <c r="F250" s="15">
        <v>10.421211206825093</v>
      </c>
      <c r="H250" s="182" t="s">
        <v>992</v>
      </c>
      <c r="I250" s="15">
        <v>0.42692761128746565</v>
      </c>
      <c r="K250" s="182" t="s">
        <v>994</v>
      </c>
      <c r="L250" s="15">
        <v>0.38680866802984037</v>
      </c>
    </row>
    <row r="251" spans="2:12" ht="15">
      <c r="B251" s="182" t="s">
        <v>998</v>
      </c>
      <c r="C251" s="243">
        <v>5.8399026510641674</v>
      </c>
      <c r="E251" s="182" t="s">
        <v>1000</v>
      </c>
      <c r="F251" s="15">
        <v>1.5308819112886254</v>
      </c>
      <c r="H251" s="182" t="s">
        <v>994</v>
      </c>
      <c r="I251" s="15">
        <v>1.8818410724649315</v>
      </c>
      <c r="K251" s="182" t="s">
        <v>996</v>
      </c>
      <c r="L251" s="15">
        <v>0</v>
      </c>
    </row>
    <row r="252" spans="2:12" ht="15">
      <c r="B252" s="182" t="s">
        <v>1000</v>
      </c>
      <c r="C252" s="243">
        <v>0.43287847905105675</v>
      </c>
      <c r="E252" s="182" t="s">
        <v>1002</v>
      </c>
      <c r="F252" s="15">
        <v>6.3662431825701013E-2</v>
      </c>
      <c r="H252" s="182" t="s">
        <v>996</v>
      </c>
      <c r="I252" s="15">
        <v>1.6758408138000556</v>
      </c>
      <c r="K252" s="182" t="s">
        <v>998</v>
      </c>
      <c r="L252" s="15">
        <v>5.920483224296146</v>
      </c>
    </row>
    <row r="253" spans="2:12" ht="15">
      <c r="B253" s="182" t="s">
        <v>1002</v>
      </c>
      <c r="C253" s="243">
        <v>0.16634898725018832</v>
      </c>
      <c r="E253" s="182" t="s">
        <v>1004</v>
      </c>
      <c r="F253" s="15">
        <v>0.11367212985829585</v>
      </c>
      <c r="H253" s="182" t="s">
        <v>998</v>
      </c>
      <c r="I253" s="15">
        <v>2.7534826980576534</v>
      </c>
      <c r="K253" s="182" t="s">
        <v>1000</v>
      </c>
      <c r="L253" s="15">
        <v>0.3466306204440055</v>
      </c>
    </row>
    <row r="254" spans="2:12" ht="15">
      <c r="B254" s="182" t="s">
        <v>1004</v>
      </c>
      <c r="C254" s="243">
        <v>0.12019459827986349</v>
      </c>
      <c r="E254" s="182" t="s">
        <v>1006</v>
      </c>
      <c r="F254" s="15">
        <v>0.33110426783633573</v>
      </c>
      <c r="H254" s="182" t="s">
        <v>1000</v>
      </c>
      <c r="I254" s="15">
        <v>1.833339245069131</v>
      </c>
      <c r="K254" s="182" t="s">
        <v>1002</v>
      </c>
      <c r="L254" s="15">
        <v>0.26526863697075576</v>
      </c>
    </row>
    <row r="255" spans="2:12" ht="15">
      <c r="B255" s="182" t="s">
        <v>1006</v>
      </c>
      <c r="C255" s="245">
        <v>1.0920392666298127</v>
      </c>
      <c r="E255" s="182" t="s">
        <v>1008</v>
      </c>
      <c r="F255" s="15">
        <v>4.1063572914306805</v>
      </c>
      <c r="H255" s="182" t="s">
        <v>1002</v>
      </c>
      <c r="I255" s="15">
        <v>1.8704839986343857</v>
      </c>
      <c r="K255" s="182" t="s">
        <v>1004</v>
      </c>
      <c r="L255" s="15">
        <v>3.7435908284410506E-2</v>
      </c>
    </row>
    <row r="256" spans="2:12" ht="15">
      <c r="B256" s="182" t="s">
        <v>1008</v>
      </c>
      <c r="C256" s="243">
        <v>1.6164682508328474</v>
      </c>
      <c r="E256" s="182" t="s">
        <v>1010</v>
      </c>
      <c r="F256" s="15">
        <v>1.983701608359189</v>
      </c>
      <c r="H256" s="182" t="s">
        <v>1004</v>
      </c>
      <c r="I256" s="15">
        <v>1.4130095984513436</v>
      </c>
      <c r="K256" s="182" t="s">
        <v>1006</v>
      </c>
      <c r="L256" s="15">
        <v>0.4713713242445654</v>
      </c>
    </row>
    <row r="257" spans="1:12" ht="15">
      <c r="B257" s="182" t="s">
        <v>1010</v>
      </c>
      <c r="C257" s="243">
        <v>0.82079457503538134</v>
      </c>
      <c r="E257" s="182" t="s">
        <v>1012</v>
      </c>
      <c r="F257" s="246">
        <v>1.1454924167853107</v>
      </c>
      <c r="H257" s="182" t="s">
        <v>1006</v>
      </c>
      <c r="I257" s="246">
        <v>0.86554795240149562</v>
      </c>
      <c r="K257" s="182" t="s">
        <v>1008</v>
      </c>
      <c r="L257" s="15">
        <v>8.4456532090314358</v>
      </c>
    </row>
    <row r="258" spans="1:12" ht="15">
      <c r="B258" s="182" t="s">
        <v>1012</v>
      </c>
      <c r="C258" s="245">
        <v>0.91450895156742373</v>
      </c>
      <c r="E258" s="182" t="s">
        <v>1014</v>
      </c>
      <c r="F258" s="15">
        <v>12.986542090472089</v>
      </c>
      <c r="H258" s="182" t="s">
        <v>1008</v>
      </c>
      <c r="I258" s="15">
        <v>1.5868605182149513</v>
      </c>
      <c r="K258" s="182" t="s">
        <v>1010</v>
      </c>
      <c r="L258" s="15">
        <v>9.175735976365397</v>
      </c>
    </row>
    <row r="259" spans="1:12" ht="15">
      <c r="B259" s="182" t="s">
        <v>1014</v>
      </c>
      <c r="C259" s="243">
        <v>3.8759266860597581</v>
      </c>
      <c r="E259" s="182" t="s">
        <v>1016</v>
      </c>
      <c r="F259" s="246">
        <v>0.87518720954447626</v>
      </c>
      <c r="H259" s="182" t="s">
        <v>1010</v>
      </c>
      <c r="I259" s="246">
        <v>0.94966168230728776</v>
      </c>
      <c r="K259" s="182" t="s">
        <v>1012</v>
      </c>
      <c r="L259" s="15">
        <v>8.3288504582677305</v>
      </c>
    </row>
    <row r="260" spans="1:12" ht="15">
      <c r="B260" s="182" t="s">
        <v>1016</v>
      </c>
      <c r="C260" s="243">
        <v>5.5806244607202175E-2</v>
      </c>
      <c r="E260" s="182" t="s">
        <v>1018</v>
      </c>
      <c r="F260" s="15">
        <v>4.3171760715201159E-2</v>
      </c>
      <c r="H260" s="182" t="s">
        <v>1012</v>
      </c>
      <c r="I260" s="15">
        <v>1.7394205727579608</v>
      </c>
      <c r="K260" s="182" t="s">
        <v>1014</v>
      </c>
      <c r="L260" s="15">
        <v>8.351482302299658</v>
      </c>
    </row>
    <row r="261" spans="1:12" ht="15">
      <c r="B261" s="182" t="s">
        <v>1018</v>
      </c>
      <c r="C261" s="243">
        <v>0.17643682287867707</v>
      </c>
      <c r="E261" s="182"/>
      <c r="H261" s="182" t="s">
        <v>1014</v>
      </c>
      <c r="I261" s="15">
        <v>0.25722140475773575</v>
      </c>
      <c r="K261" s="182" t="s">
        <v>1016</v>
      </c>
      <c r="L261" s="15">
        <v>0.23982593843489033</v>
      </c>
    </row>
    <row r="262" spans="1:12" ht="15">
      <c r="H262" s="182" t="s">
        <v>1016</v>
      </c>
      <c r="I262" s="15">
        <v>1.2990862413002371</v>
      </c>
      <c r="K262" s="182" t="s">
        <v>1018</v>
      </c>
      <c r="L262" s="15">
        <v>8.1958030773019247E-2</v>
      </c>
    </row>
    <row r="263" spans="1:12" ht="15">
      <c r="H263" s="182" t="s">
        <v>1018</v>
      </c>
      <c r="I263" s="15">
        <v>0.56128611559377328</v>
      </c>
    </row>
    <row r="264" spans="1:12">
      <c r="A264" s="252" t="s">
        <v>1072</v>
      </c>
      <c r="C264">
        <f>34/254</f>
        <v>0.13385826771653545</v>
      </c>
      <c r="F264">
        <f>33/254</f>
        <v>0.12992125984251968</v>
      </c>
    </row>
    <row r="266" spans="1:12">
      <c r="I266">
        <f>89/256</f>
        <v>0.34765625</v>
      </c>
      <c r="L266">
        <f>36/255</f>
        <v>0.14117647058823529</v>
      </c>
    </row>
  </sheetData>
  <pageMargins left="0.7" right="0.7" top="0.75" bottom="0.75" header="0.3" footer="0.3"/>
  <pageSetup paperSize="9" orientation="portrait" r:id="rId1"/>
  <legacyDrawing r:id="rId2"/>
  <oleObjects>
    <oleObject progId="Equation.3" shapeId="99330" r:id="rId3"/>
  </oleObjects>
</worksheet>
</file>

<file path=xl/worksheets/sheet7.xml><?xml version="1.0" encoding="utf-8"?>
<worksheet xmlns="http://schemas.openxmlformats.org/spreadsheetml/2006/main" xmlns:r="http://schemas.openxmlformats.org/officeDocument/2006/relationships">
  <dimension ref="A1:U54"/>
  <sheetViews>
    <sheetView topLeftCell="A22" workbookViewId="0">
      <selection activeCell="E30" sqref="E30"/>
    </sheetView>
  </sheetViews>
  <sheetFormatPr defaultRowHeight="12.75"/>
  <sheetData>
    <row r="1" spans="1:21">
      <c r="A1" t="s">
        <v>1039</v>
      </c>
    </row>
    <row r="2" spans="1:21">
      <c r="A2" t="s">
        <v>289</v>
      </c>
    </row>
    <row r="4" spans="1:21">
      <c r="A4" t="s">
        <v>1</v>
      </c>
      <c r="B4" t="s">
        <v>291</v>
      </c>
      <c r="C4" t="s">
        <v>3</v>
      </c>
      <c r="D4" t="s">
        <v>4</v>
      </c>
    </row>
    <row r="6" spans="1:21">
      <c r="A6" t="s">
        <v>5</v>
      </c>
      <c r="B6" t="s">
        <v>432</v>
      </c>
      <c r="C6" t="s">
        <v>433</v>
      </c>
      <c r="D6" t="s">
        <v>434</v>
      </c>
      <c r="E6" t="s">
        <v>435</v>
      </c>
      <c r="F6" t="s">
        <v>436</v>
      </c>
      <c r="G6" t="s">
        <v>6</v>
      </c>
      <c r="H6" t="s">
        <v>7</v>
      </c>
      <c r="I6" t="s">
        <v>8</v>
      </c>
      <c r="J6" t="s">
        <v>9</v>
      </c>
      <c r="K6" t="s">
        <v>10</v>
      </c>
      <c r="L6" t="s">
        <v>11</v>
      </c>
      <c r="M6" t="s">
        <v>12</v>
      </c>
      <c r="N6" t="s">
        <v>13</v>
      </c>
      <c r="O6" t="s">
        <v>14</v>
      </c>
      <c r="P6" t="s">
        <v>15</v>
      </c>
      <c r="Q6" t="s">
        <v>16</v>
      </c>
      <c r="R6" t="s">
        <v>426</v>
      </c>
      <c r="S6" t="s">
        <v>427</v>
      </c>
      <c r="T6" t="s">
        <v>428</v>
      </c>
      <c r="U6" t="s">
        <v>429</v>
      </c>
    </row>
    <row r="7" spans="1:21">
      <c r="A7" t="s">
        <v>17</v>
      </c>
    </row>
    <row r="8" spans="1:21">
      <c r="A8" t="s">
        <v>28</v>
      </c>
      <c r="B8">
        <v>21685565.440000001</v>
      </c>
      <c r="C8">
        <v>21907320.831999999</v>
      </c>
      <c r="D8">
        <v>22746343.423999999</v>
      </c>
      <c r="E8">
        <v>28305768.447999999</v>
      </c>
      <c r="F8">
        <v>26842601.535</v>
      </c>
      <c r="G8">
        <v>29052866.787</v>
      </c>
      <c r="H8">
        <v>33384210.374000002</v>
      </c>
      <c r="I8">
        <v>44263575.824000001</v>
      </c>
      <c r="J8">
        <v>48720350.333999999</v>
      </c>
      <c r="K8">
        <v>65771586.903999999</v>
      </c>
      <c r="L8">
        <v>78208547.528999999</v>
      </c>
      <c r="M8">
        <v>95140986.341999993</v>
      </c>
      <c r="N8">
        <v>120900492.192</v>
      </c>
      <c r="O8">
        <v>146087028.73500001</v>
      </c>
      <c r="P8">
        <v>112884321.338</v>
      </c>
      <c r="Q8">
        <v>132140913.815</v>
      </c>
      <c r="R8">
        <v>162391721.227</v>
      </c>
      <c r="S8">
        <v>156422742.61300001</v>
      </c>
      <c r="T8">
        <v>161524152.111</v>
      </c>
      <c r="U8">
        <v>174279451.67500001</v>
      </c>
    </row>
    <row r="9" spans="1:21">
      <c r="A9" t="s">
        <v>1040</v>
      </c>
      <c r="B9">
        <v>1044756.551</v>
      </c>
      <c r="C9">
        <v>882885.85800000001</v>
      </c>
      <c r="D9">
        <v>831843.89</v>
      </c>
      <c r="E9">
        <v>916510.45299999998</v>
      </c>
      <c r="F9">
        <v>759577.21499999997</v>
      </c>
      <c r="G9">
        <v>855178.98199999996</v>
      </c>
      <c r="H9">
        <v>904895.27800000005</v>
      </c>
      <c r="I9">
        <v>995891.16899999999</v>
      </c>
      <c r="J9">
        <v>1295855.621</v>
      </c>
      <c r="K9">
        <v>1802527.19</v>
      </c>
      <c r="L9">
        <v>2481359.4649999999</v>
      </c>
      <c r="M9">
        <v>2693047.1809999999</v>
      </c>
      <c r="N9">
        <v>3537069.7740000002</v>
      </c>
      <c r="O9">
        <v>4397641.7570000002</v>
      </c>
      <c r="P9">
        <v>3849664.2749999999</v>
      </c>
      <c r="Q9">
        <v>3866336.4279999998</v>
      </c>
      <c r="R9">
        <v>5155369.4689999996</v>
      </c>
      <c r="S9">
        <v>5527068.1579999998</v>
      </c>
      <c r="T9">
        <v>5934758.1859999998</v>
      </c>
      <c r="U9">
        <v>6280514.4960000003</v>
      </c>
    </row>
    <row r="10" spans="1:21">
      <c r="A10" t="s">
        <v>1041</v>
      </c>
      <c r="B10">
        <v>174150.80100000001</v>
      </c>
      <c r="C10">
        <v>223404.99799999999</v>
      </c>
      <c r="D10">
        <v>289308.49400000001</v>
      </c>
      <c r="E10">
        <v>289302.12300000002</v>
      </c>
      <c r="F10">
        <v>226399.37299999999</v>
      </c>
      <c r="G10">
        <v>217578.20300000001</v>
      </c>
      <c r="H10">
        <v>229906.182</v>
      </c>
      <c r="I10">
        <v>377883.23599999998</v>
      </c>
      <c r="J10">
        <v>292252.53399999999</v>
      </c>
      <c r="K10">
        <v>339898.114</v>
      </c>
      <c r="L10">
        <v>436123.21799999999</v>
      </c>
      <c r="M10">
        <v>471926.27</v>
      </c>
      <c r="N10">
        <v>712752.60400000005</v>
      </c>
      <c r="O10">
        <v>949743.55200000003</v>
      </c>
      <c r="P10">
        <v>840436.52599999995</v>
      </c>
      <c r="Q10">
        <v>845385.14500000002</v>
      </c>
      <c r="R10">
        <v>971298.74</v>
      </c>
      <c r="S10">
        <v>1014539.697</v>
      </c>
      <c r="T10">
        <v>1153172.344</v>
      </c>
      <c r="U10">
        <v>1319743.9790000001</v>
      </c>
    </row>
    <row r="11" spans="1:21">
      <c r="A11" t="s">
        <v>1042</v>
      </c>
      <c r="B11">
        <v>1119639.885</v>
      </c>
      <c r="C11">
        <v>1063545.669</v>
      </c>
      <c r="D11">
        <v>917407.47900000005</v>
      </c>
      <c r="E11">
        <v>917236.67799999996</v>
      </c>
      <c r="F11">
        <v>991085.38500000001</v>
      </c>
      <c r="G11">
        <v>1025346.8540000001</v>
      </c>
      <c r="H11">
        <v>1014917.577</v>
      </c>
      <c r="I11">
        <v>1350718.747</v>
      </c>
      <c r="J11">
        <v>1367278.1740000001</v>
      </c>
      <c r="K11">
        <v>1809473.2290000001</v>
      </c>
      <c r="L11">
        <v>1884364.68</v>
      </c>
      <c r="M11">
        <v>2327312.8530000001</v>
      </c>
      <c r="N11">
        <v>3104546.8190000001</v>
      </c>
      <c r="O11">
        <v>3730894.875</v>
      </c>
      <c r="P11">
        <v>2904483.9470000002</v>
      </c>
      <c r="Q11">
        <v>3829648.219</v>
      </c>
      <c r="R11">
        <v>4581696.2419999996</v>
      </c>
      <c r="S11">
        <v>4415051.6490000002</v>
      </c>
      <c r="T11">
        <v>4328900.2130000014</v>
      </c>
      <c r="U11">
        <v>4288389.4869999997</v>
      </c>
    </row>
    <row r="12" spans="1:21">
      <c r="A12" t="s">
        <v>1043</v>
      </c>
      <c r="B12">
        <v>925157.19900000002</v>
      </c>
      <c r="C12">
        <v>992183.52800000005</v>
      </c>
      <c r="D12">
        <v>854442.72600000002</v>
      </c>
      <c r="E12">
        <v>841047.228</v>
      </c>
      <c r="F12">
        <v>764985.96400000004</v>
      </c>
      <c r="G12">
        <v>887415.31299999997</v>
      </c>
      <c r="H12">
        <v>1002972.3639999999</v>
      </c>
      <c r="I12">
        <v>1787560.297</v>
      </c>
      <c r="J12">
        <v>1401565.581</v>
      </c>
      <c r="K12">
        <v>1819113.344</v>
      </c>
      <c r="L12">
        <v>2310475.3870000001</v>
      </c>
      <c r="M12">
        <v>2631382.5869999998</v>
      </c>
      <c r="N12">
        <v>3180361.102</v>
      </c>
      <c r="O12">
        <v>4400239.7280000001</v>
      </c>
      <c r="P12">
        <v>4040058.858</v>
      </c>
      <c r="Q12">
        <v>4863335.2709999997</v>
      </c>
      <c r="R12">
        <v>6144693.2999999998</v>
      </c>
      <c r="S12">
        <v>5910609.2620000001</v>
      </c>
      <c r="T12">
        <v>4777583.784</v>
      </c>
      <c r="U12">
        <v>4620136.9550000001</v>
      </c>
    </row>
    <row r="13" spans="1:21">
      <c r="A13" t="s">
        <v>1044</v>
      </c>
      <c r="B13">
        <v>33743.97</v>
      </c>
      <c r="C13">
        <v>38206.578999999998</v>
      </c>
      <c r="D13">
        <v>35834.733</v>
      </c>
      <c r="E13">
        <v>42983.936000000002</v>
      </c>
      <c r="F13">
        <v>28043.567999999999</v>
      </c>
      <c r="G13">
        <v>32485.536</v>
      </c>
      <c r="H13">
        <v>37644.85</v>
      </c>
      <c r="I13">
        <v>29863.973000000002</v>
      </c>
      <c r="J13">
        <v>35716.184000000001</v>
      </c>
      <c r="K13">
        <v>39009.641000000003</v>
      </c>
      <c r="L13">
        <v>71539.683999999994</v>
      </c>
      <c r="M13">
        <v>83623.168999999994</v>
      </c>
      <c r="N13">
        <v>118773.916</v>
      </c>
      <c r="O13">
        <v>179236.20800000001</v>
      </c>
      <c r="P13">
        <v>146367.54</v>
      </c>
      <c r="Q13">
        <v>225811.83600000001</v>
      </c>
      <c r="R13">
        <v>296164.011</v>
      </c>
      <c r="S13">
        <v>495329.26699999999</v>
      </c>
      <c r="T13">
        <v>492823.261</v>
      </c>
      <c r="U13">
        <v>523653.027</v>
      </c>
    </row>
    <row r="14" spans="1:21">
      <c r="A14" t="s">
        <v>1045</v>
      </c>
      <c r="B14">
        <v>1995812.655</v>
      </c>
      <c r="C14">
        <v>1977683.63</v>
      </c>
      <c r="D14">
        <v>2002396.27</v>
      </c>
      <c r="E14">
        <v>2081276.4820000001</v>
      </c>
      <c r="F14">
        <v>1934171.905</v>
      </c>
      <c r="G14">
        <v>2062617.4650000001</v>
      </c>
      <c r="H14">
        <v>2147897.1179999998</v>
      </c>
      <c r="I14">
        <v>3442286.9369999999</v>
      </c>
      <c r="J14">
        <v>2862618.39</v>
      </c>
      <c r="K14">
        <v>3838702.534</v>
      </c>
      <c r="L14">
        <v>4797359.2189999996</v>
      </c>
      <c r="M14">
        <v>5549834.1050000004</v>
      </c>
      <c r="N14">
        <v>6932430.6670000004</v>
      </c>
      <c r="O14">
        <v>8342377.9239999996</v>
      </c>
      <c r="P14">
        <v>6877657.5420000004</v>
      </c>
      <c r="Q14">
        <v>8234257.0190000003</v>
      </c>
      <c r="R14">
        <v>9974138.7329999991</v>
      </c>
      <c r="S14">
        <v>9330761.6909999996</v>
      </c>
      <c r="T14">
        <v>9972350.8469999991</v>
      </c>
      <c r="U14">
        <v>11244971.443</v>
      </c>
    </row>
    <row r="15" spans="1:21">
      <c r="A15" t="s">
        <v>1046</v>
      </c>
      <c r="B15">
        <v>6988608.3300000001</v>
      </c>
      <c r="C15">
        <v>6311215.1720000003</v>
      </c>
      <c r="D15">
        <v>6088964.1140000001</v>
      </c>
      <c r="E15">
        <v>7249249.1670000004</v>
      </c>
      <c r="F15">
        <v>6844196.3590000002</v>
      </c>
      <c r="G15">
        <v>7389267.9519999996</v>
      </c>
      <c r="H15">
        <v>8128888.0700000003</v>
      </c>
      <c r="I15">
        <v>9266260.9169999994</v>
      </c>
      <c r="J15">
        <v>11243667.538000001</v>
      </c>
      <c r="K15">
        <v>14830411.166999999</v>
      </c>
      <c r="L15">
        <v>16748354.907</v>
      </c>
      <c r="M15">
        <v>19492680.960999999</v>
      </c>
      <c r="N15">
        <v>24536177.881000001</v>
      </c>
      <c r="O15">
        <v>28022778.037999999</v>
      </c>
      <c r="P15">
        <v>19479578.221999999</v>
      </c>
      <c r="Q15">
        <v>22238407.317000002</v>
      </c>
      <c r="R15">
        <v>28701404.473000001</v>
      </c>
      <c r="S15">
        <v>27157365.723000001</v>
      </c>
      <c r="T15">
        <v>28095951.131000001</v>
      </c>
      <c r="U15">
        <v>28849395.017999999</v>
      </c>
    </row>
    <row r="16" spans="1:21">
      <c r="A16" t="s">
        <v>1047</v>
      </c>
      <c r="B16">
        <v>6362156.3650000002</v>
      </c>
      <c r="C16">
        <v>7169996.4550000001</v>
      </c>
      <c r="D16">
        <v>8580112.6659999993</v>
      </c>
      <c r="E16">
        <v>12052728.052999999</v>
      </c>
      <c r="F16">
        <v>11595994.927999999</v>
      </c>
      <c r="G16">
        <v>12917040.115</v>
      </c>
      <c r="H16">
        <v>15812163.586999999</v>
      </c>
      <c r="I16">
        <v>22047904.125999998</v>
      </c>
      <c r="J16">
        <v>24417442.072999999</v>
      </c>
      <c r="K16">
        <v>33784859.226999998</v>
      </c>
      <c r="L16">
        <v>39242491.307999998</v>
      </c>
      <c r="M16">
        <v>50038670.897</v>
      </c>
      <c r="N16">
        <v>65960537.884000003</v>
      </c>
      <c r="O16">
        <v>77231570.561000004</v>
      </c>
      <c r="P16">
        <v>59528081.306000002</v>
      </c>
      <c r="Q16">
        <v>70591623.456</v>
      </c>
      <c r="R16">
        <v>89186929.035999998</v>
      </c>
      <c r="S16">
        <v>85129856.894999996</v>
      </c>
      <c r="T16">
        <v>87472949.386000007</v>
      </c>
      <c r="U16">
        <v>96311288.890000001</v>
      </c>
    </row>
    <row r="17" spans="1:21">
      <c r="A17" t="s">
        <v>1048</v>
      </c>
      <c r="B17">
        <v>2685879.1030000001</v>
      </c>
      <c r="C17">
        <v>3222545.0639999998</v>
      </c>
      <c r="D17">
        <v>3122743.83</v>
      </c>
      <c r="E17">
        <v>3887179.5240000002</v>
      </c>
      <c r="F17">
        <v>3674692.213</v>
      </c>
      <c r="G17">
        <v>3640827.6379999998</v>
      </c>
      <c r="H17">
        <v>4073126.0830000001</v>
      </c>
      <c r="I17">
        <v>4873835.4510000004</v>
      </c>
      <c r="J17">
        <v>5743440.4699999997</v>
      </c>
      <c r="K17">
        <v>7454885.9670000002</v>
      </c>
      <c r="L17">
        <v>8787445.9379999992</v>
      </c>
      <c r="M17">
        <v>10149797.709000001</v>
      </c>
      <c r="N17">
        <v>12725357.325999999</v>
      </c>
      <c r="O17">
        <v>15197173.025</v>
      </c>
      <c r="P17">
        <v>12856840.968</v>
      </c>
      <c r="Q17">
        <v>14130516.022</v>
      </c>
      <c r="R17">
        <v>17125194.541999999</v>
      </c>
      <c r="S17">
        <v>17157680.714000002</v>
      </c>
      <c r="T17">
        <v>18876968.798</v>
      </c>
      <c r="U17">
        <v>20418304.552999999</v>
      </c>
    </row>
    <row r="18" spans="1:21">
      <c r="A18" t="s">
        <v>1049</v>
      </c>
      <c r="B18">
        <v>355660.29</v>
      </c>
      <c r="C18">
        <v>25654.077000000001</v>
      </c>
      <c r="D18">
        <v>23289.83</v>
      </c>
      <c r="E18">
        <v>28254.975999999999</v>
      </c>
      <c r="F18">
        <v>23454.625</v>
      </c>
      <c r="G18">
        <v>25108.917000000001</v>
      </c>
      <c r="H18">
        <v>31799.47</v>
      </c>
      <c r="I18">
        <v>91370.971000000005</v>
      </c>
      <c r="J18">
        <v>60513.769</v>
      </c>
      <c r="K18">
        <v>52706.491000000002</v>
      </c>
      <c r="L18">
        <v>1449033.723</v>
      </c>
      <c r="M18">
        <v>1702710.61</v>
      </c>
      <c r="N18">
        <v>92484.218999999997</v>
      </c>
      <c r="O18">
        <v>3635373.0669999998</v>
      </c>
      <c r="P18">
        <v>2361152.1540000001</v>
      </c>
      <c r="Q18">
        <v>3315593.102</v>
      </c>
      <c r="R18">
        <v>254832.68100000001</v>
      </c>
      <c r="S18">
        <v>284479.55699999997</v>
      </c>
      <c r="T18">
        <v>418694.16100000002</v>
      </c>
      <c r="U18">
        <v>423053.82699999999</v>
      </c>
    </row>
    <row r="21" spans="1:21">
      <c r="H21" s="1" t="s">
        <v>1060</v>
      </c>
      <c r="I21" s="1"/>
    </row>
    <row r="23" spans="1:21">
      <c r="G23" s="203" t="s">
        <v>439</v>
      </c>
      <c r="H23" s="5"/>
      <c r="I23" s="5">
        <v>1995</v>
      </c>
      <c r="J23" s="5">
        <v>2000</v>
      </c>
      <c r="K23" s="5">
        <v>2005</v>
      </c>
      <c r="L23" s="5">
        <v>2010</v>
      </c>
      <c r="M23" s="5">
        <v>2014</v>
      </c>
    </row>
    <row r="24" spans="1:21">
      <c r="G24" s="204" t="s">
        <v>374</v>
      </c>
    </row>
    <row r="25" spans="1:21">
      <c r="G25" s="8"/>
    </row>
    <row r="26" spans="1:21">
      <c r="G26" s="8">
        <v>0</v>
      </c>
      <c r="I26" s="205">
        <f>(B9/B8)/('[1]World Trade'!B9/'[1]World Trade'!B8)</f>
        <v>0.68299893982975335</v>
      </c>
      <c r="J26" s="205">
        <f>(C9/C8)/('[1]World Trade'!G9/'[1]World Trade'!G8)</f>
        <v>0.76432969377144322</v>
      </c>
      <c r="K26" s="205">
        <f>(D9/D8)/('[1]World Trade'!L9/'[1]World Trade'!L8)</f>
        <v>0.70923618892602502</v>
      </c>
      <c r="L26" s="205">
        <f>(E9/E8)/('[1]World Trade'!Q9/'[1]World Trade'!Q8)</f>
        <v>0.5650267788964185</v>
      </c>
      <c r="M26" s="205">
        <f>(F9/F8)/('[1]World Trade'!U9/'[1]World Trade'!U8)</f>
        <v>0.45920073961963792</v>
      </c>
    </row>
    <row r="27" spans="1:21">
      <c r="G27" s="8">
        <v>1</v>
      </c>
      <c r="I27" s="15">
        <f>(B10/B8)/('[1]World Trade'!B10/'[1]World Trade'!B8)</f>
        <v>0.71178218468938115</v>
      </c>
      <c r="J27" s="206">
        <f>(C10/C8)/('[1]World Trade'!G10/'[1]World Trade'!G8)</f>
        <v>1.1470344270335442</v>
      </c>
      <c r="K27" s="206">
        <f>(D10/D8)/('[1]World Trade'!L10/'[1]World Trade'!L8)</f>
        <v>1.5780583912658277</v>
      </c>
      <c r="L27" s="206">
        <f>(E10/E8)/('[1]World Trade'!Q10/'[1]World Trade'!Q8)</f>
        <v>1.3051504876644013</v>
      </c>
      <c r="M27" s="206">
        <f>(F10/F8)/('[1]World Trade'!U10/'[1]World Trade'!U8)</f>
        <v>1.0478087427098528</v>
      </c>
      <c r="P27" s="237"/>
    </row>
    <row r="28" spans="1:21">
      <c r="G28" s="8">
        <v>2</v>
      </c>
      <c r="I28" s="206">
        <f>(B11/B8)/('[1]World Trade'!B11/'[1]World Trade'!B8)</f>
        <v>1.236894348359842</v>
      </c>
      <c r="J28" s="206">
        <f>(C11/C8)/('[1]World Trade'!G11/'[1]World Trade'!G8)</f>
        <v>1.5641924266442799</v>
      </c>
      <c r="K28" s="206">
        <f>(D11/D8)/('[1]World Trade'!L11/'[1]World Trade'!L8)</f>
        <v>1.2419788700417795</v>
      </c>
      <c r="L28" s="15">
        <f>(E11/E8)/('[1]World Trade'!Q11/'[1]World Trade'!Q8)</f>
        <v>0.78123870596167588</v>
      </c>
      <c r="M28" s="15">
        <f>(F11/F8)/('[1]World Trade'!U11/'[1]World Trade'!U8)</f>
        <v>0.96838188600922093</v>
      </c>
    </row>
    <row r="29" spans="1:21">
      <c r="G29" s="8">
        <v>3</v>
      </c>
      <c r="I29" s="15">
        <f>(B12/B8)/('[1]World Trade'!B12/'[1]World Trade'!B8)</f>
        <v>0.58678060030164725</v>
      </c>
      <c r="J29" s="15">
        <f>(C12/C8)/('[1]World Trade'!G12/'[1]World Trade'!G8)</f>
        <v>0.43496977980293389</v>
      </c>
      <c r="K29" s="15">
        <f>(D12/D8)/('[1]World Trade'!L12/'[1]World Trade'!L8)</f>
        <v>0.27079674600776726</v>
      </c>
      <c r="L29" s="15">
        <f>(E12/E8)/('[1]World Trade'!Q12/'[1]World Trade'!Q8)</f>
        <v>0.19178117865202907</v>
      </c>
      <c r="M29" s="15">
        <f>(F12/F8)/('[1]World Trade'!U12/'[1]World Trade'!U8)</f>
        <v>0.17313199704080562</v>
      </c>
    </row>
    <row r="30" spans="1:21">
      <c r="G30" s="8">
        <v>4</v>
      </c>
      <c r="I30" s="15">
        <f>(B13/B8)/('[1]World Trade'!B13/'[1]World Trade'!B8)</f>
        <v>0.29382149145109787</v>
      </c>
      <c r="J30" s="15">
        <f>(C13/C8)/('[1]World Trade'!G13/'[1]World Trade'!G8)</f>
        <v>0.56974567369192874</v>
      </c>
      <c r="K30" s="15">
        <f>(D13/D8)/('[1]World Trade'!L13/'[1]World Trade'!L8)</f>
        <v>0.42402543624169098</v>
      </c>
      <c r="L30" s="15">
        <f>(E13/E8)/('[1]World Trade'!Q13/'[1]World Trade'!Q8)</f>
        <v>0.28315421697672183</v>
      </c>
      <c r="M30" s="15">
        <f>(F13/F8)/('[1]World Trade'!U13/'[1]World Trade'!U8)</f>
        <v>0.20086871324831285</v>
      </c>
    </row>
    <row r="31" spans="1:21">
      <c r="G31" s="8">
        <v>5</v>
      </c>
      <c r="I31" s="15">
        <f>(B14/B8)/('[1]World Trade'!B14/'[1]World Trade'!B8)</f>
        <v>0.99266702480253655</v>
      </c>
      <c r="J31" s="206">
        <f>(C14/C8)/('[1]World Trade'!G14/'[1]World Trade'!G8)</f>
        <v>1.0057544714089999</v>
      </c>
      <c r="K31" s="15">
        <f>(D14/D8)/('[1]World Trade'!L14/'[1]World Trade'!L8)</f>
        <v>0.8315705586950406</v>
      </c>
      <c r="L31" s="15">
        <f>(E14/E8)/('[1]World Trade'!Q14/'[1]World Trade'!Q8)</f>
        <v>0.66072455377421369</v>
      </c>
      <c r="M31" s="15">
        <f>(F14/F8)/('[1]World Trade'!U14/'[1]World Trade'!U8)</f>
        <v>0.66731923083628508</v>
      </c>
    </row>
    <row r="32" spans="1:21">
      <c r="G32" s="8">
        <v>6</v>
      </c>
      <c r="I32" s="207">
        <f>(B15/B8)/('[1]World Trade'!B15/'[1]World Trade'!B8)</f>
        <v>2.0068332610959065</v>
      </c>
      <c r="J32" s="207">
        <f>(C15/C8)/('[1]World Trade'!G15/'[1]World Trade'!G8)</f>
        <v>2.1076645784586647</v>
      </c>
      <c r="K32" s="206">
        <f>(D15/D8)/('[1]World Trade'!L15/'[1]World Trade'!L8)</f>
        <v>1.9416979971775337</v>
      </c>
      <c r="L32" s="206">
        <f>(E15/E8)/('[1]World Trade'!Q15/'[1]World Trade'!Q8)</f>
        <v>1.9815124298866191</v>
      </c>
      <c r="M32" s="207">
        <f>(F15/F8)/('[1]World Trade'!U15/'[1]World Trade'!U8)</f>
        <v>2.0606200384516837</v>
      </c>
    </row>
    <row r="33" spans="1:21">
      <c r="G33" s="8">
        <v>7</v>
      </c>
      <c r="I33" s="15">
        <f>(B16/B8)/('[1]World Trade'!B16/'[1]World Trade'!B8)</f>
        <v>0.77518222750795607</v>
      </c>
      <c r="J33" s="15">
        <f>(C16/C8)/('[1]World Trade'!G16/'[1]World Trade'!G8)</f>
        <v>0.79870261184592561</v>
      </c>
      <c r="K33" s="206">
        <f>(D16/D8)/('[1]World Trade'!L16/'[1]World Trade'!L8)</f>
        <v>1.0062739847305051</v>
      </c>
      <c r="L33" s="206">
        <f>(E16/E8)/('[1]World Trade'!Q16/'[1]World Trade'!Q8)</f>
        <v>1.2620642934675927</v>
      </c>
      <c r="M33" s="206">
        <f>(F16/F8)/('[1]World Trade'!U16/'[1]World Trade'!U8)</f>
        <v>1.3049117837276953</v>
      </c>
    </row>
    <row r="34" spans="1:21">
      <c r="G34" s="8">
        <v>8</v>
      </c>
      <c r="I34" s="207">
        <f>(B17/B8)/('[1]World Trade'!B18/'[1]World Trade'!B8)</f>
        <v>4.2987814752702445</v>
      </c>
      <c r="J34" s="207">
        <f>(C17/C8)/('[1]World Trade'!G18/'[1]World Trade'!G8)</f>
        <v>3.611256918287681</v>
      </c>
      <c r="K34" s="207">
        <f>(D17/D8)/('[1]World Trade'!L18/'[1]World Trade'!L8)</f>
        <v>4.1625683963863604</v>
      </c>
      <c r="L34" s="207">
        <f>(E17/E8)/('[1]World Trade'!Q18/'[1]World Trade'!Q8)</f>
        <v>2.9074615817197884</v>
      </c>
      <c r="M34" s="207">
        <f>(F17/F8)/('[1]World Trade'!U18/'[1]World Trade'!U8)</f>
        <v>3.1258440349622467</v>
      </c>
    </row>
    <row r="40" spans="1:21">
      <c r="A40" t="s">
        <v>1</v>
      </c>
      <c r="B40" t="s">
        <v>4</v>
      </c>
      <c r="C40" t="s">
        <v>3</v>
      </c>
      <c r="D40" t="s">
        <v>4</v>
      </c>
    </row>
    <row r="42" spans="1:21">
      <c r="A42" t="s">
        <v>5</v>
      </c>
      <c r="B42" t="s">
        <v>432</v>
      </c>
      <c r="C42" t="s">
        <v>433</v>
      </c>
      <c r="D42" t="s">
        <v>434</v>
      </c>
      <c r="E42" t="s">
        <v>435</v>
      </c>
      <c r="F42" t="s">
        <v>436</v>
      </c>
      <c r="G42" t="s">
        <v>6</v>
      </c>
      <c r="H42" t="s">
        <v>7</v>
      </c>
      <c r="I42" t="s">
        <v>8</v>
      </c>
      <c r="J42" t="s">
        <v>9</v>
      </c>
      <c r="K42" t="s">
        <v>10</v>
      </c>
      <c r="L42" t="s">
        <v>11</v>
      </c>
      <c r="M42" t="s">
        <v>12</v>
      </c>
      <c r="N42" t="s">
        <v>13</v>
      </c>
      <c r="O42" t="s">
        <v>14</v>
      </c>
      <c r="P42" t="s">
        <v>15</v>
      </c>
      <c r="Q42" t="s">
        <v>16</v>
      </c>
      <c r="R42" t="s">
        <v>426</v>
      </c>
      <c r="S42" t="s">
        <v>427</v>
      </c>
      <c r="T42" t="s">
        <v>428</v>
      </c>
      <c r="U42" t="s">
        <v>429</v>
      </c>
    </row>
    <row r="43" spans="1:21">
      <c r="A43" t="s">
        <v>17</v>
      </c>
    </row>
    <row r="44" spans="1:21">
      <c r="A44" t="s">
        <v>28</v>
      </c>
      <c r="B44">
        <v>5120727061.3179998</v>
      </c>
      <c r="C44">
        <v>5354916252.724</v>
      </c>
      <c r="D44">
        <v>5569478183.8970003</v>
      </c>
      <c r="E44">
        <v>5463081725.7349997</v>
      </c>
      <c r="F44">
        <v>5651864665.9949999</v>
      </c>
      <c r="G44">
        <v>6380251254.6890001</v>
      </c>
      <c r="H44">
        <v>6137349591.625</v>
      </c>
      <c r="I44">
        <v>6437570140.4689999</v>
      </c>
      <c r="J44">
        <v>7497739327.9130001</v>
      </c>
      <c r="K44">
        <v>9181319471.1679993</v>
      </c>
      <c r="L44">
        <v>10459727058.655001</v>
      </c>
      <c r="M44">
        <v>12117417949.086</v>
      </c>
      <c r="N44">
        <v>14006953502.884001</v>
      </c>
      <c r="O44">
        <v>16137784748.636</v>
      </c>
      <c r="P44">
        <v>12517588058.452999</v>
      </c>
      <c r="Q44">
        <v>15248799853.382</v>
      </c>
      <c r="R44">
        <v>18327617709.813999</v>
      </c>
      <c r="S44">
        <v>18462388879.462002</v>
      </c>
      <c r="T44">
        <v>18980539554.233002</v>
      </c>
      <c r="U44">
        <v>18965093483.904999</v>
      </c>
    </row>
    <row r="45" spans="1:21">
      <c r="A45" t="s">
        <v>1040</v>
      </c>
      <c r="B45">
        <v>361206827.764</v>
      </c>
      <c r="C45">
        <v>383756441.14300001</v>
      </c>
      <c r="D45">
        <v>373667993.78200001</v>
      </c>
      <c r="E45">
        <v>359525774.875</v>
      </c>
      <c r="F45">
        <v>349619051.74000001</v>
      </c>
      <c r="G45">
        <v>336412668.13</v>
      </c>
      <c r="H45">
        <v>351485768.01700002</v>
      </c>
      <c r="I45">
        <v>369810955.47500002</v>
      </c>
      <c r="J45">
        <v>423091758.05500001</v>
      </c>
      <c r="K45">
        <v>488089219.79100001</v>
      </c>
      <c r="L45">
        <v>539336364.90100002</v>
      </c>
      <c r="M45">
        <v>595491795.45000005</v>
      </c>
      <c r="N45">
        <v>712495622.87300003</v>
      </c>
      <c r="O45">
        <v>854756023.64999998</v>
      </c>
      <c r="P45">
        <v>778742643.63</v>
      </c>
      <c r="Q45">
        <v>873834336.27900004</v>
      </c>
      <c r="R45">
        <v>1053647519.257</v>
      </c>
      <c r="S45">
        <v>1055377058.226</v>
      </c>
      <c r="T45">
        <v>1126961676.675</v>
      </c>
      <c r="U45">
        <v>1168691090.194</v>
      </c>
    </row>
    <row r="46" spans="1:21">
      <c r="A46" t="s">
        <v>1041</v>
      </c>
      <c r="B46">
        <v>57774905.012000002</v>
      </c>
      <c r="C46">
        <v>62250655.560999997</v>
      </c>
      <c r="D46">
        <v>62408835.645999998</v>
      </c>
      <c r="E46">
        <v>60750434.258000001</v>
      </c>
      <c r="F46">
        <v>59833569.965000004</v>
      </c>
      <c r="G46">
        <v>56723751.398000002</v>
      </c>
      <c r="H46">
        <v>57600330.689000003</v>
      </c>
      <c r="I46">
        <v>61739976.482000001</v>
      </c>
      <c r="J46">
        <v>70217846.024000004</v>
      </c>
      <c r="K46">
        <v>78972948.427000001</v>
      </c>
      <c r="L46">
        <v>84303746.594999999</v>
      </c>
      <c r="M46">
        <v>93133540.275999993</v>
      </c>
      <c r="N46">
        <v>109739054.906</v>
      </c>
      <c r="O46">
        <v>120797261.346</v>
      </c>
      <c r="P46">
        <v>112449926.234</v>
      </c>
      <c r="Q46">
        <v>119413037.39</v>
      </c>
      <c r="R46">
        <v>139079198.912</v>
      </c>
      <c r="S46">
        <v>143680973.38499999</v>
      </c>
      <c r="T46">
        <v>151537238.46399999</v>
      </c>
      <c r="U46">
        <v>152659411.97999999</v>
      </c>
    </row>
    <row r="47" spans="1:21">
      <c r="A47" t="s">
        <v>1042</v>
      </c>
      <c r="B47">
        <v>213750251.01699999</v>
      </c>
      <c r="C47">
        <v>204555027.79300001</v>
      </c>
      <c r="D47">
        <v>207321451.13</v>
      </c>
      <c r="E47">
        <v>185717522.79800001</v>
      </c>
      <c r="F47">
        <v>178695042.579</v>
      </c>
      <c r="G47">
        <v>198022471.972</v>
      </c>
      <c r="H47">
        <v>187171711.414</v>
      </c>
      <c r="I47">
        <v>195221247.854</v>
      </c>
      <c r="J47">
        <v>231157864.20199999</v>
      </c>
      <c r="K47">
        <v>293748721.21200001</v>
      </c>
      <c r="L47">
        <v>339669716.90700001</v>
      </c>
      <c r="M47">
        <v>415176905.61299998</v>
      </c>
      <c r="N47">
        <v>505182813.65499997</v>
      </c>
      <c r="O47">
        <v>582995394.69799995</v>
      </c>
      <c r="P47">
        <v>439113372.454</v>
      </c>
      <c r="Q47">
        <v>632496862.13699996</v>
      </c>
      <c r="R47">
        <v>802596163.45799994</v>
      </c>
      <c r="S47">
        <v>748022048.19700003</v>
      </c>
      <c r="T47">
        <v>754643351.71599996</v>
      </c>
      <c r="U47">
        <v>723094066.64199996</v>
      </c>
    </row>
    <row r="48" spans="1:21">
      <c r="A48" t="s">
        <v>1043</v>
      </c>
      <c r="B48">
        <v>372306538.20099998</v>
      </c>
      <c r="C48">
        <v>455130984.338</v>
      </c>
      <c r="D48">
        <v>458029978.87900001</v>
      </c>
      <c r="E48">
        <v>335717566.375</v>
      </c>
      <c r="F48">
        <v>420015874.19</v>
      </c>
      <c r="G48">
        <v>664326292.35599995</v>
      </c>
      <c r="H48">
        <v>602949079.88699996</v>
      </c>
      <c r="I48">
        <v>610640755.56900001</v>
      </c>
      <c r="J48">
        <v>761444462.35099995</v>
      </c>
      <c r="K48">
        <v>1027550858.2869999</v>
      </c>
      <c r="L48">
        <v>1450936064.4630001</v>
      </c>
      <c r="M48">
        <v>1782695283.7920001</v>
      </c>
      <c r="N48">
        <v>2022933943.822</v>
      </c>
      <c r="O48">
        <v>2868782631.2049999</v>
      </c>
      <c r="P48">
        <v>1800869333.3670001</v>
      </c>
      <c r="Q48">
        <v>2362517939.1440001</v>
      </c>
      <c r="R48">
        <v>3276486866.2550001</v>
      </c>
      <c r="S48">
        <v>3404587638.6760001</v>
      </c>
      <c r="T48">
        <v>3352624665.8860002</v>
      </c>
      <c r="U48">
        <v>3121810316.421</v>
      </c>
    </row>
    <row r="49" spans="1:21">
      <c r="A49" t="s">
        <v>1044</v>
      </c>
      <c r="B49">
        <v>27118989.002</v>
      </c>
      <c r="C49">
        <v>25252775.050999999</v>
      </c>
      <c r="D49">
        <v>27450786.800999999</v>
      </c>
      <c r="E49">
        <v>28580779.774</v>
      </c>
      <c r="F49">
        <v>24941316.872000001</v>
      </c>
      <c r="G49">
        <v>19530152.294</v>
      </c>
      <c r="H49">
        <v>19227150.070999999</v>
      </c>
      <c r="I49">
        <v>24848081.977000002</v>
      </c>
      <c r="J49">
        <v>31049144.620000001</v>
      </c>
      <c r="K49">
        <v>37688204.637000002</v>
      </c>
      <c r="L49">
        <v>38861630.976000004</v>
      </c>
      <c r="M49">
        <v>45287445.384000003</v>
      </c>
      <c r="N49">
        <v>61792780.905000001</v>
      </c>
      <c r="O49">
        <v>90350097.318000004</v>
      </c>
      <c r="P49">
        <v>65679972.673</v>
      </c>
      <c r="Q49">
        <v>81779389.012999997</v>
      </c>
      <c r="R49">
        <v>112541182.84100001</v>
      </c>
      <c r="S49">
        <v>108435015.976</v>
      </c>
      <c r="T49">
        <v>100455613.89399999</v>
      </c>
      <c r="U49">
        <v>98639611.726999998</v>
      </c>
    </row>
    <row r="50" spans="1:21">
      <c r="A50" t="s">
        <v>1045</v>
      </c>
      <c r="B50">
        <v>474763206.398</v>
      </c>
      <c r="C50">
        <v>491499803.10299999</v>
      </c>
      <c r="D50">
        <v>511375463.34500003</v>
      </c>
      <c r="E50">
        <v>517838410.56900001</v>
      </c>
      <c r="F50">
        <v>538326497.09800005</v>
      </c>
      <c r="G50">
        <v>572681771.58399999</v>
      </c>
      <c r="H50">
        <v>593232287.95299995</v>
      </c>
      <c r="I50">
        <v>664699347.08700001</v>
      </c>
      <c r="J50">
        <v>793357495.92799997</v>
      </c>
      <c r="K50">
        <v>978054941.98399997</v>
      </c>
      <c r="L50">
        <v>1107285678.375</v>
      </c>
      <c r="M50">
        <v>1248203670.5420001</v>
      </c>
      <c r="N50">
        <v>1473124054.1400001</v>
      </c>
      <c r="O50">
        <v>1683352523.1960001</v>
      </c>
      <c r="P50">
        <v>1438791608.651</v>
      </c>
      <c r="Q50">
        <v>1696953902.8369999</v>
      </c>
      <c r="R50">
        <v>1986579135.948</v>
      </c>
      <c r="S50">
        <v>1951689922.128</v>
      </c>
      <c r="T50">
        <v>2013548525.1800001</v>
      </c>
      <c r="U50">
        <v>2047820156.0569999</v>
      </c>
    </row>
    <row r="51" spans="1:21">
      <c r="A51" t="s">
        <v>1046</v>
      </c>
      <c r="B51">
        <v>822318931.48899996</v>
      </c>
      <c r="C51">
        <v>822903958.977</v>
      </c>
      <c r="D51">
        <v>845953335.44400001</v>
      </c>
      <c r="E51">
        <v>827146250.71899998</v>
      </c>
      <c r="F51">
        <v>813629640.88199997</v>
      </c>
      <c r="G51">
        <v>872087383.02900004</v>
      </c>
      <c r="H51">
        <v>838459893.99699998</v>
      </c>
      <c r="I51">
        <v>887818286.23500001</v>
      </c>
      <c r="J51">
        <v>1024397485.108</v>
      </c>
      <c r="K51">
        <v>1289201665.112</v>
      </c>
      <c r="L51">
        <v>1442017370.7869999</v>
      </c>
      <c r="M51">
        <v>1704052452.9549999</v>
      </c>
      <c r="N51">
        <v>2006399659.3900001</v>
      </c>
      <c r="O51">
        <v>2200639338.2550001</v>
      </c>
      <c r="P51">
        <v>1581069612.425</v>
      </c>
      <c r="Q51">
        <v>1970865289.549</v>
      </c>
      <c r="R51">
        <v>2374818310.592</v>
      </c>
      <c r="S51">
        <v>2252751473.4359999</v>
      </c>
      <c r="T51">
        <v>2298390320.5149999</v>
      </c>
      <c r="U51">
        <v>2346685691.678</v>
      </c>
    </row>
    <row r="52" spans="1:21">
      <c r="A52" t="s">
        <v>1047</v>
      </c>
      <c r="B52">
        <v>1938034077.1960001</v>
      </c>
      <c r="C52">
        <v>2053226002.0439999</v>
      </c>
      <c r="D52">
        <v>2179439716.2189999</v>
      </c>
      <c r="E52">
        <v>2244378395.4099998</v>
      </c>
      <c r="F52">
        <v>2354782309.7069998</v>
      </c>
      <c r="G52">
        <v>2614462093.039</v>
      </c>
      <c r="H52">
        <v>2475661028.4970002</v>
      </c>
      <c r="I52">
        <v>2584451726.8319998</v>
      </c>
      <c r="J52">
        <v>2945883036.3070002</v>
      </c>
      <c r="K52">
        <v>3553069036.757</v>
      </c>
      <c r="L52">
        <v>3920897650.4120002</v>
      </c>
      <c r="M52">
        <v>4495071652.691</v>
      </c>
      <c r="N52">
        <v>5062750153.9029999</v>
      </c>
      <c r="O52">
        <v>5433296131.75</v>
      </c>
      <c r="P52">
        <v>4215494846.5139999</v>
      </c>
      <c r="Q52">
        <v>5144753749.7550001</v>
      </c>
      <c r="R52">
        <v>5830243219.7969999</v>
      </c>
      <c r="S52">
        <v>5878537077.4540014</v>
      </c>
      <c r="T52">
        <v>6082038998.0629997</v>
      </c>
      <c r="U52">
        <v>6278519494.0270004</v>
      </c>
    </row>
    <row r="53" spans="1:21">
      <c r="A53" t="s">
        <v>1048</v>
      </c>
      <c r="B53">
        <v>636426778.41199994</v>
      </c>
      <c r="C53">
        <v>673723867.18200004</v>
      </c>
      <c r="D53">
        <v>711767597.046</v>
      </c>
      <c r="E53">
        <v>715035245.301</v>
      </c>
      <c r="F53">
        <v>738851252.21099997</v>
      </c>
      <c r="G53">
        <v>786082191.04200006</v>
      </c>
      <c r="H53">
        <v>775548785.91499996</v>
      </c>
      <c r="I53">
        <v>810082857.94099998</v>
      </c>
      <c r="J53">
        <v>926841417.65799999</v>
      </c>
      <c r="K53">
        <v>1082580415.9389999</v>
      </c>
      <c r="L53">
        <v>1190785309.418</v>
      </c>
      <c r="M53">
        <v>1328373447.158</v>
      </c>
      <c r="N53">
        <v>1511529082.8069999</v>
      </c>
      <c r="O53">
        <v>1642801826.9660001</v>
      </c>
      <c r="P53">
        <v>1433998755.631</v>
      </c>
      <c r="Q53">
        <v>1645821074.892</v>
      </c>
      <c r="R53">
        <v>1909275306.108</v>
      </c>
      <c r="S53">
        <v>1988563453.2850001</v>
      </c>
      <c r="T53">
        <v>2085486912.7079999</v>
      </c>
      <c r="U53">
        <v>2196164229.2579999</v>
      </c>
    </row>
    <row r="54" spans="1:21">
      <c r="A54" t="s">
        <v>1049</v>
      </c>
      <c r="B54">
        <v>147537346.79499999</v>
      </c>
      <c r="C54">
        <v>148732531.95100001</v>
      </c>
      <c r="D54">
        <v>159093933.34599999</v>
      </c>
      <c r="E54">
        <v>158813110.83899999</v>
      </c>
      <c r="F54">
        <v>154027258.71200001</v>
      </c>
      <c r="G54">
        <v>259889734.50400001</v>
      </c>
      <c r="H54">
        <v>235966193.632</v>
      </c>
      <c r="I54">
        <v>228205210.433</v>
      </c>
      <c r="J54">
        <v>290294037.52100003</v>
      </c>
      <c r="K54">
        <v>352349875.34100002</v>
      </c>
      <c r="L54">
        <v>344971912.57800001</v>
      </c>
      <c r="M54">
        <v>408833215.68800002</v>
      </c>
      <c r="N54">
        <v>539548460.77400005</v>
      </c>
      <c r="O54">
        <v>659924903.19099998</v>
      </c>
      <c r="P54">
        <v>651249097.24899995</v>
      </c>
      <c r="Q54">
        <v>720246784.52999997</v>
      </c>
      <c r="R54">
        <v>841796044.74100006</v>
      </c>
      <c r="S54">
        <v>930385000.08399999</v>
      </c>
      <c r="T54">
        <v>1014465584.89</v>
      </c>
      <c r="U54">
        <v>830584930.51499999</v>
      </c>
    </row>
  </sheetData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AR263"/>
  <sheetViews>
    <sheetView workbookViewId="0">
      <selection activeCell="A260" sqref="A260"/>
    </sheetView>
  </sheetViews>
  <sheetFormatPr defaultRowHeight="12.75"/>
  <sheetData>
    <row r="1" spans="1:44">
      <c r="A1" t="s">
        <v>26</v>
      </c>
    </row>
    <row r="2" spans="1:44">
      <c r="A2" t="s">
        <v>0</v>
      </c>
      <c r="N2" s="1"/>
    </row>
    <row r="3" spans="1:44">
      <c r="X3" s="2" t="s">
        <v>438</v>
      </c>
    </row>
    <row r="4" spans="1:44">
      <c r="A4" t="s">
        <v>1</v>
      </c>
      <c r="B4" t="s">
        <v>4</v>
      </c>
      <c r="C4" t="s">
        <v>3</v>
      </c>
      <c r="D4" t="s">
        <v>4</v>
      </c>
      <c r="F4" s="2" t="s">
        <v>455</v>
      </c>
      <c r="W4" s="137"/>
      <c r="X4" s="160" t="s">
        <v>289</v>
      </c>
      <c r="Y4" s="161" t="s">
        <v>439</v>
      </c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18"/>
    </row>
    <row r="5" spans="1:44">
      <c r="W5" s="117" t="s">
        <v>437</v>
      </c>
      <c r="X5" s="6"/>
      <c r="Y5" s="13">
        <v>1995</v>
      </c>
      <c r="Z5" s="5">
        <v>1996</v>
      </c>
      <c r="AA5" s="5">
        <v>1997</v>
      </c>
      <c r="AB5" s="5">
        <v>1998</v>
      </c>
      <c r="AC5" s="5">
        <v>1999</v>
      </c>
      <c r="AD5" s="5">
        <v>2000</v>
      </c>
      <c r="AE5" s="5">
        <v>2001</v>
      </c>
      <c r="AF5" s="5">
        <v>2002</v>
      </c>
      <c r="AG5" s="5">
        <v>2003</v>
      </c>
      <c r="AH5" s="5">
        <v>2004</v>
      </c>
      <c r="AI5" s="5">
        <v>2005</v>
      </c>
      <c r="AJ5" s="5">
        <v>2006</v>
      </c>
      <c r="AK5" s="5">
        <v>2007</v>
      </c>
      <c r="AL5" s="5">
        <v>2008</v>
      </c>
      <c r="AM5" s="5">
        <v>2009</v>
      </c>
      <c r="AN5" s="5">
        <v>2010</v>
      </c>
      <c r="AO5" s="159">
        <v>2011</v>
      </c>
      <c r="AP5" s="159">
        <v>2012</v>
      </c>
      <c r="AQ5" s="159">
        <v>2013</v>
      </c>
      <c r="AR5" s="162">
        <v>2014</v>
      </c>
    </row>
    <row r="6" spans="1:44">
      <c r="A6" t="s">
        <v>5</v>
      </c>
      <c r="B6" t="s">
        <v>432</v>
      </c>
      <c r="C6" t="s">
        <v>433</v>
      </c>
      <c r="D6" t="s">
        <v>434</v>
      </c>
      <c r="E6" t="s">
        <v>435</v>
      </c>
      <c r="F6" t="s">
        <v>436</v>
      </c>
      <c r="G6" t="s">
        <v>6</v>
      </c>
      <c r="H6" t="s">
        <v>7</v>
      </c>
      <c r="I6" t="s">
        <v>8</v>
      </c>
      <c r="J6" t="s">
        <v>9</v>
      </c>
      <c r="K6" t="s">
        <v>10</v>
      </c>
      <c r="L6" t="s">
        <v>11</v>
      </c>
      <c r="M6" t="s">
        <v>12</v>
      </c>
      <c r="N6" t="s">
        <v>13</v>
      </c>
      <c r="O6" t="s">
        <v>14</v>
      </c>
      <c r="P6" t="s">
        <v>15</v>
      </c>
      <c r="Q6" t="s">
        <v>16</v>
      </c>
      <c r="R6" t="s">
        <v>426</v>
      </c>
      <c r="S6" t="s">
        <v>427</v>
      </c>
      <c r="T6" t="s">
        <v>428</v>
      </c>
      <c r="U6" t="s">
        <v>429</v>
      </c>
      <c r="W6" s="33"/>
      <c r="X6" s="7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8"/>
    </row>
    <row r="7" spans="1:44">
      <c r="A7" t="s">
        <v>17</v>
      </c>
      <c r="W7" s="33"/>
      <c r="X7" s="7" t="s">
        <v>21</v>
      </c>
      <c r="Y7" s="31">
        <f>SUM(B9:B96)</f>
        <v>1031950308.502</v>
      </c>
      <c r="Z7" s="31">
        <f>SUM(C9:C96)</f>
        <v>1130706661.7020001</v>
      </c>
      <c r="AA7" s="31">
        <f>SUM(D9:D96)</f>
        <v>1128597740.1439996</v>
      </c>
      <c r="AB7" s="31">
        <f>SUM(E9:E96)</f>
        <v>970026192.56500006</v>
      </c>
      <c r="AC7" s="31">
        <f>SUM(F9:F96)</f>
        <v>1032839412.603</v>
      </c>
      <c r="AD7" s="31">
        <f t="shared" ref="AD7:AR7" si="0">SUM(G9:G96)</f>
        <v>1275677595.5639997</v>
      </c>
      <c r="AE7" s="31">
        <f t="shared" si="0"/>
        <v>1220131362.9400003</v>
      </c>
      <c r="AF7" s="31">
        <f t="shared" si="0"/>
        <v>1265765081.2739997</v>
      </c>
      <c r="AG7" s="31">
        <f t="shared" si="0"/>
        <v>1520087617.7189999</v>
      </c>
      <c r="AH7" s="31">
        <f t="shared" si="0"/>
        <v>1931608111.5639999</v>
      </c>
      <c r="AI7" s="31">
        <f t="shared" si="0"/>
        <v>2461053519.4830008</v>
      </c>
      <c r="AJ7" s="31">
        <f t="shared" si="0"/>
        <v>2940628044.5950007</v>
      </c>
      <c r="AK7" s="31">
        <f t="shared" si="0"/>
        <v>3423836416.0739994</v>
      </c>
      <c r="AL7" s="31">
        <f t="shared" si="0"/>
        <v>4527600209.5819998</v>
      </c>
      <c r="AM7" s="31">
        <f t="shared" si="0"/>
        <v>3209633546.6720009</v>
      </c>
      <c r="AN7" s="31">
        <f t="shared" si="0"/>
        <v>4074853244.2210002</v>
      </c>
      <c r="AO7" s="31">
        <f t="shared" si="0"/>
        <v>5383760769.4639997</v>
      </c>
      <c r="AP7" s="31">
        <f t="shared" si="0"/>
        <v>5459578554.7669992</v>
      </c>
      <c r="AQ7" s="31">
        <f t="shared" si="0"/>
        <v>5485739169.1599998</v>
      </c>
      <c r="AR7" s="8">
        <f t="shared" si="0"/>
        <v>5264331381.1039991</v>
      </c>
    </row>
    <row r="8" spans="1:44">
      <c r="A8" t="s">
        <v>28</v>
      </c>
      <c r="B8">
        <v>5120727061.3179998</v>
      </c>
      <c r="C8">
        <v>5354916252.724</v>
      </c>
      <c r="D8">
        <v>5569478183.8970003</v>
      </c>
      <c r="E8">
        <v>5463081725.7349997</v>
      </c>
      <c r="F8">
        <v>5651864665.9949999</v>
      </c>
      <c r="G8">
        <v>6366950332.8940001</v>
      </c>
      <c r="H8">
        <v>6132095955.2349997</v>
      </c>
      <c r="I8">
        <v>6431300275.7700014</v>
      </c>
      <c r="J8">
        <v>7496258586.6920004</v>
      </c>
      <c r="K8">
        <v>9169012637.0389996</v>
      </c>
      <c r="L8">
        <v>10447270350.122</v>
      </c>
      <c r="M8">
        <v>12102743122.535999</v>
      </c>
      <c r="N8">
        <v>13986588759.427</v>
      </c>
      <c r="O8">
        <v>16110246368.907</v>
      </c>
      <c r="P8">
        <v>12509705163.819</v>
      </c>
      <c r="Q8">
        <v>15221120693.475</v>
      </c>
      <c r="R8">
        <v>18327617709.813999</v>
      </c>
      <c r="S8">
        <v>18462388879.462002</v>
      </c>
      <c r="T8">
        <v>18980539554.233002</v>
      </c>
      <c r="U8">
        <v>18965093483.904999</v>
      </c>
      <c r="W8" s="33"/>
      <c r="X8" s="7"/>
      <c r="Y8" s="31"/>
      <c r="Z8" s="31"/>
      <c r="AA8" s="31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8"/>
    </row>
    <row r="9" spans="1:44">
      <c r="A9" t="s">
        <v>29</v>
      </c>
      <c r="B9">
        <v>10645308.536</v>
      </c>
      <c r="C9">
        <v>10608503.072000001</v>
      </c>
      <c r="D9">
        <v>9576319.227</v>
      </c>
      <c r="E9">
        <v>9380828.102</v>
      </c>
      <c r="F9">
        <v>9393371.3310000002</v>
      </c>
      <c r="G9">
        <v>9253020.2329999991</v>
      </c>
      <c r="H9">
        <v>9090998.3210000005</v>
      </c>
      <c r="I9">
        <v>10022735.873</v>
      </c>
      <c r="J9">
        <v>10335616.206</v>
      </c>
      <c r="K9">
        <v>11481320.011</v>
      </c>
      <c r="L9">
        <v>13775043.768999999</v>
      </c>
      <c r="M9">
        <v>15017746.403000001</v>
      </c>
      <c r="N9">
        <v>16198412.376</v>
      </c>
      <c r="O9">
        <v>18013238.969999999</v>
      </c>
      <c r="P9">
        <v>17674216.397999998</v>
      </c>
      <c r="Q9">
        <v>19206691.850000001</v>
      </c>
      <c r="R9">
        <v>21359904.265000001</v>
      </c>
      <c r="S9">
        <v>22545543.776999999</v>
      </c>
      <c r="T9">
        <v>23768599.863000002</v>
      </c>
      <c r="U9">
        <v>24055098.019000001</v>
      </c>
      <c r="W9" s="33"/>
      <c r="X9" s="7" t="s">
        <v>22</v>
      </c>
      <c r="Y9" s="31">
        <f>B105+B130+B131+B132+B136+B137+B138+B106+B150+B151+B152+B156+B157+B166+B167+B168+B169+B170+B171+B172+B173</f>
        <v>249477842.21399996</v>
      </c>
      <c r="Z9" s="31">
        <f>C105+C130+C131+C132+C136+C137+C138+C106+C150+C151+C152+C156+C157+C166+C167+C168+C169+C170+C171+C172+C173</f>
        <v>250978031.27600002</v>
      </c>
      <c r="AA9" s="31">
        <f>D105+D130+D131+D132+D136+D137+D138+D106+D150+D151+D152+D156+D157+D166+D167+D168+D169+D170+D171+D172+D173</f>
        <v>259549012.34</v>
      </c>
      <c r="AB9" s="31">
        <f>E105+E130+E131+E132+E136+E137+E138+E106+E150+E151+E152+E156+E157+E166+E167+E168+E169+E170+E171+E172+E173</f>
        <v>245028315.77599996</v>
      </c>
      <c r="AC9" s="31">
        <f>F105+F130+F131+F132+F136+F137+F138+F106+F150+F151+F152+F156+F157+F166+F167+F168+F169+F170+F171+F172+F173</f>
        <v>250315452.16999999</v>
      </c>
      <c r="AD9" s="31">
        <f t="shared" ref="AD9:AR9" si="1">G105+G130+G131+G132+G136+G137+G138+G106+G150+G151+G152+G156+G157+G166+G167+G168+G169+G170+G171+G172+G173</f>
        <v>280103129.57100004</v>
      </c>
      <c r="AE9" s="31">
        <f t="shared" si="1"/>
        <v>262298354.26799998</v>
      </c>
      <c r="AF9" s="31">
        <f t="shared" si="1"/>
        <v>278738565.05599993</v>
      </c>
      <c r="AG9" s="31">
        <f t="shared" si="1"/>
        <v>314732137.36199999</v>
      </c>
      <c r="AH9" s="31">
        <f t="shared" si="1"/>
        <v>408796304.10199994</v>
      </c>
      <c r="AI9" s="31">
        <f t="shared" si="1"/>
        <v>469965147.361</v>
      </c>
      <c r="AJ9" s="31">
        <f t="shared" si="1"/>
        <v>598765590.89199996</v>
      </c>
      <c r="AK9" s="31">
        <f t="shared" si="1"/>
        <v>703386899.23800004</v>
      </c>
      <c r="AL9" s="31">
        <f t="shared" si="1"/>
        <v>722744117.21200013</v>
      </c>
      <c r="AM9" s="31">
        <f t="shared" si="1"/>
        <v>516834920.07699996</v>
      </c>
      <c r="AN9" s="31">
        <f t="shared" si="1"/>
        <v>693261499.59099996</v>
      </c>
      <c r="AO9" s="31">
        <f t="shared" si="1"/>
        <v>846634932.97899997</v>
      </c>
      <c r="AP9" s="31">
        <f t="shared" si="1"/>
        <v>774407889.426</v>
      </c>
      <c r="AQ9" s="31">
        <f t="shared" si="1"/>
        <v>791466745.16599977</v>
      </c>
      <c r="AR9" s="8">
        <f t="shared" si="1"/>
        <v>797085944.3490001</v>
      </c>
    </row>
    <row r="10" spans="1:44">
      <c r="A10" t="s">
        <v>30</v>
      </c>
      <c r="B10">
        <v>16121415.163000001</v>
      </c>
      <c r="C10">
        <v>13634939.126</v>
      </c>
      <c r="D10">
        <v>14044644.969000001</v>
      </c>
      <c r="E10">
        <v>13917108.794</v>
      </c>
      <c r="F10">
        <v>14979974.65</v>
      </c>
      <c r="G10">
        <v>14440443.114</v>
      </c>
      <c r="H10">
        <v>12789626.214</v>
      </c>
      <c r="I10">
        <v>14334684.361</v>
      </c>
      <c r="J10">
        <v>16555445.671</v>
      </c>
      <c r="K10">
        <v>18899691.313000001</v>
      </c>
      <c r="L10">
        <v>21762064.965</v>
      </c>
      <c r="M10">
        <v>24545019.748</v>
      </c>
      <c r="N10">
        <v>26938678.956</v>
      </c>
      <c r="O10">
        <v>32808306.798999999</v>
      </c>
      <c r="P10">
        <v>29465640.644000001</v>
      </c>
      <c r="Q10">
        <v>33244413.066</v>
      </c>
      <c r="R10">
        <v>40111993.414999999</v>
      </c>
      <c r="S10">
        <v>40046172.181000002</v>
      </c>
      <c r="T10">
        <v>43986322.098999999</v>
      </c>
      <c r="U10">
        <v>48184098.420999996</v>
      </c>
      <c r="W10" s="33"/>
      <c r="X10" s="7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8"/>
    </row>
    <row r="11" spans="1:44">
      <c r="A11" t="s">
        <v>31</v>
      </c>
      <c r="B11">
        <v>24488231.074000001</v>
      </c>
      <c r="C11">
        <v>28122310.136999998</v>
      </c>
      <c r="D11">
        <v>25932922.620999999</v>
      </c>
      <c r="E11">
        <v>23587913.868000001</v>
      </c>
      <c r="F11">
        <v>22950597.598999999</v>
      </c>
      <c r="G11">
        <v>23118002.732999999</v>
      </c>
      <c r="H11">
        <v>26337585.307999998</v>
      </c>
      <c r="I11">
        <v>24950534.055</v>
      </c>
      <c r="J11">
        <v>28749108.647999998</v>
      </c>
      <c r="K11">
        <v>34723150.395999998</v>
      </c>
      <c r="L11">
        <v>40048732.454999998</v>
      </c>
      <c r="M11">
        <v>40612684.965999998</v>
      </c>
      <c r="N11">
        <v>47999138.909999996</v>
      </c>
      <c r="O11">
        <v>60672716.017999999</v>
      </c>
      <c r="P11">
        <v>54984674.366999999</v>
      </c>
      <c r="Q11">
        <v>59651974.995999999</v>
      </c>
      <c r="R11">
        <v>72144214.298999995</v>
      </c>
      <c r="S11">
        <v>72622242.504999995</v>
      </c>
      <c r="T11">
        <v>75231902.842999995</v>
      </c>
      <c r="U11">
        <v>78086804.534999996</v>
      </c>
      <c r="W11" s="33"/>
      <c r="X11" s="7" t="s">
        <v>23</v>
      </c>
      <c r="Y11" s="31">
        <f>B141+B142+B143+B144+B145+B146+B147+B148+B149+B153+B154+B155+B231+B232+B233+B234+B235+B236+B237+B238+B239+B240+B241+B242+B243+B244+B257+B258</f>
        <v>569038461.30999994</v>
      </c>
      <c r="Z11" s="31">
        <f>C141+C142+C143+C144+C145+C146+C147+C148+C149+C153+C154+C155+C231+C232+C233+C234+C235+C236+C237+C238+C239+C240+C241+C242+C243+C244+C257+C258</f>
        <v>594539486.2420001</v>
      </c>
      <c r="AA11" s="31">
        <f>D141+D142+D143+D144+D145+D146+D147+D148+D149+D153+D154+D155+D231+D232+D233+D234+D235+D236+D237+D238+D239+D240+D241+D242+D243+D244+D257+D258</f>
        <v>623909666.47199988</v>
      </c>
      <c r="AB11" s="31">
        <f>E141+E142+E143+E144+E145+E146+E147+E148+E149+E153+E154+E155+E231+E232+E233+E234+E235+E236+E237+E238+E239+E240+E241+E242+E243+E244+E257+E258</f>
        <v>620281565.69300008</v>
      </c>
      <c r="AC11" s="31">
        <f>F141+F142+F143+F144+F145+F146+F147+F148+F149+F153+F154+F155+F231+F232+F233+F234+F235+F236+F237+F238+F239+F240+F241+F242+F243+F244+F257+F258</f>
        <v>623849605.80300009</v>
      </c>
      <c r="AD11" s="31">
        <f t="shared" ref="AD11:AR11" si="2">G141+G142+G143+G144+G145+G146+G147+G148+G149+G153+G154+G155+G231+G232+G233+G234+G235+G236+G237+G238+G239+G240+G241+G242+G243+G244+G257+G258</f>
        <v>651673941.88300014</v>
      </c>
      <c r="AE11" s="31">
        <f t="shared" si="2"/>
        <v>640934676.94499993</v>
      </c>
      <c r="AF11" s="31">
        <f t="shared" si="2"/>
        <v>673758228.199</v>
      </c>
      <c r="AG11" s="31">
        <f t="shared" si="2"/>
        <v>761136669.64299989</v>
      </c>
      <c r="AH11" s="31">
        <f t="shared" si="2"/>
        <v>863611530.78500009</v>
      </c>
      <c r="AI11" s="31">
        <f t="shared" si="2"/>
        <v>929691511.67600012</v>
      </c>
      <c r="AJ11" s="31">
        <f t="shared" si="2"/>
        <v>1035252414.0799999</v>
      </c>
      <c r="AK11" s="31">
        <f t="shared" si="2"/>
        <v>1174984611.4590001</v>
      </c>
      <c r="AL11" s="31">
        <f t="shared" si="2"/>
        <v>1290878732.1719997</v>
      </c>
      <c r="AM11" s="31">
        <f t="shared" si="2"/>
        <v>1124301791.908</v>
      </c>
      <c r="AN11" s="31">
        <f t="shared" si="2"/>
        <v>1285637761.7019999</v>
      </c>
      <c r="AO11" s="31">
        <f t="shared" si="2"/>
        <v>1487238038.3959997</v>
      </c>
      <c r="AP11" s="31">
        <f t="shared" si="2"/>
        <v>1460821479.141</v>
      </c>
      <c r="AQ11" s="31">
        <f t="shared" si="2"/>
        <v>1553708659.0480001</v>
      </c>
      <c r="AR11" s="8">
        <f t="shared" si="2"/>
        <v>1612553594.6280003</v>
      </c>
    </row>
    <row r="12" spans="1:44">
      <c r="A12" t="s">
        <v>32</v>
      </c>
      <c r="B12">
        <v>1706745.746</v>
      </c>
      <c r="C12">
        <v>2155585.7039999999</v>
      </c>
      <c r="D12">
        <v>1932315.4140000001</v>
      </c>
      <c r="E12">
        <v>1715100.1850000001</v>
      </c>
      <c r="F12">
        <v>1717317.067</v>
      </c>
      <c r="G12">
        <v>1706111.496</v>
      </c>
      <c r="H12">
        <v>1955831.003</v>
      </c>
      <c r="I12">
        <v>1988284.1939999999</v>
      </c>
      <c r="J12">
        <v>2468195.5499999998</v>
      </c>
      <c r="K12">
        <v>2748032.6030000001</v>
      </c>
      <c r="L12">
        <v>2673461.8259999999</v>
      </c>
      <c r="M12">
        <v>3049627.8539999998</v>
      </c>
      <c r="N12">
        <v>3946001.1490000002</v>
      </c>
      <c r="O12">
        <v>4685428.7779999999</v>
      </c>
      <c r="P12">
        <v>4121007.0830000001</v>
      </c>
      <c r="Q12">
        <v>4299705.5130000003</v>
      </c>
      <c r="R12">
        <v>4978986.8899999997</v>
      </c>
      <c r="S12">
        <v>4712350.9950000001</v>
      </c>
      <c r="T12">
        <v>5111291.88</v>
      </c>
      <c r="U12">
        <v>5434648.3890000004</v>
      </c>
      <c r="W12" s="33"/>
      <c r="X12" s="8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8"/>
    </row>
    <row r="13" spans="1:44">
      <c r="A13" t="s">
        <v>33</v>
      </c>
      <c r="B13">
        <v>5957545.3119999999</v>
      </c>
      <c r="C13">
        <v>6353746.7419999996</v>
      </c>
      <c r="D13">
        <v>6506501.4910000004</v>
      </c>
      <c r="E13">
        <v>6175269.4929999998</v>
      </c>
      <c r="F13">
        <v>5554522.1169999996</v>
      </c>
      <c r="G13">
        <v>5521923.9409999996</v>
      </c>
      <c r="H13">
        <v>6034386.3710000003</v>
      </c>
      <c r="I13">
        <v>6579320.4560000002</v>
      </c>
      <c r="J13">
        <v>7546560.9699999997</v>
      </c>
      <c r="K13">
        <v>9024137.6089999992</v>
      </c>
      <c r="L13">
        <v>10821551.321</v>
      </c>
      <c r="M13">
        <v>11916953.465</v>
      </c>
      <c r="N13">
        <v>14089287.739</v>
      </c>
      <c r="O13">
        <v>17058278.370999999</v>
      </c>
      <c r="P13">
        <v>15794187.495999999</v>
      </c>
      <c r="Q13">
        <v>16517538.799000001</v>
      </c>
      <c r="R13">
        <v>19638139.458999999</v>
      </c>
      <c r="S13">
        <v>20275436.434999999</v>
      </c>
      <c r="T13">
        <v>21470186.164000001</v>
      </c>
      <c r="U13">
        <v>21821894.838</v>
      </c>
      <c r="W13" s="33"/>
      <c r="X13" s="7" t="s">
        <v>24</v>
      </c>
      <c r="Y13" s="31">
        <f>B97+B98+B99+B100+B101+B102+B103+B104+B110+B111+B115+B116+B117+B118+B119+B120+B121+B122+B123+B124+B125+B126+B127+B128+B129+B182+B183+B184+B185+B186+B187+B188+B189+B190+B191+B192+B193+B194+B195+B196+B197+B198+B199+B200+B201+B202+B203+B204+B205+B206+B207+B208+B209+B210+B211+B215+B216+B217+B218+B219+B220+B221+B222+B230+B245+B246+B247+B248+B249+B250+B251+B252+B254+B256</f>
        <v>1963761991.8850005</v>
      </c>
      <c r="Z13" s="31">
        <f>C97+C98+C99+C100+C101+C102+C103+C104+C110+C111+C115+C116+C117+C118+C119+C120+C121+C122+C123+C124+C125+C126+C127+C128+C129+C182+C183+C184+C185+C186+C187+C188+C189+C190+C191+C192+C193+C194+C195+C196+C197+C198+C199+C200+C201+C202+C203+C204+C205+C206+C207+C208+C209+C210+C211+C215+C216+C217+C218+C219+C220+C221+C222+C230+C245+C246+C247+C248+C249+C250+C251+C252+C254+C256</f>
        <v>2076377484.9680002</v>
      </c>
      <c r="AA13" s="31">
        <f>D97+D98+D99+D100+D101+D102+D103+D104+D110+D111+D115+D116+D117+D118+D119+D120+D121+D122+D123+D124+D125+D126+D127+D128+D129+D182+D183+D184+D185+D186+D187+D188+D189+D190+D191+D192+D193+D194+D195+D196+D197+D198+D199+D200+D201+D202+D203+D204+D205+D206+D207+D208+D209+D210+D211+D215+D216+D217+D218+D219+D220+D221+D222+D230+D245+D246+D247+D248+D249+D250+D251+D252+D254+D256</f>
        <v>2209490087.1110001</v>
      </c>
      <c r="AB13" s="31">
        <f>E97+E98+E99+E100+E101+E102+E103+E104+E110+E111+E115+E116+E117+E118+E119+E120+E121+E122+E123+E124+E125+E126+E127+E128+E129+E182+E183+E184+E185+E186+E187+E188+E189+E190+E191+E192+E193+E194+E195+E196+E197+E198+E199+E200+E201+E202+E203+E204+E205+E206+E207+E208+E209+E210+E211+E215+E216+E217+E218+E219+E220+E221+E222+E230+E245+E246+E247+E248+E249+E250+E251+E252+E254+E256</f>
        <v>2250478929.1799994</v>
      </c>
      <c r="AC13" s="31">
        <f>F97+F98+F99+F100+F101+F102+F103+F104+F110+F111+F115+F116+F117+F118+F119+F120+F121+F122+F123+F124+F125+F126+F127+F128+F129+F182+F183+F184+F185+F186+F187+F188+F189+F190+F191+F192+F193+F194+F195+F196+F197+F198+F199+F200+F201+F202+F203+F204+F205+F206+F207+F208+F209+F210+F211+F215+F216+F217+F218+F219+F220+F221+F222+F230+F245+F246+F247+F248+F249+F250+F251+F252+F254+F256</f>
        <v>2374069777.1360002</v>
      </c>
      <c r="AD13" s="31">
        <f t="shared" ref="AD13:AR13" si="3">G97+G98+G99+G100+G101+G102+G103+G104+G110+G111+G115+G116+G117+G118+G119+G120+G121+G122+G123+G124+G125+G126+G127+G128+G129+G182+G183+G184+G185+G186+G187+G188+G189+G190+G191+G192+G193+G194+G195+G196+G197+G198+G199+G200+G201+G202+G203+G204+G205+G206+G207+G208+G209+G210+G211+G215+G216+G217+G218+G219+G220+G221+G222+G230+G245+G246+G247+G248+G249+G250+G251+G252+G254+G256</f>
        <v>2653791426.6559992</v>
      </c>
      <c r="AE13" s="31">
        <f t="shared" si="3"/>
        <v>2533614504.9380002</v>
      </c>
      <c r="AF13" s="31">
        <f t="shared" si="3"/>
        <v>2638707188.1269999</v>
      </c>
      <c r="AG13" s="31">
        <f t="shared" si="3"/>
        <v>3033105825.7939992</v>
      </c>
      <c r="AH13" s="31">
        <f t="shared" si="3"/>
        <v>3699493108.48</v>
      </c>
      <c r="AI13" s="31">
        <f t="shared" si="3"/>
        <v>4133437927.8880005</v>
      </c>
      <c r="AJ13" s="31">
        <f t="shared" si="3"/>
        <v>4731514818.2659988</v>
      </c>
      <c r="AK13" s="31">
        <f t="shared" si="3"/>
        <v>5329130310.5619984</v>
      </c>
      <c r="AL13" s="31">
        <f t="shared" si="3"/>
        <v>5837874332.2460003</v>
      </c>
      <c r="AM13" s="31">
        <f t="shared" si="3"/>
        <v>4775045579.3150005</v>
      </c>
      <c r="AN13" s="31">
        <f t="shared" si="3"/>
        <v>5716825934.7449989</v>
      </c>
      <c r="AO13" s="31">
        <f t="shared" si="3"/>
        <v>6524136590.3190002</v>
      </c>
      <c r="AP13" s="31">
        <f t="shared" si="3"/>
        <v>6581352672.882</v>
      </c>
      <c r="AQ13" s="31">
        <f t="shared" si="3"/>
        <v>6838233660.2030001</v>
      </c>
      <c r="AR13" s="8">
        <f t="shared" si="3"/>
        <v>7033986222.4589977</v>
      </c>
    </row>
    <row r="14" spans="1:44">
      <c r="A14" t="s">
        <v>34</v>
      </c>
      <c r="B14">
        <v>15548613.714</v>
      </c>
      <c r="C14">
        <v>15393990.143999999</v>
      </c>
      <c r="D14">
        <v>14824339.744999999</v>
      </c>
      <c r="E14">
        <v>14764327.727</v>
      </c>
      <c r="F14">
        <v>14326889.739</v>
      </c>
      <c r="G14">
        <v>14334815.778000001</v>
      </c>
      <c r="H14">
        <v>15542159.835999999</v>
      </c>
      <c r="I14">
        <v>14655026.663000001</v>
      </c>
      <c r="J14">
        <v>17246537.063999999</v>
      </c>
      <c r="K14">
        <v>21235039.984999999</v>
      </c>
      <c r="L14">
        <v>22897173.401999999</v>
      </c>
      <c r="M14">
        <v>24392121.644000001</v>
      </c>
      <c r="N14">
        <v>32942001.618999999</v>
      </c>
      <c r="O14">
        <v>37457197.071999997</v>
      </c>
      <c r="P14">
        <v>28600248.41</v>
      </c>
      <c r="Q14">
        <v>35020538.159000002</v>
      </c>
      <c r="R14">
        <v>43759429.134999998</v>
      </c>
      <c r="S14">
        <v>42411391.784999996</v>
      </c>
      <c r="T14">
        <v>49893890.43</v>
      </c>
      <c r="U14">
        <v>53011083.024999999</v>
      </c>
      <c r="W14" s="33"/>
      <c r="X14" s="8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8"/>
    </row>
    <row r="15" spans="1:44">
      <c r="A15" t="s">
        <v>35</v>
      </c>
      <c r="B15">
        <v>4040895.4360000002</v>
      </c>
      <c r="C15">
        <v>3899072.5070000002</v>
      </c>
      <c r="D15">
        <v>3676220.93</v>
      </c>
      <c r="E15">
        <v>3664878.4670000002</v>
      </c>
      <c r="F15">
        <v>3184365.6850000001</v>
      </c>
      <c r="G15">
        <v>2749016.8939999999</v>
      </c>
      <c r="H15">
        <v>2764929.318</v>
      </c>
      <c r="I15">
        <v>2717913.89</v>
      </c>
      <c r="J15">
        <v>3395920.7289999998</v>
      </c>
      <c r="K15">
        <v>4235877.8250000002</v>
      </c>
      <c r="L15">
        <v>4349442.0259999996</v>
      </c>
      <c r="M15">
        <v>4184805.5240000002</v>
      </c>
      <c r="N15">
        <v>5534776.3439999996</v>
      </c>
      <c r="O15">
        <v>6274059.5240000002</v>
      </c>
      <c r="P15">
        <v>4877986.6710000001</v>
      </c>
      <c r="Q15">
        <v>7094940.307</v>
      </c>
      <c r="R15">
        <v>8612932.7310000006</v>
      </c>
      <c r="S15">
        <v>7093531.4060000004</v>
      </c>
      <c r="T15">
        <v>8609263.5059999991</v>
      </c>
      <c r="U15">
        <v>8881673.1919999998</v>
      </c>
      <c r="W15" s="33"/>
      <c r="X15" s="7" t="s">
        <v>25</v>
      </c>
      <c r="Y15" s="31">
        <f>B107+B108+B109+B112+B113+B114+B133+B134+B135+B139+B140+B158+B159+B160+B161+B162+B163+B164+B165+B174+B175+B176+B177+B178+B179+B180+B181+B212+B213+B214+B223+B224+B225+B226+B227+B228+B229+B253+B255+B259+B260+B261+B262</f>
        <v>1089265503.0420001</v>
      </c>
      <c r="Z15" s="31">
        <f>C107+C108+C109+C112+C113+C114+C133+C134+C135+C139+C140+C158+C159+C160+C161+C162+C163+C164+C165+C174+C175+C176+C177+C178+C179+C180+C181+C212+C213+C214+C223+C224+C225+C226+C227+C228+C229+C253+C255+C259+C260+C261+C262</f>
        <v>1119460415.1499999</v>
      </c>
      <c r="AA15" s="31">
        <f>D107+D108+D109+D112+D113+D114+D133+D134+D135+D139+D140+D158+D159+D160+D161+D162+D163+D164+D165+D174+D175+D176+D177+D178+D179+D180+D181+D212+D213+D214+D223+D224+D225+D226+D227+D228+D229+D253+D255+D259+D260+D261+D262</f>
        <v>1155592747.5530002</v>
      </c>
      <c r="AB15" s="31">
        <f>E107+E108+E109+E112+E113+E114+E133+E134+E135+E139+E140+E158+E159+E160+E161+E162+E163+E164+E165+E174+E175+E176+E177+E178+E179+E180+E181+E212+E213+E214+E223+E224+E225+E226+E227+E228+E229+E253+E255+E259+E260+E261+E262</f>
        <v>1188610962.1619999</v>
      </c>
      <c r="AC15" s="31">
        <f>F107+F108+F109+F112+F113+F114+F133+F134+F135+F139+F140+F158+F159+F160+F161+F162+F163+F164+F165+F174+F175+F176+F177+F178+F179+F180+F181+F212+F213+F214+F223+F224+F225+F226+F227+F228+F229+F253+F255+F259+F260+F261+F262</f>
        <v>1197355699.5159996</v>
      </c>
      <c r="AD15" s="31">
        <f t="shared" ref="AD15:AR15" si="4">G107+G108+G109+G112+G113+G114+G133+G134+G135+G139+G140+G158+G159+G160+G161+G162+G163+G164+G165+G174+G175+G176+G177+G178+G179+G180+G181+G212+G213+G214+G223+G224+G225+G226+G227+G228+G229+G253+G255+G259+G260+G261+G262</f>
        <v>1257381947.4290004</v>
      </c>
      <c r="AE15" s="31">
        <f t="shared" si="4"/>
        <v>1244332377.3679998</v>
      </c>
      <c r="AF15" s="31">
        <f t="shared" si="4"/>
        <v>1350779455.7529995</v>
      </c>
      <c r="AG15" s="31">
        <f t="shared" si="4"/>
        <v>1580546056.2850001</v>
      </c>
      <c r="AH15" s="31">
        <f t="shared" si="4"/>
        <v>1924931945.608</v>
      </c>
      <c r="AI15" s="31">
        <f t="shared" si="4"/>
        <v>2120854440.2199998</v>
      </c>
      <c r="AJ15" s="31">
        <f t="shared" si="4"/>
        <v>2395244532.5379996</v>
      </c>
      <c r="AK15" s="31">
        <f t="shared" si="4"/>
        <v>2821828763.1330004</v>
      </c>
      <c r="AL15" s="31">
        <f t="shared" si="4"/>
        <v>3088990811.6900005</v>
      </c>
      <c r="AM15" s="31">
        <f t="shared" si="4"/>
        <v>2258939399.316</v>
      </c>
      <c r="AN15" s="31">
        <f t="shared" si="4"/>
        <v>2741176940.6980004</v>
      </c>
      <c r="AO15" s="31">
        <f t="shared" si="4"/>
        <v>3242906410.8019996</v>
      </c>
      <c r="AP15" s="31">
        <f t="shared" si="4"/>
        <v>3254959884.9150004</v>
      </c>
      <c r="AQ15" s="31">
        <f t="shared" si="4"/>
        <v>3296055692.0039988</v>
      </c>
      <c r="AR15" s="8">
        <f t="shared" si="4"/>
        <v>3425563809.5119991</v>
      </c>
    </row>
    <row r="16" spans="1:44">
      <c r="A16" t="s">
        <v>36</v>
      </c>
      <c r="B16">
        <v>11477457.604</v>
      </c>
      <c r="C16">
        <v>12213627.901000001</v>
      </c>
      <c r="D16">
        <v>11165973.432</v>
      </c>
      <c r="E16">
        <v>11559004.438999999</v>
      </c>
      <c r="F16">
        <v>10990669.558</v>
      </c>
      <c r="G16">
        <v>9865421.0730000008</v>
      </c>
      <c r="H16">
        <v>11010851.761</v>
      </c>
      <c r="I16">
        <v>11284416.385</v>
      </c>
      <c r="J16">
        <v>13588277.743000001</v>
      </c>
      <c r="K16">
        <v>16447798.361</v>
      </c>
      <c r="L16">
        <v>17433041.877</v>
      </c>
      <c r="M16">
        <v>18899430.861000001</v>
      </c>
      <c r="N16">
        <v>22676445.173</v>
      </c>
      <c r="O16">
        <v>27525271.388</v>
      </c>
      <c r="P16">
        <v>23654996.857000001</v>
      </c>
      <c r="Q16">
        <v>26212337.355</v>
      </c>
      <c r="R16">
        <v>30336018.664999999</v>
      </c>
      <c r="S16">
        <v>29544135.625999998</v>
      </c>
      <c r="T16">
        <v>32771149.100000001</v>
      </c>
      <c r="U16">
        <v>34093532.831</v>
      </c>
      <c r="W16" s="33"/>
      <c r="X16" s="6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8"/>
    </row>
    <row r="17" spans="1:44">
      <c r="A17" t="s">
        <v>37</v>
      </c>
      <c r="B17">
        <v>1476730.0649999999</v>
      </c>
      <c r="C17">
        <v>1914760.088</v>
      </c>
      <c r="D17">
        <v>1807836.6839999999</v>
      </c>
      <c r="E17">
        <v>1736915.7220000001</v>
      </c>
      <c r="F17">
        <v>1577157.852</v>
      </c>
      <c r="G17">
        <v>1447165.2420000001</v>
      </c>
      <c r="H17">
        <v>1512942.0349999999</v>
      </c>
      <c r="I17">
        <v>1591634.298</v>
      </c>
      <c r="J17">
        <v>1962728.791</v>
      </c>
      <c r="K17">
        <v>2261309.9449999998</v>
      </c>
      <c r="L17">
        <v>2407607.7510000002</v>
      </c>
      <c r="M17">
        <v>2609378.531</v>
      </c>
      <c r="N17">
        <v>3448699.5750000002</v>
      </c>
      <c r="O17">
        <v>4399086.41</v>
      </c>
      <c r="P17">
        <v>4815321.3810000001</v>
      </c>
      <c r="Q17">
        <v>4966923.3210000014</v>
      </c>
      <c r="R17">
        <v>5262623.7350000003</v>
      </c>
      <c r="S17">
        <v>5905866.1579999998</v>
      </c>
      <c r="T17">
        <v>6118132.6900000004</v>
      </c>
      <c r="U17">
        <v>6373549.3339999998</v>
      </c>
      <c r="W17" s="150" t="s">
        <v>290</v>
      </c>
      <c r="X17" s="62"/>
      <c r="Y17" s="62">
        <f>SUM(Y7:Y15)+B263</f>
        <v>4926238993.1440001</v>
      </c>
      <c r="Z17" s="62">
        <f>SUM(Z7:Z15)+C263</f>
        <v>5200577348.0690002</v>
      </c>
      <c r="AA17" s="62">
        <f>SUM(AA7:AA15)+D263</f>
        <v>5406088608.382</v>
      </c>
      <c r="AB17" s="62">
        <f>SUM(AB7:AB15)+E263</f>
        <v>5306332770.2849998</v>
      </c>
      <c r="AC17" s="62">
        <f>SUM(AC7:AC15)+F263</f>
        <v>5501826571.2159996</v>
      </c>
      <c r="AD17" s="62">
        <f t="shared" ref="AD17:AR17" si="5">SUM(AD7:AD15)+G263</f>
        <v>6141647237.9759989</v>
      </c>
      <c r="AE17" s="62">
        <f t="shared" si="5"/>
        <v>5923422163.4280005</v>
      </c>
      <c r="AF17" s="62">
        <f t="shared" si="5"/>
        <v>6231356017.6229992</v>
      </c>
      <c r="AG17" s="62">
        <f t="shared" si="5"/>
        <v>7243897790.8799992</v>
      </c>
      <c r="AH17" s="62">
        <f t="shared" si="5"/>
        <v>8868986040.0559998</v>
      </c>
      <c r="AI17" s="62">
        <f t="shared" si="5"/>
        <v>10153256209.887001</v>
      </c>
      <c r="AJ17" s="62">
        <f t="shared" si="5"/>
        <v>11762125095.784</v>
      </c>
      <c r="AK17" s="62">
        <f t="shared" si="5"/>
        <v>13527004478.115999</v>
      </c>
      <c r="AL17" s="62">
        <f t="shared" si="5"/>
        <v>15576993241.166</v>
      </c>
      <c r="AM17" s="62">
        <f t="shared" si="5"/>
        <v>12008673460.110003</v>
      </c>
      <c r="AN17" s="62">
        <f t="shared" si="5"/>
        <v>14666120347.443998</v>
      </c>
      <c r="AO17" s="62">
        <f t="shared" si="5"/>
        <v>17727461469.438</v>
      </c>
      <c r="AP17" s="62">
        <f t="shared" si="5"/>
        <v>17933144468.305</v>
      </c>
      <c r="AQ17" s="62">
        <f t="shared" si="5"/>
        <v>18451686306.569996</v>
      </c>
      <c r="AR17" s="23">
        <f t="shared" si="5"/>
        <v>18450717125.219994</v>
      </c>
    </row>
    <row r="18" spans="1:44">
      <c r="A18" t="s">
        <v>38</v>
      </c>
      <c r="B18">
        <v>20104664.690000001</v>
      </c>
      <c r="C18">
        <v>20667168.423</v>
      </c>
      <c r="D18">
        <v>21048642.43</v>
      </c>
      <c r="E18">
        <v>20465185.302000001</v>
      </c>
      <c r="F18">
        <v>21721253.155999999</v>
      </c>
      <c r="G18">
        <v>21741300.901000001</v>
      </c>
      <c r="H18">
        <v>23105528.798999999</v>
      </c>
      <c r="I18">
        <v>23674909.055</v>
      </c>
      <c r="J18">
        <v>26244434.905999999</v>
      </c>
      <c r="K18">
        <v>30044721.140999999</v>
      </c>
      <c r="L18">
        <v>34603238.399999999</v>
      </c>
      <c r="M18">
        <v>38065611.608000003</v>
      </c>
      <c r="N18">
        <v>41188638.689999998</v>
      </c>
      <c r="O18">
        <v>44704333.593999997</v>
      </c>
      <c r="P18">
        <v>44111035.781000003</v>
      </c>
      <c r="Q18">
        <v>51417050.266999997</v>
      </c>
      <c r="R18">
        <v>59801741.174000002</v>
      </c>
      <c r="S18">
        <v>59099728.490999997</v>
      </c>
      <c r="T18">
        <v>62947582.159999996</v>
      </c>
      <c r="U18">
        <v>65894098.836999997</v>
      </c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</row>
    <row r="19" spans="1:44">
      <c r="A19" t="s">
        <v>39</v>
      </c>
      <c r="B19">
        <v>2800686.534</v>
      </c>
      <c r="C19">
        <v>2882480.6039999998</v>
      </c>
      <c r="D19">
        <v>2679743.2220000001</v>
      </c>
      <c r="E19">
        <v>2794792.145</v>
      </c>
      <c r="F19">
        <v>2755097.9909999999</v>
      </c>
      <c r="G19">
        <v>2755977.074</v>
      </c>
      <c r="H19">
        <v>2855010.0729999999</v>
      </c>
      <c r="I19">
        <v>2841633.6680000001</v>
      </c>
      <c r="J19">
        <v>3032184.7009999999</v>
      </c>
      <c r="K19">
        <v>3568655.2960000001</v>
      </c>
      <c r="L19">
        <v>3807873.7069999999</v>
      </c>
      <c r="M19">
        <v>4149589.7689999999</v>
      </c>
      <c r="N19">
        <v>4760954.6390000004</v>
      </c>
      <c r="O19">
        <v>5062632.8959999997</v>
      </c>
      <c r="P19">
        <v>4520720.7039999999</v>
      </c>
      <c r="Q19">
        <v>5127793.0460000001</v>
      </c>
      <c r="R19">
        <v>5951781.9699999997</v>
      </c>
      <c r="S19">
        <v>5780600.5449999999</v>
      </c>
      <c r="T19">
        <v>5949116.9900000002</v>
      </c>
      <c r="U19">
        <v>6206383.642</v>
      </c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</row>
    <row r="20" spans="1:44">
      <c r="A20" t="s">
        <v>40</v>
      </c>
      <c r="B20">
        <v>16662160.939999999</v>
      </c>
      <c r="C20">
        <v>16483557.24</v>
      </c>
      <c r="D20">
        <v>16482844.739</v>
      </c>
      <c r="E20">
        <v>15468125.492000001</v>
      </c>
      <c r="F20">
        <v>16047314.901000001</v>
      </c>
      <c r="G20">
        <v>17555158.221999999</v>
      </c>
      <c r="H20">
        <v>16718295.194</v>
      </c>
      <c r="I20">
        <v>17105252.596000001</v>
      </c>
      <c r="J20">
        <v>18634682.958999999</v>
      </c>
      <c r="K20">
        <v>19550416.756000001</v>
      </c>
      <c r="L20">
        <v>20086770.300000001</v>
      </c>
      <c r="M20">
        <v>21373813.096000001</v>
      </c>
      <c r="N20">
        <v>22396476.136</v>
      </c>
      <c r="O20">
        <v>23064959.774</v>
      </c>
      <c r="P20">
        <v>22032766.074999999</v>
      </c>
      <c r="Q20">
        <v>25867134.978999998</v>
      </c>
      <c r="R20">
        <v>31593574.318999998</v>
      </c>
      <c r="S20">
        <v>30913114.772999998</v>
      </c>
      <c r="T20">
        <v>34953501.449000001</v>
      </c>
      <c r="U20">
        <v>40754502.560999997</v>
      </c>
    </row>
    <row r="21" spans="1:44">
      <c r="A21" t="s">
        <v>41</v>
      </c>
      <c r="B21">
        <v>8910547.0700000003</v>
      </c>
      <c r="C21">
        <v>9648168.818</v>
      </c>
      <c r="D21">
        <v>9777126.9570000004</v>
      </c>
      <c r="E21">
        <v>9376236.6050000004</v>
      </c>
      <c r="F21">
        <v>9316683.8760000002</v>
      </c>
      <c r="G21">
        <v>9477285.8770000003</v>
      </c>
      <c r="H21">
        <v>9595245.4570000004</v>
      </c>
      <c r="I21">
        <v>10129674.4</v>
      </c>
      <c r="J21">
        <v>11490956.372</v>
      </c>
      <c r="K21">
        <v>13294134.134</v>
      </c>
      <c r="L21">
        <v>14882582.208000001</v>
      </c>
      <c r="M21">
        <v>17421937.078000002</v>
      </c>
      <c r="N21">
        <v>19119832.557999998</v>
      </c>
      <c r="O21">
        <v>22081259.096999999</v>
      </c>
      <c r="P21">
        <v>19049268.109000001</v>
      </c>
      <c r="Q21">
        <v>20980952.839000002</v>
      </c>
      <c r="R21">
        <v>25464594.252999999</v>
      </c>
      <c r="S21">
        <v>27085968.528000001</v>
      </c>
      <c r="T21">
        <v>28286663.497000001</v>
      </c>
      <c r="U21">
        <v>28079348.489999998</v>
      </c>
    </row>
    <row r="22" spans="1:44">
      <c r="A22" t="s">
        <v>42</v>
      </c>
      <c r="B22">
        <v>17454195</v>
      </c>
      <c r="C22">
        <v>20559499.256999999</v>
      </c>
      <c r="D22">
        <v>18406459.579999998</v>
      </c>
      <c r="E22">
        <v>15507801.537</v>
      </c>
      <c r="F22">
        <v>14409780.926000001</v>
      </c>
      <c r="G22">
        <v>14205153.482000001</v>
      </c>
      <c r="H22">
        <v>14640189.76</v>
      </c>
      <c r="I22">
        <v>15523598.062000001</v>
      </c>
      <c r="J22">
        <v>15998147.567</v>
      </c>
      <c r="K22">
        <v>19564394.954999998</v>
      </c>
      <c r="L22">
        <v>17919782.377</v>
      </c>
      <c r="M22">
        <v>20832084.361000001</v>
      </c>
      <c r="N22">
        <v>30730813.822000001</v>
      </c>
      <c r="O22">
        <v>45284573.688000001</v>
      </c>
      <c r="P22">
        <v>32443817.166999999</v>
      </c>
      <c r="Q22">
        <v>33134904.210999999</v>
      </c>
      <c r="R22">
        <v>47868288.116999999</v>
      </c>
      <c r="S22">
        <v>49114930.331</v>
      </c>
      <c r="T22">
        <v>49219735.726000004</v>
      </c>
      <c r="U22">
        <v>48064850.623999998</v>
      </c>
    </row>
    <row r="23" spans="1:44">
      <c r="A23" t="s">
        <v>43</v>
      </c>
      <c r="B23">
        <v>7410856.2659999998</v>
      </c>
      <c r="C23">
        <v>7583093.9689999996</v>
      </c>
      <c r="D23">
        <v>7754271.0319999997</v>
      </c>
      <c r="E23">
        <v>9568633.4499999993</v>
      </c>
      <c r="F23">
        <v>7919587.6210000003</v>
      </c>
      <c r="G23">
        <v>6459425.1119999997</v>
      </c>
      <c r="H23">
        <v>6931332.4869999997</v>
      </c>
      <c r="I23">
        <v>6734348.7000000002</v>
      </c>
      <c r="J23">
        <v>7297657.8049999997</v>
      </c>
      <c r="K23">
        <v>8846182.7459999993</v>
      </c>
      <c r="L23">
        <v>10154669.182</v>
      </c>
      <c r="M23">
        <v>10708972.959000001</v>
      </c>
      <c r="N23">
        <v>13426314.692</v>
      </c>
      <c r="O23">
        <v>21789495.837000001</v>
      </c>
      <c r="P23">
        <v>19607356.100000001</v>
      </c>
      <c r="Q23">
        <v>20612521.096999999</v>
      </c>
      <c r="R23">
        <v>24224764.236000001</v>
      </c>
      <c r="S23">
        <v>24129786.682</v>
      </c>
      <c r="T23">
        <v>25616374.127</v>
      </c>
      <c r="U23">
        <v>26075335.794</v>
      </c>
    </row>
    <row r="24" spans="1:44">
      <c r="A24" t="s">
        <v>44</v>
      </c>
      <c r="B24">
        <v>2792431.1370000001</v>
      </c>
      <c r="C24">
        <v>3862534.5150000001</v>
      </c>
      <c r="D24">
        <v>3217539.5090000001</v>
      </c>
      <c r="E24">
        <v>2136615.8810000001</v>
      </c>
      <c r="F24">
        <v>2394940.8360000001</v>
      </c>
      <c r="G24">
        <v>2871794.3309999998</v>
      </c>
      <c r="H24">
        <v>2434350.0789999999</v>
      </c>
      <c r="I24">
        <v>2580290.577</v>
      </c>
      <c r="J24">
        <v>2995113.034</v>
      </c>
      <c r="K24">
        <v>3347933.588</v>
      </c>
      <c r="L24">
        <v>3632096.341</v>
      </c>
      <c r="M24">
        <v>3602847.2089999998</v>
      </c>
      <c r="N24">
        <v>5534103.9349999996</v>
      </c>
      <c r="O24">
        <v>7819181.7860000003</v>
      </c>
      <c r="P24">
        <v>4606372.4170000004</v>
      </c>
      <c r="Q24">
        <v>5025222.8569999998</v>
      </c>
      <c r="R24">
        <v>7514168.375</v>
      </c>
      <c r="S24">
        <v>7921355.0609999998</v>
      </c>
      <c r="T24">
        <v>8734809.6799999997</v>
      </c>
      <c r="U24">
        <v>7865205.2800000003</v>
      </c>
    </row>
    <row r="25" spans="1:44">
      <c r="A25" t="s">
        <v>45</v>
      </c>
      <c r="B25">
        <v>10849364.029999999</v>
      </c>
      <c r="C25">
        <v>12611567.354</v>
      </c>
      <c r="D25">
        <v>10081277.992000001</v>
      </c>
      <c r="E25">
        <v>9148418.966</v>
      </c>
      <c r="F25">
        <v>8789271.9979999997</v>
      </c>
      <c r="G25">
        <v>8828987.1640000008</v>
      </c>
      <c r="H25">
        <v>8932859.7880000006</v>
      </c>
      <c r="I25">
        <v>10006225.598999999</v>
      </c>
      <c r="J25">
        <v>11201908.468</v>
      </c>
      <c r="K25">
        <v>11928234.99</v>
      </c>
      <c r="L25">
        <v>11392245.449999999</v>
      </c>
      <c r="M25">
        <v>13425718.412</v>
      </c>
      <c r="N25">
        <v>20738912.375</v>
      </c>
      <c r="O25">
        <v>27220698.863000002</v>
      </c>
      <c r="P25">
        <v>20248809.905000001</v>
      </c>
      <c r="Q25">
        <v>23623306.423</v>
      </c>
      <c r="R25">
        <v>34703564.141000003</v>
      </c>
      <c r="S25">
        <v>36059031.879000001</v>
      </c>
      <c r="T25">
        <v>35440681.241999999</v>
      </c>
      <c r="U25">
        <v>33094036.706</v>
      </c>
    </row>
    <row r="26" spans="1:44">
      <c r="A26" t="s">
        <v>46</v>
      </c>
      <c r="B26">
        <v>1752226.7420000001</v>
      </c>
      <c r="C26">
        <v>2198369.693</v>
      </c>
      <c r="D26">
        <v>1577021.442</v>
      </c>
      <c r="E26">
        <v>1416496.173</v>
      </c>
      <c r="F26">
        <v>1368234.7609999999</v>
      </c>
      <c r="G26">
        <v>1417483.48</v>
      </c>
      <c r="H26">
        <v>1448239.334</v>
      </c>
      <c r="I26">
        <v>1465110.672</v>
      </c>
      <c r="J26">
        <v>1547513.986</v>
      </c>
      <c r="K26">
        <v>1600241.6310000001</v>
      </c>
      <c r="L26">
        <v>1613395.2620000001</v>
      </c>
      <c r="M26">
        <v>1819027.9790000001</v>
      </c>
      <c r="N26">
        <v>2783852.2710000002</v>
      </c>
      <c r="O26">
        <v>3545688.2749999999</v>
      </c>
      <c r="P26">
        <v>2350719.66</v>
      </c>
      <c r="Q26">
        <v>2625608.855</v>
      </c>
      <c r="R26">
        <v>3484841.6740000001</v>
      </c>
      <c r="S26">
        <v>3369254.1379999998</v>
      </c>
      <c r="T26">
        <v>3832229.4010000001</v>
      </c>
      <c r="U26">
        <v>4710229.9740000004</v>
      </c>
    </row>
    <row r="27" spans="1:44">
      <c r="A27" t="s">
        <v>47</v>
      </c>
      <c r="B27">
        <v>2750737.287</v>
      </c>
      <c r="C27">
        <v>3245863.3059999999</v>
      </c>
      <c r="D27">
        <v>2901302.304</v>
      </c>
      <c r="E27">
        <v>2205607.2779999999</v>
      </c>
      <c r="F27">
        <v>1901280.99</v>
      </c>
      <c r="G27">
        <v>1786273.334</v>
      </c>
      <c r="H27">
        <v>1793051.5290000001</v>
      </c>
      <c r="I27">
        <v>1909760.0090000001</v>
      </c>
      <c r="J27">
        <v>2095613.4550000001</v>
      </c>
      <c r="K27">
        <v>2363403.6850000001</v>
      </c>
      <c r="L27">
        <v>2545342.46</v>
      </c>
      <c r="M27">
        <v>2535024.2629999998</v>
      </c>
      <c r="N27">
        <v>3849924.69</v>
      </c>
      <c r="O27">
        <v>5786083.4230000004</v>
      </c>
      <c r="P27">
        <v>4289013.773</v>
      </c>
      <c r="Q27">
        <v>4300557.2230000002</v>
      </c>
      <c r="R27">
        <v>6126343.6260000002</v>
      </c>
      <c r="S27">
        <v>5740316.1169999996</v>
      </c>
      <c r="T27">
        <v>6013486.3559999997</v>
      </c>
      <c r="U27">
        <v>5679060.7410000004</v>
      </c>
    </row>
    <row r="28" spans="1:44">
      <c r="A28" t="s">
        <v>48</v>
      </c>
      <c r="B28">
        <v>453407.82299999997</v>
      </c>
      <c r="C28">
        <v>563683.57700000005</v>
      </c>
      <c r="D28">
        <v>537798.42299999995</v>
      </c>
      <c r="E28">
        <v>469249.91600000003</v>
      </c>
      <c r="F28">
        <v>459733.35499999998</v>
      </c>
      <c r="G28">
        <v>448233.44799999997</v>
      </c>
      <c r="H28">
        <v>483018.54300000001</v>
      </c>
      <c r="I28">
        <v>549605.29099999997</v>
      </c>
      <c r="J28">
        <v>528842.78599999996</v>
      </c>
      <c r="K28">
        <v>615054.36</v>
      </c>
      <c r="L28">
        <v>650921.92000000004</v>
      </c>
      <c r="M28">
        <v>697960.576</v>
      </c>
      <c r="N28">
        <v>955323.86</v>
      </c>
      <c r="O28">
        <v>1233758.952</v>
      </c>
      <c r="P28">
        <v>1125360.615</v>
      </c>
      <c r="Q28">
        <v>1059211.8370000001</v>
      </c>
      <c r="R28">
        <v>1379061.9410000001</v>
      </c>
      <c r="S28">
        <v>1352079.371</v>
      </c>
      <c r="T28">
        <v>1486612.307</v>
      </c>
      <c r="U28">
        <v>1612642.625</v>
      </c>
    </row>
    <row r="29" spans="1:44">
      <c r="A29" t="s">
        <v>49</v>
      </c>
      <c r="B29">
        <v>12626226.946</v>
      </c>
      <c r="C29">
        <v>14611320.715</v>
      </c>
      <c r="D29">
        <v>14544443.498</v>
      </c>
      <c r="E29">
        <v>14432935.597999999</v>
      </c>
      <c r="F29">
        <v>14289561.791999999</v>
      </c>
      <c r="G29">
        <v>13624600.911</v>
      </c>
      <c r="H29">
        <v>14833596.978</v>
      </c>
      <c r="I29">
        <v>16707128.200999999</v>
      </c>
      <c r="J29">
        <v>20033048.800000001</v>
      </c>
      <c r="K29">
        <v>23579817.759</v>
      </c>
      <c r="L29">
        <v>25369706.846000001</v>
      </c>
      <c r="M29">
        <v>27898706.122000001</v>
      </c>
      <c r="N29">
        <v>33174129.863000002</v>
      </c>
      <c r="O29">
        <v>40171715.369000003</v>
      </c>
      <c r="P29">
        <v>37616985.634999998</v>
      </c>
      <c r="Q29">
        <v>38558492.331</v>
      </c>
      <c r="R29">
        <v>45222465.906999998</v>
      </c>
      <c r="S29">
        <v>46777203.167000003</v>
      </c>
      <c r="T29">
        <v>50671556.685000002</v>
      </c>
      <c r="U29">
        <v>52332380.530000001</v>
      </c>
    </row>
    <row r="30" spans="1:44">
      <c r="A30" t="s">
        <v>50</v>
      </c>
      <c r="B30">
        <v>21341119.752999999</v>
      </c>
      <c r="C30">
        <v>21414212.041000001</v>
      </c>
      <c r="D30">
        <v>20431651.206</v>
      </c>
      <c r="E30">
        <v>21783271.396000002</v>
      </c>
      <c r="F30">
        <v>21765692.381999999</v>
      </c>
      <c r="G30">
        <v>19809147.23</v>
      </c>
      <c r="H30">
        <v>22014055.469000001</v>
      </c>
      <c r="I30">
        <v>23385768.445999999</v>
      </c>
      <c r="J30">
        <v>27303714.074000001</v>
      </c>
      <c r="K30">
        <v>30434103.645</v>
      </c>
      <c r="L30">
        <v>33771560.862000003</v>
      </c>
      <c r="M30">
        <v>38205944.843999997</v>
      </c>
      <c r="N30">
        <v>45192052.252999999</v>
      </c>
      <c r="O30">
        <v>49617854.307999998</v>
      </c>
      <c r="P30">
        <v>48840755.987999998</v>
      </c>
      <c r="Q30">
        <v>56101482.428999998</v>
      </c>
      <c r="R30">
        <v>61473373.321999997</v>
      </c>
      <c r="S30">
        <v>58334905.103</v>
      </c>
      <c r="T30">
        <v>65791003.582000002</v>
      </c>
      <c r="U30">
        <v>66321145.897</v>
      </c>
    </row>
    <row r="31" spans="1:44">
      <c r="A31" t="s">
        <v>51</v>
      </c>
      <c r="B31">
        <v>10796625.891000001</v>
      </c>
      <c r="C31">
        <v>10698562.319</v>
      </c>
      <c r="D31">
        <v>10218186.559</v>
      </c>
      <c r="E31">
        <v>10593686.594000001</v>
      </c>
      <c r="F31">
        <v>11144500.998</v>
      </c>
      <c r="G31">
        <v>9796961.2670000009</v>
      </c>
      <c r="H31">
        <v>10281075.832</v>
      </c>
      <c r="I31">
        <v>11354707.405999999</v>
      </c>
      <c r="J31">
        <v>13156783.909</v>
      </c>
      <c r="K31">
        <v>15298840.184</v>
      </c>
      <c r="L31">
        <v>16176838.098999999</v>
      </c>
      <c r="M31">
        <v>18155871.967999998</v>
      </c>
      <c r="N31">
        <v>21731644.982000001</v>
      </c>
      <c r="O31">
        <v>24342780.259</v>
      </c>
      <c r="P31">
        <v>23507710.999000002</v>
      </c>
      <c r="Q31">
        <v>25145851.533</v>
      </c>
      <c r="R31">
        <v>29278867.362</v>
      </c>
      <c r="S31">
        <v>27938051.710999999</v>
      </c>
      <c r="T31">
        <v>31496159.719000001</v>
      </c>
      <c r="U31">
        <v>32877693.649999999</v>
      </c>
    </row>
    <row r="32" spans="1:44">
      <c r="A32" t="s">
        <v>52</v>
      </c>
      <c r="B32">
        <v>27414287.800000001</v>
      </c>
      <c r="C32">
        <v>29659355.533</v>
      </c>
      <c r="D32">
        <v>30528999.638</v>
      </c>
      <c r="E32">
        <v>29750609.333999999</v>
      </c>
      <c r="F32">
        <v>29967327.019000001</v>
      </c>
      <c r="G32">
        <v>27687160.416999999</v>
      </c>
      <c r="H32">
        <v>28345281.682</v>
      </c>
      <c r="I32">
        <v>30827062.784000002</v>
      </c>
      <c r="J32">
        <v>36673914.656999998</v>
      </c>
      <c r="K32">
        <v>41739910.736000001</v>
      </c>
      <c r="L32">
        <v>48456896.467</v>
      </c>
      <c r="M32">
        <v>51603016.637000002</v>
      </c>
      <c r="N32">
        <v>59589246.593999997</v>
      </c>
      <c r="O32">
        <v>68524996.046000004</v>
      </c>
      <c r="P32">
        <v>66548499.695</v>
      </c>
      <c r="Q32">
        <v>73882965.503999993</v>
      </c>
      <c r="R32">
        <v>85224812.751000002</v>
      </c>
      <c r="S32">
        <v>87496028.406000003</v>
      </c>
      <c r="T32">
        <v>95643337.437000006</v>
      </c>
      <c r="U32">
        <v>102203734.81</v>
      </c>
    </row>
    <row r="33" spans="1:21">
      <c r="A33" t="s">
        <v>53</v>
      </c>
      <c r="B33">
        <v>6074323.4859999996</v>
      </c>
      <c r="C33">
        <v>6469019.057</v>
      </c>
      <c r="D33">
        <v>6175265.1699999999</v>
      </c>
      <c r="E33">
        <v>6209009.2520000003</v>
      </c>
      <c r="F33">
        <v>6221739.7649999997</v>
      </c>
      <c r="G33">
        <v>5762745.4249999998</v>
      </c>
      <c r="H33">
        <v>6146223.8130000001</v>
      </c>
      <c r="I33">
        <v>6652625.2209999999</v>
      </c>
      <c r="J33">
        <v>7943773.6699999999</v>
      </c>
      <c r="K33">
        <v>9087875.2009999994</v>
      </c>
      <c r="L33">
        <v>10105363.357999999</v>
      </c>
      <c r="M33">
        <v>11442512.285</v>
      </c>
      <c r="N33">
        <v>13827431.819</v>
      </c>
      <c r="O33">
        <v>16139064.223999999</v>
      </c>
      <c r="P33">
        <v>14009736.239</v>
      </c>
      <c r="Q33">
        <v>15206567.638</v>
      </c>
      <c r="R33">
        <v>18846676.177000001</v>
      </c>
      <c r="S33">
        <v>19568129.800000001</v>
      </c>
      <c r="T33">
        <v>20745142.960000001</v>
      </c>
      <c r="U33">
        <v>21543474.794</v>
      </c>
    </row>
    <row r="34" spans="1:21">
      <c r="A34" t="s">
        <v>54</v>
      </c>
      <c r="B34">
        <v>5961664.9570000004</v>
      </c>
      <c r="C34">
        <v>6865315.1859999998</v>
      </c>
      <c r="D34">
        <v>6016707.784</v>
      </c>
      <c r="E34">
        <v>6546628.5559999999</v>
      </c>
      <c r="F34">
        <v>6945611.1459999997</v>
      </c>
      <c r="G34">
        <v>6466369.3830000004</v>
      </c>
      <c r="H34">
        <v>5997450.1969999997</v>
      </c>
      <c r="I34">
        <v>6573882.2589999996</v>
      </c>
      <c r="J34">
        <v>7790956.3150000004</v>
      </c>
      <c r="K34">
        <v>8265365.2400000002</v>
      </c>
      <c r="L34">
        <v>9147220.557</v>
      </c>
      <c r="M34">
        <v>11160005.916999999</v>
      </c>
      <c r="N34">
        <v>14525688.024</v>
      </c>
      <c r="O34">
        <v>15656438.851</v>
      </c>
      <c r="P34">
        <v>12842930.749</v>
      </c>
      <c r="Q34">
        <v>13629513.413000001</v>
      </c>
      <c r="R34">
        <v>17302667.754000001</v>
      </c>
      <c r="S34">
        <v>17166923.032000002</v>
      </c>
      <c r="T34">
        <v>17042876.164000001</v>
      </c>
      <c r="U34">
        <v>16225093.895</v>
      </c>
    </row>
    <row r="35" spans="1:21">
      <c r="A35" t="s">
        <v>55</v>
      </c>
      <c r="B35">
        <v>16046535.338</v>
      </c>
      <c r="C35">
        <v>16285244.868000001</v>
      </c>
      <c r="D35">
        <v>14944704.318</v>
      </c>
      <c r="E35">
        <v>13379769.067</v>
      </c>
      <c r="F35">
        <v>11710318.381999999</v>
      </c>
      <c r="G35">
        <v>10202738.381999999</v>
      </c>
      <c r="H35">
        <v>12430027.174000001</v>
      </c>
      <c r="I35">
        <v>12343639.903000001</v>
      </c>
      <c r="J35">
        <v>13509965.239</v>
      </c>
      <c r="K35">
        <v>14776658.347999999</v>
      </c>
      <c r="L35">
        <v>17822658.282000002</v>
      </c>
      <c r="M35">
        <v>23701908.401000001</v>
      </c>
      <c r="N35">
        <v>22996287.305</v>
      </c>
      <c r="O35">
        <v>25313757.537999999</v>
      </c>
      <c r="P35">
        <v>27711955.107999999</v>
      </c>
      <c r="Q35">
        <v>37131635.357000001</v>
      </c>
      <c r="R35">
        <v>46140939.020000003</v>
      </c>
      <c r="S35">
        <v>44037141.816</v>
      </c>
      <c r="T35">
        <v>41937077.840000004</v>
      </c>
      <c r="U35">
        <v>36920413.361000001</v>
      </c>
    </row>
    <row r="36" spans="1:21">
      <c r="A36" t="s">
        <v>56</v>
      </c>
      <c r="B36">
        <v>4469453.8430000003</v>
      </c>
      <c r="C36">
        <v>4708066.9440000001</v>
      </c>
      <c r="D36">
        <v>4739878.24</v>
      </c>
      <c r="E36">
        <v>4415697.1789999995</v>
      </c>
      <c r="F36">
        <v>4348072.3679999998</v>
      </c>
      <c r="G36">
        <v>4394801.0939999996</v>
      </c>
      <c r="H36">
        <v>4456606.9800000004</v>
      </c>
      <c r="I36">
        <v>4650585.1540000001</v>
      </c>
      <c r="J36">
        <v>5474753.0180000002</v>
      </c>
      <c r="K36">
        <v>6296742.017</v>
      </c>
      <c r="L36">
        <v>6637025.9170000004</v>
      </c>
      <c r="M36">
        <v>7204014.1689999998</v>
      </c>
      <c r="N36">
        <v>8203834.6500000004</v>
      </c>
      <c r="O36">
        <v>9098246.5789999999</v>
      </c>
      <c r="P36">
        <v>8628093.8239999991</v>
      </c>
      <c r="Q36">
        <v>9253669.3210000005</v>
      </c>
      <c r="R36">
        <v>10596802.606000001</v>
      </c>
      <c r="S36">
        <v>10863068.607000001</v>
      </c>
      <c r="T36">
        <v>11989192.454</v>
      </c>
      <c r="U36">
        <v>12752210.93</v>
      </c>
    </row>
    <row r="37" spans="1:21">
      <c r="A37" t="s">
        <v>57</v>
      </c>
      <c r="B37">
        <v>15525202.679</v>
      </c>
      <c r="C37">
        <v>14224109.412</v>
      </c>
      <c r="D37">
        <v>17444514.386</v>
      </c>
      <c r="E37">
        <v>16010502.085000001</v>
      </c>
      <c r="F37">
        <v>13247118.942</v>
      </c>
      <c r="G37">
        <v>11456242.395</v>
      </c>
      <c r="H37">
        <v>8814119.7410000004</v>
      </c>
      <c r="I37">
        <v>8725989.0600000005</v>
      </c>
      <c r="J37">
        <v>10019400.597999999</v>
      </c>
      <c r="K37">
        <v>12036181.433</v>
      </c>
      <c r="L37">
        <v>15711741.381999999</v>
      </c>
      <c r="M37">
        <v>18671324.541999999</v>
      </c>
      <c r="N37">
        <v>22283242.920000002</v>
      </c>
      <c r="O37">
        <v>27097285.967999998</v>
      </c>
      <c r="P37">
        <v>24799105.563000001</v>
      </c>
      <c r="Q37">
        <v>29509966.522</v>
      </c>
      <c r="R37">
        <v>43674221.656999998</v>
      </c>
      <c r="S37">
        <v>40886457.221000001</v>
      </c>
      <c r="T37">
        <v>36589616.309</v>
      </c>
      <c r="U37">
        <v>39769579.802000001</v>
      </c>
    </row>
    <row r="38" spans="1:21">
      <c r="A38" t="s">
        <v>58</v>
      </c>
      <c r="B38">
        <v>5424953.1339999996</v>
      </c>
      <c r="C38">
        <v>5882137.483</v>
      </c>
      <c r="D38">
        <v>5705781.0590000004</v>
      </c>
      <c r="E38">
        <v>6366226.898</v>
      </c>
      <c r="F38">
        <v>5713980.3360000001</v>
      </c>
      <c r="G38">
        <v>4118829.477</v>
      </c>
      <c r="H38">
        <v>4720098.2920000004</v>
      </c>
      <c r="I38">
        <v>7229724.9699999997</v>
      </c>
      <c r="J38">
        <v>8804354.1170000006</v>
      </c>
      <c r="K38">
        <v>9026055.8739999998</v>
      </c>
      <c r="L38">
        <v>9427262.7149999999</v>
      </c>
      <c r="M38">
        <v>9976579.5930000003</v>
      </c>
      <c r="N38">
        <v>12194176.696</v>
      </c>
      <c r="O38">
        <v>15172567.718</v>
      </c>
      <c r="P38">
        <v>17484205.749000002</v>
      </c>
      <c r="Q38">
        <v>21086954.534000002</v>
      </c>
      <c r="R38">
        <v>22681062.105</v>
      </c>
      <c r="S38">
        <v>18939268.815000001</v>
      </c>
      <c r="T38">
        <v>18107942.693999998</v>
      </c>
      <c r="U38">
        <v>22012415.875</v>
      </c>
    </row>
    <row r="39" spans="1:21">
      <c r="A39" t="s">
        <v>59</v>
      </c>
      <c r="B39">
        <v>7843212.4539999999</v>
      </c>
      <c r="C39">
        <v>8770371.0889999997</v>
      </c>
      <c r="D39">
        <v>7935793.8619999997</v>
      </c>
      <c r="E39">
        <v>7633936.0269999998</v>
      </c>
      <c r="F39">
        <v>7281193.54</v>
      </c>
      <c r="G39">
        <v>7006027.6500000004</v>
      </c>
      <c r="H39">
        <v>7679022.5769999996</v>
      </c>
      <c r="I39">
        <v>8312928.1260000002</v>
      </c>
      <c r="J39">
        <v>10048457.172</v>
      </c>
      <c r="K39">
        <v>11872855.164999999</v>
      </c>
      <c r="L39">
        <v>12757393.881999999</v>
      </c>
      <c r="M39">
        <v>14327464.818</v>
      </c>
      <c r="N39">
        <v>17174429.530999999</v>
      </c>
      <c r="O39">
        <v>19592055.975000001</v>
      </c>
      <c r="P39">
        <v>18491295.396000002</v>
      </c>
      <c r="Q39">
        <v>20284260.342</v>
      </c>
      <c r="R39">
        <v>23958962.557</v>
      </c>
      <c r="S39">
        <v>24485101.379999999</v>
      </c>
      <c r="T39">
        <v>26680486.846000001</v>
      </c>
      <c r="U39">
        <v>28309097.734000001</v>
      </c>
    </row>
    <row r="40" spans="1:21">
      <c r="A40" t="s">
        <v>60</v>
      </c>
      <c r="B40">
        <v>2477433.1880000001</v>
      </c>
      <c r="C40">
        <v>2548771.4309999999</v>
      </c>
      <c r="D40">
        <v>3189819.531</v>
      </c>
      <c r="E40">
        <v>3472019.7230000002</v>
      </c>
      <c r="F40">
        <v>3040348.844</v>
      </c>
      <c r="G40">
        <v>3105176.5210000002</v>
      </c>
      <c r="H40">
        <v>3295678.4079999998</v>
      </c>
      <c r="I40">
        <v>3114104.338</v>
      </c>
      <c r="J40">
        <v>3365238.8810000001</v>
      </c>
      <c r="K40">
        <v>3803894.307</v>
      </c>
      <c r="L40">
        <v>4155283.25</v>
      </c>
      <c r="M40">
        <v>4683905.1160000004</v>
      </c>
      <c r="N40">
        <v>5331554.7960000001</v>
      </c>
      <c r="O40">
        <v>6521388.7369999997</v>
      </c>
      <c r="P40">
        <v>6364281.1330000004</v>
      </c>
      <c r="Q40">
        <v>7306302.8320000004</v>
      </c>
      <c r="R40">
        <v>8177739.4780000001</v>
      </c>
      <c r="S40">
        <v>8335323.4060000004</v>
      </c>
      <c r="T40">
        <v>9203143.0170000009</v>
      </c>
      <c r="U40">
        <v>8946599.2070000004</v>
      </c>
    </row>
    <row r="41" spans="1:21">
      <c r="A41" t="s">
        <v>61</v>
      </c>
      <c r="B41">
        <v>1944529.6170000001</v>
      </c>
      <c r="C41">
        <v>2066066.828</v>
      </c>
      <c r="D41">
        <v>2435295.02</v>
      </c>
      <c r="E41">
        <v>2493185.0150000001</v>
      </c>
      <c r="F41">
        <v>2707103.8640000001</v>
      </c>
      <c r="G41">
        <v>2640195.4550000001</v>
      </c>
      <c r="H41">
        <v>2557643.9210000001</v>
      </c>
      <c r="I41">
        <v>2635173.8319999999</v>
      </c>
      <c r="J41">
        <v>2781938.1519999998</v>
      </c>
      <c r="K41">
        <v>3126469.7089999998</v>
      </c>
      <c r="L41">
        <v>2991960.602</v>
      </c>
      <c r="M41">
        <v>3431232.5449999999</v>
      </c>
      <c r="N41">
        <v>4372404.7110000001</v>
      </c>
      <c r="O41">
        <v>5208145.7589999996</v>
      </c>
      <c r="P41">
        <v>4950204.2939999998</v>
      </c>
      <c r="Q41">
        <v>5948445.9800000004</v>
      </c>
      <c r="R41">
        <v>8470756.4859999996</v>
      </c>
      <c r="S41">
        <v>7863780.7889999999</v>
      </c>
      <c r="T41">
        <v>8156552.3959999997</v>
      </c>
      <c r="U41">
        <v>9849028.4020000007</v>
      </c>
    </row>
    <row r="42" spans="1:21">
      <c r="A42" t="s">
        <v>62</v>
      </c>
      <c r="B42">
        <v>20584606.342999998</v>
      </c>
      <c r="C42">
        <v>24820107.653000001</v>
      </c>
      <c r="D42">
        <v>25159604.443</v>
      </c>
      <c r="E42">
        <v>21371869.048999999</v>
      </c>
      <c r="F42">
        <v>19716716.728999998</v>
      </c>
      <c r="G42">
        <v>20488480.237</v>
      </c>
      <c r="H42">
        <v>22390148.693999998</v>
      </c>
      <c r="I42">
        <v>23204807.741999999</v>
      </c>
      <c r="J42">
        <v>25804958.912</v>
      </c>
      <c r="K42">
        <v>30197728.269000001</v>
      </c>
      <c r="L42">
        <v>30757313.414999999</v>
      </c>
      <c r="M42">
        <v>33746930.335000001</v>
      </c>
      <c r="N42">
        <v>42110652.350000001</v>
      </c>
      <c r="O42">
        <v>55434629.908</v>
      </c>
      <c r="P42">
        <v>53984787.215999998</v>
      </c>
      <c r="Q42">
        <v>59206595.813000001</v>
      </c>
      <c r="R42">
        <v>69257491.070999995</v>
      </c>
      <c r="S42">
        <v>76467997.415999994</v>
      </c>
      <c r="T42">
        <v>84670175.491999999</v>
      </c>
      <c r="U42">
        <v>86388353.216999993</v>
      </c>
    </row>
    <row r="43" spans="1:21">
      <c r="A43" t="s">
        <v>63</v>
      </c>
      <c r="B43">
        <v>1567590.1059999999</v>
      </c>
      <c r="C43">
        <v>1680092.6680000001</v>
      </c>
      <c r="D43">
        <v>2032316.4269999999</v>
      </c>
      <c r="E43">
        <v>1946573.946</v>
      </c>
      <c r="F43">
        <v>1662973.7039999999</v>
      </c>
      <c r="G43">
        <v>1401832.317</v>
      </c>
      <c r="H43">
        <v>1421385.6229999999</v>
      </c>
      <c r="I43">
        <v>1582467.8559999999</v>
      </c>
      <c r="J43">
        <v>1984711.6140000001</v>
      </c>
      <c r="K43">
        <v>2501981.4879999999</v>
      </c>
      <c r="L43">
        <v>2778620.17</v>
      </c>
      <c r="M43">
        <v>3140421.639</v>
      </c>
      <c r="N43">
        <v>4121228.5380000002</v>
      </c>
      <c r="O43">
        <v>6168767.6849999996</v>
      </c>
      <c r="P43">
        <v>4935766.3269999996</v>
      </c>
      <c r="Q43">
        <v>5029190.4210000001</v>
      </c>
      <c r="R43">
        <v>6954747.8760000002</v>
      </c>
      <c r="S43">
        <v>6468841.7939999998</v>
      </c>
      <c r="T43">
        <v>6436049.2850000001</v>
      </c>
      <c r="U43">
        <v>6433019.2470000004</v>
      </c>
    </row>
    <row r="44" spans="1:21">
      <c r="A44" t="s">
        <v>64</v>
      </c>
      <c r="B44">
        <v>17704896.835999999</v>
      </c>
      <c r="C44">
        <v>18453325.548999999</v>
      </c>
      <c r="D44">
        <v>18237905.859999999</v>
      </c>
      <c r="E44">
        <v>18063935.879000001</v>
      </c>
      <c r="F44">
        <v>18101589.892000001</v>
      </c>
      <c r="G44">
        <v>17681808.559</v>
      </c>
      <c r="H44">
        <v>19231316.583999999</v>
      </c>
      <c r="I44">
        <v>21019047.063999999</v>
      </c>
      <c r="J44">
        <v>24893243.943</v>
      </c>
      <c r="K44">
        <v>29714348.578000002</v>
      </c>
      <c r="L44">
        <v>33159960.730999999</v>
      </c>
      <c r="M44">
        <v>36518808.876999997</v>
      </c>
      <c r="N44">
        <v>42790171.579999998</v>
      </c>
      <c r="O44">
        <v>50244527.013999999</v>
      </c>
      <c r="P44">
        <v>48355308.419</v>
      </c>
      <c r="Q44">
        <v>52759926.384000003</v>
      </c>
      <c r="R44">
        <v>62068966.697999999</v>
      </c>
      <c r="S44">
        <v>64025999.012999997</v>
      </c>
      <c r="T44">
        <v>72359832.305999994</v>
      </c>
      <c r="U44">
        <v>77828770.997999996</v>
      </c>
    </row>
    <row r="45" spans="1:21">
      <c r="A45" t="s">
        <v>65</v>
      </c>
      <c r="B45">
        <v>4583690.7089999998</v>
      </c>
      <c r="C45">
        <v>4752668.8480000002</v>
      </c>
      <c r="D45">
        <v>4800943.5350000001</v>
      </c>
      <c r="E45">
        <v>4700324.3490000004</v>
      </c>
      <c r="F45">
        <v>5309974.6950000003</v>
      </c>
      <c r="G45">
        <v>5235398.5970000001</v>
      </c>
      <c r="H45">
        <v>5770248.8909999998</v>
      </c>
      <c r="I45">
        <v>6608120.023</v>
      </c>
      <c r="J45">
        <v>8336563.0379999997</v>
      </c>
      <c r="K45">
        <v>9902057.0810000002</v>
      </c>
      <c r="L45">
        <v>11163873.142000001</v>
      </c>
      <c r="M45">
        <v>12997913.924000001</v>
      </c>
      <c r="N45">
        <v>15475344.168</v>
      </c>
      <c r="O45">
        <v>18467107.914999999</v>
      </c>
      <c r="P45">
        <v>15661161.016000001</v>
      </c>
      <c r="Q45">
        <v>16333628.014</v>
      </c>
      <c r="R45">
        <v>19797905.102000002</v>
      </c>
      <c r="S45">
        <v>19897199.870000001</v>
      </c>
      <c r="T45">
        <v>21570725.331999999</v>
      </c>
      <c r="U45">
        <v>22791869.827</v>
      </c>
    </row>
    <row r="46" spans="1:21">
      <c r="A46" t="s">
        <v>66</v>
      </c>
      <c r="B46">
        <v>28034080.513</v>
      </c>
      <c r="C46">
        <v>29499020.041999999</v>
      </c>
      <c r="D46">
        <v>29955881.822999999</v>
      </c>
      <c r="E46">
        <v>29984018.131000001</v>
      </c>
      <c r="F46">
        <v>30631066.487</v>
      </c>
      <c r="G46">
        <v>29230429.789000001</v>
      </c>
      <c r="H46">
        <v>29980349.006000001</v>
      </c>
      <c r="I46">
        <v>33097468.239999998</v>
      </c>
      <c r="J46">
        <v>38913234.391000003</v>
      </c>
      <c r="K46">
        <v>43962112.266999997</v>
      </c>
      <c r="L46">
        <v>46384247.682999998</v>
      </c>
      <c r="M46">
        <v>51442721.081</v>
      </c>
      <c r="N46">
        <v>61351046.075000003</v>
      </c>
      <c r="O46">
        <v>66093176.001999997</v>
      </c>
      <c r="P46">
        <v>58270550.438000001</v>
      </c>
      <c r="Q46">
        <v>64082184.932999998</v>
      </c>
      <c r="R46">
        <v>75572173.682999998</v>
      </c>
      <c r="S46">
        <v>78363194.126000002</v>
      </c>
      <c r="T46">
        <v>82183006.516000003</v>
      </c>
      <c r="U46">
        <v>82053644.133000001</v>
      </c>
    </row>
    <row r="47" spans="1:21">
      <c r="A47" t="s">
        <v>67</v>
      </c>
      <c r="B47">
        <v>5363934.9400000004</v>
      </c>
      <c r="C47">
        <v>6714103.7860000003</v>
      </c>
      <c r="D47">
        <v>7352049.4970000004</v>
      </c>
      <c r="E47">
        <v>6531747.1299999999</v>
      </c>
      <c r="F47">
        <v>6498745.3279999997</v>
      </c>
      <c r="G47">
        <v>5560247.0949999997</v>
      </c>
      <c r="H47">
        <v>5799735.6979999999</v>
      </c>
      <c r="I47">
        <v>5719145.6059999997</v>
      </c>
      <c r="J47">
        <v>6190508.1320000002</v>
      </c>
      <c r="K47">
        <v>6878938.4510000004</v>
      </c>
      <c r="L47">
        <v>7100028.0939999996</v>
      </c>
      <c r="M47">
        <v>7769453.3669999996</v>
      </c>
      <c r="N47">
        <v>9115469.4379999992</v>
      </c>
      <c r="O47">
        <v>10352426.307</v>
      </c>
      <c r="P47">
        <v>11606900.123</v>
      </c>
      <c r="Q47">
        <v>11223264.049000001</v>
      </c>
      <c r="R47">
        <v>11866188.852</v>
      </c>
      <c r="S47">
        <v>12564749.079</v>
      </c>
      <c r="T47">
        <v>13374211.663000001</v>
      </c>
      <c r="U47">
        <v>12454230.251</v>
      </c>
    </row>
    <row r="48" spans="1:21">
      <c r="A48" t="s">
        <v>68</v>
      </c>
      <c r="B48">
        <v>19793387.638999999</v>
      </c>
      <c r="C48">
        <v>21284867.249000002</v>
      </c>
      <c r="D48">
        <v>20299960.954</v>
      </c>
      <c r="E48">
        <v>19534344.647</v>
      </c>
      <c r="F48">
        <v>17393783.484000001</v>
      </c>
      <c r="G48">
        <v>16261414.489</v>
      </c>
      <c r="H48">
        <v>15689774.572000001</v>
      </c>
      <c r="I48">
        <v>15995556.575999999</v>
      </c>
      <c r="J48">
        <v>16471419.161</v>
      </c>
      <c r="K48">
        <v>17930738.822000001</v>
      </c>
      <c r="L48">
        <v>19245209.265000001</v>
      </c>
      <c r="M48">
        <v>20097308.050000001</v>
      </c>
      <c r="N48">
        <v>22532203.537999999</v>
      </c>
      <c r="O48">
        <v>25026424.581</v>
      </c>
      <c r="P48">
        <v>25400404.763999999</v>
      </c>
      <c r="Q48">
        <v>25956292.197000001</v>
      </c>
      <c r="R48">
        <v>31842931.285</v>
      </c>
      <c r="S48">
        <v>32855830.296999998</v>
      </c>
      <c r="T48">
        <v>34409294.968000002</v>
      </c>
      <c r="U48">
        <v>35359667.770000003</v>
      </c>
    </row>
    <row r="49" spans="1:21">
      <c r="A49" t="s">
        <v>69</v>
      </c>
      <c r="B49">
        <v>6138650.0360000003</v>
      </c>
      <c r="C49">
        <v>5967386.5439999998</v>
      </c>
      <c r="D49">
        <v>5930700.7390000001</v>
      </c>
      <c r="E49">
        <v>4696096.682</v>
      </c>
      <c r="F49">
        <v>3968739.4449999998</v>
      </c>
      <c r="G49">
        <v>5131780.216</v>
      </c>
      <c r="H49">
        <v>5806778.5460000001</v>
      </c>
      <c r="I49">
        <v>5557381.8770000003</v>
      </c>
      <c r="J49">
        <v>5645158.5429999996</v>
      </c>
      <c r="K49">
        <v>5827291.7620000001</v>
      </c>
      <c r="L49">
        <v>5799102.898</v>
      </c>
      <c r="M49">
        <v>6200326.2209999999</v>
      </c>
      <c r="N49">
        <v>6452191.0080000004</v>
      </c>
      <c r="O49">
        <v>6057785.773</v>
      </c>
      <c r="P49">
        <v>4266485.1840000004</v>
      </c>
      <c r="Q49">
        <v>6647831.7620000001</v>
      </c>
      <c r="R49">
        <v>8320225.9050000003</v>
      </c>
      <c r="S49">
        <v>8054923.2879999997</v>
      </c>
      <c r="T49">
        <v>9420212.1870000008</v>
      </c>
      <c r="U49">
        <v>9052276.966</v>
      </c>
    </row>
    <row r="50" spans="1:21">
      <c r="A50" t="s">
        <v>70</v>
      </c>
      <c r="B50">
        <v>1280717.808</v>
      </c>
      <c r="C50">
        <v>1718465.14</v>
      </c>
      <c r="D50">
        <v>1562662.3230000001</v>
      </c>
      <c r="E50">
        <v>1425628.18</v>
      </c>
      <c r="F50">
        <v>1184300.946</v>
      </c>
      <c r="G50">
        <v>1429213.0989999999</v>
      </c>
      <c r="H50">
        <v>1524083.17</v>
      </c>
      <c r="I50">
        <v>1599478.1769999999</v>
      </c>
      <c r="J50">
        <v>1867671.7050000001</v>
      </c>
      <c r="K50">
        <v>2277844.4700000002</v>
      </c>
      <c r="L50">
        <v>2349209.824</v>
      </c>
      <c r="M50">
        <v>3149813.2140000002</v>
      </c>
      <c r="N50">
        <v>2586889.7889999999</v>
      </c>
      <c r="O50">
        <v>3168957.7820000001</v>
      </c>
      <c r="P50">
        <v>2482715.236</v>
      </c>
      <c r="Q50">
        <v>3909104.1660000002</v>
      </c>
      <c r="R50">
        <v>4791347.7630000003</v>
      </c>
      <c r="S50">
        <v>5760365.017</v>
      </c>
      <c r="T50">
        <v>7488214.9950000001</v>
      </c>
      <c r="U50">
        <v>5165113.5729999999</v>
      </c>
    </row>
    <row r="51" spans="1:21">
      <c r="A51" t="s">
        <v>71</v>
      </c>
      <c r="B51">
        <v>12576083.419</v>
      </c>
      <c r="C51">
        <v>15175873.908</v>
      </c>
      <c r="D51">
        <v>16540392.926000001</v>
      </c>
      <c r="E51">
        <v>14696170.993000001</v>
      </c>
      <c r="F51">
        <v>13135502.443</v>
      </c>
      <c r="G51">
        <v>13686974.728</v>
      </c>
      <c r="H51">
        <v>14526590.884</v>
      </c>
      <c r="I51">
        <v>14876370.021</v>
      </c>
      <c r="J51">
        <v>20384361.122000001</v>
      </c>
      <c r="K51">
        <v>21564285.370999999</v>
      </c>
      <c r="L51">
        <v>21492027.096999999</v>
      </c>
      <c r="M51">
        <v>22804483.905000001</v>
      </c>
      <c r="N51">
        <v>32231988.901999999</v>
      </c>
      <c r="O51">
        <v>50548549.115000002</v>
      </c>
      <c r="P51">
        <v>46528148.214000002</v>
      </c>
      <c r="Q51">
        <v>54187457.523999996</v>
      </c>
      <c r="R51">
        <v>66358970.316</v>
      </c>
      <c r="S51">
        <v>75078370.743000001</v>
      </c>
      <c r="T51">
        <v>80402811.143999994</v>
      </c>
      <c r="U51">
        <v>80206340.719999999</v>
      </c>
    </row>
    <row r="52" spans="1:21">
      <c r="A52" t="s">
        <v>72</v>
      </c>
      <c r="B52">
        <v>708742.61</v>
      </c>
      <c r="C52">
        <v>778234.74</v>
      </c>
      <c r="D52">
        <v>892466.81200000003</v>
      </c>
      <c r="E52">
        <v>898891.56200000003</v>
      </c>
      <c r="F52">
        <v>768577.53899999999</v>
      </c>
      <c r="G52">
        <v>746378.196</v>
      </c>
      <c r="H52">
        <v>759499.47100000002</v>
      </c>
      <c r="I52">
        <v>830087.08799999999</v>
      </c>
      <c r="J52">
        <v>916833.201</v>
      </c>
      <c r="K52">
        <v>1225819.004</v>
      </c>
      <c r="L52">
        <v>1461003.6440000001</v>
      </c>
      <c r="M52">
        <v>1449078.237</v>
      </c>
      <c r="N52">
        <v>1963375.105</v>
      </c>
      <c r="O52">
        <v>2808539.2850000001</v>
      </c>
      <c r="P52">
        <v>2216676.4610000001</v>
      </c>
      <c r="Q52">
        <v>2207925.8489999999</v>
      </c>
      <c r="R52">
        <v>2561796.4500000002</v>
      </c>
      <c r="S52">
        <v>3916591.7659999998</v>
      </c>
      <c r="T52">
        <v>4399407.182</v>
      </c>
      <c r="U52">
        <v>4382079.7960000001</v>
      </c>
    </row>
    <row r="53" spans="1:21">
      <c r="A53" t="s">
        <v>73</v>
      </c>
      <c r="B53">
        <v>7826941.7259999998</v>
      </c>
      <c r="C53">
        <v>7561576.2759999996</v>
      </c>
      <c r="D53">
        <v>5830439.3380000014</v>
      </c>
      <c r="E53">
        <v>4134984.6239999998</v>
      </c>
      <c r="F53">
        <v>3482171.2940000002</v>
      </c>
      <c r="G53">
        <v>3938446.1439999999</v>
      </c>
      <c r="H53">
        <v>3329953.452</v>
      </c>
      <c r="I53">
        <v>4385315.5279999999</v>
      </c>
      <c r="J53">
        <v>6571938.8039999995</v>
      </c>
      <c r="K53">
        <v>8701828.9729999993</v>
      </c>
      <c r="L53">
        <v>9840712.1950000003</v>
      </c>
      <c r="M53">
        <v>15117090.530999999</v>
      </c>
      <c r="N53">
        <v>16220493.745999999</v>
      </c>
      <c r="O53">
        <v>19550517.732999999</v>
      </c>
      <c r="P53">
        <v>11789799.631999999</v>
      </c>
      <c r="Q53">
        <v>24377936.184999999</v>
      </c>
      <c r="R53">
        <v>40317528.783</v>
      </c>
      <c r="S53">
        <v>28091616.552999999</v>
      </c>
      <c r="T53">
        <v>24044003.805</v>
      </c>
      <c r="U53">
        <v>16867809.640999999</v>
      </c>
    </row>
    <row r="54" spans="1:21">
      <c r="A54" t="s">
        <v>74</v>
      </c>
      <c r="B54">
        <v>5898136.3509999998</v>
      </c>
      <c r="C54">
        <v>6195490.1459999997</v>
      </c>
      <c r="D54">
        <v>5809172.8540000003</v>
      </c>
      <c r="E54">
        <v>5425176.0990000004</v>
      </c>
      <c r="F54">
        <v>5717584.71</v>
      </c>
      <c r="G54">
        <v>6382344.335</v>
      </c>
      <c r="H54">
        <v>6265385.2300000004</v>
      </c>
      <c r="I54">
        <v>6552684.0049999999</v>
      </c>
      <c r="J54">
        <v>7602955.2570000002</v>
      </c>
      <c r="K54">
        <v>9554636.1109999996</v>
      </c>
      <c r="L54">
        <v>11976794.601</v>
      </c>
      <c r="M54">
        <v>14058160.933</v>
      </c>
      <c r="N54">
        <v>16068754.432</v>
      </c>
      <c r="O54">
        <v>19019499.734000001</v>
      </c>
      <c r="P54">
        <v>14005782.481000001</v>
      </c>
      <c r="Q54">
        <v>20763885.195</v>
      </c>
      <c r="R54">
        <v>29116022.884</v>
      </c>
      <c r="S54">
        <v>27229660.653999999</v>
      </c>
      <c r="T54">
        <v>23858532.809</v>
      </c>
      <c r="U54">
        <v>22023392.951000001</v>
      </c>
    </row>
    <row r="55" spans="1:21">
      <c r="A55" t="s">
        <v>75</v>
      </c>
      <c r="B55">
        <v>288208.67599999998</v>
      </c>
      <c r="C55">
        <v>302098.76500000001</v>
      </c>
      <c r="D55">
        <v>318145.33100000001</v>
      </c>
      <c r="E55">
        <v>339624.636</v>
      </c>
      <c r="F55">
        <v>294704.93</v>
      </c>
      <c r="G55">
        <v>330380.87099999998</v>
      </c>
      <c r="H55">
        <v>340817.83899999998</v>
      </c>
      <c r="I55">
        <v>350040.08799999999</v>
      </c>
      <c r="J55">
        <v>496540.636</v>
      </c>
      <c r="K55">
        <v>529269.78700000001</v>
      </c>
      <c r="L55">
        <v>555445.06200000003</v>
      </c>
      <c r="M55">
        <v>670738.16299999994</v>
      </c>
      <c r="N55">
        <v>782896.69499999995</v>
      </c>
      <c r="O55">
        <v>912981.79799999995</v>
      </c>
      <c r="P55">
        <v>1067090.9750000001</v>
      </c>
      <c r="Q55">
        <v>1089425.6669999999</v>
      </c>
      <c r="R55">
        <v>1325663.8470000001</v>
      </c>
      <c r="S55">
        <v>1275235.702</v>
      </c>
      <c r="T55">
        <v>1477466.7220000001</v>
      </c>
      <c r="U55">
        <v>1593924.4650000001</v>
      </c>
    </row>
    <row r="56" spans="1:21">
      <c r="A56" t="s">
        <v>76</v>
      </c>
      <c r="B56">
        <v>2129656.395</v>
      </c>
      <c r="C56">
        <v>2109947.6800000002</v>
      </c>
      <c r="D56">
        <v>1982551.696</v>
      </c>
      <c r="E56">
        <v>1879253.784</v>
      </c>
      <c r="F56">
        <v>1819722.2819999999</v>
      </c>
      <c r="G56">
        <v>1852595.8359999999</v>
      </c>
      <c r="H56">
        <v>1799479.548</v>
      </c>
      <c r="I56">
        <v>1786390.388</v>
      </c>
      <c r="J56">
        <v>2134700.7069999999</v>
      </c>
      <c r="K56">
        <v>2575586.895</v>
      </c>
      <c r="L56">
        <v>2950554.9369999999</v>
      </c>
      <c r="M56">
        <v>3331266.75</v>
      </c>
      <c r="N56">
        <v>4017929.2629999998</v>
      </c>
      <c r="O56">
        <v>4788819.4029999999</v>
      </c>
      <c r="P56">
        <v>4142612.2659999998</v>
      </c>
      <c r="Q56">
        <v>5363785.3909999998</v>
      </c>
      <c r="R56">
        <v>6266268.9309999999</v>
      </c>
      <c r="S56">
        <v>6161198.9610000001</v>
      </c>
      <c r="T56">
        <v>7105275.4950000001</v>
      </c>
      <c r="U56">
        <v>7538993.3729999997</v>
      </c>
    </row>
    <row r="57" spans="1:21">
      <c r="A57" t="s">
        <v>77</v>
      </c>
      <c r="B57">
        <v>9670827.7369999997</v>
      </c>
      <c r="C57">
        <v>8624635.6659999993</v>
      </c>
      <c r="D57">
        <v>8541296.4560000002</v>
      </c>
      <c r="E57">
        <v>6999920.8650000002</v>
      </c>
      <c r="F57">
        <v>7899708.4220000003</v>
      </c>
      <c r="G57">
        <v>8347775.5789999999</v>
      </c>
      <c r="H57">
        <v>7336394.1789999995</v>
      </c>
      <c r="I57">
        <v>7997952.0999999996</v>
      </c>
      <c r="J57">
        <v>8351535.4610000001</v>
      </c>
      <c r="K57">
        <v>9784751.8159999996</v>
      </c>
      <c r="L57">
        <v>11063700.543</v>
      </c>
      <c r="M57">
        <v>12070114.307</v>
      </c>
      <c r="N57">
        <v>15163000.473999999</v>
      </c>
      <c r="O57">
        <v>14251272.960999999</v>
      </c>
      <c r="P57">
        <v>10335694.243000001</v>
      </c>
      <c r="Q57">
        <v>12968013.672</v>
      </c>
      <c r="R57">
        <v>16046082.304</v>
      </c>
      <c r="S57">
        <v>14245760.630999999</v>
      </c>
      <c r="T57">
        <v>17144493.967</v>
      </c>
      <c r="U57">
        <v>18824436.886</v>
      </c>
    </row>
    <row r="58" spans="1:21">
      <c r="A58" t="s">
        <v>78</v>
      </c>
      <c r="B58">
        <v>26445963.100000001</v>
      </c>
      <c r="C58">
        <v>26818040.142000001</v>
      </c>
      <c r="D58">
        <v>28060761.734999999</v>
      </c>
      <c r="E58">
        <v>24774084.855</v>
      </c>
      <c r="F58">
        <v>25559171.280999999</v>
      </c>
      <c r="G58">
        <v>26667983.059</v>
      </c>
      <c r="H58">
        <v>24522069.631999999</v>
      </c>
      <c r="I58">
        <v>25659410.510000002</v>
      </c>
      <c r="J58">
        <v>27936806.506999999</v>
      </c>
      <c r="K58">
        <v>34090065.920999996</v>
      </c>
      <c r="L58">
        <v>35505700.647</v>
      </c>
      <c r="M58">
        <v>38560988.748000003</v>
      </c>
      <c r="N58">
        <v>42105730.045000002</v>
      </c>
      <c r="O58">
        <v>36861637.795000002</v>
      </c>
      <c r="P58">
        <v>28469622.098999999</v>
      </c>
      <c r="Q58">
        <v>34003082.638999999</v>
      </c>
      <c r="R58">
        <v>37463397.237000003</v>
      </c>
      <c r="S58">
        <v>36686882.196000002</v>
      </c>
      <c r="T58">
        <v>40685805.615999997</v>
      </c>
      <c r="U58">
        <v>43958253.582000002</v>
      </c>
    </row>
    <row r="59" spans="1:21">
      <c r="A59" t="s">
        <v>79</v>
      </c>
      <c r="B59">
        <v>27262877.120999999</v>
      </c>
      <c r="C59">
        <v>18084710.550000001</v>
      </c>
      <c r="D59">
        <v>17873046.16</v>
      </c>
      <c r="E59">
        <v>16890540.241999999</v>
      </c>
      <c r="F59">
        <v>16893171.401999999</v>
      </c>
      <c r="G59">
        <v>24298485.675000001</v>
      </c>
      <c r="H59">
        <v>18990654.873</v>
      </c>
      <c r="I59">
        <v>18933464.351</v>
      </c>
      <c r="J59">
        <v>21958915.515000001</v>
      </c>
      <c r="K59">
        <v>25019955.613000002</v>
      </c>
      <c r="L59">
        <v>26327903.414000001</v>
      </c>
      <c r="M59">
        <v>30198911.515000001</v>
      </c>
      <c r="N59">
        <v>37343916.442000002</v>
      </c>
      <c r="O59">
        <v>41389054.717</v>
      </c>
      <c r="P59">
        <v>31096404.585000001</v>
      </c>
      <c r="Q59">
        <v>44287088.718000002</v>
      </c>
      <c r="R59">
        <v>50431531.777999997</v>
      </c>
      <c r="S59">
        <v>44810913.505999997</v>
      </c>
      <c r="T59">
        <v>45908198.796999998</v>
      </c>
      <c r="U59">
        <v>46020054.244000003</v>
      </c>
    </row>
    <row r="60" spans="1:21">
      <c r="A60" t="s">
        <v>80</v>
      </c>
      <c r="B60">
        <v>601464.64199999999</v>
      </c>
      <c r="C60">
        <v>509265.17300000001</v>
      </c>
      <c r="D60">
        <v>547590.04599999997</v>
      </c>
      <c r="E60">
        <v>397978.761</v>
      </c>
      <c r="F60">
        <v>388807.98800000001</v>
      </c>
      <c r="G60">
        <v>435920.196</v>
      </c>
      <c r="H60">
        <v>365153.75599999999</v>
      </c>
      <c r="I60">
        <v>342107.31199999998</v>
      </c>
      <c r="J60">
        <v>306324.60600000003</v>
      </c>
      <c r="K60">
        <v>324765.83500000002</v>
      </c>
      <c r="L60">
        <v>360027.93699999998</v>
      </c>
      <c r="M60">
        <v>346995.38799999998</v>
      </c>
      <c r="N60">
        <v>461122.74599999998</v>
      </c>
      <c r="O60">
        <v>449810.98200000002</v>
      </c>
      <c r="P60">
        <v>331485.84299999999</v>
      </c>
      <c r="Q60">
        <v>543697.59900000005</v>
      </c>
      <c r="R60">
        <v>542709.95200000005</v>
      </c>
      <c r="S60">
        <v>490876.68300000002</v>
      </c>
      <c r="T60">
        <v>523203.038</v>
      </c>
      <c r="U60">
        <v>495496.66600000003</v>
      </c>
    </row>
    <row r="61" spans="1:21">
      <c r="A61" t="s">
        <v>81</v>
      </c>
      <c r="B61">
        <v>12077523.828</v>
      </c>
      <c r="C61">
        <v>12141579.700999999</v>
      </c>
      <c r="D61">
        <v>11230725.077</v>
      </c>
      <c r="E61">
        <v>9653241.3699999992</v>
      </c>
      <c r="F61">
        <v>7845057.5750000002</v>
      </c>
      <c r="G61">
        <v>8011083.7070000004</v>
      </c>
      <c r="H61">
        <v>7752509.1720000003</v>
      </c>
      <c r="I61">
        <v>7374996.0039999997</v>
      </c>
      <c r="J61">
        <v>10122644.957</v>
      </c>
      <c r="K61">
        <v>12139033.390000001</v>
      </c>
      <c r="L61">
        <v>11039184.08</v>
      </c>
      <c r="M61">
        <v>12194348.936000001</v>
      </c>
      <c r="N61">
        <v>13016828.832</v>
      </c>
      <c r="O61">
        <v>12821703.214</v>
      </c>
      <c r="P61">
        <v>10496845.978</v>
      </c>
      <c r="Q61">
        <v>17922230.988000002</v>
      </c>
      <c r="R61">
        <v>25679802.173</v>
      </c>
      <c r="S61">
        <v>23922189.752</v>
      </c>
      <c r="T61">
        <v>21678377.179000001</v>
      </c>
      <c r="U61">
        <v>17966122.427000001</v>
      </c>
    </row>
    <row r="62" spans="1:21">
      <c r="A62" t="s">
        <v>82</v>
      </c>
      <c r="B62">
        <v>518784.75099999999</v>
      </c>
      <c r="C62">
        <v>387343.223</v>
      </c>
      <c r="D62">
        <v>422401.755</v>
      </c>
      <c r="E62">
        <v>442559.36900000001</v>
      </c>
      <c r="F62">
        <v>502814.61900000001</v>
      </c>
      <c r="G62">
        <v>597235.63399999996</v>
      </c>
      <c r="H62">
        <v>516018.45299999998</v>
      </c>
      <c r="I62">
        <v>543339.90399999998</v>
      </c>
      <c r="J62">
        <v>719800.71600000001</v>
      </c>
      <c r="K62">
        <v>790104.89800000004</v>
      </c>
      <c r="L62">
        <v>699025.98300000001</v>
      </c>
      <c r="M62">
        <v>736317.59400000004</v>
      </c>
      <c r="N62">
        <v>731879.53799999994</v>
      </c>
      <c r="O62">
        <v>652730.08600000001</v>
      </c>
      <c r="P62">
        <v>600220.92700000003</v>
      </c>
      <c r="Q62">
        <v>802373.95799999998</v>
      </c>
      <c r="R62">
        <v>958794.929</v>
      </c>
      <c r="S62">
        <v>911608.10900000005</v>
      </c>
      <c r="T62">
        <v>1064951.551</v>
      </c>
      <c r="U62">
        <v>1328172.8470000001</v>
      </c>
    </row>
    <row r="63" spans="1:21">
      <c r="A63" t="s">
        <v>83</v>
      </c>
      <c r="B63">
        <v>5948533.3810000001</v>
      </c>
      <c r="C63">
        <v>5231401.3760000002</v>
      </c>
      <c r="D63">
        <v>5447292.9670000002</v>
      </c>
      <c r="E63">
        <v>4716542.0930000003</v>
      </c>
      <c r="F63">
        <v>4267358.9450000003</v>
      </c>
      <c r="G63">
        <v>4706456.09</v>
      </c>
      <c r="H63">
        <v>4068254.821</v>
      </c>
      <c r="I63">
        <v>4431872.1050000004</v>
      </c>
      <c r="J63">
        <v>4956740.3140000002</v>
      </c>
      <c r="K63">
        <v>5641197.9709999999</v>
      </c>
      <c r="L63">
        <v>5973019.6840000004</v>
      </c>
      <c r="M63">
        <v>5972214.2350000003</v>
      </c>
      <c r="N63">
        <v>6833201.5089999996</v>
      </c>
      <c r="O63">
        <v>6739029.1100000003</v>
      </c>
      <c r="P63">
        <v>5254987.0070000002</v>
      </c>
      <c r="Q63">
        <v>7186761.1950000003</v>
      </c>
      <c r="R63">
        <v>9177597.1879999992</v>
      </c>
      <c r="S63">
        <v>8096757.5990000004</v>
      </c>
      <c r="T63">
        <v>8544040.5510000009</v>
      </c>
      <c r="U63">
        <v>8553471.0700000003</v>
      </c>
    </row>
    <row r="64" spans="1:21">
      <c r="A64" t="s">
        <v>84</v>
      </c>
      <c r="B64">
        <v>2992553.5589999999</v>
      </c>
      <c r="C64">
        <v>2887428.5720000002</v>
      </c>
      <c r="D64">
        <v>2690008.2829999998</v>
      </c>
      <c r="E64">
        <v>2403858.9920000001</v>
      </c>
      <c r="F64">
        <v>2140961.1880000001</v>
      </c>
      <c r="G64">
        <v>2265009.8569999998</v>
      </c>
      <c r="H64">
        <v>2233098.1329999999</v>
      </c>
      <c r="I64">
        <v>2559574.0789999999</v>
      </c>
      <c r="J64">
        <v>2732448.2710000002</v>
      </c>
      <c r="K64">
        <v>3269094.3760000002</v>
      </c>
      <c r="L64">
        <v>3194702.497</v>
      </c>
      <c r="M64">
        <v>3481799.861</v>
      </c>
      <c r="N64">
        <v>4421219.7019999996</v>
      </c>
      <c r="O64">
        <v>4490029.0049999999</v>
      </c>
      <c r="P64">
        <v>3704966.6910000001</v>
      </c>
      <c r="Q64">
        <v>4278694.648</v>
      </c>
      <c r="R64">
        <v>5028819.6440000003</v>
      </c>
      <c r="S64">
        <v>4595109.0190000003</v>
      </c>
      <c r="T64">
        <v>4603256.0599999996</v>
      </c>
      <c r="U64">
        <v>4556074.5209999997</v>
      </c>
    </row>
    <row r="65" spans="1:21">
      <c r="A65" t="s">
        <v>85</v>
      </c>
      <c r="B65">
        <v>7134930.2029999997</v>
      </c>
      <c r="C65">
        <v>6808935.3660000004</v>
      </c>
      <c r="D65">
        <v>6871134.625</v>
      </c>
      <c r="E65">
        <v>4703642.2769999998</v>
      </c>
      <c r="F65">
        <v>4233416.0530000003</v>
      </c>
      <c r="G65">
        <v>4720060.3090000004</v>
      </c>
      <c r="H65">
        <v>4305016.7759999996</v>
      </c>
      <c r="I65">
        <v>4668742.335</v>
      </c>
      <c r="J65">
        <v>4688286.7039999999</v>
      </c>
      <c r="K65">
        <v>5067716.7130000014</v>
      </c>
      <c r="L65">
        <v>4909143.9069999997</v>
      </c>
      <c r="M65">
        <v>5142844.8839999996</v>
      </c>
      <c r="N65">
        <v>5984640.5630000001</v>
      </c>
      <c r="O65">
        <v>5269854.4450000003</v>
      </c>
      <c r="P65">
        <v>3944854.1239999998</v>
      </c>
      <c r="Q65">
        <v>5562769.1009999998</v>
      </c>
      <c r="R65">
        <v>8028749.2410000004</v>
      </c>
      <c r="S65">
        <v>6933345.216</v>
      </c>
      <c r="T65">
        <v>6821737.0970000001</v>
      </c>
      <c r="U65">
        <v>6527842.8660000004</v>
      </c>
    </row>
    <row r="66" spans="1:21">
      <c r="A66" t="s">
        <v>86</v>
      </c>
      <c r="B66">
        <v>1495771.223</v>
      </c>
      <c r="C66">
        <v>1692040.2290000001</v>
      </c>
      <c r="D66">
        <v>1748789.56</v>
      </c>
      <c r="E66">
        <v>1650052.4350000001</v>
      </c>
      <c r="F66">
        <v>1508780.5970000001</v>
      </c>
      <c r="G66">
        <v>1487775.548</v>
      </c>
      <c r="H66">
        <v>1525535.1140000001</v>
      </c>
      <c r="I66">
        <v>1633772.4140000001</v>
      </c>
      <c r="J66">
        <v>1724838.36</v>
      </c>
      <c r="K66">
        <v>1917535.068</v>
      </c>
      <c r="L66">
        <v>2141115.588</v>
      </c>
      <c r="M66">
        <v>2373620.0980000002</v>
      </c>
      <c r="N66">
        <v>2846024.87</v>
      </c>
      <c r="O66">
        <v>3541688.466</v>
      </c>
      <c r="P66">
        <v>3205047.2489999998</v>
      </c>
      <c r="Q66">
        <v>3566597.1609999998</v>
      </c>
      <c r="R66">
        <v>4489215.4210000001</v>
      </c>
      <c r="S66">
        <v>4928802.2039999999</v>
      </c>
      <c r="T66">
        <v>5722798.6739999996</v>
      </c>
      <c r="U66">
        <v>6101346.5060000001</v>
      </c>
    </row>
    <row r="67" spans="1:21">
      <c r="A67" t="s">
        <v>87</v>
      </c>
      <c r="B67">
        <v>1439953.75</v>
      </c>
      <c r="C67">
        <v>1617683.1529999999</v>
      </c>
      <c r="D67">
        <v>1779530.2180000001</v>
      </c>
      <c r="E67">
        <v>1805866</v>
      </c>
      <c r="F67">
        <v>1588468.3970000001</v>
      </c>
      <c r="G67">
        <v>1333647.8489999999</v>
      </c>
      <c r="H67">
        <v>1306358.6470000001</v>
      </c>
      <c r="I67">
        <v>1301276.561</v>
      </c>
      <c r="J67">
        <v>1347610.2679999999</v>
      </c>
      <c r="K67">
        <v>1632832.0090000001</v>
      </c>
      <c r="L67">
        <v>1816822.52</v>
      </c>
      <c r="M67">
        <v>1828283.203</v>
      </c>
      <c r="N67">
        <v>2075243.388</v>
      </c>
      <c r="O67">
        <v>5971663.5429999996</v>
      </c>
      <c r="P67">
        <v>2905484.79</v>
      </c>
      <c r="Q67">
        <v>3482437.0830000001</v>
      </c>
      <c r="R67">
        <v>4836877.5810000002</v>
      </c>
      <c r="S67">
        <v>5180018.12</v>
      </c>
      <c r="T67">
        <v>4232812.6100000003</v>
      </c>
      <c r="U67">
        <v>3844262.838</v>
      </c>
    </row>
    <row r="68" spans="1:21">
      <c r="A68" t="s">
        <v>88</v>
      </c>
      <c r="B68">
        <v>3709686.1460000002</v>
      </c>
      <c r="C68">
        <v>3989013.838</v>
      </c>
      <c r="D68">
        <v>3972592.5210000002</v>
      </c>
      <c r="E68">
        <v>3772467.9360000002</v>
      </c>
      <c r="F68">
        <v>3887685.2880000002</v>
      </c>
      <c r="G68">
        <v>3957275.3139999998</v>
      </c>
      <c r="H68">
        <v>4004866.8709999998</v>
      </c>
      <c r="I68">
        <v>4335936.477</v>
      </c>
      <c r="J68">
        <v>4892755.2970000003</v>
      </c>
      <c r="K68">
        <v>5792900.0429999996</v>
      </c>
      <c r="L68">
        <v>6259593.6550000003</v>
      </c>
      <c r="M68">
        <v>7391484.3729999997</v>
      </c>
      <c r="N68">
        <v>8802946.7719999999</v>
      </c>
      <c r="O68">
        <v>9807387.7609999999</v>
      </c>
      <c r="P68">
        <v>8273205.057</v>
      </c>
      <c r="Q68">
        <v>8823673.1140000001</v>
      </c>
      <c r="R68">
        <v>10341138.636</v>
      </c>
      <c r="S68">
        <v>10479081.238</v>
      </c>
      <c r="T68">
        <v>11671895.596999999</v>
      </c>
      <c r="U68">
        <v>11643039.847999999</v>
      </c>
    </row>
    <row r="69" spans="1:21">
      <c r="A69" t="s">
        <v>89</v>
      </c>
      <c r="B69">
        <v>1022515.644</v>
      </c>
      <c r="C69">
        <v>856300.19499999995</v>
      </c>
      <c r="D69">
        <v>855773.72199999995</v>
      </c>
      <c r="E69">
        <v>628962.55000000005</v>
      </c>
      <c r="F69">
        <v>708959.17200000002</v>
      </c>
      <c r="G69">
        <v>773301.76699999999</v>
      </c>
      <c r="H69">
        <v>545554.59</v>
      </c>
      <c r="I69">
        <v>684848.53599999996</v>
      </c>
      <c r="J69">
        <v>1057087.2109999999</v>
      </c>
      <c r="K69">
        <v>1337762.56</v>
      </c>
      <c r="L69">
        <v>1626681.4180000001</v>
      </c>
      <c r="M69">
        <v>1538005.432</v>
      </c>
      <c r="N69">
        <v>2218392.5299999998</v>
      </c>
      <c r="O69">
        <v>9843052</v>
      </c>
      <c r="P69">
        <v>1504267.2479999999</v>
      </c>
      <c r="Q69">
        <v>2963553.8689999999</v>
      </c>
      <c r="R69">
        <v>5540363.5300000003</v>
      </c>
      <c r="S69">
        <v>5464123.0410000002</v>
      </c>
      <c r="T69">
        <v>3574146.409</v>
      </c>
      <c r="U69">
        <v>3953769.4849999999</v>
      </c>
    </row>
    <row r="70" spans="1:21">
      <c r="A70" t="s">
        <v>90</v>
      </c>
      <c r="B70">
        <v>972892.62399999995</v>
      </c>
      <c r="C70">
        <v>857644.02800000005</v>
      </c>
      <c r="D70">
        <v>863621.79700000002</v>
      </c>
      <c r="E70">
        <v>965500.67700000003</v>
      </c>
      <c r="F70">
        <v>982169.402</v>
      </c>
      <c r="G70">
        <v>1010472.722</v>
      </c>
      <c r="H70">
        <v>932937.87899999996</v>
      </c>
      <c r="I70">
        <v>967086.82400000002</v>
      </c>
      <c r="J70">
        <v>1186349.2520000001</v>
      </c>
      <c r="K70">
        <v>1070527.8259999999</v>
      </c>
      <c r="L70">
        <v>1137032.9809999999</v>
      </c>
      <c r="M70">
        <v>1131813.787</v>
      </c>
      <c r="N70">
        <v>1148969.7390000001</v>
      </c>
      <c r="O70">
        <v>1207377.9450000001</v>
      </c>
      <c r="P70">
        <v>1197976.5260000001</v>
      </c>
      <c r="Q70">
        <v>1293297.7830000001</v>
      </c>
      <c r="R70">
        <v>1513083.8470000001</v>
      </c>
      <c r="S70">
        <v>1610750.89</v>
      </c>
      <c r="T70">
        <v>1840154.517</v>
      </c>
      <c r="U70">
        <v>1447016.5430000001</v>
      </c>
    </row>
    <row r="71" spans="1:21">
      <c r="A71" t="s">
        <v>91</v>
      </c>
      <c r="B71">
        <v>7595274.1770000001</v>
      </c>
      <c r="C71">
        <v>7648016.3190000001</v>
      </c>
      <c r="D71">
        <v>7679869.7470000004</v>
      </c>
      <c r="E71">
        <v>7287540.9400000004</v>
      </c>
      <c r="F71">
        <v>7224744.9400000004</v>
      </c>
      <c r="G71">
        <v>7148255.4759999998</v>
      </c>
      <c r="H71">
        <v>7251585.4970000004</v>
      </c>
      <c r="I71">
        <v>7387815.4840000002</v>
      </c>
      <c r="J71">
        <v>8470591.4279999994</v>
      </c>
      <c r="K71">
        <v>10014732.846000001</v>
      </c>
      <c r="L71">
        <v>10774889.431</v>
      </c>
      <c r="M71">
        <v>11994565.392999999</v>
      </c>
      <c r="N71">
        <v>13381704.702</v>
      </c>
      <c r="O71">
        <v>15257713.26</v>
      </c>
      <c r="P71">
        <v>11987555.149</v>
      </c>
      <c r="Q71">
        <v>15327700.588</v>
      </c>
      <c r="R71">
        <v>17684808.791999999</v>
      </c>
      <c r="S71">
        <v>17497853.276000001</v>
      </c>
      <c r="T71">
        <v>17894195.283</v>
      </c>
      <c r="U71">
        <v>18658998.403999999</v>
      </c>
    </row>
    <row r="72" spans="1:21">
      <c r="A72" t="s">
        <v>92</v>
      </c>
      <c r="B72">
        <v>8608855.3479999993</v>
      </c>
      <c r="C72">
        <v>9114666.1760000009</v>
      </c>
      <c r="D72">
        <v>9964483.2190000005</v>
      </c>
      <c r="E72">
        <v>9889823.2860000003</v>
      </c>
      <c r="F72">
        <v>8359703.1380000003</v>
      </c>
      <c r="G72">
        <v>9436440.3670000006</v>
      </c>
      <c r="H72">
        <v>9158347.9309999999</v>
      </c>
      <c r="I72">
        <v>10057653.914999999</v>
      </c>
      <c r="J72">
        <v>11488724.870999999</v>
      </c>
      <c r="K72">
        <v>17447315.539000001</v>
      </c>
      <c r="L72">
        <v>28966583.489</v>
      </c>
      <c r="M72">
        <v>33968311.090999998</v>
      </c>
      <c r="N72">
        <v>41674802.873000003</v>
      </c>
      <c r="O72">
        <v>67384817.606999993</v>
      </c>
      <c r="P72">
        <v>56857767.927000001</v>
      </c>
      <c r="Q72">
        <v>105372101.54000001</v>
      </c>
      <c r="R72">
        <v>153383822.91499999</v>
      </c>
      <c r="S72">
        <v>126360976.71600001</v>
      </c>
      <c r="T72">
        <v>139583586.49399999</v>
      </c>
      <c r="U72">
        <v>118809077.588</v>
      </c>
    </row>
    <row r="73" spans="1:21">
      <c r="A73" t="s">
        <v>93</v>
      </c>
      <c r="B73">
        <v>8081126.2850000001</v>
      </c>
      <c r="C73">
        <v>7149856.8499999996</v>
      </c>
      <c r="D73">
        <v>7978620.0369999995</v>
      </c>
      <c r="E73">
        <v>6950789.6229999997</v>
      </c>
      <c r="F73">
        <v>6285564.9689999996</v>
      </c>
      <c r="G73">
        <v>7786827.8130000001</v>
      </c>
      <c r="H73">
        <v>7606593.8760000002</v>
      </c>
      <c r="I73">
        <v>9018668.4100000001</v>
      </c>
      <c r="J73">
        <v>13322898.684</v>
      </c>
      <c r="K73">
        <v>23998926.616</v>
      </c>
      <c r="L73">
        <v>25001005.333000001</v>
      </c>
      <c r="M73">
        <v>32290401.688000001</v>
      </c>
      <c r="N73">
        <v>43806493.696000002</v>
      </c>
      <c r="O73">
        <v>54027913.811999999</v>
      </c>
      <c r="P73">
        <v>31387535.338</v>
      </c>
      <c r="Q73">
        <v>45774840.873000003</v>
      </c>
      <c r="R73">
        <v>57676827.729999997</v>
      </c>
      <c r="S73">
        <v>50742148.568000004</v>
      </c>
      <c r="T73">
        <v>43438440.659000002</v>
      </c>
      <c r="U73">
        <v>42628154.023999996</v>
      </c>
    </row>
    <row r="74" spans="1:21">
      <c r="A74" t="s">
        <v>94</v>
      </c>
      <c r="B74">
        <v>6920012.4280000003</v>
      </c>
      <c r="C74">
        <v>6238166.568</v>
      </c>
      <c r="D74">
        <v>6102905.3200000003</v>
      </c>
      <c r="E74">
        <v>5054480.858</v>
      </c>
      <c r="F74">
        <v>5331431.1509999996</v>
      </c>
      <c r="G74">
        <v>6754612.2390000001</v>
      </c>
      <c r="H74">
        <v>6526201.1100000003</v>
      </c>
      <c r="I74">
        <v>6390923.4809999997</v>
      </c>
      <c r="J74">
        <v>8120156.7240000004</v>
      </c>
      <c r="K74">
        <v>13346080.614</v>
      </c>
      <c r="L74">
        <v>19519643.572999999</v>
      </c>
      <c r="M74">
        <v>33437658.627</v>
      </c>
      <c r="N74">
        <v>38288156.777000003</v>
      </c>
      <c r="O74">
        <v>34780363.445</v>
      </c>
      <c r="P74">
        <v>32387973.291999999</v>
      </c>
      <c r="Q74">
        <v>46402948.957999997</v>
      </c>
      <c r="R74">
        <v>54257056.344999999</v>
      </c>
      <c r="S74">
        <v>53898323.137999997</v>
      </c>
      <c r="T74">
        <v>53542512.921999998</v>
      </c>
      <c r="U74">
        <v>53703549.284999996</v>
      </c>
    </row>
    <row r="75" spans="1:21">
      <c r="A75" t="s">
        <v>95</v>
      </c>
      <c r="B75">
        <v>2019670.4669999999</v>
      </c>
      <c r="C75">
        <v>2119805.909</v>
      </c>
      <c r="D75">
        <v>2063246.0870000001</v>
      </c>
      <c r="E75">
        <v>1533478.2409999999</v>
      </c>
      <c r="F75">
        <v>1454168.9509999999</v>
      </c>
      <c r="G75">
        <v>2158416.23</v>
      </c>
      <c r="H75">
        <v>1924270.1159999999</v>
      </c>
      <c r="I75">
        <v>1952477.1089999999</v>
      </c>
      <c r="J75">
        <v>2739200.9950000001</v>
      </c>
      <c r="K75">
        <v>4899442.7230000002</v>
      </c>
      <c r="L75">
        <v>5448693.7309999997</v>
      </c>
      <c r="M75">
        <v>6522397.5049999999</v>
      </c>
      <c r="N75">
        <v>13896533.983999999</v>
      </c>
      <c r="O75">
        <v>10998876.48</v>
      </c>
      <c r="P75">
        <v>5073753.8859999999</v>
      </c>
      <c r="Q75">
        <v>9405320.4539999999</v>
      </c>
      <c r="R75">
        <v>10993749.479</v>
      </c>
      <c r="S75">
        <v>9561549.5669999998</v>
      </c>
      <c r="T75">
        <v>9483545.7640000004</v>
      </c>
      <c r="U75">
        <v>9202416.7210000008</v>
      </c>
    </row>
    <row r="76" spans="1:21">
      <c r="A76" t="s">
        <v>96</v>
      </c>
      <c r="B76">
        <v>5209025.0130000003</v>
      </c>
      <c r="C76">
        <v>5516068.4270000001</v>
      </c>
      <c r="D76">
        <v>5713604.8609999996</v>
      </c>
      <c r="E76">
        <v>5268403.4210000001</v>
      </c>
      <c r="F76">
        <v>5063274.1310000001</v>
      </c>
      <c r="G76">
        <v>6477156.7549999999</v>
      </c>
      <c r="H76">
        <v>6064939.9100000001</v>
      </c>
      <c r="I76">
        <v>5647881.0329999998</v>
      </c>
      <c r="J76">
        <v>6620800.6459999997</v>
      </c>
      <c r="K76">
        <v>8415430.7339999992</v>
      </c>
      <c r="L76">
        <v>10612000.061000001</v>
      </c>
      <c r="M76">
        <v>13479707.909</v>
      </c>
      <c r="N76">
        <v>14265965.987</v>
      </c>
      <c r="O76">
        <v>15761767.09</v>
      </c>
      <c r="P76">
        <v>10067207.663000001</v>
      </c>
      <c r="Q76">
        <v>13843139.143999999</v>
      </c>
      <c r="R76">
        <v>15376971.029999999</v>
      </c>
      <c r="S76">
        <v>14539685.575999999</v>
      </c>
      <c r="T76">
        <v>15822289.625</v>
      </c>
      <c r="U76">
        <v>15259854.403000001</v>
      </c>
    </row>
    <row r="77" spans="1:21">
      <c r="A77" t="s">
        <v>97</v>
      </c>
      <c r="B77">
        <v>280016.07199999999</v>
      </c>
      <c r="C77">
        <v>361861.64399999997</v>
      </c>
      <c r="D77">
        <v>351802.522</v>
      </c>
      <c r="E77">
        <v>342378.91</v>
      </c>
      <c r="F77">
        <v>347211.53</v>
      </c>
      <c r="G77">
        <v>309740.272</v>
      </c>
      <c r="H77">
        <v>379297.69300000003</v>
      </c>
      <c r="I77">
        <v>378145.038</v>
      </c>
      <c r="J77">
        <v>451027.28600000002</v>
      </c>
      <c r="K77">
        <v>495543.97499999998</v>
      </c>
      <c r="L77">
        <v>515615.00199999998</v>
      </c>
      <c r="M77">
        <v>578888.83499999996</v>
      </c>
      <c r="N77">
        <v>1170347.2169999999</v>
      </c>
      <c r="O77">
        <v>1428577.9129999999</v>
      </c>
      <c r="P77">
        <v>1201817.6510000001</v>
      </c>
      <c r="Q77">
        <v>832784.56099999999</v>
      </c>
      <c r="R77">
        <v>819266.43200000003</v>
      </c>
      <c r="S77">
        <v>754564.66299999994</v>
      </c>
      <c r="T77">
        <v>894363.59499999997</v>
      </c>
      <c r="U77">
        <v>645103.54</v>
      </c>
    </row>
    <row r="78" spans="1:21">
      <c r="A78" t="s">
        <v>98</v>
      </c>
      <c r="B78">
        <v>5730718.3329999996</v>
      </c>
      <c r="C78">
        <v>5598564.6009999998</v>
      </c>
      <c r="D78">
        <v>6488402.2309999997</v>
      </c>
      <c r="E78">
        <v>5365068.1050000004</v>
      </c>
      <c r="F78">
        <v>5142841.1409999998</v>
      </c>
      <c r="G78">
        <v>5396643.4919999996</v>
      </c>
      <c r="H78">
        <v>5314156.2290000003</v>
      </c>
      <c r="I78">
        <v>5064523.8509999998</v>
      </c>
      <c r="J78">
        <v>5956021.5779999997</v>
      </c>
      <c r="K78">
        <v>11454350.351</v>
      </c>
      <c r="L78">
        <v>18791830.456999999</v>
      </c>
      <c r="M78">
        <v>23473176.488000002</v>
      </c>
      <c r="N78">
        <v>30290698.583999999</v>
      </c>
      <c r="O78">
        <v>31574968.037</v>
      </c>
      <c r="P78">
        <v>18481369.864999998</v>
      </c>
      <c r="Q78">
        <v>28803409.574999999</v>
      </c>
      <c r="R78">
        <v>34882232.314999998</v>
      </c>
      <c r="S78">
        <v>32110150.294</v>
      </c>
      <c r="T78">
        <v>29730556.817000002</v>
      </c>
      <c r="U78">
        <v>30916917.160999998</v>
      </c>
    </row>
    <row r="79" spans="1:21">
      <c r="A79" t="s">
        <v>99</v>
      </c>
      <c r="B79">
        <v>9634577.9639999997</v>
      </c>
      <c r="C79">
        <v>8127949.8509999998</v>
      </c>
      <c r="D79">
        <v>9559526.0050000008</v>
      </c>
      <c r="E79">
        <v>8270840.4879999999</v>
      </c>
      <c r="F79">
        <v>7782380.2029999997</v>
      </c>
      <c r="G79">
        <v>8890570.4460000005</v>
      </c>
      <c r="H79">
        <v>8218707.5460000001</v>
      </c>
      <c r="I79">
        <v>8444343.7290000003</v>
      </c>
      <c r="J79">
        <v>9895935.3709999993</v>
      </c>
      <c r="K79">
        <v>13588338.282</v>
      </c>
      <c r="L79">
        <v>17441083.734000001</v>
      </c>
      <c r="M79">
        <v>31137268.991</v>
      </c>
      <c r="N79">
        <v>37629124.458999999</v>
      </c>
      <c r="O79">
        <v>35982978.913999997</v>
      </c>
      <c r="P79">
        <v>24350857.035999998</v>
      </c>
      <c r="Q79">
        <v>39307212.251000002</v>
      </c>
      <c r="R79">
        <v>49286046.188000001</v>
      </c>
      <c r="S79">
        <v>46208508.858999997</v>
      </c>
      <c r="T79">
        <v>42450142.842</v>
      </c>
      <c r="U79">
        <v>40957404.314000003</v>
      </c>
    </row>
    <row r="80" spans="1:21">
      <c r="A80" t="s">
        <v>100</v>
      </c>
      <c r="B80">
        <v>1518481.64</v>
      </c>
      <c r="C80">
        <v>1664766.858</v>
      </c>
      <c r="D80">
        <v>1770615.02</v>
      </c>
      <c r="E80">
        <v>1811315.3810000001</v>
      </c>
      <c r="F80">
        <v>2182541.9040000001</v>
      </c>
      <c r="G80">
        <v>2766950.9730000002</v>
      </c>
      <c r="H80">
        <v>2835147.8280000002</v>
      </c>
      <c r="I80">
        <v>2592453.298</v>
      </c>
      <c r="J80">
        <v>2489886.1409999998</v>
      </c>
      <c r="K80">
        <v>3451266.5019999999</v>
      </c>
      <c r="L80">
        <v>4049931.42</v>
      </c>
      <c r="M80">
        <v>6547824.6670000004</v>
      </c>
      <c r="N80">
        <v>10150584.842</v>
      </c>
      <c r="O80">
        <v>14721760.217</v>
      </c>
      <c r="P80">
        <v>11520070.694</v>
      </c>
      <c r="Q80">
        <v>17127002.361000001</v>
      </c>
      <c r="R80">
        <v>18320084.260000002</v>
      </c>
      <c r="S80">
        <v>17850435.932</v>
      </c>
      <c r="T80">
        <v>15584723.368000001</v>
      </c>
      <c r="U80">
        <v>15445267.606000001</v>
      </c>
    </row>
    <row r="81" spans="1:21">
      <c r="A81" t="s">
        <v>101</v>
      </c>
      <c r="B81">
        <v>3741415.8820000002</v>
      </c>
      <c r="C81">
        <v>3932789.1979999999</v>
      </c>
      <c r="D81">
        <v>3819663.5529999998</v>
      </c>
      <c r="E81">
        <v>3646584.3020000001</v>
      </c>
      <c r="F81">
        <v>3312265.1949999998</v>
      </c>
      <c r="G81">
        <v>3473816.9939999999</v>
      </c>
      <c r="H81">
        <v>3350614.8739999998</v>
      </c>
      <c r="I81">
        <v>3595900.9589999998</v>
      </c>
      <c r="J81">
        <v>4026931.0469999998</v>
      </c>
      <c r="K81">
        <v>4770331.7139999997</v>
      </c>
      <c r="L81">
        <v>5159912.5769999996</v>
      </c>
      <c r="M81">
        <v>5333332.0729999999</v>
      </c>
      <c r="N81">
        <v>5967207.2750000004</v>
      </c>
      <c r="O81">
        <v>7343156.8909999998</v>
      </c>
      <c r="P81">
        <v>6617569.2410000004</v>
      </c>
      <c r="Q81">
        <v>7115641.1509999996</v>
      </c>
      <c r="R81">
        <v>8947515.5069999993</v>
      </c>
      <c r="S81">
        <v>9531383.8829999994</v>
      </c>
      <c r="T81">
        <v>10480493.135</v>
      </c>
      <c r="U81">
        <v>10757562.280999999</v>
      </c>
    </row>
    <row r="82" spans="1:21">
      <c r="A82" t="s">
        <v>102</v>
      </c>
      <c r="B82">
        <v>16062785.844000001</v>
      </c>
      <c r="C82">
        <v>16529578.637</v>
      </c>
      <c r="D82">
        <v>15775426.126</v>
      </c>
      <c r="E82">
        <v>16728313.797</v>
      </c>
      <c r="F82">
        <v>17169650.655000001</v>
      </c>
      <c r="G82">
        <v>14842981.048</v>
      </c>
      <c r="H82">
        <v>15372559.01</v>
      </c>
      <c r="I82">
        <v>17006290.412999999</v>
      </c>
      <c r="J82">
        <v>19699957.090999998</v>
      </c>
      <c r="K82">
        <v>22627254.052999999</v>
      </c>
      <c r="L82">
        <v>24370806.010000002</v>
      </c>
      <c r="M82">
        <v>26305137.635000002</v>
      </c>
      <c r="N82">
        <v>29819393.105999999</v>
      </c>
      <c r="O82">
        <v>33196542.958999999</v>
      </c>
      <c r="P82">
        <v>31130275.390999999</v>
      </c>
      <c r="Q82">
        <v>36125954.107000001</v>
      </c>
      <c r="R82">
        <v>41271235.027000003</v>
      </c>
      <c r="S82">
        <v>44530464.886</v>
      </c>
      <c r="T82">
        <v>43055971.582000002</v>
      </c>
      <c r="U82">
        <v>43517265.419</v>
      </c>
    </row>
    <row r="83" spans="1:21">
      <c r="A83" t="s">
        <v>103</v>
      </c>
      <c r="B83">
        <v>18846855.436000001</v>
      </c>
      <c r="C83">
        <v>20342793.361000001</v>
      </c>
      <c r="D83">
        <v>20715919.670000002</v>
      </c>
      <c r="E83">
        <v>18901002.27</v>
      </c>
      <c r="F83">
        <v>16277103.298</v>
      </c>
      <c r="G83">
        <v>17070277.338</v>
      </c>
      <c r="H83">
        <v>20870438.829999998</v>
      </c>
      <c r="I83">
        <v>20552256.548999999</v>
      </c>
      <c r="J83">
        <v>22281699.671999998</v>
      </c>
      <c r="K83">
        <v>31962186.111000001</v>
      </c>
      <c r="L83">
        <v>46279707.013999999</v>
      </c>
      <c r="M83">
        <v>49572376.288999997</v>
      </c>
      <c r="N83">
        <v>52692931.990000002</v>
      </c>
      <c r="O83">
        <v>95224934.790000007</v>
      </c>
      <c r="P83">
        <v>81360732.513999999</v>
      </c>
      <c r="Q83">
        <v>102200987.46699999</v>
      </c>
      <c r="R83">
        <v>139084323.65599999</v>
      </c>
      <c r="S83">
        <v>126512203.16</v>
      </c>
      <c r="T83">
        <v>112357521.711</v>
      </c>
      <c r="U83">
        <v>97694104.175999999</v>
      </c>
    </row>
    <row r="84" spans="1:21">
      <c r="A84" t="s">
        <v>104</v>
      </c>
      <c r="B84">
        <v>900923.49199999997</v>
      </c>
      <c r="C84">
        <v>937071.30799999996</v>
      </c>
      <c r="D84">
        <v>814947.51199999999</v>
      </c>
      <c r="E84">
        <v>739881.30799999996</v>
      </c>
      <c r="F84">
        <v>708192.58200000005</v>
      </c>
      <c r="G84">
        <v>671218.34600000002</v>
      </c>
      <c r="H84">
        <v>671443.75</v>
      </c>
      <c r="I84">
        <v>745324.28799999994</v>
      </c>
      <c r="J84">
        <v>840839.53599999996</v>
      </c>
      <c r="K84">
        <v>911542.76300000004</v>
      </c>
      <c r="L84">
        <v>989825.14300000004</v>
      </c>
      <c r="M84">
        <v>1087407.8910000001</v>
      </c>
      <c r="N84">
        <v>1377728.7320000001</v>
      </c>
      <c r="O84">
        <v>1571994.56</v>
      </c>
      <c r="P84">
        <v>1500919.378</v>
      </c>
      <c r="Q84">
        <v>1924623.4169999999</v>
      </c>
      <c r="R84">
        <v>3793967.2039999999</v>
      </c>
      <c r="S84">
        <v>3863464.68</v>
      </c>
      <c r="T84">
        <v>3662824.3459999999</v>
      </c>
      <c r="U84">
        <v>4148349.19</v>
      </c>
    </row>
    <row r="85" spans="1:21">
      <c r="A85" t="s">
        <v>105</v>
      </c>
      <c r="B85">
        <v>2341497.6269999999</v>
      </c>
      <c r="C85">
        <v>2111291.3470000001</v>
      </c>
      <c r="D85">
        <v>2112178.0430000001</v>
      </c>
      <c r="E85">
        <v>2187909.085</v>
      </c>
      <c r="F85">
        <v>1743448.013</v>
      </c>
      <c r="G85">
        <v>2204396.7400000002</v>
      </c>
      <c r="H85">
        <v>2301072.9559999998</v>
      </c>
      <c r="I85">
        <v>2379129.6340000001</v>
      </c>
      <c r="J85">
        <v>3656605.7289999998</v>
      </c>
      <c r="K85">
        <v>8297557.6200000001</v>
      </c>
      <c r="L85">
        <v>6210788.2419999996</v>
      </c>
      <c r="M85">
        <v>5733530.983</v>
      </c>
      <c r="N85">
        <v>7455394.9639999997</v>
      </c>
      <c r="O85">
        <v>13972230.738</v>
      </c>
      <c r="P85">
        <v>3978928.1910000001</v>
      </c>
      <c r="Q85">
        <v>8583574.2860000003</v>
      </c>
      <c r="R85">
        <v>9720106.5299999993</v>
      </c>
      <c r="S85">
        <v>7529921.3399999999</v>
      </c>
      <c r="T85">
        <v>6548017.477</v>
      </c>
      <c r="U85">
        <v>6125257.6940000001</v>
      </c>
    </row>
    <row r="86" spans="1:21">
      <c r="A86" t="s">
        <v>106</v>
      </c>
      <c r="B86">
        <v>198024836.40000001</v>
      </c>
      <c r="C86">
        <v>247979596.715</v>
      </c>
      <c r="D86">
        <v>242919741.051</v>
      </c>
      <c r="E86">
        <v>163995427.41600001</v>
      </c>
      <c r="F86">
        <v>226254306.079</v>
      </c>
      <c r="G86">
        <v>375302827.57200003</v>
      </c>
      <c r="H86">
        <v>322372189.69199997</v>
      </c>
      <c r="I86">
        <v>339502488.00700003</v>
      </c>
      <c r="J86">
        <v>415854327.52499998</v>
      </c>
      <c r="K86">
        <v>563150388.99800003</v>
      </c>
      <c r="L86">
        <v>796722776.01499999</v>
      </c>
      <c r="M86">
        <v>983051820.64699996</v>
      </c>
      <c r="N86">
        <v>1125846201.177</v>
      </c>
      <c r="O86">
        <v>1552936855.6949999</v>
      </c>
      <c r="P86">
        <v>938765135.11500001</v>
      </c>
      <c r="Q86">
        <v>1219896874.336</v>
      </c>
      <c r="R86">
        <v>1649794324.428</v>
      </c>
      <c r="S86">
        <v>1716166939.1259999</v>
      </c>
      <c r="T86">
        <v>1634680858.904</v>
      </c>
      <c r="U86">
        <v>1497409676.6919999</v>
      </c>
    </row>
    <row r="87" spans="1:21">
      <c r="A87" t="s">
        <v>107</v>
      </c>
      <c r="B87">
        <v>91956641.898000002</v>
      </c>
      <c r="C87">
        <v>111944448.522</v>
      </c>
      <c r="D87">
        <v>111520781.517</v>
      </c>
      <c r="E87">
        <v>84177192.231999993</v>
      </c>
      <c r="F87">
        <v>104149188.612</v>
      </c>
      <c r="G87">
        <v>162663473.998</v>
      </c>
      <c r="H87">
        <v>146259773.611</v>
      </c>
      <c r="I87">
        <v>143416588.046</v>
      </c>
      <c r="J87">
        <v>178762048.79699999</v>
      </c>
      <c r="K87">
        <v>254163667.57100001</v>
      </c>
      <c r="L87">
        <v>377932989.66900003</v>
      </c>
      <c r="M87">
        <v>467375663.55000001</v>
      </c>
      <c r="N87">
        <v>543636768.24399996</v>
      </c>
      <c r="O87">
        <v>775683680.08099997</v>
      </c>
      <c r="P87">
        <v>497257769.96200001</v>
      </c>
      <c r="Q87">
        <v>672128278.35300004</v>
      </c>
      <c r="R87">
        <v>963061514.13199997</v>
      </c>
      <c r="S87">
        <v>1019341524.523</v>
      </c>
      <c r="T87">
        <v>1039774828.016</v>
      </c>
      <c r="U87">
        <v>977115074.954</v>
      </c>
    </row>
    <row r="88" spans="1:21">
      <c r="A88" t="s">
        <v>108</v>
      </c>
      <c r="B88">
        <v>6239100.2659999998</v>
      </c>
      <c r="C88">
        <v>6817903.0219999999</v>
      </c>
      <c r="D88">
        <v>7690872.6869999999</v>
      </c>
      <c r="E88">
        <v>6575214.9709999999</v>
      </c>
      <c r="F88">
        <v>6790175.2249999996</v>
      </c>
      <c r="G88">
        <v>9126482.7400000002</v>
      </c>
      <c r="H88">
        <v>9044194.6879999992</v>
      </c>
      <c r="I88">
        <v>9372482.7229999993</v>
      </c>
      <c r="J88">
        <v>11669522.147</v>
      </c>
      <c r="K88">
        <v>15872123.471000001</v>
      </c>
      <c r="L88">
        <v>18566200.761</v>
      </c>
      <c r="M88">
        <v>23267490.863000002</v>
      </c>
      <c r="N88">
        <v>28822651.988000002</v>
      </c>
      <c r="O88">
        <v>39152485.449000001</v>
      </c>
      <c r="P88">
        <v>27071716.142000001</v>
      </c>
      <c r="Q88">
        <v>37084572.844999999</v>
      </c>
      <c r="R88">
        <v>51524935.222999997</v>
      </c>
      <c r="S88">
        <v>50083904.351000004</v>
      </c>
      <c r="T88">
        <v>51442728.579000004</v>
      </c>
      <c r="U88">
        <v>53935770.259000003</v>
      </c>
    </row>
    <row r="89" spans="1:21">
      <c r="A89" t="s">
        <v>109</v>
      </c>
      <c r="B89">
        <v>8984599.3279999997</v>
      </c>
      <c r="C89">
        <v>11332387.199999999</v>
      </c>
      <c r="D89">
        <v>12878718.863</v>
      </c>
      <c r="E89">
        <v>8295289.7680000002</v>
      </c>
      <c r="F89">
        <v>11123510.57</v>
      </c>
      <c r="G89">
        <v>16826562.493999999</v>
      </c>
      <c r="H89">
        <v>15013818.403000001</v>
      </c>
      <c r="I89">
        <v>13716383.347999999</v>
      </c>
      <c r="J89">
        <v>18026404.574999999</v>
      </c>
      <c r="K89">
        <v>23355249.636999998</v>
      </c>
      <c r="L89">
        <v>29016700.260000002</v>
      </c>
      <c r="M89">
        <v>34202160.743000001</v>
      </c>
      <c r="N89">
        <v>38707575.413999997</v>
      </c>
      <c r="O89">
        <v>50584580.859999999</v>
      </c>
      <c r="P89">
        <v>34199353.361000001</v>
      </c>
      <c r="Q89">
        <v>46990195.862999998</v>
      </c>
      <c r="R89">
        <v>64071666.578000002</v>
      </c>
      <c r="S89">
        <v>62965363.615000002</v>
      </c>
      <c r="T89">
        <v>65153310.608999997</v>
      </c>
      <c r="U89">
        <v>73284571.100999996</v>
      </c>
    </row>
    <row r="90" spans="1:21">
      <c r="A90" t="s">
        <v>110</v>
      </c>
      <c r="B90">
        <v>34133205.005999997</v>
      </c>
      <c r="C90">
        <v>40388890.328000002</v>
      </c>
      <c r="D90">
        <v>46589413.057999998</v>
      </c>
      <c r="E90">
        <v>38909187.943000004</v>
      </c>
      <c r="F90">
        <v>41343321.640000001</v>
      </c>
      <c r="G90">
        <v>68264749.272</v>
      </c>
      <c r="H90">
        <v>72642931.803000003</v>
      </c>
      <c r="I90">
        <v>68631736.983999997</v>
      </c>
      <c r="J90">
        <v>90888932.879999995</v>
      </c>
      <c r="K90">
        <v>106611500.987</v>
      </c>
      <c r="L90">
        <v>151720696.71599999</v>
      </c>
      <c r="M90">
        <v>187638514.83899999</v>
      </c>
      <c r="N90">
        <v>197613876.33199999</v>
      </c>
      <c r="O90">
        <v>300935427.89099997</v>
      </c>
      <c r="P90">
        <v>195561644.28999999</v>
      </c>
      <c r="Q90">
        <v>241778535.86000001</v>
      </c>
      <c r="R90">
        <v>341861286.347</v>
      </c>
      <c r="S90">
        <v>366200411.45499998</v>
      </c>
      <c r="T90">
        <v>393070967.53600001</v>
      </c>
      <c r="U90">
        <v>368753571.48500001</v>
      </c>
    </row>
    <row r="91" spans="1:21">
      <c r="A91" t="s">
        <v>111</v>
      </c>
      <c r="B91">
        <v>3142578.446</v>
      </c>
      <c r="C91">
        <v>4629247.108</v>
      </c>
      <c r="D91">
        <v>4691853.66</v>
      </c>
      <c r="E91">
        <v>3556520.338</v>
      </c>
      <c r="F91">
        <v>3033832.8139999998</v>
      </c>
      <c r="G91">
        <v>4541370.3859999999</v>
      </c>
      <c r="H91">
        <v>5138277.8289999999</v>
      </c>
      <c r="I91">
        <v>5096623.5949999997</v>
      </c>
      <c r="J91">
        <v>8062004.9720000001</v>
      </c>
      <c r="K91">
        <v>9770881.3680000007</v>
      </c>
      <c r="L91">
        <v>10235305.301000001</v>
      </c>
      <c r="M91">
        <v>11404896.669</v>
      </c>
      <c r="N91">
        <v>17165853.265000001</v>
      </c>
      <c r="O91">
        <v>15023573.377</v>
      </c>
      <c r="P91">
        <v>5917027.6560000004</v>
      </c>
      <c r="Q91">
        <v>10576285.434</v>
      </c>
      <c r="R91">
        <v>13155053.583000001</v>
      </c>
      <c r="S91">
        <v>13373332.540999999</v>
      </c>
      <c r="T91">
        <v>11629488.011</v>
      </c>
      <c r="U91">
        <v>9548676.4869999997</v>
      </c>
    </row>
    <row r="92" spans="1:21">
      <c r="A92" t="s">
        <v>112</v>
      </c>
      <c r="B92">
        <v>7735728.4670000002</v>
      </c>
      <c r="C92">
        <v>8643777.568</v>
      </c>
      <c r="D92">
        <v>8092458.415</v>
      </c>
      <c r="E92">
        <v>8378909.2290000003</v>
      </c>
      <c r="F92">
        <v>8585929.4289999995</v>
      </c>
      <c r="G92">
        <v>10071359.026000001</v>
      </c>
      <c r="H92">
        <v>12022353.189999999</v>
      </c>
      <c r="I92">
        <v>12332943.353</v>
      </c>
      <c r="J92">
        <v>15730811.529999999</v>
      </c>
      <c r="K92">
        <v>19065099.357000001</v>
      </c>
      <c r="L92">
        <v>24884436.272</v>
      </c>
      <c r="M92">
        <v>31273741.293000001</v>
      </c>
      <c r="N92">
        <v>27798727.335000001</v>
      </c>
      <c r="O92">
        <v>39534115.942000002</v>
      </c>
      <c r="P92">
        <v>31362363.175000001</v>
      </c>
      <c r="Q92">
        <v>32892307.352000002</v>
      </c>
      <c r="R92">
        <v>40390086.406000003</v>
      </c>
      <c r="S92">
        <v>38538216.126999997</v>
      </c>
      <c r="T92">
        <v>34291476.825999998</v>
      </c>
      <c r="U92">
        <v>33775352.588</v>
      </c>
    </row>
    <row r="93" spans="1:21">
      <c r="A93" t="s">
        <v>113</v>
      </c>
      <c r="B93">
        <v>2284319.4130000002</v>
      </c>
      <c r="C93">
        <v>2068225.841</v>
      </c>
      <c r="D93">
        <v>2040296.916</v>
      </c>
      <c r="E93">
        <v>2015532.6510000001</v>
      </c>
      <c r="F93">
        <v>1699623.1680000001</v>
      </c>
      <c r="G93">
        <v>1468611.72</v>
      </c>
      <c r="H93">
        <v>1472089.314</v>
      </c>
      <c r="I93">
        <v>1745621.9410000001</v>
      </c>
      <c r="J93">
        <v>2055902.8359999999</v>
      </c>
      <c r="K93">
        <v>2674890.8620000002</v>
      </c>
      <c r="L93">
        <v>2525617.9049999998</v>
      </c>
      <c r="M93">
        <v>2779990.0040000002</v>
      </c>
      <c r="N93">
        <v>3642723.1770000001</v>
      </c>
      <c r="O93">
        <v>5554523.4040000001</v>
      </c>
      <c r="P93">
        <v>3956397.7940000002</v>
      </c>
      <c r="Q93">
        <v>4701037.6179999998</v>
      </c>
      <c r="R93">
        <v>6421791.3530000001</v>
      </c>
      <c r="S93">
        <v>6381720.7570000002</v>
      </c>
      <c r="T93">
        <v>5870393.4419999998</v>
      </c>
      <c r="U93">
        <v>5464093.977</v>
      </c>
    </row>
    <row r="94" spans="1:21">
      <c r="A94" t="s">
        <v>114</v>
      </c>
      <c r="B94">
        <v>12228471.953</v>
      </c>
      <c r="C94">
        <v>11594353.777000001</v>
      </c>
      <c r="D94">
        <v>12930255.131999999</v>
      </c>
      <c r="E94">
        <v>13841039.583000001</v>
      </c>
      <c r="F94">
        <v>11458751.244999999</v>
      </c>
      <c r="G94">
        <v>8531959.4269999992</v>
      </c>
      <c r="H94">
        <v>8762923.5059999991</v>
      </c>
      <c r="I94">
        <v>10763909.452</v>
      </c>
      <c r="J94">
        <v>13579403.756999999</v>
      </c>
      <c r="K94">
        <v>15894481.057</v>
      </c>
      <c r="L94">
        <v>16861156.517999999</v>
      </c>
      <c r="M94">
        <v>20291291.844999999</v>
      </c>
      <c r="N94">
        <v>24965857.463</v>
      </c>
      <c r="O94">
        <v>34789335.641000003</v>
      </c>
      <c r="P94">
        <v>25070928.511999998</v>
      </c>
      <c r="Q94">
        <v>29133214.728</v>
      </c>
      <c r="R94">
        <v>39906914.123000003</v>
      </c>
      <c r="S94">
        <v>40385182.566</v>
      </c>
      <c r="T94">
        <v>39000963.512999997</v>
      </c>
      <c r="U94">
        <v>36005656.722000003</v>
      </c>
    </row>
    <row r="95" spans="1:21">
      <c r="A95" t="s">
        <v>115</v>
      </c>
      <c r="B95">
        <v>7836276.3509999998</v>
      </c>
      <c r="C95">
        <v>7877920.6619999995</v>
      </c>
      <c r="D95">
        <v>8874170.1850000005</v>
      </c>
      <c r="E95">
        <v>8668906.3279999997</v>
      </c>
      <c r="F95">
        <v>8170496.8830000004</v>
      </c>
      <c r="G95">
        <v>6444710.4249999998</v>
      </c>
      <c r="H95">
        <v>5950085.4330000002</v>
      </c>
      <c r="I95">
        <v>8408425.2819999997</v>
      </c>
      <c r="J95">
        <v>10834183.741</v>
      </c>
      <c r="K95">
        <v>13284469.523</v>
      </c>
      <c r="L95">
        <v>13658878.947000001</v>
      </c>
      <c r="M95">
        <v>15769480.93</v>
      </c>
      <c r="N95">
        <v>24555806.594999999</v>
      </c>
      <c r="O95">
        <v>37454882.388999999</v>
      </c>
      <c r="P95">
        <v>28339058.624000002</v>
      </c>
      <c r="Q95">
        <v>37431930.745999999</v>
      </c>
      <c r="R95">
        <v>51496190.927000001</v>
      </c>
      <c r="S95">
        <v>47220120.783</v>
      </c>
      <c r="T95">
        <v>41629108.103</v>
      </c>
      <c r="U95">
        <v>44034711.001000002</v>
      </c>
    </row>
    <row r="96" spans="1:21">
      <c r="A96" t="s">
        <v>116</v>
      </c>
      <c r="B96">
        <v>4769923.8949999996</v>
      </c>
      <c r="C96">
        <v>3712308.6159999999</v>
      </c>
      <c r="D96">
        <v>3606066.8130000001</v>
      </c>
      <c r="E96">
        <v>4055317.7119999998</v>
      </c>
      <c r="F96">
        <v>3612455.5129999998</v>
      </c>
      <c r="G96">
        <v>3022987.625</v>
      </c>
      <c r="H96">
        <v>3020065.9369999999</v>
      </c>
      <c r="I96">
        <v>3807073.057</v>
      </c>
      <c r="J96">
        <v>4544109.5420000004</v>
      </c>
      <c r="K96">
        <v>5737845.9740000004</v>
      </c>
      <c r="L96">
        <v>5740739.0719999997</v>
      </c>
      <c r="M96">
        <v>6325906.2960000001</v>
      </c>
      <c r="N96">
        <v>8384840.466</v>
      </c>
      <c r="O96">
        <v>11840603.229</v>
      </c>
      <c r="P96">
        <v>8023287.7209999999</v>
      </c>
      <c r="Q96">
        <v>10234630.539000001</v>
      </c>
      <c r="R96">
        <v>14716286.445</v>
      </c>
      <c r="S96">
        <v>14447991.865</v>
      </c>
      <c r="T96">
        <v>13955148.823999999</v>
      </c>
      <c r="U96">
        <v>13135150.029999999</v>
      </c>
    </row>
    <row r="97" spans="1:21">
      <c r="A97" t="s">
        <v>117</v>
      </c>
      <c r="B97">
        <v>21472990.390000001</v>
      </c>
      <c r="C97">
        <v>20814735.761</v>
      </c>
      <c r="D97">
        <v>18944254.761</v>
      </c>
      <c r="E97">
        <v>15489225.353</v>
      </c>
      <c r="F97">
        <v>17278798.063999999</v>
      </c>
      <c r="G97">
        <v>23896323.028999999</v>
      </c>
      <c r="H97">
        <v>20095373.934999999</v>
      </c>
      <c r="I97">
        <v>22235608.324999999</v>
      </c>
      <c r="J97">
        <v>29806730.431000002</v>
      </c>
      <c r="K97">
        <v>45466278.737999998</v>
      </c>
      <c r="L97">
        <v>50723298.115000002</v>
      </c>
      <c r="M97">
        <v>59882570.913000003</v>
      </c>
      <c r="N97">
        <v>71251932.359999999</v>
      </c>
      <c r="O97">
        <v>74411904.75</v>
      </c>
      <c r="P97">
        <v>53941274.104999997</v>
      </c>
      <c r="Q97">
        <v>75742318.169</v>
      </c>
      <c r="R97">
        <v>98508293.535999998</v>
      </c>
      <c r="S97">
        <v>98239043.446999997</v>
      </c>
      <c r="T97">
        <v>106163673.17299999</v>
      </c>
      <c r="U97">
        <v>100419163.936</v>
      </c>
    </row>
    <row r="98" spans="1:21">
      <c r="A98" t="s">
        <v>118</v>
      </c>
      <c r="B98">
        <v>14464093.766000001</v>
      </c>
      <c r="C98">
        <v>13609069.923</v>
      </c>
      <c r="D98">
        <v>14831689.551999999</v>
      </c>
      <c r="E98">
        <v>12749925.793</v>
      </c>
      <c r="F98">
        <v>12401323.022</v>
      </c>
      <c r="G98">
        <v>14900221.691</v>
      </c>
      <c r="H98">
        <v>15277699.174000001</v>
      </c>
      <c r="I98">
        <v>16071239.346999999</v>
      </c>
      <c r="J98">
        <v>20279960.995000001</v>
      </c>
      <c r="K98">
        <v>27372925.434999999</v>
      </c>
      <c r="L98">
        <v>32239976.412</v>
      </c>
      <c r="M98">
        <v>35947941.193000004</v>
      </c>
      <c r="N98">
        <v>43065777.186999999</v>
      </c>
      <c r="O98">
        <v>50012584.682999998</v>
      </c>
      <c r="P98">
        <v>33684213.682999998</v>
      </c>
      <c r="Q98">
        <v>48222903.234999999</v>
      </c>
      <c r="R98">
        <v>64678221.670999996</v>
      </c>
      <c r="S98">
        <v>61190013.744999997</v>
      </c>
      <c r="T98">
        <v>62311224.162</v>
      </c>
      <c r="U98">
        <v>58039298.737999998</v>
      </c>
    </row>
    <row r="99" spans="1:21">
      <c r="A99" t="s">
        <v>119</v>
      </c>
      <c r="B99">
        <v>17183520.250999998</v>
      </c>
      <c r="C99">
        <v>15665472.562000001</v>
      </c>
      <c r="D99">
        <v>16066008.844000001</v>
      </c>
      <c r="E99">
        <v>14871697.752</v>
      </c>
      <c r="F99">
        <v>14950730.676999999</v>
      </c>
      <c r="G99">
        <v>16994342.072999999</v>
      </c>
      <c r="H99">
        <v>17065814.445</v>
      </c>
      <c r="I99">
        <v>18632655.313000001</v>
      </c>
      <c r="J99">
        <v>22666916.017000001</v>
      </c>
      <c r="K99">
        <v>28851767.881999999</v>
      </c>
      <c r="L99">
        <v>33218620.774999999</v>
      </c>
      <c r="M99">
        <v>37731078.622000001</v>
      </c>
      <c r="N99">
        <v>40822532.693999998</v>
      </c>
      <c r="O99">
        <v>41900405.123000003</v>
      </c>
      <c r="P99">
        <v>33623798.037</v>
      </c>
      <c r="Q99">
        <v>42942338.691</v>
      </c>
      <c r="R99">
        <v>53422560.520999998</v>
      </c>
      <c r="S99">
        <v>48980194.989</v>
      </c>
      <c r="T99">
        <v>47463933.196999997</v>
      </c>
      <c r="U99">
        <v>45255505.306000002</v>
      </c>
    </row>
    <row r="100" spans="1:21">
      <c r="A100" t="s">
        <v>120</v>
      </c>
      <c r="B100">
        <v>19029487.515000001</v>
      </c>
      <c r="C100">
        <v>19578853.899999999</v>
      </c>
      <c r="D100">
        <v>20116786.067000002</v>
      </c>
      <c r="E100">
        <v>19190647.057</v>
      </c>
      <c r="F100">
        <v>20134916.111000001</v>
      </c>
      <c r="G100">
        <v>19892406.517999999</v>
      </c>
      <c r="H100">
        <v>20265337.423999999</v>
      </c>
      <c r="I100">
        <v>21177233.986000001</v>
      </c>
      <c r="J100">
        <v>26186520.767000001</v>
      </c>
      <c r="K100">
        <v>31267990.927000001</v>
      </c>
      <c r="L100">
        <v>34136740.630999997</v>
      </c>
      <c r="M100">
        <v>35259076.700999998</v>
      </c>
      <c r="N100">
        <v>42445607.217</v>
      </c>
      <c r="O100">
        <v>45184689.467</v>
      </c>
      <c r="P100">
        <v>38533625.461000003</v>
      </c>
      <c r="Q100">
        <v>46266418.318999998</v>
      </c>
      <c r="R100">
        <v>53408848.002999999</v>
      </c>
      <c r="S100">
        <v>53285328.089000002</v>
      </c>
      <c r="T100">
        <v>52742378.480999999</v>
      </c>
      <c r="U100">
        <v>52094756.008000001</v>
      </c>
    </row>
    <row r="101" spans="1:21">
      <c r="A101" t="s">
        <v>121</v>
      </c>
      <c r="B101">
        <v>26892651.618999999</v>
      </c>
      <c r="C101">
        <v>29871948.142000001</v>
      </c>
      <c r="D101">
        <v>33018026.333000001</v>
      </c>
      <c r="E101">
        <v>39697279.943000004</v>
      </c>
      <c r="F101">
        <v>41650046.969999999</v>
      </c>
      <c r="G101">
        <v>46624804.402999997</v>
      </c>
      <c r="H101">
        <v>47408212.908</v>
      </c>
      <c r="I101">
        <v>54766481.997000001</v>
      </c>
      <c r="J101">
        <v>63158198.685999997</v>
      </c>
      <c r="K101">
        <v>72154908.980000004</v>
      </c>
      <c r="L101">
        <v>79977538.745000005</v>
      </c>
      <c r="M101">
        <v>86677505.349999994</v>
      </c>
      <c r="N101">
        <v>96784169.859999999</v>
      </c>
      <c r="O101">
        <v>100693756.729</v>
      </c>
      <c r="P101">
        <v>94129626.820999995</v>
      </c>
      <c r="Q101">
        <v>99533847.412</v>
      </c>
      <c r="R101">
        <v>111580079.75399999</v>
      </c>
      <c r="S101">
        <v>111688769.662</v>
      </c>
      <c r="T101">
        <v>114038927.793</v>
      </c>
      <c r="U101">
        <v>105452581.383</v>
      </c>
    </row>
    <row r="102" spans="1:21">
      <c r="A102" t="s">
        <v>122</v>
      </c>
      <c r="B102">
        <v>11699567.875</v>
      </c>
      <c r="C102">
        <v>11832057.859999999</v>
      </c>
      <c r="D102">
        <v>13046141.698999999</v>
      </c>
      <c r="E102">
        <v>12345359.52</v>
      </c>
      <c r="F102">
        <v>12741532.663000001</v>
      </c>
      <c r="G102">
        <v>14384677.327</v>
      </c>
      <c r="H102">
        <v>14045444.953</v>
      </c>
      <c r="I102">
        <v>14774205.267999999</v>
      </c>
      <c r="J102">
        <v>17349142.469000001</v>
      </c>
      <c r="K102">
        <v>20912543.346999999</v>
      </c>
      <c r="L102">
        <v>25573779.498</v>
      </c>
      <c r="M102">
        <v>27769021.267000001</v>
      </c>
      <c r="N102">
        <v>31401416.241999999</v>
      </c>
      <c r="O102">
        <v>34588202.594999999</v>
      </c>
      <c r="P102">
        <v>28100349.493999999</v>
      </c>
      <c r="Q102">
        <v>35293569.327</v>
      </c>
      <c r="R102">
        <v>41283488.772</v>
      </c>
      <c r="S102">
        <v>43002313.068000004</v>
      </c>
      <c r="T102">
        <v>42045473.513999999</v>
      </c>
      <c r="U102">
        <v>43477603.708999999</v>
      </c>
    </row>
    <row r="103" spans="1:21">
      <c r="A103" t="s">
        <v>123</v>
      </c>
      <c r="B103">
        <v>16252393.568</v>
      </c>
      <c r="C103">
        <v>16275632.092</v>
      </c>
      <c r="D103">
        <v>17007269.907000002</v>
      </c>
      <c r="E103">
        <v>15916133.453</v>
      </c>
      <c r="F103">
        <v>15299050.731000001</v>
      </c>
      <c r="G103">
        <v>16493765.926000001</v>
      </c>
      <c r="H103">
        <v>16672224.302999999</v>
      </c>
      <c r="I103">
        <v>16173700.194</v>
      </c>
      <c r="J103">
        <v>18864209.756999999</v>
      </c>
      <c r="K103">
        <v>23969587.732999999</v>
      </c>
      <c r="L103">
        <v>29034303.289000001</v>
      </c>
      <c r="M103">
        <v>33097587.739999998</v>
      </c>
      <c r="N103">
        <v>39490522.398999996</v>
      </c>
      <c r="O103">
        <v>58820669.717</v>
      </c>
      <c r="P103">
        <v>35712047.688000001</v>
      </c>
      <c r="Q103">
        <v>47844089.832999997</v>
      </c>
      <c r="R103">
        <v>63585043.053000003</v>
      </c>
      <c r="S103">
        <v>58059265.215000004</v>
      </c>
      <c r="T103">
        <v>55764817.097000003</v>
      </c>
      <c r="U103">
        <v>57044762.292000003</v>
      </c>
    </row>
    <row r="104" spans="1:21">
      <c r="A104" t="s">
        <v>124</v>
      </c>
      <c r="B104">
        <v>7605755.8470000001</v>
      </c>
      <c r="C104">
        <v>7822103.9440000001</v>
      </c>
      <c r="D104">
        <v>8126700.227</v>
      </c>
      <c r="E104">
        <v>7621200.7920000004</v>
      </c>
      <c r="F104">
        <v>7582016.7429999998</v>
      </c>
      <c r="G104">
        <v>7659901.125</v>
      </c>
      <c r="H104">
        <v>8150998.6809999999</v>
      </c>
      <c r="I104">
        <v>8238861.2750000004</v>
      </c>
      <c r="J104">
        <v>9021696.1089999992</v>
      </c>
      <c r="K104">
        <v>10693937.983999999</v>
      </c>
      <c r="L104">
        <v>12318506.493000001</v>
      </c>
      <c r="M104">
        <v>14108887.681</v>
      </c>
      <c r="N104">
        <v>16642733.09</v>
      </c>
      <c r="O104">
        <v>21278235.302000001</v>
      </c>
      <c r="P104">
        <v>15485255.5</v>
      </c>
      <c r="Q104">
        <v>18221149.749000002</v>
      </c>
      <c r="R104">
        <v>21704547.881999999</v>
      </c>
      <c r="S104">
        <v>21823260.548999999</v>
      </c>
      <c r="T104">
        <v>21839126.778000001</v>
      </c>
      <c r="U104">
        <v>22191691.802000001</v>
      </c>
    </row>
    <row r="105" spans="1:21">
      <c r="A105" t="s">
        <v>125</v>
      </c>
      <c r="B105">
        <v>3169082.8059999999</v>
      </c>
      <c r="C105">
        <v>3281621.7940000002</v>
      </c>
      <c r="D105">
        <v>3301601.0780000002</v>
      </c>
      <c r="E105">
        <v>3284399.9619999998</v>
      </c>
      <c r="F105">
        <v>3431389.8470000001</v>
      </c>
      <c r="G105">
        <v>4709266.1050000004</v>
      </c>
      <c r="H105">
        <v>4506214.0599999996</v>
      </c>
      <c r="I105">
        <v>3691211.4640000002</v>
      </c>
      <c r="J105">
        <v>3962405.3960000002</v>
      </c>
      <c r="K105">
        <v>5378366.5990000004</v>
      </c>
      <c r="L105">
        <v>6664723.0760000004</v>
      </c>
      <c r="M105">
        <v>8136693.8279999997</v>
      </c>
      <c r="N105">
        <v>10344342.399</v>
      </c>
      <c r="O105">
        <v>12141289.84</v>
      </c>
      <c r="P105">
        <v>7467439.2599999998</v>
      </c>
      <c r="Q105">
        <v>11978658.009</v>
      </c>
      <c r="R105">
        <v>14266256.045</v>
      </c>
      <c r="S105">
        <v>12198814.305</v>
      </c>
      <c r="T105">
        <v>12427100.113</v>
      </c>
      <c r="U105">
        <v>13099371.926999999</v>
      </c>
    </row>
    <row r="106" spans="1:21">
      <c r="A106" t="s">
        <v>126</v>
      </c>
      <c r="B106">
        <v>4755245.1869999999</v>
      </c>
      <c r="C106">
        <v>4946616.3200000003</v>
      </c>
      <c r="D106">
        <v>5046672.5619999999</v>
      </c>
      <c r="E106">
        <v>4554376.6679999996</v>
      </c>
      <c r="F106">
        <v>4448656.6780000003</v>
      </c>
      <c r="G106">
        <v>5150916.8480000002</v>
      </c>
      <c r="H106">
        <v>4400932.602</v>
      </c>
      <c r="I106">
        <v>5164882.4359999998</v>
      </c>
      <c r="J106">
        <v>6014795.915</v>
      </c>
      <c r="K106">
        <v>6516372.1849999996</v>
      </c>
      <c r="L106">
        <v>7743615.8039999995</v>
      </c>
      <c r="M106">
        <v>9999248.5319999997</v>
      </c>
      <c r="N106">
        <v>15533756.729</v>
      </c>
      <c r="O106">
        <v>15456761.887</v>
      </c>
      <c r="P106">
        <v>14274159.401000001</v>
      </c>
      <c r="Q106">
        <v>15851542.427999999</v>
      </c>
      <c r="R106">
        <v>20303061.581</v>
      </c>
      <c r="S106">
        <v>16115296.332</v>
      </c>
      <c r="T106">
        <v>13840137.786</v>
      </c>
      <c r="U106">
        <v>11658630.041999999</v>
      </c>
    </row>
    <row r="107" spans="1:21">
      <c r="A107" t="s">
        <v>127</v>
      </c>
      <c r="B107">
        <v>9847620.1490000002</v>
      </c>
      <c r="C107">
        <v>10226331.524</v>
      </c>
      <c r="D107">
        <v>10401670.188999999</v>
      </c>
      <c r="E107">
        <v>9815729.307</v>
      </c>
      <c r="F107">
        <v>9297177.9379999992</v>
      </c>
      <c r="G107">
        <v>8932765.9509999994</v>
      </c>
      <c r="H107">
        <v>8423022.4959999993</v>
      </c>
      <c r="I107">
        <v>9076316.932</v>
      </c>
      <c r="J107">
        <v>9774743.1730000004</v>
      </c>
      <c r="K107">
        <v>10415432.453</v>
      </c>
      <c r="L107">
        <v>10412947.285</v>
      </c>
      <c r="M107">
        <v>11122207.113</v>
      </c>
      <c r="N107">
        <v>12053602.23</v>
      </c>
      <c r="O107">
        <v>12532667.379000001</v>
      </c>
      <c r="P107">
        <v>9887769.6390000004</v>
      </c>
      <c r="Q107">
        <v>12277698.796</v>
      </c>
      <c r="R107">
        <v>12640749.766000001</v>
      </c>
      <c r="S107">
        <v>12107330.698999999</v>
      </c>
      <c r="T107">
        <v>12958481.035</v>
      </c>
      <c r="U107">
        <v>13770677.612</v>
      </c>
    </row>
    <row r="108" spans="1:21">
      <c r="A108" t="s">
        <v>128</v>
      </c>
      <c r="B108">
        <v>865332.55599999998</v>
      </c>
      <c r="C108">
        <v>980736.42</v>
      </c>
      <c r="D108">
        <v>1023620.811</v>
      </c>
      <c r="E108">
        <v>937310.14199999999</v>
      </c>
      <c r="F108">
        <v>907308.20799999998</v>
      </c>
      <c r="G108">
        <v>924263.49699999997</v>
      </c>
      <c r="H108">
        <v>921601.69499999995</v>
      </c>
      <c r="I108">
        <v>995750.13800000004</v>
      </c>
      <c r="J108">
        <v>1146185.2960000001</v>
      </c>
      <c r="K108">
        <v>1331939.8910000001</v>
      </c>
      <c r="L108">
        <v>1418430.041</v>
      </c>
      <c r="M108">
        <v>1470540.281</v>
      </c>
      <c r="N108">
        <v>1579964.9569999999</v>
      </c>
      <c r="O108">
        <v>1630907.89</v>
      </c>
      <c r="P108">
        <v>1506585.483</v>
      </c>
      <c r="Q108">
        <v>1972162.081</v>
      </c>
      <c r="R108">
        <v>2243113.824</v>
      </c>
      <c r="S108">
        <v>2125034.341</v>
      </c>
      <c r="T108">
        <v>2150403.4500000002</v>
      </c>
      <c r="U108">
        <v>2231528.9920000001</v>
      </c>
    </row>
    <row r="109" spans="1:21">
      <c r="A109" t="s">
        <v>129</v>
      </c>
      <c r="B109">
        <v>20180589.276999999</v>
      </c>
      <c r="C109">
        <v>20845599.462000001</v>
      </c>
      <c r="D109">
        <v>21995636.868000001</v>
      </c>
      <c r="E109">
        <v>22840743.998</v>
      </c>
      <c r="F109">
        <v>23851198.695</v>
      </c>
      <c r="G109">
        <v>24954593.364</v>
      </c>
      <c r="H109">
        <v>24521299.120999999</v>
      </c>
      <c r="I109">
        <v>26331019.554000001</v>
      </c>
      <c r="J109">
        <v>30591504.616</v>
      </c>
      <c r="K109">
        <v>36138119.07</v>
      </c>
      <c r="L109">
        <v>39345517.82</v>
      </c>
      <c r="M109">
        <v>43827405.984999999</v>
      </c>
      <c r="N109">
        <v>49856360.920000002</v>
      </c>
      <c r="O109">
        <v>53288445.736000001</v>
      </c>
      <c r="P109">
        <v>45195905.343999997</v>
      </c>
      <c r="Q109">
        <v>53246367.119999997</v>
      </c>
      <c r="R109">
        <v>64182117.711000003</v>
      </c>
      <c r="S109">
        <v>62815491.324000001</v>
      </c>
      <c r="T109">
        <v>61130395.751000002</v>
      </c>
      <c r="U109">
        <v>61938049.762999997</v>
      </c>
    </row>
    <row r="110" spans="1:21">
      <c r="A110" t="s">
        <v>130</v>
      </c>
      <c r="B110">
        <v>26391113.295000002</v>
      </c>
      <c r="C110">
        <v>27952153.82</v>
      </c>
      <c r="D110">
        <v>27912850.085000001</v>
      </c>
      <c r="E110">
        <v>29051321.440000001</v>
      </c>
      <c r="F110">
        <v>31598398.5</v>
      </c>
      <c r="G110">
        <v>31731171.969999999</v>
      </c>
      <c r="H110">
        <v>35625514.714000002</v>
      </c>
      <c r="I110">
        <v>41338236.115000002</v>
      </c>
      <c r="J110">
        <v>50493715.207999997</v>
      </c>
      <c r="K110">
        <v>60149870.840999998</v>
      </c>
      <c r="L110">
        <v>66897862.071000002</v>
      </c>
      <c r="M110">
        <v>74901264.355000004</v>
      </c>
      <c r="N110">
        <v>94841327.709000006</v>
      </c>
      <c r="O110">
        <v>114632558.442</v>
      </c>
      <c r="P110">
        <v>125183854.108</v>
      </c>
      <c r="Q110">
        <v>137999243.176</v>
      </c>
      <c r="R110">
        <v>156371927.99000001</v>
      </c>
      <c r="S110">
        <v>169252359.59799999</v>
      </c>
      <c r="T110">
        <v>182050605.729</v>
      </c>
      <c r="U110">
        <v>194915796.57600001</v>
      </c>
    </row>
    <row r="111" spans="1:21">
      <c r="A111" t="s">
        <v>131</v>
      </c>
      <c r="B111">
        <v>45513987.368000001</v>
      </c>
      <c r="C111">
        <v>50783750.167000003</v>
      </c>
      <c r="D111">
        <v>56355830.089000002</v>
      </c>
      <c r="E111">
        <v>66614219.651000001</v>
      </c>
      <c r="F111">
        <v>74919282.443000004</v>
      </c>
      <c r="G111">
        <v>76064521.412</v>
      </c>
      <c r="H111">
        <v>97929584.375</v>
      </c>
      <c r="I111">
        <v>125894594.538</v>
      </c>
      <c r="J111">
        <v>151144368.044</v>
      </c>
      <c r="K111">
        <v>187182354.37</v>
      </c>
      <c r="L111">
        <v>207799707.34900001</v>
      </c>
      <c r="M111">
        <v>238306433.583</v>
      </c>
      <c r="N111">
        <v>276261174.84100002</v>
      </c>
      <c r="O111">
        <v>307199123.99800003</v>
      </c>
      <c r="P111">
        <v>312004952.10799998</v>
      </c>
      <c r="Q111">
        <v>322128691.80900002</v>
      </c>
      <c r="R111">
        <v>340102145.01499999</v>
      </c>
      <c r="S111">
        <v>329898408.57099998</v>
      </c>
      <c r="T111">
        <v>341020367.43599999</v>
      </c>
      <c r="U111">
        <v>353366163.699</v>
      </c>
    </row>
    <row r="112" spans="1:21">
      <c r="A112" t="s">
        <v>132</v>
      </c>
      <c r="B112">
        <v>5954780.0300000003</v>
      </c>
      <c r="C112">
        <v>6793906.2139999997</v>
      </c>
      <c r="D112">
        <v>7407637.4680000003</v>
      </c>
      <c r="E112">
        <v>7814780.0329999998</v>
      </c>
      <c r="F112">
        <v>8408454.4489999991</v>
      </c>
      <c r="G112">
        <v>7826544.9630000014</v>
      </c>
      <c r="H112">
        <v>8712800.8169999998</v>
      </c>
      <c r="I112">
        <v>9991575.7890000008</v>
      </c>
      <c r="J112">
        <v>12922850.622</v>
      </c>
      <c r="K112">
        <v>15002905.153999999</v>
      </c>
      <c r="L112">
        <v>15681622.723999999</v>
      </c>
      <c r="M112">
        <v>16656378.884</v>
      </c>
      <c r="N112">
        <v>18830197.883000001</v>
      </c>
      <c r="O112">
        <v>20924364.304000001</v>
      </c>
      <c r="P112">
        <v>19387188.420000002</v>
      </c>
      <c r="Q112">
        <v>21522614.199999999</v>
      </c>
      <c r="R112">
        <v>24990417.114999998</v>
      </c>
      <c r="S112">
        <v>25577004.197999999</v>
      </c>
      <c r="T112">
        <v>26425195.826000001</v>
      </c>
      <c r="U112">
        <v>27972193.159000002</v>
      </c>
    </row>
    <row r="113" spans="1:21">
      <c r="A113" t="s">
        <v>133</v>
      </c>
      <c r="B113">
        <v>18795663.989</v>
      </c>
      <c r="C113">
        <v>20516628.877999999</v>
      </c>
      <c r="D113">
        <v>21634092.763999999</v>
      </c>
      <c r="E113">
        <v>22200110.947999999</v>
      </c>
      <c r="F113">
        <v>22652717.682</v>
      </c>
      <c r="G113">
        <v>23325603.134</v>
      </c>
      <c r="H113">
        <v>25596517.379000001</v>
      </c>
      <c r="I113">
        <v>28396603.157000002</v>
      </c>
      <c r="J113">
        <v>34129775.204999998</v>
      </c>
      <c r="K113">
        <v>40233272.156000003</v>
      </c>
      <c r="L113">
        <v>43884893.759000003</v>
      </c>
      <c r="M113">
        <v>49110887.104999997</v>
      </c>
      <c r="N113">
        <v>58069339.987000003</v>
      </c>
      <c r="O113">
        <v>65311290.883000001</v>
      </c>
      <c r="P113">
        <v>59747501.387000002</v>
      </c>
      <c r="Q113">
        <v>66989705.483999997</v>
      </c>
      <c r="R113">
        <v>77813710.841000006</v>
      </c>
      <c r="S113">
        <v>78446500.819999993</v>
      </c>
      <c r="T113">
        <v>85282528.776999995</v>
      </c>
      <c r="U113">
        <v>88711926.450000003</v>
      </c>
    </row>
    <row r="114" spans="1:21">
      <c r="A114" t="s">
        <v>134</v>
      </c>
      <c r="B114">
        <v>11316630.864</v>
      </c>
      <c r="C114">
        <v>12313911.232999999</v>
      </c>
      <c r="D114">
        <v>12401268.266000001</v>
      </c>
      <c r="E114">
        <v>12659659.915999999</v>
      </c>
      <c r="F114">
        <v>13192476.398</v>
      </c>
      <c r="G114">
        <v>13066620.460999999</v>
      </c>
      <c r="H114">
        <v>13733441.203</v>
      </c>
      <c r="I114">
        <v>15551211.259</v>
      </c>
      <c r="J114">
        <v>18488948.539000001</v>
      </c>
      <c r="K114">
        <v>21172833.085000001</v>
      </c>
      <c r="L114">
        <v>22723081.714000002</v>
      </c>
      <c r="M114">
        <v>25538764.454999998</v>
      </c>
      <c r="N114">
        <v>29416655.791000001</v>
      </c>
      <c r="O114">
        <v>34731236.681000002</v>
      </c>
      <c r="P114">
        <v>32125573.010000002</v>
      </c>
      <c r="Q114">
        <v>34986767.917000003</v>
      </c>
      <c r="R114">
        <v>40455652.695</v>
      </c>
      <c r="S114">
        <v>40692150.046999998</v>
      </c>
      <c r="T114">
        <v>42627944.502999999</v>
      </c>
      <c r="U114">
        <v>44216805.501000002</v>
      </c>
    </row>
    <row r="115" spans="1:21">
      <c r="A115" t="s">
        <v>135</v>
      </c>
      <c r="B115">
        <v>17904073.077</v>
      </c>
      <c r="C115">
        <v>18890679.958000001</v>
      </c>
      <c r="D115">
        <v>17119992.083000001</v>
      </c>
      <c r="E115">
        <v>16509696.038000001</v>
      </c>
      <c r="F115">
        <v>15531195.469000001</v>
      </c>
      <c r="G115">
        <v>12806613.096999999</v>
      </c>
      <c r="H115">
        <v>12583003.952</v>
      </c>
      <c r="I115">
        <v>12795590.968</v>
      </c>
      <c r="J115">
        <v>15842278.825999999</v>
      </c>
      <c r="K115">
        <v>20169821.151999999</v>
      </c>
      <c r="L115">
        <v>24769863.133000001</v>
      </c>
      <c r="M115">
        <v>25706751.245999999</v>
      </c>
      <c r="N115">
        <v>37382370.718999997</v>
      </c>
      <c r="O115">
        <v>75975475.572999999</v>
      </c>
      <c r="P115">
        <v>41003509.292999998</v>
      </c>
      <c r="Q115">
        <v>54944186.783</v>
      </c>
      <c r="R115">
        <v>76593005.263999999</v>
      </c>
      <c r="S115">
        <v>73534745.482999995</v>
      </c>
      <c r="T115">
        <v>65836614.358999997</v>
      </c>
      <c r="U115">
        <v>64156745.347999997</v>
      </c>
    </row>
    <row r="116" spans="1:21">
      <c r="A116" t="s">
        <v>136</v>
      </c>
      <c r="B116">
        <v>16378612.017000001</v>
      </c>
      <c r="C116">
        <v>16101476.226</v>
      </c>
      <c r="D116">
        <v>17917158.927000001</v>
      </c>
      <c r="E116">
        <v>16881324.463</v>
      </c>
      <c r="F116">
        <v>17467631.370000001</v>
      </c>
      <c r="G116">
        <v>19768144.695</v>
      </c>
      <c r="H116">
        <v>19007771.636</v>
      </c>
      <c r="I116">
        <v>19359430.302999999</v>
      </c>
      <c r="J116">
        <v>23403303.730999999</v>
      </c>
      <c r="K116">
        <v>32901252.280999999</v>
      </c>
      <c r="L116">
        <v>42001832.425999999</v>
      </c>
      <c r="M116">
        <v>47785999.593000002</v>
      </c>
      <c r="N116">
        <v>57179676.648000002</v>
      </c>
      <c r="O116">
        <v>63889126.412</v>
      </c>
      <c r="P116">
        <v>50373284.729000002</v>
      </c>
      <c r="Q116">
        <v>65156496.619000003</v>
      </c>
      <c r="R116">
        <v>81130337.961999997</v>
      </c>
      <c r="S116">
        <v>80235098.487000003</v>
      </c>
      <c r="T116">
        <v>84285846.951000005</v>
      </c>
      <c r="U116">
        <v>87490962.747999996</v>
      </c>
    </row>
    <row r="117" spans="1:21">
      <c r="A117" t="s">
        <v>137</v>
      </c>
      <c r="B117">
        <v>11148065.777000001</v>
      </c>
      <c r="C117">
        <v>10115879.838</v>
      </c>
      <c r="D117">
        <v>10036578.081</v>
      </c>
      <c r="E117">
        <v>9595092.5439999998</v>
      </c>
      <c r="F117">
        <v>9641935.4820000008</v>
      </c>
      <c r="G117">
        <v>12205106.52</v>
      </c>
      <c r="H117">
        <v>10362806.776000001</v>
      </c>
      <c r="I117">
        <v>11354912.677999999</v>
      </c>
      <c r="J117">
        <v>13017619.651000001</v>
      </c>
      <c r="K117">
        <v>17095471.708000001</v>
      </c>
      <c r="L117">
        <v>19331276.098000001</v>
      </c>
      <c r="M117">
        <v>21219734.011999998</v>
      </c>
      <c r="N117">
        <v>24743568.761999998</v>
      </c>
      <c r="O117">
        <v>24411250.962000001</v>
      </c>
      <c r="P117">
        <v>17631144.083999999</v>
      </c>
      <c r="Q117">
        <v>23837063.544</v>
      </c>
      <c r="R117">
        <v>26255611.804000001</v>
      </c>
      <c r="S117">
        <v>24899447.748</v>
      </c>
      <c r="T117">
        <v>25804703.232999999</v>
      </c>
      <c r="U117">
        <v>24937215.918000001</v>
      </c>
    </row>
    <row r="118" spans="1:21">
      <c r="A118" t="s">
        <v>138</v>
      </c>
      <c r="B118">
        <v>7756324.2810000004</v>
      </c>
      <c r="C118">
        <v>7042542.7429999998</v>
      </c>
      <c r="D118">
        <v>7983277.2079999996</v>
      </c>
      <c r="E118">
        <v>7630623.2359999996</v>
      </c>
      <c r="F118">
        <v>7544715.3090000004</v>
      </c>
      <c r="G118">
        <v>8759860.8579999991</v>
      </c>
      <c r="H118">
        <v>7925321.4560000002</v>
      </c>
      <c r="I118">
        <v>7985088.7680000002</v>
      </c>
      <c r="J118">
        <v>8954698.7740000002</v>
      </c>
      <c r="K118">
        <v>11715839.183</v>
      </c>
      <c r="L118">
        <v>12492280.537</v>
      </c>
      <c r="M118">
        <v>13677168.331</v>
      </c>
      <c r="N118">
        <v>16260250.041999999</v>
      </c>
      <c r="O118">
        <v>17598064.585000001</v>
      </c>
      <c r="P118">
        <v>13174109.693</v>
      </c>
      <c r="Q118">
        <v>17301667.75</v>
      </c>
      <c r="R118">
        <v>20255026.221999999</v>
      </c>
      <c r="S118">
        <v>19249962.890999999</v>
      </c>
      <c r="T118">
        <v>19430710.756000001</v>
      </c>
      <c r="U118">
        <v>19950317.603</v>
      </c>
    </row>
    <row r="119" spans="1:21">
      <c r="A119" t="s">
        <v>139</v>
      </c>
      <c r="B119">
        <v>16403093.304</v>
      </c>
      <c r="C119">
        <v>15493979.418</v>
      </c>
      <c r="D119">
        <v>16707703.82</v>
      </c>
      <c r="E119">
        <v>16758182.99</v>
      </c>
      <c r="F119">
        <v>17166221.515999999</v>
      </c>
      <c r="G119">
        <v>19071699.747000001</v>
      </c>
      <c r="H119">
        <v>18462853.245000001</v>
      </c>
      <c r="I119">
        <v>19574115.418000001</v>
      </c>
      <c r="J119">
        <v>23586033.329</v>
      </c>
      <c r="K119">
        <v>30145572.649999999</v>
      </c>
      <c r="L119">
        <v>36494472.626000002</v>
      </c>
      <c r="M119">
        <v>40832984.108999997</v>
      </c>
      <c r="N119">
        <v>46824516.277000003</v>
      </c>
      <c r="O119">
        <v>48022524.237999998</v>
      </c>
      <c r="P119">
        <v>38263879.347000003</v>
      </c>
      <c r="Q119">
        <v>49613956.395000003</v>
      </c>
      <c r="R119">
        <v>58116865.708999999</v>
      </c>
      <c r="S119">
        <v>55429599.936999999</v>
      </c>
      <c r="T119">
        <v>57719732.961000003</v>
      </c>
      <c r="U119">
        <v>58885731.598999999</v>
      </c>
    </row>
    <row r="120" spans="1:21">
      <c r="A120" t="s">
        <v>140</v>
      </c>
      <c r="B120">
        <v>29775227.574999999</v>
      </c>
      <c r="C120">
        <v>31259069.544</v>
      </c>
      <c r="D120">
        <v>31130895.230999999</v>
      </c>
      <c r="E120">
        <v>30368463.27</v>
      </c>
      <c r="F120">
        <v>31339055.465</v>
      </c>
      <c r="G120">
        <v>33861698.596000001</v>
      </c>
      <c r="H120">
        <v>33353986.006999999</v>
      </c>
      <c r="I120">
        <v>37453075.909999996</v>
      </c>
      <c r="J120">
        <v>45196175.884999998</v>
      </c>
      <c r="K120">
        <v>56837350.009999998</v>
      </c>
      <c r="L120">
        <v>66861946.524999999</v>
      </c>
      <c r="M120">
        <v>76789622.591000006</v>
      </c>
      <c r="N120">
        <v>90106346.465000004</v>
      </c>
      <c r="O120">
        <v>96726387.931999996</v>
      </c>
      <c r="P120">
        <v>73929006.861000001</v>
      </c>
      <c r="Q120">
        <v>97567724.828999996</v>
      </c>
      <c r="R120">
        <v>116050228.72499999</v>
      </c>
      <c r="S120">
        <v>115538420.141</v>
      </c>
      <c r="T120">
        <v>121557437.498</v>
      </c>
      <c r="U120">
        <v>125911605.736</v>
      </c>
    </row>
    <row r="121" spans="1:21">
      <c r="A121" t="s">
        <v>141</v>
      </c>
      <c r="B121">
        <v>1293274.159</v>
      </c>
      <c r="C121">
        <v>1027338.03</v>
      </c>
      <c r="D121">
        <v>944532.97600000002</v>
      </c>
      <c r="E121">
        <v>1121138.3529999999</v>
      </c>
      <c r="F121">
        <v>1177674.77</v>
      </c>
      <c r="G121">
        <v>1440828.497</v>
      </c>
      <c r="H121">
        <v>1472927.3729999999</v>
      </c>
      <c r="I121">
        <v>1478101.3470000001</v>
      </c>
      <c r="J121">
        <v>1876119.7450000001</v>
      </c>
      <c r="K121">
        <v>2679859.2740000002</v>
      </c>
      <c r="L121">
        <v>3700904.0869999998</v>
      </c>
      <c r="M121">
        <v>4528173.5120000001</v>
      </c>
      <c r="N121">
        <v>5435838.7570000002</v>
      </c>
      <c r="O121">
        <v>5899520.5489999996</v>
      </c>
      <c r="P121">
        <v>5275870.148</v>
      </c>
      <c r="Q121">
        <v>6388064.9649999999</v>
      </c>
      <c r="R121">
        <v>7459372.3090000004</v>
      </c>
      <c r="S121">
        <v>7385586.0640000002</v>
      </c>
      <c r="T121">
        <v>6941915.9359999998</v>
      </c>
      <c r="U121">
        <v>7250720.8760000002</v>
      </c>
    </row>
    <row r="122" spans="1:21">
      <c r="A122" t="s">
        <v>142</v>
      </c>
      <c r="B122">
        <v>5516639.8890000004</v>
      </c>
      <c r="C122">
        <v>5693772.5429999996</v>
      </c>
      <c r="D122">
        <v>5971173.2659999998</v>
      </c>
      <c r="E122">
        <v>6155356.0729999999</v>
      </c>
      <c r="F122">
        <v>6261961.7659999998</v>
      </c>
      <c r="G122">
        <v>6664690.8540000003</v>
      </c>
      <c r="H122">
        <v>6591082.2149999999</v>
      </c>
      <c r="I122">
        <v>7088090.6940000001</v>
      </c>
      <c r="J122">
        <v>8485552.7200000007</v>
      </c>
      <c r="K122">
        <v>10502463.177999999</v>
      </c>
      <c r="L122">
        <v>11902351.948000001</v>
      </c>
      <c r="M122">
        <v>13961605.023</v>
      </c>
      <c r="N122">
        <v>17255111.239</v>
      </c>
      <c r="O122">
        <v>19300848.079</v>
      </c>
      <c r="P122">
        <v>15890146.372</v>
      </c>
      <c r="Q122">
        <v>18010451.346000001</v>
      </c>
      <c r="R122">
        <v>21639684.914999999</v>
      </c>
      <c r="S122">
        <v>21770330.066</v>
      </c>
      <c r="T122">
        <v>23258306.423</v>
      </c>
      <c r="U122">
        <v>24216348.195999999</v>
      </c>
    </row>
    <row r="123" spans="1:21">
      <c r="A123" t="s">
        <v>143</v>
      </c>
      <c r="B123">
        <v>29147021.855</v>
      </c>
      <c r="C123">
        <v>29448878.225000001</v>
      </c>
      <c r="D123">
        <v>30583764.298</v>
      </c>
      <c r="E123">
        <v>30688328.603</v>
      </c>
      <c r="F123">
        <v>31454373.077</v>
      </c>
      <c r="G123">
        <v>33338230.375999998</v>
      </c>
      <c r="H123">
        <v>32562377.324999999</v>
      </c>
      <c r="I123">
        <v>35606218.252999999</v>
      </c>
      <c r="J123">
        <v>42173647.482000001</v>
      </c>
      <c r="K123">
        <v>51149404.523999996</v>
      </c>
      <c r="L123">
        <v>57973047.739</v>
      </c>
      <c r="M123">
        <v>66485944.986000001</v>
      </c>
      <c r="N123">
        <v>76593862.782000005</v>
      </c>
      <c r="O123">
        <v>83585008.998999998</v>
      </c>
      <c r="P123">
        <v>69947766.444000006</v>
      </c>
      <c r="Q123">
        <v>86459680.738000005</v>
      </c>
      <c r="R123">
        <v>100672743.26100001</v>
      </c>
      <c r="S123">
        <v>97950945.798999995</v>
      </c>
      <c r="T123">
        <v>103095608.575</v>
      </c>
      <c r="U123">
        <v>106720562.92900001</v>
      </c>
    </row>
    <row r="124" spans="1:21">
      <c r="A124" t="s">
        <v>144</v>
      </c>
      <c r="B124">
        <v>1448467.7290000001</v>
      </c>
      <c r="C124">
        <v>1562658.169</v>
      </c>
      <c r="D124">
        <v>1660051.504</v>
      </c>
      <c r="E124">
        <v>1819594.142</v>
      </c>
      <c r="F124">
        <v>1836519.5</v>
      </c>
      <c r="G124">
        <v>1867830.2930000001</v>
      </c>
      <c r="H124">
        <v>1978352.3119999999</v>
      </c>
      <c r="I124">
        <v>2276842.409</v>
      </c>
      <c r="J124">
        <v>2724971.361</v>
      </c>
      <c r="K124">
        <v>3311855.4449999998</v>
      </c>
      <c r="L124">
        <v>3675576.713</v>
      </c>
      <c r="M124">
        <v>4290995.7379999999</v>
      </c>
      <c r="N124">
        <v>4852249.6459999997</v>
      </c>
      <c r="O124">
        <v>5246100.4440000001</v>
      </c>
      <c r="P124">
        <v>4377714.6780000003</v>
      </c>
      <c r="Q124">
        <v>4775131.8969999999</v>
      </c>
      <c r="R124">
        <v>5623993.1229999997</v>
      </c>
      <c r="S124">
        <v>5131781.3770000003</v>
      </c>
      <c r="T124">
        <v>5347459.3150000004</v>
      </c>
      <c r="U124">
        <v>5477826.5829999996</v>
      </c>
    </row>
    <row r="125" spans="1:21">
      <c r="A125" t="s">
        <v>145</v>
      </c>
      <c r="B125">
        <v>10421240.257999999</v>
      </c>
      <c r="C125">
        <v>11318488.456</v>
      </c>
      <c r="D125">
        <v>10821199.539000001</v>
      </c>
      <c r="E125">
        <v>11641564.645</v>
      </c>
      <c r="F125">
        <v>11373786.723999999</v>
      </c>
      <c r="G125">
        <v>10670919.914999999</v>
      </c>
      <c r="H125">
        <v>10661085.810000001</v>
      </c>
      <c r="I125">
        <v>11000011.209000001</v>
      </c>
      <c r="J125">
        <v>12735748.631999999</v>
      </c>
      <c r="K125">
        <v>15156519.386</v>
      </c>
      <c r="L125">
        <v>16280812.577</v>
      </c>
      <c r="M125">
        <v>16582150.509</v>
      </c>
      <c r="N125">
        <v>18463085.780000001</v>
      </c>
      <c r="O125">
        <v>25402207.199999999</v>
      </c>
      <c r="P125">
        <v>22326059.502999999</v>
      </c>
      <c r="Q125">
        <v>23931418.739</v>
      </c>
      <c r="R125">
        <v>28184895.186999999</v>
      </c>
      <c r="S125">
        <v>29184309.732999999</v>
      </c>
      <c r="T125">
        <v>34137489.103</v>
      </c>
      <c r="U125">
        <v>35377877.402000003</v>
      </c>
    </row>
    <row r="126" spans="1:21">
      <c r="A126" t="s">
        <v>146</v>
      </c>
      <c r="B126">
        <v>7919618.2570000002</v>
      </c>
      <c r="C126">
        <v>8503612.7550000008</v>
      </c>
      <c r="D126">
        <v>8713737.5899999999</v>
      </c>
      <c r="E126">
        <v>8688878.4199999999</v>
      </c>
      <c r="F126">
        <v>8780492.1439999994</v>
      </c>
      <c r="G126">
        <v>8902011.5419999994</v>
      </c>
      <c r="H126">
        <v>9484247.2449999992</v>
      </c>
      <c r="I126">
        <v>9847837.7960000001</v>
      </c>
      <c r="J126">
        <v>11168142.176000001</v>
      </c>
      <c r="K126">
        <v>13114649.661</v>
      </c>
      <c r="L126">
        <v>14185078.515000001</v>
      </c>
      <c r="M126">
        <v>15358605.876</v>
      </c>
      <c r="N126">
        <v>18364895.993999999</v>
      </c>
      <c r="O126">
        <v>20922552.124000002</v>
      </c>
      <c r="P126">
        <v>18376651.458999999</v>
      </c>
      <c r="Q126">
        <v>21323173.500999998</v>
      </c>
      <c r="R126">
        <v>25646738.285999998</v>
      </c>
      <c r="S126">
        <v>25900580.947000001</v>
      </c>
      <c r="T126">
        <v>27989479.482999999</v>
      </c>
      <c r="U126">
        <v>29376042.953000002</v>
      </c>
    </row>
    <row r="127" spans="1:21">
      <c r="A127" t="s">
        <v>147</v>
      </c>
      <c r="B127">
        <v>1166848.415</v>
      </c>
      <c r="C127">
        <v>1329100.98</v>
      </c>
      <c r="D127">
        <v>1316926.8689999999</v>
      </c>
      <c r="E127">
        <v>1168465.7290000001</v>
      </c>
      <c r="F127">
        <v>1238063.5719999999</v>
      </c>
      <c r="G127">
        <v>1185664.487</v>
      </c>
      <c r="H127">
        <v>1141234.497</v>
      </c>
      <c r="I127">
        <v>1250585.2239999999</v>
      </c>
      <c r="J127">
        <v>1536214.409</v>
      </c>
      <c r="K127">
        <v>1813832.5530000001</v>
      </c>
      <c r="L127">
        <v>1914199.003</v>
      </c>
      <c r="M127">
        <v>2276923.003</v>
      </c>
      <c r="N127">
        <v>2519210.41</v>
      </c>
      <c r="O127">
        <v>2762502.594</v>
      </c>
      <c r="P127">
        <v>2671803.9270000001</v>
      </c>
      <c r="Q127">
        <v>3122511.4580000001</v>
      </c>
      <c r="R127">
        <v>3482798.1779999998</v>
      </c>
      <c r="S127">
        <v>3668471.3420000002</v>
      </c>
      <c r="T127">
        <v>3859769.4509999999</v>
      </c>
      <c r="U127">
        <v>4009752.8259999999</v>
      </c>
    </row>
    <row r="128" spans="1:21">
      <c r="A128" t="s">
        <v>148</v>
      </c>
      <c r="B128">
        <v>7265334.1529999999</v>
      </c>
      <c r="C128">
        <v>7440440.8099999996</v>
      </c>
      <c r="D128">
        <v>7573432.9380000001</v>
      </c>
      <c r="E128">
        <v>7251507.2970000003</v>
      </c>
      <c r="F128">
        <v>6811444.7989999996</v>
      </c>
      <c r="G128">
        <v>6885818.068</v>
      </c>
      <c r="H128">
        <v>6875756.1880000001</v>
      </c>
      <c r="I128">
        <v>7302926.0080000004</v>
      </c>
      <c r="J128">
        <v>8277688.9019999998</v>
      </c>
      <c r="K128">
        <v>9938382.8469999991</v>
      </c>
      <c r="L128">
        <v>11412983.189999999</v>
      </c>
      <c r="M128">
        <v>13301747.359999999</v>
      </c>
      <c r="N128">
        <v>15520186.592</v>
      </c>
      <c r="O128">
        <v>18467685.434999999</v>
      </c>
      <c r="P128">
        <v>15752421.279999999</v>
      </c>
      <c r="Q128">
        <v>19195155.559999999</v>
      </c>
      <c r="R128">
        <v>23190780.896000002</v>
      </c>
      <c r="S128">
        <v>23664004.181000002</v>
      </c>
      <c r="T128">
        <v>23955212.874000002</v>
      </c>
      <c r="U128">
        <v>24839736.265000001</v>
      </c>
    </row>
    <row r="129" spans="1:21">
      <c r="A129" t="s">
        <v>149</v>
      </c>
      <c r="B129">
        <v>29828924.072000001</v>
      </c>
      <c r="C129">
        <v>32161051.530000001</v>
      </c>
      <c r="D129">
        <v>34257409.571000002</v>
      </c>
      <c r="E129">
        <v>33906354.947999999</v>
      </c>
      <c r="F129">
        <v>35956046.980999999</v>
      </c>
      <c r="G129">
        <v>38129022.828000002</v>
      </c>
      <c r="H129">
        <v>37881364.325999998</v>
      </c>
      <c r="I129">
        <v>41323073.034000002</v>
      </c>
      <c r="J129">
        <v>48447450.846000001</v>
      </c>
      <c r="K129">
        <v>57537228.225000001</v>
      </c>
      <c r="L129">
        <v>64362165.843999997</v>
      </c>
      <c r="M129">
        <v>76047671.196999997</v>
      </c>
      <c r="N129">
        <v>89995092.885000005</v>
      </c>
      <c r="O129">
        <v>109844174.832</v>
      </c>
      <c r="P129">
        <v>89909807.620000005</v>
      </c>
      <c r="Q129">
        <v>109860071.04700001</v>
      </c>
      <c r="R129">
        <v>130736818.33400001</v>
      </c>
      <c r="S129">
        <v>122650058.962</v>
      </c>
      <c r="T129">
        <v>128045523.63600001</v>
      </c>
      <c r="U129">
        <v>133362202.18000001</v>
      </c>
    </row>
    <row r="130" spans="1:21">
      <c r="A130" t="s">
        <v>150</v>
      </c>
      <c r="B130">
        <v>15879165.15</v>
      </c>
      <c r="C130">
        <v>16338601.380000001</v>
      </c>
      <c r="D130">
        <v>16439630.241</v>
      </c>
      <c r="E130">
        <v>15065179.799000001</v>
      </c>
      <c r="F130">
        <v>14331100.666999999</v>
      </c>
      <c r="G130">
        <v>16522088.005000001</v>
      </c>
      <c r="H130">
        <v>17516410.195999999</v>
      </c>
      <c r="I130">
        <v>17091237.802999999</v>
      </c>
      <c r="J130">
        <v>18654719.032000002</v>
      </c>
      <c r="K130">
        <v>20728793.131999999</v>
      </c>
      <c r="L130">
        <v>20764183.013</v>
      </c>
      <c r="M130">
        <v>22936106.070999999</v>
      </c>
      <c r="N130">
        <v>24967296.839000002</v>
      </c>
      <c r="O130">
        <v>22812862.817000002</v>
      </c>
      <c r="P130">
        <v>16319155.407</v>
      </c>
      <c r="Q130">
        <v>21664034.206</v>
      </c>
      <c r="R130">
        <v>23968874.695999999</v>
      </c>
      <c r="S130">
        <v>23245152.329</v>
      </c>
      <c r="T130">
        <v>25898232.136999998</v>
      </c>
      <c r="U130">
        <v>27501469.864</v>
      </c>
    </row>
    <row r="131" spans="1:21">
      <c r="A131" t="s">
        <v>151</v>
      </c>
      <c r="B131">
        <v>1031785.559</v>
      </c>
      <c r="C131">
        <v>1057464.5430000001</v>
      </c>
      <c r="D131">
        <v>1170945.7209999999</v>
      </c>
      <c r="E131">
        <v>1301146.557</v>
      </c>
      <c r="F131">
        <v>1460911.723</v>
      </c>
      <c r="G131">
        <v>1751916.085</v>
      </c>
      <c r="H131">
        <v>1678801.4950000001</v>
      </c>
      <c r="I131">
        <v>1960220.5120000001</v>
      </c>
      <c r="J131">
        <v>2262472.622</v>
      </c>
      <c r="K131">
        <v>2883470.8849999998</v>
      </c>
      <c r="L131">
        <v>3088106.7880000002</v>
      </c>
      <c r="M131">
        <v>3363856.7039999999</v>
      </c>
      <c r="N131">
        <v>3484650.3670000001</v>
      </c>
      <c r="O131">
        <v>3337864.8629999999</v>
      </c>
      <c r="P131">
        <v>2666948.38</v>
      </c>
      <c r="Q131">
        <v>3092775.3820000002</v>
      </c>
      <c r="R131">
        <v>3564710.2850000001</v>
      </c>
      <c r="S131">
        <v>3763797.0619999999</v>
      </c>
      <c r="T131">
        <v>4093693.588</v>
      </c>
      <c r="U131">
        <v>4513751.1679999996</v>
      </c>
    </row>
    <row r="132" spans="1:21">
      <c r="A132" t="s">
        <v>152</v>
      </c>
      <c r="B132">
        <v>1314005.655</v>
      </c>
      <c r="C132">
        <v>1788771.9650000001</v>
      </c>
      <c r="D132">
        <v>1667638.25</v>
      </c>
      <c r="E132">
        <v>1266778.3829999999</v>
      </c>
      <c r="F132">
        <v>969688.46100000001</v>
      </c>
      <c r="G132">
        <v>1046955.2169999999</v>
      </c>
      <c r="H132">
        <v>1170187.692</v>
      </c>
      <c r="I132">
        <v>1170582.5589999999</v>
      </c>
      <c r="J132">
        <v>1283290.1869999999</v>
      </c>
      <c r="K132">
        <v>1529776.7749999999</v>
      </c>
      <c r="L132">
        <v>1726523.584</v>
      </c>
      <c r="M132">
        <v>1800956.35</v>
      </c>
      <c r="N132">
        <v>1728131.696</v>
      </c>
      <c r="O132">
        <v>1811270.466</v>
      </c>
      <c r="P132">
        <v>1348789.355</v>
      </c>
      <c r="Q132">
        <v>1558057.43</v>
      </c>
      <c r="R132">
        <v>1992152.682</v>
      </c>
      <c r="S132">
        <v>2248630.2740000002</v>
      </c>
      <c r="T132">
        <v>2856171.2349999999</v>
      </c>
      <c r="U132">
        <v>2364840.7289999998</v>
      </c>
    </row>
    <row r="133" spans="1:21">
      <c r="A133" t="s">
        <v>153</v>
      </c>
      <c r="B133">
        <v>6590694.7510000002</v>
      </c>
      <c r="C133">
        <v>6777691.1919999998</v>
      </c>
      <c r="D133">
        <v>6832401.6380000003</v>
      </c>
      <c r="E133">
        <v>7169261.4749999996</v>
      </c>
      <c r="F133">
        <v>7096662.9330000002</v>
      </c>
      <c r="G133">
        <v>7344566.2419999996</v>
      </c>
      <c r="H133">
        <v>7354003.2999999998</v>
      </c>
      <c r="I133">
        <v>7854798.8269999996</v>
      </c>
      <c r="J133">
        <v>9526335.4729999993</v>
      </c>
      <c r="K133">
        <v>12018975.051000001</v>
      </c>
      <c r="L133">
        <v>13046093.862</v>
      </c>
      <c r="M133">
        <v>15444202.289000001</v>
      </c>
      <c r="N133">
        <v>18324513.760000002</v>
      </c>
      <c r="O133">
        <v>19936704.239</v>
      </c>
      <c r="P133">
        <v>15738212.366</v>
      </c>
      <c r="Q133">
        <v>20642933.315000001</v>
      </c>
      <c r="R133">
        <v>26515162.561000001</v>
      </c>
      <c r="S133">
        <v>25707300.702</v>
      </c>
      <c r="T133">
        <v>26257548.682999998</v>
      </c>
      <c r="U133">
        <v>25162347.320999999</v>
      </c>
    </row>
    <row r="134" spans="1:21">
      <c r="A134" t="s">
        <v>154</v>
      </c>
      <c r="B134">
        <v>23120010.274999999</v>
      </c>
      <c r="C134">
        <v>24751943.324999999</v>
      </c>
      <c r="D134">
        <v>25166771.170000002</v>
      </c>
      <c r="E134">
        <v>26072106.704</v>
      </c>
      <c r="F134">
        <v>25892973.903999999</v>
      </c>
      <c r="G134">
        <v>24830958.129000001</v>
      </c>
      <c r="H134">
        <v>24053494.217999998</v>
      </c>
      <c r="I134">
        <v>25959121.004000001</v>
      </c>
      <c r="J134">
        <v>31099849.909000002</v>
      </c>
      <c r="K134">
        <v>37942284.435999997</v>
      </c>
      <c r="L134">
        <v>43822350.152999997</v>
      </c>
      <c r="M134">
        <v>50350288.754000001</v>
      </c>
      <c r="N134">
        <v>60417909.452</v>
      </c>
      <c r="O134">
        <v>66986300.244000003</v>
      </c>
      <c r="P134">
        <v>57633872.482000001</v>
      </c>
      <c r="Q134">
        <v>70841525.827000007</v>
      </c>
      <c r="R134">
        <v>93550646.665000007</v>
      </c>
      <c r="S134">
        <v>92734863.746000007</v>
      </c>
      <c r="T134">
        <v>91953708.738999993</v>
      </c>
      <c r="U134">
        <v>88689361.153999999</v>
      </c>
    </row>
    <row r="135" spans="1:21">
      <c r="A135" t="s">
        <v>155</v>
      </c>
      <c r="B135">
        <v>9177423.2339999992</v>
      </c>
      <c r="C135">
        <v>9665685.523</v>
      </c>
      <c r="D135">
        <v>10149062.614</v>
      </c>
      <c r="E135">
        <v>10620673.984999999</v>
      </c>
      <c r="F135">
        <v>10771934.939999999</v>
      </c>
      <c r="G135">
        <v>11320892.66</v>
      </c>
      <c r="H135">
        <v>11336359.015000001</v>
      </c>
      <c r="I135">
        <v>12220500.743000001</v>
      </c>
      <c r="J135">
        <v>14534658.030999999</v>
      </c>
      <c r="K135">
        <v>17019150.169</v>
      </c>
      <c r="L135">
        <v>18285419.895</v>
      </c>
      <c r="M135">
        <v>20495822.982999999</v>
      </c>
      <c r="N135">
        <v>24153630.723999999</v>
      </c>
      <c r="O135">
        <v>25836921.528999999</v>
      </c>
      <c r="P135">
        <v>20551739.659000002</v>
      </c>
      <c r="Q135">
        <v>25682167.546999998</v>
      </c>
      <c r="R135">
        <v>30488732.079</v>
      </c>
      <c r="S135">
        <v>30263059.754000001</v>
      </c>
      <c r="T135">
        <v>32745076.684999999</v>
      </c>
      <c r="U135">
        <v>33496275.309999999</v>
      </c>
    </row>
    <row r="136" spans="1:21">
      <c r="A136" t="s">
        <v>156</v>
      </c>
      <c r="B136">
        <v>983556.25399999996</v>
      </c>
      <c r="C136">
        <v>1025510.693</v>
      </c>
      <c r="D136">
        <v>1055041.2290000001</v>
      </c>
      <c r="E136">
        <v>1164002.4240000001</v>
      </c>
      <c r="F136">
        <v>1203001.314</v>
      </c>
      <c r="G136">
        <v>1234262.2960000001</v>
      </c>
      <c r="H136">
        <v>1186497.355</v>
      </c>
      <c r="I136">
        <v>1238611.1029999999</v>
      </c>
      <c r="J136">
        <v>1456602.58</v>
      </c>
      <c r="K136">
        <v>1556356.925</v>
      </c>
      <c r="L136">
        <v>1524533.902</v>
      </c>
      <c r="M136">
        <v>1572085.4709999999</v>
      </c>
      <c r="N136">
        <v>1748291.78</v>
      </c>
      <c r="O136">
        <v>1687383.5619999999</v>
      </c>
      <c r="P136">
        <v>1351905.2749999999</v>
      </c>
      <c r="Q136">
        <v>1431875.6089999999</v>
      </c>
      <c r="R136">
        <v>1622433.284</v>
      </c>
      <c r="S136">
        <v>1503979.098</v>
      </c>
      <c r="T136">
        <v>1580407.0419999999</v>
      </c>
      <c r="U136">
        <v>1591335.612</v>
      </c>
    </row>
    <row r="137" spans="1:21">
      <c r="A137" t="s">
        <v>157</v>
      </c>
      <c r="B137">
        <v>17070857.497000001</v>
      </c>
      <c r="C137">
        <v>17962941.022999998</v>
      </c>
      <c r="D137">
        <v>18346713.956999999</v>
      </c>
      <c r="E137">
        <v>16339588.091</v>
      </c>
      <c r="F137">
        <v>17770168.256000001</v>
      </c>
      <c r="G137">
        <v>17374542.315000001</v>
      </c>
      <c r="H137">
        <v>16947583.309999999</v>
      </c>
      <c r="I137">
        <v>18883022.046999998</v>
      </c>
      <c r="J137">
        <v>22128692.02</v>
      </c>
      <c r="K137">
        <v>28178149.629999999</v>
      </c>
      <c r="L137">
        <v>29904798.931000002</v>
      </c>
      <c r="M137">
        <v>32821764.690000001</v>
      </c>
      <c r="N137">
        <v>36338913.083999999</v>
      </c>
      <c r="O137">
        <v>35389372.215999998</v>
      </c>
      <c r="P137">
        <v>26509633.210999999</v>
      </c>
      <c r="Q137">
        <v>30588552.741999999</v>
      </c>
      <c r="R137">
        <v>34244596.855999999</v>
      </c>
      <c r="S137">
        <v>34646679.174999997</v>
      </c>
      <c r="T137">
        <v>36442963.384999998</v>
      </c>
      <c r="U137">
        <v>38534601.631999999</v>
      </c>
    </row>
    <row r="138" spans="1:21">
      <c r="A138" t="s">
        <v>158</v>
      </c>
      <c r="B138">
        <v>11256254.927999999</v>
      </c>
      <c r="C138">
        <v>11911777.411</v>
      </c>
      <c r="D138">
        <v>12683002.418</v>
      </c>
      <c r="E138">
        <v>12476713.524</v>
      </c>
      <c r="F138">
        <v>13938986.168</v>
      </c>
      <c r="G138">
        <v>14302842.227</v>
      </c>
      <c r="H138">
        <v>13981578.664999999</v>
      </c>
      <c r="I138">
        <v>14703319.255999999</v>
      </c>
      <c r="J138">
        <v>16828741.256999999</v>
      </c>
      <c r="K138">
        <v>20051732.298999999</v>
      </c>
      <c r="L138">
        <v>21082438.774</v>
      </c>
      <c r="M138">
        <v>24033760.307999998</v>
      </c>
      <c r="N138">
        <v>26232456.195999999</v>
      </c>
      <c r="O138">
        <v>26220064.442000002</v>
      </c>
      <c r="P138">
        <v>20898482.445999999</v>
      </c>
      <c r="Q138">
        <v>22528839.809</v>
      </c>
      <c r="R138">
        <v>26101614.25</v>
      </c>
      <c r="S138">
        <v>25935302.469000001</v>
      </c>
      <c r="T138">
        <v>28789063.896000002</v>
      </c>
      <c r="U138">
        <v>30495928.324000001</v>
      </c>
    </row>
    <row r="139" spans="1:21">
      <c r="A139" t="s">
        <v>159</v>
      </c>
      <c r="B139">
        <v>72211819.356999993</v>
      </c>
      <c r="C139">
        <v>67238598.856999993</v>
      </c>
      <c r="D139">
        <v>66121329.130000003</v>
      </c>
      <c r="E139">
        <v>67861328.083000004</v>
      </c>
      <c r="F139">
        <v>67207176.437999994</v>
      </c>
      <c r="G139">
        <v>70590979.478</v>
      </c>
      <c r="H139">
        <v>67825427.643999994</v>
      </c>
      <c r="I139">
        <v>73930210.805999994</v>
      </c>
      <c r="J139">
        <v>82975932.131999999</v>
      </c>
      <c r="K139">
        <v>93761435.334000006</v>
      </c>
      <c r="L139">
        <v>96888073.708000004</v>
      </c>
      <c r="M139">
        <v>104356532.574</v>
      </c>
      <c r="N139">
        <v>114039433.758</v>
      </c>
      <c r="O139">
        <v>120999115.97400001</v>
      </c>
      <c r="P139">
        <v>99489639.937000006</v>
      </c>
      <c r="Q139">
        <v>111742384.118</v>
      </c>
      <c r="R139">
        <v>124933249.411</v>
      </c>
      <c r="S139">
        <v>114724130.947</v>
      </c>
      <c r="T139">
        <v>117322391.116</v>
      </c>
      <c r="U139">
        <v>118005022.75399999</v>
      </c>
    </row>
    <row r="140" spans="1:21">
      <c r="A140" t="s">
        <v>160</v>
      </c>
      <c r="B140">
        <v>25482590.758000001</v>
      </c>
      <c r="C140">
        <v>26872371.399999999</v>
      </c>
      <c r="D140">
        <v>26135285.677999999</v>
      </c>
      <c r="E140">
        <v>27105180.844999999</v>
      </c>
      <c r="F140">
        <v>28058055.234000001</v>
      </c>
      <c r="G140">
        <v>28984964.335000001</v>
      </c>
      <c r="H140">
        <v>30082118.337000001</v>
      </c>
      <c r="I140">
        <v>26964433.776999999</v>
      </c>
      <c r="J140">
        <v>30723600.905999999</v>
      </c>
      <c r="K140">
        <v>34816232.677000001</v>
      </c>
      <c r="L140">
        <v>36707074.064000003</v>
      </c>
      <c r="M140">
        <v>39730839.501999997</v>
      </c>
      <c r="N140">
        <v>47424495.395999998</v>
      </c>
      <c r="O140">
        <v>52364259.423</v>
      </c>
      <c r="P140">
        <v>48122083.846000001</v>
      </c>
      <c r="Q140">
        <v>52221637.177000001</v>
      </c>
      <c r="R140">
        <v>59585571.544</v>
      </c>
      <c r="S140">
        <v>60274720.513999999</v>
      </c>
      <c r="T140">
        <v>64447351.449000001</v>
      </c>
      <c r="U140">
        <v>67622980.354000002</v>
      </c>
    </row>
    <row r="141" spans="1:21">
      <c r="A141" t="s">
        <v>161</v>
      </c>
      <c r="B141">
        <v>33221508.344000001</v>
      </c>
      <c r="C141">
        <v>33590856.478</v>
      </c>
      <c r="D141">
        <v>34998351.619000003</v>
      </c>
      <c r="E141">
        <v>32262615.037</v>
      </c>
      <c r="F141">
        <v>30924250.377999999</v>
      </c>
      <c r="G141">
        <v>33224845.646000002</v>
      </c>
      <c r="H141">
        <v>31467583.204</v>
      </c>
      <c r="I141">
        <v>32044590.844999999</v>
      </c>
      <c r="J141">
        <v>35712469.060000002</v>
      </c>
      <c r="K141">
        <v>40910525.25</v>
      </c>
      <c r="L141">
        <v>40852644.182999998</v>
      </c>
      <c r="M141">
        <v>44424607.376999997</v>
      </c>
      <c r="N141">
        <v>48188660.476000004</v>
      </c>
      <c r="O141">
        <v>47172488.616999999</v>
      </c>
      <c r="P141">
        <v>38338659.402000003</v>
      </c>
      <c r="Q141">
        <v>50541224.294</v>
      </c>
      <c r="R141">
        <v>58516588.133000001</v>
      </c>
      <c r="S141">
        <v>54619050.292999998</v>
      </c>
      <c r="T141">
        <v>58550689.538000003</v>
      </c>
      <c r="U141">
        <v>57534421.053000003</v>
      </c>
    </row>
    <row r="142" spans="1:21">
      <c r="A142" t="s">
        <v>162</v>
      </c>
      <c r="B142">
        <v>21992722.004000001</v>
      </c>
      <c r="C142">
        <v>22595140.931000002</v>
      </c>
      <c r="D142">
        <v>23154524.883000001</v>
      </c>
      <c r="E142">
        <v>22196629.737</v>
      </c>
      <c r="F142">
        <v>21256880.675999999</v>
      </c>
      <c r="G142">
        <v>22116020.276999999</v>
      </c>
      <c r="H142">
        <v>22244611.668000001</v>
      </c>
      <c r="I142">
        <v>24471721.563999999</v>
      </c>
      <c r="J142">
        <v>26692881.659000002</v>
      </c>
      <c r="K142">
        <v>28971943.815000001</v>
      </c>
      <c r="L142">
        <v>29003059.692000002</v>
      </c>
      <c r="M142">
        <v>29451469.399</v>
      </c>
      <c r="N142">
        <v>30039253.522</v>
      </c>
      <c r="O142">
        <v>31217913.168000001</v>
      </c>
      <c r="P142">
        <v>24163917.916999999</v>
      </c>
      <c r="Q142">
        <v>28594578.054000001</v>
      </c>
      <c r="R142">
        <v>33794750.806999996</v>
      </c>
      <c r="S142">
        <v>31414965.043000001</v>
      </c>
      <c r="T142">
        <v>34336059.994000003</v>
      </c>
      <c r="U142">
        <v>32369532.015999999</v>
      </c>
    </row>
    <row r="143" spans="1:21">
      <c r="A143" t="s">
        <v>163</v>
      </c>
      <c r="B143">
        <v>35493974.101000004</v>
      </c>
      <c r="C143">
        <v>34370863.973999999</v>
      </c>
      <c r="D143">
        <v>34478335.586999997</v>
      </c>
      <c r="E143">
        <v>32246287.300999999</v>
      </c>
      <c r="F143">
        <v>30162557.293000001</v>
      </c>
      <c r="G143">
        <v>31302870.929000001</v>
      </c>
      <c r="H143">
        <v>28159979.951000001</v>
      </c>
      <c r="I143">
        <v>27453460.888</v>
      </c>
      <c r="J143">
        <v>29564766.738000002</v>
      </c>
      <c r="K143">
        <v>32286198.833999999</v>
      </c>
      <c r="L143">
        <v>32055410.133000001</v>
      </c>
      <c r="M143">
        <v>33443858.831</v>
      </c>
      <c r="N143">
        <v>36088090.049000002</v>
      </c>
      <c r="O143">
        <v>37555429.717</v>
      </c>
      <c r="P143">
        <v>31912381.210000001</v>
      </c>
      <c r="Q143">
        <v>35850281.637000002</v>
      </c>
      <c r="R143">
        <v>44317588.851000004</v>
      </c>
      <c r="S143">
        <v>42935954.615999997</v>
      </c>
      <c r="T143">
        <v>45667899.626999997</v>
      </c>
      <c r="U143">
        <v>48329865.101999998</v>
      </c>
    </row>
    <row r="144" spans="1:21">
      <c r="A144" t="s">
        <v>164</v>
      </c>
      <c r="B144">
        <v>10925570.593</v>
      </c>
      <c r="C144">
        <v>10254054.073999999</v>
      </c>
      <c r="D144">
        <v>10703318.75</v>
      </c>
      <c r="E144">
        <v>9956236.7149999999</v>
      </c>
      <c r="F144">
        <v>9227347.2599999998</v>
      </c>
      <c r="G144">
        <v>9751584.0899999999</v>
      </c>
      <c r="H144">
        <v>9058747.3300000001</v>
      </c>
      <c r="I144">
        <v>8528060.3900000006</v>
      </c>
      <c r="J144">
        <v>9270085.8570000008</v>
      </c>
      <c r="K144">
        <v>11087425.348999999</v>
      </c>
      <c r="L144">
        <v>11114953.843</v>
      </c>
      <c r="M144">
        <v>11450846.720000001</v>
      </c>
      <c r="N144">
        <v>11930912.147</v>
      </c>
      <c r="O144">
        <v>11999875.503</v>
      </c>
      <c r="P144">
        <v>8916289.1219999995</v>
      </c>
      <c r="Q144">
        <v>9967553.3589999992</v>
      </c>
      <c r="R144">
        <v>11290235.416999999</v>
      </c>
      <c r="S144">
        <v>10648488.384</v>
      </c>
      <c r="T144">
        <v>10551377.574999999</v>
      </c>
      <c r="U144">
        <v>10768427.084000001</v>
      </c>
    </row>
    <row r="145" spans="1:21">
      <c r="A145" t="s">
        <v>165</v>
      </c>
      <c r="B145">
        <v>12005871.009</v>
      </c>
      <c r="C145">
        <v>12892841.169</v>
      </c>
      <c r="D145">
        <v>14349718.07</v>
      </c>
      <c r="E145">
        <v>14447165.65</v>
      </c>
      <c r="F145">
        <v>14531023.09</v>
      </c>
      <c r="G145">
        <v>15781404.939999999</v>
      </c>
      <c r="H145">
        <v>14840604.155999999</v>
      </c>
      <c r="I145">
        <v>16016990.846999999</v>
      </c>
      <c r="J145">
        <v>17723788.234999999</v>
      </c>
      <c r="K145">
        <v>19442517.93</v>
      </c>
      <c r="L145">
        <v>19847010.761</v>
      </c>
      <c r="M145">
        <v>21881616.739</v>
      </c>
      <c r="N145">
        <v>24262778.291999999</v>
      </c>
      <c r="O145">
        <v>24906339.794</v>
      </c>
      <c r="P145">
        <v>21848641.267999999</v>
      </c>
      <c r="Q145">
        <v>26248223.173</v>
      </c>
      <c r="R145">
        <v>30695054.938000001</v>
      </c>
      <c r="S145">
        <v>30303334.931000002</v>
      </c>
      <c r="T145">
        <v>32824169.598999999</v>
      </c>
      <c r="U145">
        <v>34120187.754000001</v>
      </c>
    </row>
    <row r="146" spans="1:21">
      <c r="A146" t="s">
        <v>166</v>
      </c>
      <c r="B146">
        <v>4534853.0199999996</v>
      </c>
      <c r="C146">
        <v>4804013.909</v>
      </c>
      <c r="D146">
        <v>5133681.0729999999</v>
      </c>
      <c r="E146">
        <v>5162888.0930000003</v>
      </c>
      <c r="F146">
        <v>5340095.1560000004</v>
      </c>
      <c r="G146">
        <v>5866918.2810000004</v>
      </c>
      <c r="H146">
        <v>5701772.443</v>
      </c>
      <c r="I146">
        <v>6209695.1210000003</v>
      </c>
      <c r="J146">
        <v>6733504.0420000004</v>
      </c>
      <c r="K146">
        <v>7532187.6059999997</v>
      </c>
      <c r="L146">
        <v>8187664.1919999998</v>
      </c>
      <c r="M146">
        <v>8952799.7819999997</v>
      </c>
      <c r="N146">
        <v>9473731.3599999994</v>
      </c>
      <c r="O146">
        <v>9443176.6319999993</v>
      </c>
      <c r="P146">
        <v>7499547.1059999997</v>
      </c>
      <c r="Q146">
        <v>8697873.4780000001</v>
      </c>
      <c r="R146">
        <v>9683985.6950000003</v>
      </c>
      <c r="S146">
        <v>9656902.1769999992</v>
      </c>
      <c r="T146">
        <v>10334022.422</v>
      </c>
      <c r="U146">
        <v>10781175.562999999</v>
      </c>
    </row>
    <row r="147" spans="1:21">
      <c r="A147" t="s">
        <v>167</v>
      </c>
      <c r="B147">
        <v>20925456.802000001</v>
      </c>
      <c r="C147">
        <v>21889570.824000001</v>
      </c>
      <c r="D147">
        <v>22556235.033</v>
      </c>
      <c r="E147">
        <v>21549959.868999999</v>
      </c>
      <c r="F147">
        <v>21726257.217</v>
      </c>
      <c r="G147">
        <v>22103964.642999999</v>
      </c>
      <c r="H147">
        <v>21254391.061999999</v>
      </c>
      <c r="I147">
        <v>22309213.774</v>
      </c>
      <c r="J147">
        <v>25541579.454999998</v>
      </c>
      <c r="K147">
        <v>28074118.714000002</v>
      </c>
      <c r="L147">
        <v>30223800.800999999</v>
      </c>
      <c r="M147">
        <v>32825599.884</v>
      </c>
      <c r="N147">
        <v>36742739.534999996</v>
      </c>
      <c r="O147">
        <v>40311172.68</v>
      </c>
      <c r="P147">
        <v>34572485.439999998</v>
      </c>
      <c r="Q147">
        <v>41683683.243000001</v>
      </c>
      <c r="R147">
        <v>48221778.531000003</v>
      </c>
      <c r="S147">
        <v>45910479.351999998</v>
      </c>
      <c r="T147">
        <v>48182846.130999997</v>
      </c>
      <c r="U147">
        <v>50441255.995999999</v>
      </c>
    </row>
    <row r="148" spans="1:21">
      <c r="A148" t="s">
        <v>168</v>
      </c>
      <c r="B148">
        <v>13225521.93</v>
      </c>
      <c r="C148">
        <v>14067891.651000001</v>
      </c>
      <c r="D148">
        <v>14846471.218</v>
      </c>
      <c r="E148">
        <v>15395390.52</v>
      </c>
      <c r="F148">
        <v>16380219.68</v>
      </c>
      <c r="G148">
        <v>17225754.004999999</v>
      </c>
      <c r="H148">
        <v>17518959.061000001</v>
      </c>
      <c r="I148">
        <v>19259709.204999998</v>
      </c>
      <c r="J148">
        <v>23597911.190000001</v>
      </c>
      <c r="K148">
        <v>27241578.338</v>
      </c>
      <c r="L148">
        <v>31703749.625</v>
      </c>
      <c r="M148">
        <v>34465716.814000003</v>
      </c>
      <c r="N148">
        <v>37823574.237000003</v>
      </c>
      <c r="O148">
        <v>41838491.993000001</v>
      </c>
      <c r="P148">
        <v>39194492.023999996</v>
      </c>
      <c r="Q148">
        <v>44582006.292999998</v>
      </c>
      <c r="R148">
        <v>51351769.870999999</v>
      </c>
      <c r="S148">
        <v>51160607.629000001</v>
      </c>
      <c r="T148">
        <v>57025328.130000003</v>
      </c>
      <c r="U148">
        <v>60135090.802000001</v>
      </c>
    </row>
    <row r="149" spans="1:21">
      <c r="A149" t="s">
        <v>169</v>
      </c>
      <c r="B149">
        <v>9831829.5160000008</v>
      </c>
      <c r="C149">
        <v>10155566.866</v>
      </c>
      <c r="D149">
        <v>10575606.155999999</v>
      </c>
      <c r="E149">
        <v>9422853.7789999992</v>
      </c>
      <c r="F149">
        <v>9510276.7770000007</v>
      </c>
      <c r="G149">
        <v>8829069.8800000008</v>
      </c>
      <c r="H149">
        <v>8249051.2939999998</v>
      </c>
      <c r="I149">
        <v>8605779.6429999992</v>
      </c>
      <c r="J149">
        <v>9548627.2329999991</v>
      </c>
      <c r="K149">
        <v>10938775.528999999</v>
      </c>
      <c r="L149">
        <v>11806065.562000001</v>
      </c>
      <c r="M149">
        <v>12805588.128</v>
      </c>
      <c r="N149">
        <v>14258152.487</v>
      </c>
      <c r="O149">
        <v>14651177.366</v>
      </c>
      <c r="P149">
        <v>12318044.481000001</v>
      </c>
      <c r="Q149">
        <v>13958579.771</v>
      </c>
      <c r="R149">
        <v>15575306.694</v>
      </c>
      <c r="S149">
        <v>15313992.574999999</v>
      </c>
      <c r="T149">
        <v>16416594.723999999</v>
      </c>
      <c r="U149">
        <v>17020200.460999999</v>
      </c>
    </row>
    <row r="150" spans="1:21">
      <c r="A150" t="s">
        <v>170</v>
      </c>
      <c r="B150">
        <v>11014374.157</v>
      </c>
      <c r="C150">
        <v>12201614.206</v>
      </c>
      <c r="D150">
        <v>12104044.295</v>
      </c>
      <c r="E150">
        <v>10985227.880000001</v>
      </c>
      <c r="F150">
        <v>10992840.659</v>
      </c>
      <c r="G150">
        <v>11065274.722999999</v>
      </c>
      <c r="H150">
        <v>11256704.630000001</v>
      </c>
      <c r="I150">
        <v>12127857.784</v>
      </c>
      <c r="J150">
        <v>13429575.335999999</v>
      </c>
      <c r="K150">
        <v>16088653.708000001</v>
      </c>
      <c r="L150">
        <v>19262070.32</v>
      </c>
      <c r="M150">
        <v>22608329.929000001</v>
      </c>
      <c r="N150">
        <v>26232824.853999998</v>
      </c>
      <c r="O150">
        <v>29831645.287999999</v>
      </c>
      <c r="P150">
        <v>24577461.482999999</v>
      </c>
      <c r="Q150">
        <v>25983749.344999999</v>
      </c>
      <c r="R150">
        <v>28996564.384</v>
      </c>
      <c r="S150">
        <v>30374005.362</v>
      </c>
      <c r="T150">
        <v>33022600.614</v>
      </c>
      <c r="U150">
        <v>33666129.848999999</v>
      </c>
    </row>
    <row r="151" spans="1:21">
      <c r="A151" t="s">
        <v>171</v>
      </c>
      <c r="B151">
        <v>10906740.066</v>
      </c>
      <c r="C151">
        <v>11008961.470000001</v>
      </c>
      <c r="D151">
        <v>10564575.399</v>
      </c>
      <c r="E151">
        <v>10500086.692</v>
      </c>
      <c r="F151">
        <v>10563135.184</v>
      </c>
      <c r="G151">
        <v>10214856.050000001</v>
      </c>
      <c r="H151">
        <v>10393982.464</v>
      </c>
      <c r="I151">
        <v>11377740.604</v>
      </c>
      <c r="J151">
        <v>13429835.027000001</v>
      </c>
      <c r="K151">
        <v>16112452.073000001</v>
      </c>
      <c r="L151">
        <v>17075551.868999999</v>
      </c>
      <c r="M151">
        <v>19547587.548</v>
      </c>
      <c r="N151">
        <v>22534278.248</v>
      </c>
      <c r="O151">
        <v>25034871.361000001</v>
      </c>
      <c r="P151">
        <v>20175245.006000001</v>
      </c>
      <c r="Q151">
        <v>22055523.039000001</v>
      </c>
      <c r="R151">
        <v>25738758.785</v>
      </c>
      <c r="S151">
        <v>27162199.050999999</v>
      </c>
      <c r="T151">
        <v>29763898.728</v>
      </c>
      <c r="U151">
        <v>30609795.074000001</v>
      </c>
    </row>
    <row r="152" spans="1:21">
      <c r="A152" t="s">
        <v>172</v>
      </c>
      <c r="B152">
        <v>13057890.524</v>
      </c>
      <c r="C152">
        <v>13587452.056</v>
      </c>
      <c r="D152">
        <v>13645317.526000001</v>
      </c>
      <c r="E152">
        <v>13614054.493000001</v>
      </c>
      <c r="F152">
        <v>13781348.241</v>
      </c>
      <c r="G152">
        <v>13848584.880000001</v>
      </c>
      <c r="H152">
        <v>13431389.215</v>
      </c>
      <c r="I152">
        <v>13709202.364</v>
      </c>
      <c r="J152">
        <v>15763716.23</v>
      </c>
      <c r="K152">
        <v>19230711.232999999</v>
      </c>
      <c r="L152">
        <v>21488035.693999998</v>
      </c>
      <c r="M152">
        <v>25022734.546999998</v>
      </c>
      <c r="N152">
        <v>29559352.427000001</v>
      </c>
      <c r="O152">
        <v>31752262.022999998</v>
      </c>
      <c r="P152">
        <v>24302738.342</v>
      </c>
      <c r="Q152">
        <v>29474714.287</v>
      </c>
      <c r="R152">
        <v>35552934.762000002</v>
      </c>
      <c r="S152">
        <v>35291938.787</v>
      </c>
      <c r="T152">
        <v>38291693.241999999</v>
      </c>
      <c r="U152">
        <v>41908590.531999998</v>
      </c>
    </row>
    <row r="153" spans="1:21">
      <c r="A153" t="s">
        <v>173</v>
      </c>
      <c r="B153">
        <v>13913360.106000001</v>
      </c>
      <c r="C153">
        <v>14306660.800000001</v>
      </c>
      <c r="D153">
        <v>14574861.421</v>
      </c>
      <c r="E153">
        <v>14781504.515000001</v>
      </c>
      <c r="F153">
        <v>15434360.685000001</v>
      </c>
      <c r="G153">
        <v>16785792.574999999</v>
      </c>
      <c r="H153">
        <v>16789139.905000001</v>
      </c>
      <c r="I153">
        <v>18083081.899999999</v>
      </c>
      <c r="J153">
        <v>20605351.256000001</v>
      </c>
      <c r="K153">
        <v>24281374.545000002</v>
      </c>
      <c r="L153">
        <v>25531449.537</v>
      </c>
      <c r="M153">
        <v>28301367.506999999</v>
      </c>
      <c r="N153">
        <v>32612596.199000001</v>
      </c>
      <c r="O153">
        <v>36974444.083999999</v>
      </c>
      <c r="P153">
        <v>29924387.048999999</v>
      </c>
      <c r="Q153">
        <v>34193969.392999999</v>
      </c>
      <c r="R153">
        <v>39665813.017999999</v>
      </c>
      <c r="S153">
        <v>38497263.564999998</v>
      </c>
      <c r="T153">
        <v>39942383.038999997</v>
      </c>
      <c r="U153">
        <v>40297137.754000001</v>
      </c>
    </row>
    <row r="154" spans="1:21">
      <c r="A154" t="s">
        <v>174</v>
      </c>
      <c r="B154">
        <v>10109203.607999999</v>
      </c>
      <c r="C154">
        <v>10453917.954</v>
      </c>
      <c r="D154">
        <v>10602670.172</v>
      </c>
      <c r="E154">
        <v>10317256.73</v>
      </c>
      <c r="F154">
        <v>10405381.556</v>
      </c>
      <c r="G154">
        <v>10899026.411</v>
      </c>
      <c r="H154">
        <v>10960101.07</v>
      </c>
      <c r="I154">
        <v>11643130.355</v>
      </c>
      <c r="J154">
        <v>13633171.097999999</v>
      </c>
      <c r="K154">
        <v>16283865.563999999</v>
      </c>
      <c r="L154">
        <v>17509878.574000001</v>
      </c>
      <c r="M154">
        <v>20077885.605999999</v>
      </c>
      <c r="N154">
        <v>22325090.204999998</v>
      </c>
      <c r="O154">
        <v>23104760.609999999</v>
      </c>
      <c r="P154">
        <v>20005712.272</v>
      </c>
      <c r="Q154">
        <v>23129138.761</v>
      </c>
      <c r="R154">
        <v>26206708.300000001</v>
      </c>
      <c r="S154">
        <v>27319995.089000002</v>
      </c>
      <c r="T154">
        <v>29095538.421999998</v>
      </c>
      <c r="U154">
        <v>27701556.653999999</v>
      </c>
    </row>
    <row r="155" spans="1:21">
      <c r="A155" t="s">
        <v>175</v>
      </c>
      <c r="B155">
        <v>5785030.0899999999</v>
      </c>
      <c r="C155">
        <v>5666485.8540000003</v>
      </c>
      <c r="D155">
        <v>5914112.1030000001</v>
      </c>
      <c r="E155">
        <v>5622883.682</v>
      </c>
      <c r="F155">
        <v>5470679.3320000004</v>
      </c>
      <c r="G155">
        <v>5486634.3150000004</v>
      </c>
      <c r="H155">
        <v>4911482.4639999997</v>
      </c>
      <c r="I155">
        <v>5102494.3770000003</v>
      </c>
      <c r="J155">
        <v>5681446.7189999996</v>
      </c>
      <c r="K155">
        <v>6211595.1689999998</v>
      </c>
      <c r="L155">
        <v>6357271.9110000003</v>
      </c>
      <c r="M155">
        <v>6658863.7769999998</v>
      </c>
      <c r="N155">
        <v>6828936.3380000014</v>
      </c>
      <c r="O155">
        <v>6855663.3859999999</v>
      </c>
      <c r="P155">
        <v>6398700.5420000004</v>
      </c>
      <c r="Q155">
        <v>7644540.4500000002</v>
      </c>
      <c r="R155">
        <v>9132698.1390000004</v>
      </c>
      <c r="S155">
        <v>9741349.2860000003</v>
      </c>
      <c r="T155">
        <v>9713637.9269999992</v>
      </c>
      <c r="U155">
        <v>11291302.353</v>
      </c>
    </row>
    <row r="156" spans="1:21">
      <c r="A156" t="s">
        <v>176</v>
      </c>
      <c r="B156">
        <v>41635980.141000003</v>
      </c>
      <c r="C156">
        <v>43428685.785999998</v>
      </c>
      <c r="D156">
        <v>44488247.307999998</v>
      </c>
      <c r="E156">
        <v>41636245.647</v>
      </c>
      <c r="F156">
        <v>49087293.903999999</v>
      </c>
      <c r="G156">
        <v>55692642.012999997</v>
      </c>
      <c r="H156">
        <v>47382083.361000001</v>
      </c>
      <c r="I156">
        <v>59941461.901000001</v>
      </c>
      <c r="J156">
        <v>64707416.340999998</v>
      </c>
      <c r="K156">
        <v>78425031.334999993</v>
      </c>
      <c r="L156">
        <v>94656203.003999993</v>
      </c>
      <c r="M156">
        <v>91901847.378999993</v>
      </c>
      <c r="N156">
        <v>107215755.22400001</v>
      </c>
      <c r="O156">
        <v>117344951.845</v>
      </c>
      <c r="P156">
        <v>93681381.305000007</v>
      </c>
      <c r="Q156">
        <v>133232145.559</v>
      </c>
      <c r="R156">
        <v>170810740.59400001</v>
      </c>
      <c r="S156">
        <v>146511890.75099999</v>
      </c>
      <c r="T156">
        <v>169347477.05899999</v>
      </c>
      <c r="U156">
        <v>166910885.38999999</v>
      </c>
    </row>
    <row r="157" spans="1:21">
      <c r="A157" t="s">
        <v>177</v>
      </c>
      <c r="B157">
        <v>10666001.266000001</v>
      </c>
      <c r="C157">
        <v>10169592.968</v>
      </c>
      <c r="D157">
        <v>10035668.926999999</v>
      </c>
      <c r="E157">
        <v>8839525.8450000007</v>
      </c>
      <c r="F157">
        <v>7700311.1629999997</v>
      </c>
      <c r="G157">
        <v>9299780.9210000001</v>
      </c>
      <c r="H157">
        <v>7984456.5810000002</v>
      </c>
      <c r="I157">
        <v>8797261.1260000002</v>
      </c>
      <c r="J157">
        <v>11800638.649</v>
      </c>
      <c r="K157">
        <v>21883332.631000001</v>
      </c>
      <c r="L157">
        <v>26414699.730999999</v>
      </c>
      <c r="M157">
        <v>26328765.899999999</v>
      </c>
      <c r="N157">
        <v>36651589.596000001</v>
      </c>
      <c r="O157">
        <v>49141705.114</v>
      </c>
      <c r="P157">
        <v>22563822.669</v>
      </c>
      <c r="Q157">
        <v>36718013.855999999</v>
      </c>
      <c r="R157">
        <v>45109819.579000004</v>
      </c>
      <c r="S157">
        <v>40522081.590999998</v>
      </c>
      <c r="T157">
        <v>34896116.556000002</v>
      </c>
      <c r="U157">
        <v>36990896.984999999</v>
      </c>
    </row>
    <row r="158" spans="1:21">
      <c r="A158" t="s">
        <v>178</v>
      </c>
      <c r="B158">
        <v>12666211.077</v>
      </c>
      <c r="C158">
        <v>12050583.162</v>
      </c>
      <c r="D158">
        <v>12745806.640000001</v>
      </c>
      <c r="E158">
        <v>10209924.880999999</v>
      </c>
      <c r="F158">
        <v>9809248.1549999993</v>
      </c>
      <c r="G158">
        <v>11651141.335000001</v>
      </c>
      <c r="H158">
        <v>10727195.196</v>
      </c>
      <c r="I158">
        <v>12274650.784</v>
      </c>
      <c r="J158">
        <v>15586707.864</v>
      </c>
      <c r="K158">
        <v>26477757.035</v>
      </c>
      <c r="L158">
        <v>28980084.934999999</v>
      </c>
      <c r="M158">
        <v>31267391.263999999</v>
      </c>
      <c r="N158">
        <v>40046930.372000001</v>
      </c>
      <c r="O158">
        <v>55337704.887999997</v>
      </c>
      <c r="P158">
        <v>25126413.337000001</v>
      </c>
      <c r="Q158">
        <v>36079063.979000002</v>
      </c>
      <c r="R158">
        <v>45330384.505999997</v>
      </c>
      <c r="S158">
        <v>41137311.276000001</v>
      </c>
      <c r="T158">
        <v>34811566.744000003</v>
      </c>
      <c r="U158">
        <v>33403761.177000001</v>
      </c>
    </row>
    <row r="159" spans="1:21">
      <c r="A159" t="s">
        <v>179</v>
      </c>
      <c r="B159">
        <v>35040563.287</v>
      </c>
      <c r="C159">
        <v>31265677.533</v>
      </c>
      <c r="D159">
        <v>32852496.818</v>
      </c>
      <c r="E159">
        <v>31126965.362</v>
      </c>
      <c r="F159">
        <v>25575191.079</v>
      </c>
      <c r="G159">
        <v>30271802.438000001</v>
      </c>
      <c r="H159">
        <v>24897901.728999998</v>
      </c>
      <c r="I159">
        <v>27890419.719000001</v>
      </c>
      <c r="J159">
        <v>37305162.638999999</v>
      </c>
      <c r="K159">
        <v>56309051.075999998</v>
      </c>
      <c r="L159">
        <v>66920280.159999996</v>
      </c>
      <c r="M159">
        <v>73298939.687000006</v>
      </c>
      <c r="N159">
        <v>90021090.953999996</v>
      </c>
      <c r="O159">
        <v>113378638.287</v>
      </c>
      <c r="P159">
        <v>60507307.870999999</v>
      </c>
      <c r="Q159">
        <v>82061402.128999993</v>
      </c>
      <c r="R159">
        <v>94565568.951000005</v>
      </c>
      <c r="S159">
        <v>80291814.722000003</v>
      </c>
      <c r="T159">
        <v>75231026.164000005</v>
      </c>
      <c r="U159">
        <v>74064127.591000006</v>
      </c>
    </row>
    <row r="160" spans="1:21">
      <c r="A160" t="s">
        <v>180</v>
      </c>
      <c r="B160">
        <v>17695797.682999998</v>
      </c>
      <c r="C160">
        <v>17298225.454999998</v>
      </c>
      <c r="D160">
        <v>17858587.552999999</v>
      </c>
      <c r="E160">
        <v>19178181.568</v>
      </c>
      <c r="F160">
        <v>17541998.142000001</v>
      </c>
      <c r="G160">
        <v>19276639.976</v>
      </c>
      <c r="H160">
        <v>17135985.335000001</v>
      </c>
      <c r="I160">
        <v>18882790.504999999</v>
      </c>
      <c r="J160">
        <v>23690661.796</v>
      </c>
      <c r="K160">
        <v>31576687.133000001</v>
      </c>
      <c r="L160">
        <v>34968563.027999997</v>
      </c>
      <c r="M160">
        <v>41352207.442000002</v>
      </c>
      <c r="N160">
        <v>49579632.927000001</v>
      </c>
      <c r="O160">
        <v>57915859.116999999</v>
      </c>
      <c r="P160">
        <v>37464076.910999998</v>
      </c>
      <c r="Q160">
        <v>51181949.276000001</v>
      </c>
      <c r="R160">
        <v>61573756.221000001</v>
      </c>
      <c r="S160">
        <v>55525872.447999999</v>
      </c>
      <c r="T160">
        <v>55254198.104999997</v>
      </c>
      <c r="U160">
        <v>56412123.876000002</v>
      </c>
    </row>
    <row r="161" spans="1:21">
      <c r="A161" t="s">
        <v>181</v>
      </c>
      <c r="B161">
        <v>20198835.502</v>
      </c>
      <c r="C161">
        <v>18526170.495999999</v>
      </c>
      <c r="D161">
        <v>18764572.605999999</v>
      </c>
      <c r="E161">
        <v>18609906.708000001</v>
      </c>
      <c r="F161">
        <v>17589111.083000001</v>
      </c>
      <c r="G161">
        <v>20959818.899</v>
      </c>
      <c r="H161">
        <v>18393606.686999999</v>
      </c>
      <c r="I161">
        <v>21169316.039999999</v>
      </c>
      <c r="J161">
        <v>27867869.662999999</v>
      </c>
      <c r="K161">
        <v>39334743.463</v>
      </c>
      <c r="L161">
        <v>44209060.009000003</v>
      </c>
      <c r="M161">
        <v>56370728.219999999</v>
      </c>
      <c r="N161">
        <v>72168690.424999997</v>
      </c>
      <c r="O161">
        <v>73415328.912</v>
      </c>
      <c r="P161">
        <v>43039973.303999998</v>
      </c>
      <c r="Q161">
        <v>59625240.015000001</v>
      </c>
      <c r="R161">
        <v>75515911.022</v>
      </c>
      <c r="S161">
        <v>65808539.012999997</v>
      </c>
      <c r="T161">
        <v>61316095.729999997</v>
      </c>
      <c r="U161">
        <v>72232936.437999994</v>
      </c>
    </row>
    <row r="162" spans="1:21">
      <c r="A162" t="s">
        <v>182</v>
      </c>
      <c r="B162">
        <v>27476293.763</v>
      </c>
      <c r="C162">
        <v>25793120.978</v>
      </c>
      <c r="D162">
        <v>25721183.460000001</v>
      </c>
      <c r="E162">
        <v>25025418.877999999</v>
      </c>
      <c r="F162">
        <v>21380040.552999999</v>
      </c>
      <c r="G162">
        <v>23281024.91</v>
      </c>
      <c r="H162">
        <v>23215410.482999999</v>
      </c>
      <c r="I162">
        <v>23534913.548</v>
      </c>
      <c r="J162">
        <v>29984448.362</v>
      </c>
      <c r="K162">
        <v>47334061.487000003</v>
      </c>
      <c r="L162">
        <v>52926816.189000003</v>
      </c>
      <c r="M162">
        <v>65485897.637999997</v>
      </c>
      <c r="N162">
        <v>89495806.609999999</v>
      </c>
      <c r="O162">
        <v>114882343.72</v>
      </c>
      <c r="P162">
        <v>52680346.167000003</v>
      </c>
      <c r="Q162">
        <v>70520607.621000007</v>
      </c>
      <c r="R162">
        <v>94611735.238999993</v>
      </c>
      <c r="S162">
        <v>89224750.038000003</v>
      </c>
      <c r="T162">
        <v>84963978.544</v>
      </c>
      <c r="U162">
        <v>89647806.173999995</v>
      </c>
    </row>
    <row r="163" spans="1:21">
      <c r="A163" t="s">
        <v>183</v>
      </c>
      <c r="B163">
        <v>1243907.774</v>
      </c>
      <c r="C163">
        <v>1241311.355</v>
      </c>
      <c r="D163">
        <v>1397228.405</v>
      </c>
      <c r="E163">
        <v>1421972.078</v>
      </c>
      <c r="F163">
        <v>1221031.3810000001</v>
      </c>
      <c r="G163">
        <v>1032227.172</v>
      </c>
      <c r="H163">
        <v>1268976.763</v>
      </c>
      <c r="I163">
        <v>1370678.5330000001</v>
      </c>
      <c r="J163">
        <v>1631687.0260000001</v>
      </c>
      <c r="K163">
        <v>1965539.274</v>
      </c>
      <c r="L163">
        <v>2307225.7080000001</v>
      </c>
      <c r="M163">
        <v>2537867.6260000002</v>
      </c>
      <c r="N163">
        <v>3347109.2680000002</v>
      </c>
      <c r="O163">
        <v>4422592.4170000004</v>
      </c>
      <c r="P163">
        <v>3863375.716</v>
      </c>
      <c r="Q163">
        <v>3846007.4959999998</v>
      </c>
      <c r="R163">
        <v>4457939.5290000001</v>
      </c>
      <c r="S163">
        <v>4445630.5080000004</v>
      </c>
      <c r="T163">
        <v>4400874.2910000002</v>
      </c>
      <c r="U163">
        <v>4293757.2489999998</v>
      </c>
    </row>
    <row r="164" spans="1:21">
      <c r="A164" t="s">
        <v>184</v>
      </c>
      <c r="B164">
        <v>4206752.9110000003</v>
      </c>
      <c r="C164">
        <v>3813561.361</v>
      </c>
      <c r="D164">
        <v>3900170.4339999999</v>
      </c>
      <c r="E164">
        <v>3897336.25</v>
      </c>
      <c r="F164">
        <v>3622906.1439999999</v>
      </c>
      <c r="G164">
        <v>3820542.8840000001</v>
      </c>
      <c r="H164">
        <v>3568746.2370000002</v>
      </c>
      <c r="I164">
        <v>3803549.3679999998</v>
      </c>
      <c r="J164">
        <v>4574830.6619999995</v>
      </c>
      <c r="K164">
        <v>6664349.682</v>
      </c>
      <c r="L164">
        <v>7190807.6150000002</v>
      </c>
      <c r="M164">
        <v>8267240.1279999996</v>
      </c>
      <c r="N164">
        <v>10385373.517999999</v>
      </c>
      <c r="O164">
        <v>12727478.52</v>
      </c>
      <c r="P164">
        <v>7934872.0690000001</v>
      </c>
      <c r="Q164">
        <v>10924356.635</v>
      </c>
      <c r="R164">
        <v>13527935.954</v>
      </c>
      <c r="S164">
        <v>12049376.097999999</v>
      </c>
      <c r="T164">
        <v>11714369.741</v>
      </c>
      <c r="U164">
        <v>12285009.743000001</v>
      </c>
    </row>
    <row r="165" spans="1:21">
      <c r="A165" t="s">
        <v>185</v>
      </c>
      <c r="B165">
        <v>24224050.739999998</v>
      </c>
      <c r="C165">
        <v>25665059.954</v>
      </c>
      <c r="D165">
        <v>26836448.063000001</v>
      </c>
      <c r="E165">
        <v>27121757.517999999</v>
      </c>
      <c r="F165">
        <v>21517910.245999999</v>
      </c>
      <c r="G165">
        <v>22284676.039999999</v>
      </c>
      <c r="H165">
        <v>25129218.217999998</v>
      </c>
      <c r="I165">
        <v>26685226.805</v>
      </c>
      <c r="J165">
        <v>29683349.901000001</v>
      </c>
      <c r="K165">
        <v>41776088.354000002</v>
      </c>
      <c r="L165">
        <v>54442039.715999998</v>
      </c>
      <c r="M165">
        <v>70244960.671000004</v>
      </c>
      <c r="N165">
        <v>86817397.204999998</v>
      </c>
      <c r="O165">
        <v>107329401.82099999</v>
      </c>
      <c r="P165">
        <v>71411226.856999993</v>
      </c>
      <c r="Q165">
        <v>75724588.482999995</v>
      </c>
      <c r="R165">
        <v>96163628.155000001</v>
      </c>
      <c r="S165">
        <v>98659630.394999996</v>
      </c>
      <c r="T165">
        <v>93791990.069999993</v>
      </c>
      <c r="U165">
        <v>94014937.876000002</v>
      </c>
    </row>
    <row r="166" spans="1:21">
      <c r="A166" t="s">
        <v>186</v>
      </c>
      <c r="B166">
        <v>8631446.7789999992</v>
      </c>
      <c r="C166">
        <v>8919041.1180000007</v>
      </c>
      <c r="D166">
        <v>10305244.165999999</v>
      </c>
      <c r="E166">
        <v>13014368.98</v>
      </c>
      <c r="F166">
        <v>10930333.890000001</v>
      </c>
      <c r="G166">
        <v>14876849.652000001</v>
      </c>
      <c r="H166">
        <v>14065336.968</v>
      </c>
      <c r="I166">
        <v>12429421.661</v>
      </c>
      <c r="J166">
        <v>13489220.206</v>
      </c>
      <c r="K166">
        <v>18130891.134</v>
      </c>
      <c r="L166">
        <v>21002572.463</v>
      </c>
      <c r="M166">
        <v>36506796.792999998</v>
      </c>
      <c r="N166">
        <v>44432662.277000003</v>
      </c>
      <c r="O166">
        <v>49720182.126000002</v>
      </c>
      <c r="P166">
        <v>36359157.375</v>
      </c>
      <c r="Q166">
        <v>47733286.817000002</v>
      </c>
      <c r="R166">
        <v>72592160.231999993</v>
      </c>
      <c r="S166">
        <v>65983883.946000002</v>
      </c>
      <c r="T166">
        <v>57800244.659999996</v>
      </c>
      <c r="U166">
        <v>49229882.428999998</v>
      </c>
    </row>
    <row r="167" spans="1:21">
      <c r="A167" t="s">
        <v>187</v>
      </c>
      <c r="B167">
        <v>34893050.435000002</v>
      </c>
      <c r="C167">
        <v>32017158.383000001</v>
      </c>
      <c r="D167">
        <v>33380557.375</v>
      </c>
      <c r="E167">
        <v>28937101.164999999</v>
      </c>
      <c r="F167">
        <v>28153968.528000001</v>
      </c>
      <c r="G167">
        <v>32881991.477000002</v>
      </c>
      <c r="H167">
        <v>30031665.579</v>
      </c>
      <c r="I167">
        <v>29145967.120000001</v>
      </c>
      <c r="J167">
        <v>33158170.727000002</v>
      </c>
      <c r="K167">
        <v>51999739.920000002</v>
      </c>
      <c r="L167">
        <v>64283745.191</v>
      </c>
      <c r="M167">
        <v>113021682.18700001</v>
      </c>
      <c r="N167">
        <v>124697274.06999999</v>
      </c>
      <c r="O167">
        <v>122218540.039</v>
      </c>
      <c r="P167">
        <v>88483675.172999993</v>
      </c>
      <c r="Q167">
        <v>130517544.156</v>
      </c>
      <c r="R167">
        <v>150264588.74000001</v>
      </c>
      <c r="S167">
        <v>139022010.00099999</v>
      </c>
      <c r="T167">
        <v>133406788.87100001</v>
      </c>
      <c r="U167">
        <v>126726282.234</v>
      </c>
    </row>
    <row r="168" spans="1:21">
      <c r="A168" t="s">
        <v>188</v>
      </c>
      <c r="B168">
        <v>5284816.9939999999</v>
      </c>
      <c r="C168">
        <v>5467867.2609999999</v>
      </c>
      <c r="D168">
        <v>5860830.6749999998</v>
      </c>
      <c r="E168">
        <v>4957892.9759999998</v>
      </c>
      <c r="F168">
        <v>5271945.7970000003</v>
      </c>
      <c r="G168">
        <v>7459127.7429999998</v>
      </c>
      <c r="H168">
        <v>6246949.1050000004</v>
      </c>
      <c r="I168">
        <v>7051600.4680000003</v>
      </c>
      <c r="J168">
        <v>7964353.4390000002</v>
      </c>
      <c r="K168">
        <v>12250249.979</v>
      </c>
      <c r="L168">
        <v>13664697.323999999</v>
      </c>
      <c r="M168">
        <v>21762169.57</v>
      </c>
      <c r="N168">
        <v>33011745.134</v>
      </c>
      <c r="O168">
        <v>21836033.98</v>
      </c>
      <c r="P168">
        <v>13755765.454</v>
      </c>
      <c r="Q168">
        <v>20037204.892000001</v>
      </c>
      <c r="R168">
        <v>23464082.690000001</v>
      </c>
      <c r="S168">
        <v>20155403.063000001</v>
      </c>
      <c r="T168">
        <v>20511430.807999998</v>
      </c>
      <c r="U168">
        <v>23540026.612</v>
      </c>
    </row>
    <row r="169" spans="1:21">
      <c r="A169" t="s">
        <v>189</v>
      </c>
      <c r="B169">
        <v>47338401.358999997</v>
      </c>
      <c r="C169">
        <v>44383592.658</v>
      </c>
      <c r="D169">
        <v>46598295.468000002</v>
      </c>
      <c r="E169">
        <v>45480435.972999997</v>
      </c>
      <c r="F169">
        <v>44810943.960000001</v>
      </c>
      <c r="G169">
        <v>50101094.917999998</v>
      </c>
      <c r="H169">
        <v>48883805.357000001</v>
      </c>
      <c r="I169">
        <v>49944547.618000001</v>
      </c>
      <c r="J169">
        <v>56631445.640000001</v>
      </c>
      <c r="K169">
        <v>70089449.129999995</v>
      </c>
      <c r="L169">
        <v>79133442.091000006</v>
      </c>
      <c r="M169">
        <v>105616495.789</v>
      </c>
      <c r="N169">
        <v>119359193.34199999</v>
      </c>
      <c r="O169">
        <v>121685894.796</v>
      </c>
      <c r="P169">
        <v>79931112.586999997</v>
      </c>
      <c r="Q169">
        <v>106597507.711</v>
      </c>
      <c r="R169">
        <v>127972036.40800001</v>
      </c>
      <c r="S169">
        <v>114498447.28200001</v>
      </c>
      <c r="T169">
        <v>114268298.611</v>
      </c>
      <c r="U169">
        <v>121394698.771</v>
      </c>
    </row>
    <row r="170" spans="1:21">
      <c r="A170" t="s">
        <v>190</v>
      </c>
      <c r="B170">
        <v>1451841.067</v>
      </c>
      <c r="C170">
        <v>1852792.0290000001</v>
      </c>
      <c r="D170">
        <v>1676716.7420000001</v>
      </c>
      <c r="E170">
        <v>1477594.1259999999</v>
      </c>
      <c r="F170">
        <v>1519339.7069999999</v>
      </c>
      <c r="G170">
        <v>1447866.8929999999</v>
      </c>
      <c r="H170">
        <v>1403256.7560000001</v>
      </c>
      <c r="I170">
        <v>1436487.7279999999</v>
      </c>
      <c r="J170">
        <v>1480359.6429999999</v>
      </c>
      <c r="K170">
        <v>2366092.3390000002</v>
      </c>
      <c r="L170">
        <v>2871202.7969999998</v>
      </c>
      <c r="M170">
        <v>3840894.9139999999</v>
      </c>
      <c r="N170">
        <v>6391375.7139999997</v>
      </c>
      <c r="O170">
        <v>5966175.2659999998</v>
      </c>
      <c r="P170">
        <v>4536536.24</v>
      </c>
      <c r="Q170">
        <v>5745765.7400000002</v>
      </c>
      <c r="R170">
        <v>7223314.0259999996</v>
      </c>
      <c r="S170">
        <v>6190887.6880000001</v>
      </c>
      <c r="T170">
        <v>6908153.1140000001</v>
      </c>
      <c r="U170">
        <v>6816686.9340000004</v>
      </c>
    </row>
    <row r="171" spans="1:21">
      <c r="A171" t="s">
        <v>191</v>
      </c>
      <c r="B171">
        <v>4097470.8829999999</v>
      </c>
      <c r="C171">
        <v>4410220.608</v>
      </c>
      <c r="D171">
        <v>5510743.1699999999</v>
      </c>
      <c r="E171">
        <v>4799949.9160000002</v>
      </c>
      <c r="F171">
        <v>4983062.034</v>
      </c>
      <c r="G171">
        <v>5474042.8260000004</v>
      </c>
      <c r="H171">
        <v>4633633.0080000004</v>
      </c>
      <c r="I171">
        <v>4398205.4859999996</v>
      </c>
      <c r="J171">
        <v>4840000.3059999999</v>
      </c>
      <c r="K171">
        <v>5953894.4630000014</v>
      </c>
      <c r="L171">
        <v>6952035.6840000004</v>
      </c>
      <c r="M171">
        <v>15836294.880000001</v>
      </c>
      <c r="N171">
        <v>18123861.054000001</v>
      </c>
      <c r="O171">
        <v>10892978.127</v>
      </c>
      <c r="P171">
        <v>8195418.1940000001</v>
      </c>
      <c r="Q171">
        <v>12082625.323000001</v>
      </c>
      <c r="R171">
        <v>13854656.106000001</v>
      </c>
      <c r="S171">
        <v>12479834.937000001</v>
      </c>
      <c r="T171">
        <v>11386382.645</v>
      </c>
      <c r="U171">
        <v>13381054.280999999</v>
      </c>
    </row>
    <row r="172" spans="1:21">
      <c r="A172" t="s">
        <v>192</v>
      </c>
      <c r="B172">
        <v>1621385.0719999999</v>
      </c>
      <c r="C172">
        <v>1664135.2390000001</v>
      </c>
      <c r="D172">
        <v>1665206.9920000001</v>
      </c>
      <c r="E172">
        <v>1654375.929</v>
      </c>
      <c r="F172">
        <v>1562250.696</v>
      </c>
      <c r="G172">
        <v>1750143.0589999999</v>
      </c>
      <c r="H172">
        <v>1344382.9750000001</v>
      </c>
      <c r="I172">
        <v>1324418.936</v>
      </c>
      <c r="J172">
        <v>1571361.5220000001</v>
      </c>
      <c r="K172">
        <v>3004632.4989999998</v>
      </c>
      <c r="L172">
        <v>3210874.5410000002</v>
      </c>
      <c r="M172">
        <v>3517271.0589999999</v>
      </c>
      <c r="N172">
        <v>4816424.2060000002</v>
      </c>
      <c r="O172">
        <v>6212032.5140000004</v>
      </c>
      <c r="P172">
        <v>3903270.3489999999</v>
      </c>
      <c r="Q172">
        <v>5657348.7280000001</v>
      </c>
      <c r="R172">
        <v>8687303.1170000006</v>
      </c>
      <c r="S172">
        <v>7358071.6090000002</v>
      </c>
      <c r="T172">
        <v>7227451.2110000001</v>
      </c>
      <c r="U172">
        <v>6754676.807</v>
      </c>
    </row>
    <row r="173" spans="1:21">
      <c r="A173" t="s">
        <v>193</v>
      </c>
      <c r="B173">
        <v>3418490.4350000001</v>
      </c>
      <c r="C173">
        <v>3553612.3650000002</v>
      </c>
      <c r="D173">
        <v>4002318.841</v>
      </c>
      <c r="E173">
        <v>3679270.7459999998</v>
      </c>
      <c r="F173">
        <v>3404775.2930000001</v>
      </c>
      <c r="G173">
        <v>3898085.318</v>
      </c>
      <c r="H173">
        <v>3852502.8939999999</v>
      </c>
      <c r="I173">
        <v>3151305.08</v>
      </c>
      <c r="J173">
        <v>3874325.287</v>
      </c>
      <c r="K173">
        <v>6438155.2280000001</v>
      </c>
      <c r="L173">
        <v>7451092.7800000003</v>
      </c>
      <c r="M173">
        <v>8590248.443</v>
      </c>
      <c r="N173">
        <v>9982724.0020000003</v>
      </c>
      <c r="O173">
        <v>12249974.640000001</v>
      </c>
      <c r="P173">
        <v>5532823.165</v>
      </c>
      <c r="Q173">
        <v>8731734.523</v>
      </c>
      <c r="R173">
        <v>10304273.877</v>
      </c>
      <c r="S173">
        <v>9199584.3139999993</v>
      </c>
      <c r="T173">
        <v>8708439.8650000002</v>
      </c>
      <c r="U173">
        <v>9396409.1530000009</v>
      </c>
    </row>
    <row r="174" spans="1:21">
      <c r="A174" t="s">
        <v>194</v>
      </c>
      <c r="B174">
        <v>13622540.289999999</v>
      </c>
      <c r="C174">
        <v>13402542.261</v>
      </c>
      <c r="D174">
        <v>14433881.109999999</v>
      </c>
      <c r="E174">
        <v>13857024.57</v>
      </c>
      <c r="F174">
        <v>14075459.455</v>
      </c>
      <c r="G174">
        <v>13450790.914000001</v>
      </c>
      <c r="H174">
        <v>14086836.605</v>
      </c>
      <c r="I174">
        <v>15516814.289000001</v>
      </c>
      <c r="J174">
        <v>17955225.668000001</v>
      </c>
      <c r="K174">
        <v>22900737.791000001</v>
      </c>
      <c r="L174">
        <v>27221758.607000001</v>
      </c>
      <c r="M174">
        <v>34831860.254000001</v>
      </c>
      <c r="N174">
        <v>46169746.082999997</v>
      </c>
      <c r="O174">
        <v>58166284.386</v>
      </c>
      <c r="P174">
        <v>48506187.692000002</v>
      </c>
      <c r="Q174">
        <v>44561149.601000004</v>
      </c>
      <c r="R174">
        <v>54356517.383000001</v>
      </c>
      <c r="S174">
        <v>56967407.814999998</v>
      </c>
      <c r="T174">
        <v>61545955.195</v>
      </c>
      <c r="U174">
        <v>63431789.233999997</v>
      </c>
    </row>
    <row r="175" spans="1:21">
      <c r="A175" t="s">
        <v>195</v>
      </c>
      <c r="B175">
        <v>6935306.4979999997</v>
      </c>
      <c r="C175">
        <v>7685791.7740000002</v>
      </c>
      <c r="D175">
        <v>7391009.7819999997</v>
      </c>
      <c r="E175">
        <v>7376101.5120000001</v>
      </c>
      <c r="F175">
        <v>7085040.5839999998</v>
      </c>
      <c r="G175">
        <v>6800133.0659999996</v>
      </c>
      <c r="H175">
        <v>6805587.8119999999</v>
      </c>
      <c r="I175">
        <v>7347128.8269999996</v>
      </c>
      <c r="J175">
        <v>8487499.8139999993</v>
      </c>
      <c r="K175">
        <v>10024714.843</v>
      </c>
      <c r="L175">
        <v>11436719.098999999</v>
      </c>
      <c r="M175">
        <v>13834511.300000001</v>
      </c>
      <c r="N175">
        <v>17102855.124000002</v>
      </c>
      <c r="O175">
        <v>19844395.168000001</v>
      </c>
      <c r="P175">
        <v>16493247.09</v>
      </c>
      <c r="Q175">
        <v>17220951.028000001</v>
      </c>
      <c r="R175">
        <v>20138050.809</v>
      </c>
      <c r="S175">
        <v>20079231.498</v>
      </c>
      <c r="T175">
        <v>20421876.25</v>
      </c>
      <c r="U175">
        <v>21175839.291000001</v>
      </c>
    </row>
    <row r="176" spans="1:21">
      <c r="A176" t="s">
        <v>196</v>
      </c>
      <c r="B176">
        <v>4697600.4309999999</v>
      </c>
      <c r="C176">
        <v>4772929.7379999999</v>
      </c>
      <c r="D176">
        <v>4754673.8590000002</v>
      </c>
      <c r="E176">
        <v>4683714.0710000014</v>
      </c>
      <c r="F176">
        <v>4817394.09</v>
      </c>
      <c r="G176">
        <v>4843391.76</v>
      </c>
      <c r="H176">
        <v>4812920.9479999999</v>
      </c>
      <c r="I176">
        <v>4979390.0109999999</v>
      </c>
      <c r="J176">
        <v>5780191.9670000002</v>
      </c>
      <c r="K176">
        <v>8114480.5460000001</v>
      </c>
      <c r="L176">
        <v>9133926.0460000001</v>
      </c>
      <c r="M176">
        <v>10991991.578</v>
      </c>
      <c r="N176">
        <v>13418062.429</v>
      </c>
      <c r="O176">
        <v>16318046.779999999</v>
      </c>
      <c r="P176">
        <v>11140006.348999999</v>
      </c>
      <c r="Q176">
        <v>13101898.222999999</v>
      </c>
      <c r="R176">
        <v>16192453.938999999</v>
      </c>
      <c r="S176">
        <v>15931164.051999999</v>
      </c>
      <c r="T176">
        <v>16292388.608999999</v>
      </c>
      <c r="U176">
        <v>16119079.794</v>
      </c>
    </row>
    <row r="177" spans="1:21">
      <c r="A177" t="s">
        <v>197</v>
      </c>
      <c r="B177">
        <v>10839008.934</v>
      </c>
      <c r="C177">
        <v>10974703.938999999</v>
      </c>
      <c r="D177">
        <v>11062856.429</v>
      </c>
      <c r="E177">
        <v>11660293.663000001</v>
      </c>
      <c r="F177">
        <v>11674222.605</v>
      </c>
      <c r="G177">
        <v>12543259.971999999</v>
      </c>
      <c r="H177">
        <v>11749295.176999999</v>
      </c>
      <c r="I177">
        <v>12640107.353</v>
      </c>
      <c r="J177">
        <v>14849511.944</v>
      </c>
      <c r="K177">
        <v>19052883.544</v>
      </c>
      <c r="L177">
        <v>21480553.298999999</v>
      </c>
      <c r="M177">
        <v>24656674.324999999</v>
      </c>
      <c r="N177">
        <v>29443925.949999999</v>
      </c>
      <c r="O177">
        <v>33575355.317000002</v>
      </c>
      <c r="P177">
        <v>23640981.458999999</v>
      </c>
      <c r="Q177">
        <v>31036244.364</v>
      </c>
      <c r="R177">
        <v>38212956.855999999</v>
      </c>
      <c r="S177">
        <v>37577596.338</v>
      </c>
      <c r="T177">
        <v>39276601.839000002</v>
      </c>
      <c r="U177">
        <v>41879319.541000001</v>
      </c>
    </row>
    <row r="178" spans="1:21">
      <c r="A178" t="s">
        <v>198</v>
      </c>
      <c r="B178">
        <v>17422873.191</v>
      </c>
      <c r="C178">
        <v>17803589.884</v>
      </c>
      <c r="D178">
        <v>18842949.335999999</v>
      </c>
      <c r="E178">
        <v>18822084.565000001</v>
      </c>
      <c r="F178">
        <v>19756225.412</v>
      </c>
      <c r="G178">
        <v>20711552.295000002</v>
      </c>
      <c r="H178">
        <v>20782641.625</v>
      </c>
      <c r="I178">
        <v>21313348.967999998</v>
      </c>
      <c r="J178">
        <v>23626050.969000001</v>
      </c>
      <c r="K178">
        <v>28039040.254999999</v>
      </c>
      <c r="L178">
        <v>30619525.375999998</v>
      </c>
      <c r="M178">
        <v>34727347.118000001</v>
      </c>
      <c r="N178">
        <v>39634475.295999996</v>
      </c>
      <c r="O178">
        <v>44402068.659000002</v>
      </c>
      <c r="P178">
        <v>32795483.147</v>
      </c>
      <c r="Q178">
        <v>40710026.409999996</v>
      </c>
      <c r="R178">
        <v>49108894</v>
      </c>
      <c r="S178">
        <v>49766381.015000001</v>
      </c>
      <c r="T178">
        <v>51096375.211000003</v>
      </c>
      <c r="U178">
        <v>53653133.004000001</v>
      </c>
    </row>
    <row r="179" spans="1:21">
      <c r="A179" t="s">
        <v>199</v>
      </c>
      <c r="B179">
        <v>4183090.983</v>
      </c>
      <c r="C179">
        <v>4179710.463</v>
      </c>
      <c r="D179">
        <v>4407117.72</v>
      </c>
      <c r="E179">
        <v>4463640.0990000004</v>
      </c>
      <c r="F179">
        <v>4847916.3339999998</v>
      </c>
      <c r="G179">
        <v>5000906.8679999998</v>
      </c>
      <c r="H179">
        <v>5203869.7240000004</v>
      </c>
      <c r="I179">
        <v>5523049.1009999998</v>
      </c>
      <c r="J179">
        <v>6078465.7280000001</v>
      </c>
      <c r="K179">
        <v>6658084.7609999999</v>
      </c>
      <c r="L179">
        <v>7231317.3219999997</v>
      </c>
      <c r="M179">
        <v>7980197.1239999998</v>
      </c>
      <c r="N179">
        <v>8454362.3430000003</v>
      </c>
      <c r="O179">
        <v>9209798.9020000007</v>
      </c>
      <c r="P179">
        <v>7732361.6890000002</v>
      </c>
      <c r="Q179">
        <v>9603250.0999999996</v>
      </c>
      <c r="R179">
        <v>11433542.737</v>
      </c>
      <c r="S179">
        <v>11590159.612</v>
      </c>
      <c r="T179">
        <v>12217640.448999999</v>
      </c>
      <c r="U179">
        <v>12892810.636</v>
      </c>
    </row>
    <row r="180" spans="1:21">
      <c r="A180" t="s">
        <v>200</v>
      </c>
      <c r="B180">
        <v>9906335.375</v>
      </c>
      <c r="C180">
        <v>10577549.179</v>
      </c>
      <c r="D180">
        <v>10819039.695</v>
      </c>
      <c r="E180">
        <v>10755257.573000001</v>
      </c>
      <c r="F180">
        <v>10909473.810000001</v>
      </c>
      <c r="G180">
        <v>11965271.168</v>
      </c>
      <c r="H180">
        <v>11861198.050000001</v>
      </c>
      <c r="I180">
        <v>12854976.284</v>
      </c>
      <c r="J180">
        <v>14814349.689999999</v>
      </c>
      <c r="K180">
        <v>17330095.583999999</v>
      </c>
      <c r="L180">
        <v>18638204.977000002</v>
      </c>
      <c r="M180">
        <v>21237518.761999998</v>
      </c>
      <c r="N180">
        <v>23595668.113000002</v>
      </c>
      <c r="O180">
        <v>25174447.287999999</v>
      </c>
      <c r="P180">
        <v>21771566.375</v>
      </c>
      <c r="Q180">
        <v>25203309.397</v>
      </c>
      <c r="R180">
        <v>29111063.864999998</v>
      </c>
      <c r="S180">
        <v>30554367.820999999</v>
      </c>
      <c r="T180">
        <v>32891568.93</v>
      </c>
      <c r="U180">
        <v>33869390.219999999</v>
      </c>
    </row>
    <row r="181" spans="1:21">
      <c r="A181" t="s">
        <v>201</v>
      </c>
      <c r="B181">
        <v>41859160.555</v>
      </c>
      <c r="C181">
        <v>44750062.571000002</v>
      </c>
      <c r="D181">
        <v>46672420.098999999</v>
      </c>
      <c r="E181">
        <v>49557777.990999997</v>
      </c>
      <c r="F181">
        <v>50375355.792999998</v>
      </c>
      <c r="G181">
        <v>53117705.553999998</v>
      </c>
      <c r="H181">
        <v>52294045.829000004</v>
      </c>
      <c r="I181">
        <v>55718943.425999999</v>
      </c>
      <c r="J181">
        <v>64240578.943999998</v>
      </c>
      <c r="K181">
        <v>78859240.104000002</v>
      </c>
      <c r="L181">
        <v>90760399.151999995</v>
      </c>
      <c r="M181">
        <v>107118702.495</v>
      </c>
      <c r="N181">
        <v>127861366.501</v>
      </c>
      <c r="O181">
        <v>141389610.15900001</v>
      </c>
      <c r="P181">
        <v>104076467.361</v>
      </c>
      <c r="Q181">
        <v>121169667.774</v>
      </c>
      <c r="R181">
        <v>144926715.44100001</v>
      </c>
      <c r="S181">
        <v>145822003.42199999</v>
      </c>
      <c r="T181">
        <v>152597683.57300001</v>
      </c>
      <c r="U181">
        <v>161215787.91800001</v>
      </c>
    </row>
    <row r="182" spans="1:21">
      <c r="A182" t="s">
        <v>202</v>
      </c>
      <c r="B182">
        <v>3101611</v>
      </c>
      <c r="C182">
        <v>3435115.92</v>
      </c>
      <c r="D182">
        <v>3528545.537</v>
      </c>
      <c r="E182">
        <v>3629941.148</v>
      </c>
      <c r="F182">
        <v>2753360.2549999999</v>
      </c>
      <c r="G182">
        <v>2540008.4</v>
      </c>
      <c r="H182">
        <v>2851835.514</v>
      </c>
      <c r="I182">
        <v>2518911.551</v>
      </c>
      <c r="J182">
        <v>2730728.8879999998</v>
      </c>
      <c r="K182">
        <v>3180610.784</v>
      </c>
      <c r="L182">
        <v>3911089.3149999999</v>
      </c>
      <c r="M182">
        <v>4108867.4169999999</v>
      </c>
      <c r="N182">
        <v>5813210.1550000003</v>
      </c>
      <c r="O182">
        <v>9307975.8650000002</v>
      </c>
      <c r="P182">
        <v>9201217.3990000002</v>
      </c>
      <c r="Q182">
        <v>8239222.835</v>
      </c>
      <c r="R182">
        <v>9888071.273</v>
      </c>
      <c r="S182">
        <v>9346649.3200000003</v>
      </c>
      <c r="T182">
        <v>9167538.2060000002</v>
      </c>
      <c r="U182">
        <v>8398124.7699999996</v>
      </c>
    </row>
    <row r="183" spans="1:21">
      <c r="A183" t="s">
        <v>203</v>
      </c>
      <c r="B183">
        <v>2723511.0890000002</v>
      </c>
      <c r="C183">
        <v>2995405.7280000001</v>
      </c>
      <c r="D183">
        <v>2642723.0550000002</v>
      </c>
      <c r="E183">
        <v>3108157.4139999999</v>
      </c>
      <c r="F183">
        <v>2434050.2910000002</v>
      </c>
      <c r="G183">
        <v>2536080.7820000001</v>
      </c>
      <c r="H183">
        <v>3100762.9649999999</v>
      </c>
      <c r="I183">
        <v>3130987.3590000002</v>
      </c>
      <c r="J183">
        <v>2685325.2459999998</v>
      </c>
      <c r="K183">
        <v>3213539.2650000001</v>
      </c>
      <c r="L183">
        <v>4233462.1449999996</v>
      </c>
      <c r="M183">
        <v>4323692.8990000002</v>
      </c>
      <c r="N183">
        <v>5144943.1169999996</v>
      </c>
      <c r="O183">
        <v>6972956.2199999997</v>
      </c>
      <c r="P183">
        <v>8526103.3680000007</v>
      </c>
      <c r="Q183">
        <v>8186379.8679999998</v>
      </c>
      <c r="R183">
        <v>8922853.6760000009</v>
      </c>
      <c r="S183">
        <v>7934858.892</v>
      </c>
      <c r="T183">
        <v>7565073.9550000001</v>
      </c>
      <c r="U183">
        <v>7396746.9440000001</v>
      </c>
    </row>
    <row r="184" spans="1:21">
      <c r="A184" t="s">
        <v>204</v>
      </c>
      <c r="B184">
        <v>55395964.568000004</v>
      </c>
      <c r="C184">
        <v>57825716.280000001</v>
      </c>
      <c r="D184">
        <v>59368998.788000003</v>
      </c>
      <c r="E184">
        <v>62440553.277999997</v>
      </c>
      <c r="F184">
        <v>66359023.971000001</v>
      </c>
      <c r="G184">
        <v>69075857.758000001</v>
      </c>
      <c r="H184">
        <v>66060055.097000003</v>
      </c>
      <c r="I184">
        <v>71775125.130999997</v>
      </c>
      <c r="J184">
        <v>83635961.575000003</v>
      </c>
      <c r="K184">
        <v>101232921.93000001</v>
      </c>
      <c r="L184">
        <v>113367278.774</v>
      </c>
      <c r="M184">
        <v>124277704.81999999</v>
      </c>
      <c r="N184">
        <v>144819237.03099999</v>
      </c>
      <c r="O184">
        <v>150329419.456</v>
      </c>
      <c r="P184">
        <v>105257952.13699999</v>
      </c>
      <c r="Q184">
        <v>136497502.01300001</v>
      </c>
      <c r="R184">
        <v>166418376.77900001</v>
      </c>
      <c r="S184">
        <v>159684303.99200001</v>
      </c>
      <c r="T184">
        <v>164120554.31999999</v>
      </c>
      <c r="U184">
        <v>170439261.954</v>
      </c>
    </row>
    <row r="185" spans="1:21">
      <c r="A185" t="s">
        <v>205</v>
      </c>
      <c r="B185">
        <v>26284207.447000001</v>
      </c>
      <c r="C185">
        <v>29096327.607000001</v>
      </c>
      <c r="D185">
        <v>35275283.998000003</v>
      </c>
      <c r="E185">
        <v>42498556.066</v>
      </c>
      <c r="F185">
        <v>45528073.281999998</v>
      </c>
      <c r="G185">
        <v>47829603.153999999</v>
      </c>
      <c r="H185">
        <v>55550119.476000004</v>
      </c>
      <c r="I185">
        <v>52897791.178000003</v>
      </c>
      <c r="J185">
        <v>54580418.533</v>
      </c>
      <c r="K185">
        <v>62686248.195</v>
      </c>
      <c r="L185">
        <v>69025311.586999997</v>
      </c>
      <c r="M185">
        <v>78829417.966999993</v>
      </c>
      <c r="N185">
        <v>83639859.871999994</v>
      </c>
      <c r="O185">
        <v>95352893.545000002</v>
      </c>
      <c r="P185">
        <v>74626953.967999995</v>
      </c>
      <c r="Q185">
        <v>76914420.225999996</v>
      </c>
      <c r="R185">
        <v>86820427.555000007</v>
      </c>
      <c r="S185">
        <v>92537434.410999998</v>
      </c>
      <c r="T185">
        <v>98976613.647</v>
      </c>
      <c r="U185">
        <v>100579023.76800001</v>
      </c>
    </row>
    <row r="186" spans="1:21">
      <c r="A186" t="s">
        <v>206</v>
      </c>
      <c r="B186">
        <v>25838179.956</v>
      </c>
      <c r="C186">
        <v>26481911.131999999</v>
      </c>
      <c r="D186">
        <v>27001553.054000001</v>
      </c>
      <c r="E186">
        <v>28015966.379999999</v>
      </c>
      <c r="F186">
        <v>29139004.870000001</v>
      </c>
      <c r="G186">
        <v>30944193.09</v>
      </c>
      <c r="H186">
        <v>32682874.329999998</v>
      </c>
      <c r="I186">
        <v>33107034.361000001</v>
      </c>
      <c r="J186">
        <v>37793755.213</v>
      </c>
      <c r="K186">
        <v>44649787.659999996</v>
      </c>
      <c r="L186">
        <v>51628513.877999999</v>
      </c>
      <c r="M186">
        <v>61083439.276000001</v>
      </c>
      <c r="N186">
        <v>73043673.231000006</v>
      </c>
      <c r="O186">
        <v>87385968.159999996</v>
      </c>
      <c r="P186">
        <v>72350202.841000006</v>
      </c>
      <c r="Q186">
        <v>80952291.819999993</v>
      </c>
      <c r="R186">
        <v>94391569.510000005</v>
      </c>
      <c r="S186">
        <v>98585487.041999996</v>
      </c>
      <c r="T186">
        <v>95059643.647</v>
      </c>
      <c r="U186">
        <v>98661329.496000007</v>
      </c>
    </row>
    <row r="187" spans="1:21">
      <c r="A187" t="s">
        <v>207</v>
      </c>
      <c r="B187">
        <v>5167150.7230000002</v>
      </c>
      <c r="C187">
        <v>5220170.3499999996</v>
      </c>
      <c r="D187">
        <v>5390193.9210000001</v>
      </c>
      <c r="E187">
        <v>5279094.5199999996</v>
      </c>
      <c r="F187">
        <v>6350838.8729999997</v>
      </c>
      <c r="G187">
        <v>6154079.0719999997</v>
      </c>
      <c r="H187">
        <v>6143773.9280000003</v>
      </c>
      <c r="I187">
        <v>6690128.8080000002</v>
      </c>
      <c r="J187">
        <v>8132021.9539999999</v>
      </c>
      <c r="K187">
        <v>9742735.7630000003</v>
      </c>
      <c r="L187">
        <v>11449382.458000001</v>
      </c>
      <c r="M187">
        <v>13156843.357999999</v>
      </c>
      <c r="N187">
        <v>16292572.562000001</v>
      </c>
      <c r="O187">
        <v>20863643.852000002</v>
      </c>
      <c r="P187">
        <v>17141412.890999999</v>
      </c>
      <c r="Q187">
        <v>20700257.370000001</v>
      </c>
      <c r="R187">
        <v>24443880.147</v>
      </c>
      <c r="S187">
        <v>24263290.399999999</v>
      </c>
      <c r="T187">
        <v>24666146.848999999</v>
      </c>
      <c r="U187">
        <v>25205711.541000001</v>
      </c>
    </row>
    <row r="188" spans="1:21">
      <c r="A188" t="s">
        <v>208</v>
      </c>
      <c r="B188">
        <v>10455172.642999999</v>
      </c>
      <c r="C188">
        <v>11813090.513</v>
      </c>
      <c r="D188">
        <v>12169638.179</v>
      </c>
      <c r="E188">
        <v>12456688.264</v>
      </c>
      <c r="F188">
        <v>11251395.787</v>
      </c>
      <c r="G188">
        <v>10816432.607000001</v>
      </c>
      <c r="H188">
        <v>11056100.132999999</v>
      </c>
      <c r="I188">
        <v>12589019.881999999</v>
      </c>
      <c r="J188">
        <v>14960546.898</v>
      </c>
      <c r="K188">
        <v>18022200.587000001</v>
      </c>
      <c r="L188">
        <v>20711963.895</v>
      </c>
      <c r="M188">
        <v>22695845.359999999</v>
      </c>
      <c r="N188">
        <v>27951403.710999999</v>
      </c>
      <c r="O188">
        <v>35938473.416000001</v>
      </c>
      <c r="P188">
        <v>26590442.850000001</v>
      </c>
      <c r="Q188">
        <v>29086270.190000001</v>
      </c>
      <c r="R188">
        <v>37570510.568999998</v>
      </c>
      <c r="S188">
        <v>39287497.695</v>
      </c>
      <c r="T188">
        <v>40109220.085000001</v>
      </c>
      <c r="U188">
        <v>39032549.612999998</v>
      </c>
    </row>
    <row r="189" spans="1:21">
      <c r="A189" t="s">
        <v>209</v>
      </c>
      <c r="B189">
        <v>8676019.1510000005</v>
      </c>
      <c r="C189">
        <v>9455960.6870000008</v>
      </c>
      <c r="D189">
        <v>10102422.437999999</v>
      </c>
      <c r="E189">
        <v>9645712.4049999993</v>
      </c>
      <c r="F189">
        <v>8260981.6409999998</v>
      </c>
      <c r="G189">
        <v>7832396.6799999997</v>
      </c>
      <c r="H189">
        <v>7493436.8430000003</v>
      </c>
      <c r="I189">
        <v>8704665.8450000007</v>
      </c>
      <c r="J189">
        <v>10253321.055</v>
      </c>
      <c r="K189">
        <v>12773658.733999999</v>
      </c>
      <c r="L189">
        <v>14272498.984999999</v>
      </c>
      <c r="M189">
        <v>15737832.452</v>
      </c>
      <c r="N189">
        <v>18941940.287999999</v>
      </c>
      <c r="O189">
        <v>24134472.912999999</v>
      </c>
      <c r="P189">
        <v>16164243.593</v>
      </c>
      <c r="Q189">
        <v>17100744.022</v>
      </c>
      <c r="R189">
        <v>22669608.958999999</v>
      </c>
      <c r="S189">
        <v>24341669.522</v>
      </c>
      <c r="T189">
        <v>23693645.5</v>
      </c>
      <c r="U189">
        <v>22742971.449000001</v>
      </c>
    </row>
    <row r="190" spans="1:21">
      <c r="A190" t="s">
        <v>210</v>
      </c>
      <c r="B190">
        <v>29506258.142000001</v>
      </c>
      <c r="C190">
        <v>30663416.471000001</v>
      </c>
      <c r="D190">
        <v>33497827.127999999</v>
      </c>
      <c r="E190">
        <v>35330547.011</v>
      </c>
      <c r="F190">
        <v>31306689.965999998</v>
      </c>
      <c r="G190">
        <v>32620397.870000001</v>
      </c>
      <c r="H190">
        <v>34045408.653999999</v>
      </c>
      <c r="I190">
        <v>36285256.262000002</v>
      </c>
      <c r="J190">
        <v>43694067.906999998</v>
      </c>
      <c r="K190">
        <v>56169745.692000002</v>
      </c>
      <c r="L190">
        <v>69427467.275999993</v>
      </c>
      <c r="M190">
        <v>84398894.221000001</v>
      </c>
      <c r="N190">
        <v>108483048.493</v>
      </c>
      <c r="O190">
        <v>125178166.985</v>
      </c>
      <c r="P190">
        <v>76850796.946999997</v>
      </c>
      <c r="Q190">
        <v>94788083.5</v>
      </c>
      <c r="R190">
        <v>123858089.60699999</v>
      </c>
      <c r="S190">
        <v>125273656.72400001</v>
      </c>
      <c r="T190">
        <v>113361704.375</v>
      </c>
      <c r="U190">
        <v>109619059.48199999</v>
      </c>
    </row>
    <row r="191" spans="1:21">
      <c r="A191" t="s">
        <v>211</v>
      </c>
      <c r="B191">
        <v>25277145.963</v>
      </c>
      <c r="C191">
        <v>24450461.463</v>
      </c>
      <c r="D191">
        <v>23971338.816</v>
      </c>
      <c r="E191">
        <v>21064069.638</v>
      </c>
      <c r="F191">
        <v>18229291.734000001</v>
      </c>
      <c r="G191">
        <v>20188923.703000002</v>
      </c>
      <c r="H191">
        <v>18993447.366999999</v>
      </c>
      <c r="I191">
        <v>20284814.782000002</v>
      </c>
      <c r="J191">
        <v>23541838.313000001</v>
      </c>
      <c r="K191">
        <v>25153515.243999999</v>
      </c>
      <c r="L191">
        <v>25514505.092</v>
      </c>
      <c r="M191">
        <v>27541815.831</v>
      </c>
      <c r="N191">
        <v>30544712.234000001</v>
      </c>
      <c r="O191">
        <v>28004727.436000001</v>
      </c>
      <c r="P191">
        <v>19714164.057</v>
      </c>
      <c r="Q191">
        <v>26963524.607999999</v>
      </c>
      <c r="R191">
        <v>31610100.344999999</v>
      </c>
      <c r="S191">
        <v>28727874.829</v>
      </c>
      <c r="T191">
        <v>30947148.559999999</v>
      </c>
      <c r="U191">
        <v>31835840.635000002</v>
      </c>
    </row>
    <row r="192" spans="1:21">
      <c r="A192" t="s">
        <v>212</v>
      </c>
      <c r="B192">
        <v>8089714.1529999999</v>
      </c>
      <c r="C192">
        <v>8780718.9539999999</v>
      </c>
      <c r="D192">
        <v>8182587.2300000004</v>
      </c>
      <c r="E192">
        <v>7677113.3449999997</v>
      </c>
      <c r="F192">
        <v>6615521.835</v>
      </c>
      <c r="G192">
        <v>6904007.966</v>
      </c>
      <c r="H192">
        <v>6727138.6619999995</v>
      </c>
      <c r="I192">
        <v>6576528.2709999997</v>
      </c>
      <c r="J192">
        <v>7779676.1789999995</v>
      </c>
      <c r="K192">
        <v>8765478.9340000004</v>
      </c>
      <c r="L192">
        <v>9405240.2929999996</v>
      </c>
      <c r="M192">
        <v>10030784.374</v>
      </c>
      <c r="N192">
        <v>11808516.653999999</v>
      </c>
      <c r="O192">
        <v>12089822.822000001</v>
      </c>
      <c r="P192">
        <v>9279852.2789999992</v>
      </c>
      <c r="Q192">
        <v>10117064.109999999</v>
      </c>
      <c r="R192">
        <v>11656741.696</v>
      </c>
      <c r="S192">
        <v>11255230.771</v>
      </c>
      <c r="T192">
        <v>10929364.381999999</v>
      </c>
      <c r="U192">
        <v>11108210.969000001</v>
      </c>
    </row>
    <row r="193" spans="1:21">
      <c r="A193" t="s">
        <v>213</v>
      </c>
      <c r="B193">
        <v>13968841.839</v>
      </c>
      <c r="C193">
        <v>14446767.511</v>
      </c>
      <c r="D193">
        <v>14371057.516000001</v>
      </c>
      <c r="E193">
        <v>14731256.689999999</v>
      </c>
      <c r="F193">
        <v>14380609.608999999</v>
      </c>
      <c r="G193">
        <v>14216651.627</v>
      </c>
      <c r="H193">
        <v>14420683.529999999</v>
      </c>
      <c r="I193">
        <v>13194640.057</v>
      </c>
      <c r="J193">
        <v>13956903.255999999</v>
      </c>
      <c r="K193">
        <v>16498930.175000001</v>
      </c>
      <c r="L193">
        <v>18632889.813000001</v>
      </c>
      <c r="M193">
        <v>20520844.342999998</v>
      </c>
      <c r="N193">
        <v>19504420.984999999</v>
      </c>
      <c r="O193">
        <v>19967623.488000002</v>
      </c>
      <c r="P193">
        <v>13416306.953</v>
      </c>
      <c r="Q193">
        <v>14974116.313999999</v>
      </c>
      <c r="R193">
        <v>16028120.949999999</v>
      </c>
      <c r="S193">
        <v>14881531.056</v>
      </c>
      <c r="T193">
        <v>14669697.037</v>
      </c>
      <c r="U193">
        <v>14193750.645</v>
      </c>
    </row>
    <row r="194" spans="1:21">
      <c r="A194" t="s">
        <v>214</v>
      </c>
      <c r="B194">
        <v>6532229.5619999999</v>
      </c>
      <c r="C194">
        <v>7238261.716</v>
      </c>
      <c r="D194">
        <v>6720987.5159999998</v>
      </c>
      <c r="E194">
        <v>6677563.4610000001</v>
      </c>
      <c r="F194">
        <v>5995682.2280000001</v>
      </c>
      <c r="G194">
        <v>5666399.4680000003</v>
      </c>
      <c r="H194">
        <v>5682268.7350000003</v>
      </c>
      <c r="I194">
        <v>6231946.4550000001</v>
      </c>
      <c r="J194">
        <v>7246096.0710000014</v>
      </c>
      <c r="K194">
        <v>8622954.4820000008</v>
      </c>
      <c r="L194">
        <v>9356683.6309999991</v>
      </c>
      <c r="M194">
        <v>10587213.790999999</v>
      </c>
      <c r="N194">
        <v>12702075.363</v>
      </c>
      <c r="O194">
        <v>14224580.086999999</v>
      </c>
      <c r="P194">
        <v>11190802.773</v>
      </c>
      <c r="Q194">
        <v>12143678.091</v>
      </c>
      <c r="R194">
        <v>15176709.147</v>
      </c>
      <c r="S194">
        <v>15356700.130999999</v>
      </c>
      <c r="T194">
        <v>16366088.028000001</v>
      </c>
      <c r="U194">
        <v>16806872.594999999</v>
      </c>
    </row>
    <row r="195" spans="1:21">
      <c r="A195" t="s">
        <v>215</v>
      </c>
      <c r="B195">
        <v>60412856.814000003</v>
      </c>
      <c r="C195">
        <v>63897089.796999998</v>
      </c>
      <c r="D195">
        <v>64139578.75</v>
      </c>
      <c r="E195">
        <v>58395746.593000002</v>
      </c>
      <c r="F195">
        <v>62254768.200999998</v>
      </c>
      <c r="G195">
        <v>74495526.966999993</v>
      </c>
      <c r="H195">
        <v>63344910.101000004</v>
      </c>
      <c r="I195">
        <v>61803714.274999999</v>
      </c>
      <c r="J195">
        <v>73709176.172000006</v>
      </c>
      <c r="K195">
        <v>94671801.158000007</v>
      </c>
      <c r="L195">
        <v>98501522.899000004</v>
      </c>
      <c r="M195">
        <v>110956060.46799999</v>
      </c>
      <c r="N195">
        <v>148742309.414</v>
      </c>
      <c r="O195">
        <v>161243834.11399999</v>
      </c>
      <c r="P195">
        <v>114297619.978</v>
      </c>
      <c r="Q195">
        <v>160905531.84</v>
      </c>
      <c r="R195">
        <v>193015728.90200001</v>
      </c>
      <c r="S195">
        <v>175773431.75099999</v>
      </c>
      <c r="T195">
        <v>174062054.54100001</v>
      </c>
      <c r="U195">
        <v>184703950.699</v>
      </c>
    </row>
    <row r="196" spans="1:21">
      <c r="A196" t="s">
        <v>216</v>
      </c>
      <c r="B196">
        <v>16310422.029999999</v>
      </c>
      <c r="C196">
        <v>18101991.039000001</v>
      </c>
      <c r="D196">
        <v>17414327.044</v>
      </c>
      <c r="E196">
        <v>17628743.488000002</v>
      </c>
      <c r="F196">
        <v>16746014.854</v>
      </c>
      <c r="G196">
        <v>18644499.338</v>
      </c>
      <c r="H196">
        <v>17663884.057999998</v>
      </c>
      <c r="I196">
        <v>15880220.050000001</v>
      </c>
      <c r="J196">
        <v>18109624.254999999</v>
      </c>
      <c r="K196">
        <v>23744659.925999999</v>
      </c>
      <c r="L196">
        <v>27271755.346999999</v>
      </c>
      <c r="M196">
        <v>32119486.149</v>
      </c>
      <c r="N196">
        <v>32746162.977000002</v>
      </c>
      <c r="O196">
        <v>36896454.351999998</v>
      </c>
      <c r="P196">
        <v>21439184.493000001</v>
      </c>
      <c r="Q196">
        <v>26895712.109000001</v>
      </c>
      <c r="R196">
        <v>38509767.921999998</v>
      </c>
      <c r="S196">
        <v>41594139.292999998</v>
      </c>
      <c r="T196">
        <v>36241160.973999999</v>
      </c>
      <c r="U196">
        <v>39234628.706</v>
      </c>
    </row>
    <row r="197" spans="1:21">
      <c r="A197" t="s">
        <v>217</v>
      </c>
      <c r="B197">
        <v>6975495.318</v>
      </c>
      <c r="C197">
        <v>7665448.6840000004</v>
      </c>
      <c r="D197">
        <v>7047800.1529999999</v>
      </c>
      <c r="E197">
        <v>6711021.2819999997</v>
      </c>
      <c r="F197">
        <v>6179414.4380000001</v>
      </c>
      <c r="G197">
        <v>6487195.0549999997</v>
      </c>
      <c r="H197">
        <v>6081180.3899999997</v>
      </c>
      <c r="I197">
        <v>5665677.0099999998</v>
      </c>
      <c r="J197">
        <v>6637859.4840000002</v>
      </c>
      <c r="K197">
        <v>7910464.7249999996</v>
      </c>
      <c r="L197">
        <v>9059130.6919999998</v>
      </c>
      <c r="M197">
        <v>10278340.627</v>
      </c>
      <c r="N197">
        <v>12311703.242000001</v>
      </c>
      <c r="O197">
        <v>13507725.677999999</v>
      </c>
      <c r="P197">
        <v>9119813.9299999997</v>
      </c>
      <c r="Q197">
        <v>9857024.9959999993</v>
      </c>
      <c r="R197">
        <v>13158681.244000001</v>
      </c>
      <c r="S197">
        <v>13717705.958000001</v>
      </c>
      <c r="T197">
        <v>13280144.872</v>
      </c>
      <c r="U197">
        <v>12969664.699999999</v>
      </c>
    </row>
    <row r="198" spans="1:21">
      <c r="A198" t="s">
        <v>218</v>
      </c>
      <c r="B198">
        <v>6522089.8940000003</v>
      </c>
      <c r="C198">
        <v>7156484.5290000001</v>
      </c>
      <c r="D198">
        <v>7384568.6869999999</v>
      </c>
      <c r="E198">
        <v>7710521.3049999997</v>
      </c>
      <c r="F198">
        <v>7514595.7170000002</v>
      </c>
      <c r="G198">
        <v>8451769.5219999999</v>
      </c>
      <c r="H198">
        <v>7682478.9349999996</v>
      </c>
      <c r="I198">
        <v>7487873.8660000004</v>
      </c>
      <c r="J198">
        <v>8579774.1040000003</v>
      </c>
      <c r="K198">
        <v>10619714.291999999</v>
      </c>
      <c r="L198">
        <v>11817468.016000001</v>
      </c>
      <c r="M198">
        <v>13264928.862</v>
      </c>
      <c r="N198">
        <v>13772684.367000001</v>
      </c>
      <c r="O198">
        <v>16263782.346000001</v>
      </c>
      <c r="P198">
        <v>10367581.372</v>
      </c>
      <c r="Q198">
        <v>12961559.062000001</v>
      </c>
      <c r="R198">
        <v>16901542.602000002</v>
      </c>
      <c r="S198">
        <v>16718266.365</v>
      </c>
      <c r="T198">
        <v>15681128.967</v>
      </c>
      <c r="U198">
        <v>17141210.567000002</v>
      </c>
    </row>
    <row r="199" spans="1:21">
      <c r="A199" t="s">
        <v>219</v>
      </c>
      <c r="B199">
        <v>10051077.823999999</v>
      </c>
      <c r="C199">
        <v>10616348.465</v>
      </c>
      <c r="D199">
        <v>10881995.6</v>
      </c>
      <c r="E199">
        <v>10220448.300000001</v>
      </c>
      <c r="F199">
        <v>9485108.0209999997</v>
      </c>
      <c r="G199">
        <v>9808451.6429999992</v>
      </c>
      <c r="H199">
        <v>9008806.5</v>
      </c>
      <c r="I199">
        <v>9009699.477</v>
      </c>
      <c r="J199">
        <v>10915654.319</v>
      </c>
      <c r="K199">
        <v>14106706.969000001</v>
      </c>
      <c r="L199">
        <v>16053387.765000001</v>
      </c>
      <c r="M199">
        <v>19094042.350000001</v>
      </c>
      <c r="N199">
        <v>20961510.199999999</v>
      </c>
      <c r="O199">
        <v>24506350.640999999</v>
      </c>
      <c r="P199">
        <v>18816492.614</v>
      </c>
      <c r="Q199">
        <v>19854494.809</v>
      </c>
      <c r="R199">
        <v>22310564.188999999</v>
      </c>
      <c r="S199">
        <v>21723733.771000002</v>
      </c>
      <c r="T199">
        <v>21714998.892000001</v>
      </c>
      <c r="U199">
        <v>21267934.204999998</v>
      </c>
    </row>
    <row r="200" spans="1:21">
      <c r="A200" t="s">
        <v>220</v>
      </c>
      <c r="B200">
        <v>38412568.927000001</v>
      </c>
      <c r="C200">
        <v>41628728.670000002</v>
      </c>
      <c r="D200">
        <v>40278856.952</v>
      </c>
      <c r="E200">
        <v>40295443</v>
      </c>
      <c r="F200">
        <v>39523953.928000003</v>
      </c>
      <c r="G200">
        <v>41408658.144000001</v>
      </c>
      <c r="H200">
        <v>41364832.159000002</v>
      </c>
      <c r="I200">
        <v>42836057.737999998</v>
      </c>
      <c r="J200">
        <v>50543256.306000002</v>
      </c>
      <c r="K200">
        <v>63347038.831</v>
      </c>
      <c r="L200">
        <v>68909707.459999993</v>
      </c>
      <c r="M200">
        <v>80590214.788000003</v>
      </c>
      <c r="N200">
        <v>99551435.400999993</v>
      </c>
      <c r="O200">
        <v>113400400.515</v>
      </c>
      <c r="P200">
        <v>88905228.066</v>
      </c>
      <c r="Q200">
        <v>95377241.097000003</v>
      </c>
      <c r="R200">
        <v>111961889.134</v>
      </c>
      <c r="S200">
        <v>112039874.539</v>
      </c>
      <c r="T200">
        <v>116041846.04700001</v>
      </c>
      <c r="U200">
        <v>118461616.457</v>
      </c>
    </row>
    <row r="201" spans="1:21">
      <c r="A201" t="s">
        <v>221</v>
      </c>
      <c r="B201">
        <v>17800962.445999999</v>
      </c>
      <c r="C201">
        <v>18672314.081999999</v>
      </c>
      <c r="D201">
        <v>18937092.368000001</v>
      </c>
      <c r="E201">
        <v>19243247.713</v>
      </c>
      <c r="F201">
        <v>19164495.287</v>
      </c>
      <c r="G201">
        <v>19494772.934</v>
      </c>
      <c r="H201">
        <v>19786285.600000001</v>
      </c>
      <c r="I201">
        <v>21117059.693</v>
      </c>
      <c r="J201">
        <v>25635496.364</v>
      </c>
      <c r="K201">
        <v>31048974.931000002</v>
      </c>
      <c r="L201">
        <v>33739497.037</v>
      </c>
      <c r="M201">
        <v>38029489.090999998</v>
      </c>
      <c r="N201">
        <v>46995251.537</v>
      </c>
      <c r="O201">
        <v>54289044.75</v>
      </c>
      <c r="P201">
        <v>43547976.515000001</v>
      </c>
      <c r="Q201">
        <v>51501650.847999997</v>
      </c>
      <c r="R201">
        <v>61112733.681000002</v>
      </c>
      <c r="S201">
        <v>61654769.333999999</v>
      </c>
      <c r="T201">
        <v>64391893.340999998</v>
      </c>
      <c r="U201">
        <v>66997209.755999997</v>
      </c>
    </row>
    <row r="202" spans="1:21">
      <c r="A202" t="s">
        <v>222</v>
      </c>
      <c r="B202">
        <v>35425488.979000002</v>
      </c>
      <c r="C202">
        <v>37700464.886</v>
      </c>
      <c r="D202">
        <v>37922276.434</v>
      </c>
      <c r="E202">
        <v>37900121.506999999</v>
      </c>
      <c r="F202">
        <v>39024640.318000004</v>
      </c>
      <c r="G202">
        <v>41565985.035999998</v>
      </c>
      <c r="H202">
        <v>43044739.43</v>
      </c>
      <c r="I202">
        <v>44571522.044</v>
      </c>
      <c r="J202">
        <v>53053962.629000001</v>
      </c>
      <c r="K202">
        <v>65236761.068999998</v>
      </c>
      <c r="L202">
        <v>69565986.371999994</v>
      </c>
      <c r="M202">
        <v>79745064.799999997</v>
      </c>
      <c r="N202">
        <v>96245316.647</v>
      </c>
      <c r="O202">
        <v>107327874.868</v>
      </c>
      <c r="P202">
        <v>89125839.783000007</v>
      </c>
      <c r="Q202">
        <v>105871254.382</v>
      </c>
      <c r="R202">
        <v>124779692.41</v>
      </c>
      <c r="S202">
        <v>124178378.78200001</v>
      </c>
      <c r="T202">
        <v>131758798.558</v>
      </c>
      <c r="U202">
        <v>139447335.53200001</v>
      </c>
    </row>
    <row r="203" spans="1:21">
      <c r="A203" t="s">
        <v>223</v>
      </c>
      <c r="B203">
        <v>28065177.675999999</v>
      </c>
      <c r="C203">
        <v>30295731.153000001</v>
      </c>
      <c r="D203">
        <v>30013089.210000001</v>
      </c>
      <c r="E203">
        <v>29872548.493999999</v>
      </c>
      <c r="F203">
        <v>29277363.910999998</v>
      </c>
      <c r="G203">
        <v>29516644.528000001</v>
      </c>
      <c r="H203">
        <v>29860177.443999998</v>
      </c>
      <c r="I203">
        <v>30165370.828000002</v>
      </c>
      <c r="J203">
        <v>34933008.119999997</v>
      </c>
      <c r="K203">
        <v>44192187.355999999</v>
      </c>
      <c r="L203">
        <v>52441147.490999997</v>
      </c>
      <c r="M203">
        <v>62325450.858000003</v>
      </c>
      <c r="N203">
        <v>77831984.621000007</v>
      </c>
      <c r="O203">
        <v>92474496.487000003</v>
      </c>
      <c r="P203">
        <v>63002028.902000003</v>
      </c>
      <c r="Q203">
        <v>65117474.520000003</v>
      </c>
      <c r="R203">
        <v>80729854.452999994</v>
      </c>
      <c r="S203">
        <v>83912699.560000002</v>
      </c>
      <c r="T203">
        <v>87049992.934</v>
      </c>
      <c r="U203">
        <v>90753737.609999999</v>
      </c>
    </row>
    <row r="204" spans="1:21">
      <c r="A204" t="s">
        <v>224</v>
      </c>
      <c r="B204">
        <v>21892481.381999999</v>
      </c>
      <c r="C204">
        <v>23783989.019000001</v>
      </c>
      <c r="D204">
        <v>23444617.923</v>
      </c>
      <c r="E204">
        <v>24219007.559</v>
      </c>
      <c r="F204">
        <v>23227960.134</v>
      </c>
      <c r="G204">
        <v>23087063.142999999</v>
      </c>
      <c r="H204">
        <v>23421580.149</v>
      </c>
      <c r="I204">
        <v>25869734.162999999</v>
      </c>
      <c r="J204">
        <v>30115891.776999999</v>
      </c>
      <c r="K204">
        <v>37031569.564000003</v>
      </c>
      <c r="L204">
        <v>39689495.364</v>
      </c>
      <c r="M204">
        <v>44249230.560000002</v>
      </c>
      <c r="N204">
        <v>50847328.184</v>
      </c>
      <c r="O204">
        <v>56149827.387999997</v>
      </c>
      <c r="P204">
        <v>42972530.767999999</v>
      </c>
      <c r="Q204">
        <v>47591172.979000002</v>
      </c>
      <c r="R204">
        <v>56518437.769000001</v>
      </c>
      <c r="S204">
        <v>57158239.527000003</v>
      </c>
      <c r="T204">
        <v>60394067.142999999</v>
      </c>
      <c r="U204">
        <v>61401690.118000001</v>
      </c>
    </row>
    <row r="205" spans="1:21">
      <c r="A205" t="s">
        <v>225</v>
      </c>
      <c r="B205">
        <v>12154567.107999999</v>
      </c>
      <c r="C205">
        <v>12540992.652000001</v>
      </c>
      <c r="D205">
        <v>12086077</v>
      </c>
      <c r="E205">
        <v>11838585.664000001</v>
      </c>
      <c r="F205">
        <v>11591811.526000001</v>
      </c>
      <c r="G205">
        <v>12520841.032</v>
      </c>
      <c r="H205">
        <v>11981448.743000001</v>
      </c>
      <c r="I205">
        <v>12456910.591</v>
      </c>
      <c r="J205">
        <v>14729666.947000001</v>
      </c>
      <c r="K205">
        <v>17632198.043000001</v>
      </c>
      <c r="L205">
        <v>19701834.425999999</v>
      </c>
      <c r="M205">
        <v>21846421.710000001</v>
      </c>
      <c r="N205">
        <v>26007998.624000002</v>
      </c>
      <c r="O205">
        <v>30911526.653000001</v>
      </c>
      <c r="P205">
        <v>21985204.583999999</v>
      </c>
      <c r="Q205">
        <v>29333224.151999999</v>
      </c>
      <c r="R205">
        <v>35650143.281999998</v>
      </c>
      <c r="S205">
        <v>32823900.370999999</v>
      </c>
      <c r="T205">
        <v>32926520.789000001</v>
      </c>
      <c r="U205">
        <v>34217242.557999998</v>
      </c>
    </row>
    <row r="206" spans="1:21">
      <c r="A206" t="s">
        <v>226</v>
      </c>
      <c r="B206">
        <v>19605686.32</v>
      </c>
      <c r="C206">
        <v>20877098.046999998</v>
      </c>
      <c r="D206">
        <v>21667517.021000002</v>
      </c>
      <c r="E206">
        <v>22387355.73</v>
      </c>
      <c r="F206">
        <v>22363126.017000001</v>
      </c>
      <c r="G206">
        <v>22993225.52</v>
      </c>
      <c r="H206">
        <v>23482096.234999999</v>
      </c>
      <c r="I206">
        <v>25489806.039999999</v>
      </c>
      <c r="J206">
        <v>29967245.272999998</v>
      </c>
      <c r="K206">
        <v>36555860.088</v>
      </c>
      <c r="L206">
        <v>41059180.906999998</v>
      </c>
      <c r="M206">
        <v>50328495.990999997</v>
      </c>
      <c r="N206">
        <v>62206569.640000001</v>
      </c>
      <c r="O206">
        <v>71187092.010000005</v>
      </c>
      <c r="P206">
        <v>57284548.821000002</v>
      </c>
      <c r="Q206">
        <v>65532664.752999999</v>
      </c>
      <c r="R206">
        <v>77535036.856999993</v>
      </c>
      <c r="S206">
        <v>81269519.430000007</v>
      </c>
      <c r="T206">
        <v>86818805.666999996</v>
      </c>
      <c r="U206">
        <v>91312898.048999995</v>
      </c>
    </row>
    <row r="207" spans="1:21">
      <c r="A207" t="s">
        <v>227</v>
      </c>
      <c r="B207">
        <v>14740056.549000001</v>
      </c>
      <c r="C207">
        <v>15088633.274</v>
      </c>
      <c r="D207">
        <v>15178372.956</v>
      </c>
      <c r="E207">
        <v>15565632.876</v>
      </c>
      <c r="F207">
        <v>15465377.254000001</v>
      </c>
      <c r="G207">
        <v>16201390.316</v>
      </c>
      <c r="H207">
        <v>16406882.733999999</v>
      </c>
      <c r="I207">
        <v>17705094.568999998</v>
      </c>
      <c r="J207">
        <v>20772564.146000002</v>
      </c>
      <c r="K207">
        <v>25459861.784000002</v>
      </c>
      <c r="L207">
        <v>29602044.660999998</v>
      </c>
      <c r="M207">
        <v>33516780.579</v>
      </c>
      <c r="N207">
        <v>40558982.005000003</v>
      </c>
      <c r="O207">
        <v>48932050.719999999</v>
      </c>
      <c r="P207">
        <v>36958608.658</v>
      </c>
      <c r="Q207">
        <v>44630114.386</v>
      </c>
      <c r="R207">
        <v>54984684.670999996</v>
      </c>
      <c r="S207">
        <v>55278544.134999998</v>
      </c>
      <c r="T207">
        <v>56307953.009999998</v>
      </c>
      <c r="U207">
        <v>60524795.785999998</v>
      </c>
    </row>
    <row r="208" spans="1:21">
      <c r="A208" t="s">
        <v>228</v>
      </c>
      <c r="B208">
        <v>12857086.468</v>
      </c>
      <c r="C208">
        <v>13811058.088</v>
      </c>
      <c r="D208">
        <v>14013827.061000001</v>
      </c>
      <c r="E208">
        <v>14632335.091</v>
      </c>
      <c r="F208">
        <v>14962294.816</v>
      </c>
      <c r="G208">
        <v>15519312.548</v>
      </c>
      <c r="H208">
        <v>15265551.84</v>
      </c>
      <c r="I208">
        <v>15885281.438999999</v>
      </c>
      <c r="J208">
        <v>18128703.583000001</v>
      </c>
      <c r="K208">
        <v>20857077.927000001</v>
      </c>
      <c r="L208">
        <v>21824301.206</v>
      </c>
      <c r="M208">
        <v>24295445.796999998</v>
      </c>
      <c r="N208">
        <v>25837453.515999999</v>
      </c>
      <c r="O208">
        <v>28626698.096999999</v>
      </c>
      <c r="P208">
        <v>23100524.824000001</v>
      </c>
      <c r="Q208">
        <v>25535651.642000001</v>
      </c>
      <c r="R208">
        <v>30513153.212000001</v>
      </c>
      <c r="S208">
        <v>31466666.668000001</v>
      </c>
      <c r="T208">
        <v>33176097.754000001</v>
      </c>
      <c r="U208">
        <v>34428251.641000003</v>
      </c>
    </row>
    <row r="209" spans="1:21">
      <c r="A209" t="s">
        <v>229</v>
      </c>
      <c r="B209">
        <v>16174501.242000001</v>
      </c>
      <c r="C209">
        <v>15553288.868000001</v>
      </c>
      <c r="D209">
        <v>16055943.128</v>
      </c>
      <c r="E209">
        <v>15153453.560000001</v>
      </c>
      <c r="F209">
        <v>14381629.325999999</v>
      </c>
      <c r="G209">
        <v>14309290.419</v>
      </c>
      <c r="H209">
        <v>13591998.16</v>
      </c>
      <c r="I209">
        <v>11540236.505999999</v>
      </c>
      <c r="J209">
        <v>11605047.606000001</v>
      </c>
      <c r="K209">
        <v>12776358.418</v>
      </c>
      <c r="L209">
        <v>15301550.956</v>
      </c>
      <c r="M209">
        <v>18489761.208999999</v>
      </c>
      <c r="N209">
        <v>44622857.042000003</v>
      </c>
      <c r="O209">
        <v>48776200.266000003</v>
      </c>
      <c r="P209">
        <v>41649317.464000002</v>
      </c>
      <c r="Q209">
        <v>49825815.984999999</v>
      </c>
      <c r="R209">
        <v>51464635.625</v>
      </c>
      <c r="S209">
        <v>50983714.016999997</v>
      </c>
      <c r="T209">
        <v>50469519.093000002</v>
      </c>
      <c r="U209">
        <v>49896614.542000003</v>
      </c>
    </row>
    <row r="210" spans="1:21">
      <c r="A210" t="s">
        <v>230</v>
      </c>
      <c r="B210">
        <v>132764019.311</v>
      </c>
      <c r="C210">
        <v>152283222.417</v>
      </c>
      <c r="D210">
        <v>171666116.03400001</v>
      </c>
      <c r="E210">
        <v>171136591.19800001</v>
      </c>
      <c r="F210">
        <v>182218402.773</v>
      </c>
      <c r="G210">
        <v>198336679.37900001</v>
      </c>
      <c r="H210">
        <v>183723922.373</v>
      </c>
      <c r="I210">
        <v>180534544.79100001</v>
      </c>
      <c r="J210">
        <v>208066543.667</v>
      </c>
      <c r="K210">
        <v>249435814.73500001</v>
      </c>
      <c r="L210">
        <v>275923611.23000002</v>
      </c>
      <c r="M210">
        <v>301924570.45300001</v>
      </c>
      <c r="N210">
        <v>305809992.713</v>
      </c>
      <c r="O210">
        <v>308972427.53200001</v>
      </c>
      <c r="P210">
        <v>264501522.20199999</v>
      </c>
      <c r="Q210">
        <v>321143334.37800002</v>
      </c>
      <c r="R210">
        <v>347108796.42299998</v>
      </c>
      <c r="S210">
        <v>365004202.22399998</v>
      </c>
      <c r="T210">
        <v>356569362.546</v>
      </c>
      <c r="U210">
        <v>368576076.72500002</v>
      </c>
    </row>
    <row r="211" spans="1:21">
      <c r="A211" t="s">
        <v>231</v>
      </c>
      <c r="B211">
        <v>99376922.762999997</v>
      </c>
      <c r="C211">
        <v>104794677.28399999</v>
      </c>
      <c r="D211">
        <v>116326181.88600001</v>
      </c>
      <c r="E211">
        <v>122566012.764</v>
      </c>
      <c r="F211">
        <v>137500119.30700001</v>
      </c>
      <c r="G211">
        <v>164274128.16800001</v>
      </c>
      <c r="H211">
        <v>147466159.54499999</v>
      </c>
      <c r="I211">
        <v>147754794.21399999</v>
      </c>
      <c r="J211">
        <v>160297205.82600001</v>
      </c>
      <c r="K211">
        <v>182329226.38699999</v>
      </c>
      <c r="L211">
        <v>201037139.39700001</v>
      </c>
      <c r="M211">
        <v>221886091.558</v>
      </c>
      <c r="N211">
        <v>216988273.36500001</v>
      </c>
      <c r="O211">
        <v>212064717.382</v>
      </c>
      <c r="P211">
        <v>175651847.03299999</v>
      </c>
      <c r="Q211">
        <v>202214147.95500001</v>
      </c>
      <c r="R211">
        <v>195303732.93900001</v>
      </c>
      <c r="S211">
        <v>186248461.42199999</v>
      </c>
      <c r="T211">
        <v>185049550.77599999</v>
      </c>
      <c r="U211">
        <v>186356425.03200001</v>
      </c>
    </row>
    <row r="212" spans="1:21">
      <c r="A212" t="s">
        <v>232</v>
      </c>
      <c r="B212">
        <v>23839320.385000002</v>
      </c>
      <c r="C212">
        <v>24495718.335999999</v>
      </c>
      <c r="D212">
        <v>23734426.026000001</v>
      </c>
      <c r="E212">
        <v>24047155.306000002</v>
      </c>
      <c r="F212">
        <v>23282598.552000001</v>
      </c>
      <c r="G212">
        <v>28635014.855</v>
      </c>
      <c r="H212">
        <v>29075281.232000001</v>
      </c>
      <c r="I212">
        <v>32822712.491</v>
      </c>
      <c r="J212">
        <v>37534463.958999999</v>
      </c>
      <c r="K212">
        <v>48737431.240999997</v>
      </c>
      <c r="L212">
        <v>57557762.783</v>
      </c>
      <c r="M212">
        <v>77656421.228</v>
      </c>
      <c r="N212">
        <v>90013321.489999995</v>
      </c>
      <c r="O212">
        <v>97026139.756999999</v>
      </c>
      <c r="P212">
        <v>85307944.481000006</v>
      </c>
      <c r="Q212">
        <v>100551704.28300001</v>
      </c>
      <c r="R212">
        <v>95267697.158999994</v>
      </c>
      <c r="S212">
        <v>88936585.812000006</v>
      </c>
      <c r="T212">
        <v>85066307.693000004</v>
      </c>
      <c r="U212">
        <v>90820437.709000006</v>
      </c>
    </row>
    <row r="213" spans="1:21">
      <c r="A213" t="s">
        <v>233</v>
      </c>
      <c r="B213">
        <v>22305504.346999999</v>
      </c>
      <c r="C213">
        <v>19846468.046</v>
      </c>
      <c r="D213">
        <v>18798724.66</v>
      </c>
      <c r="E213">
        <v>17709903.191</v>
      </c>
      <c r="F213">
        <v>17189468.401999999</v>
      </c>
      <c r="G213">
        <v>19338986.068999998</v>
      </c>
      <c r="H213">
        <v>17068255.357999999</v>
      </c>
      <c r="I213">
        <v>17108999.511</v>
      </c>
      <c r="J213">
        <v>16722918.345000001</v>
      </c>
      <c r="K213">
        <v>17707736.855</v>
      </c>
      <c r="L213">
        <v>18771582.844000001</v>
      </c>
      <c r="M213">
        <v>18898130.381999999</v>
      </c>
      <c r="N213">
        <v>19544975.135000002</v>
      </c>
      <c r="O213">
        <v>17977438.386</v>
      </c>
      <c r="P213">
        <v>12966776.045</v>
      </c>
      <c r="Q213">
        <v>15749290.17</v>
      </c>
      <c r="R213">
        <v>16614986.957</v>
      </c>
      <c r="S213">
        <v>16918331.081</v>
      </c>
      <c r="T213">
        <v>16408222.304</v>
      </c>
      <c r="U213">
        <v>16637166.880999999</v>
      </c>
    </row>
    <row r="214" spans="1:21">
      <c r="A214" t="s">
        <v>234</v>
      </c>
      <c r="B214">
        <v>21499932.274</v>
      </c>
      <c r="C214">
        <v>21022492.947999999</v>
      </c>
      <c r="D214">
        <v>20083720.835999999</v>
      </c>
      <c r="E214">
        <v>20478095.646000002</v>
      </c>
      <c r="F214">
        <v>23360520.875999998</v>
      </c>
      <c r="G214">
        <v>27490943.73</v>
      </c>
      <c r="H214">
        <v>27078445.647</v>
      </c>
      <c r="I214">
        <v>32830719.559</v>
      </c>
      <c r="J214">
        <v>42871470.093000002</v>
      </c>
      <c r="K214">
        <v>56274521.783</v>
      </c>
      <c r="L214">
        <v>62265261.413000003</v>
      </c>
      <c r="M214">
        <v>62150374.251000002</v>
      </c>
      <c r="N214">
        <v>64885858.832999997</v>
      </c>
      <c r="O214">
        <v>66906089.055</v>
      </c>
      <c r="P214">
        <v>59436777.237999998</v>
      </c>
      <c r="Q214">
        <v>62779347.597999997</v>
      </c>
      <c r="R214">
        <v>61492933.718999997</v>
      </c>
      <c r="S214">
        <v>60009539.092</v>
      </c>
      <c r="T214">
        <v>55890396.416000001</v>
      </c>
      <c r="U214">
        <v>47621385.026000001</v>
      </c>
    </row>
    <row r="215" spans="1:21">
      <c r="A215" t="s">
        <v>235</v>
      </c>
      <c r="B215">
        <v>121665021.14399999</v>
      </c>
      <c r="C215">
        <v>128912593.426</v>
      </c>
      <c r="D215">
        <v>145860015.37599999</v>
      </c>
      <c r="E215">
        <v>152205405.81200001</v>
      </c>
      <c r="F215">
        <v>172036268.60800001</v>
      </c>
      <c r="G215">
        <v>222593307.255</v>
      </c>
      <c r="H215">
        <v>205861325.382</v>
      </c>
      <c r="I215">
        <v>207057812.36000001</v>
      </c>
      <c r="J215">
        <v>229786015.25600001</v>
      </c>
      <c r="K215">
        <v>298367743.03299999</v>
      </c>
      <c r="L215">
        <v>360144863.66100001</v>
      </c>
      <c r="M215">
        <v>430761399.05400002</v>
      </c>
      <c r="N215">
        <v>417488422.49800003</v>
      </c>
      <c r="O215">
        <v>452516497.38700002</v>
      </c>
      <c r="P215">
        <v>386093221.93199998</v>
      </c>
      <c r="Q215">
        <v>447671258.16000003</v>
      </c>
      <c r="R215">
        <v>512959962.02600002</v>
      </c>
      <c r="S215">
        <v>539388466.69000006</v>
      </c>
      <c r="T215">
        <v>596888807.75</v>
      </c>
      <c r="U215">
        <v>631825503.57099998</v>
      </c>
    </row>
    <row r="216" spans="1:21">
      <c r="A216" t="s">
        <v>236</v>
      </c>
      <c r="B216">
        <v>23760808.715</v>
      </c>
      <c r="C216">
        <v>26391281.879000001</v>
      </c>
      <c r="D216">
        <v>29879728.105999999</v>
      </c>
      <c r="E216">
        <v>29677655.572999999</v>
      </c>
      <c r="F216">
        <v>31499420.624000002</v>
      </c>
      <c r="G216">
        <v>37044719.908</v>
      </c>
      <c r="H216">
        <v>33940855.445</v>
      </c>
      <c r="I216">
        <v>31743193.013999999</v>
      </c>
      <c r="J216">
        <v>35517175.891000003</v>
      </c>
      <c r="K216">
        <v>41963170.247000001</v>
      </c>
      <c r="L216">
        <v>45864601.623999998</v>
      </c>
      <c r="M216">
        <v>55966130.215999998</v>
      </c>
      <c r="N216">
        <v>69107445.498999998</v>
      </c>
      <c r="O216">
        <v>79928103.571999997</v>
      </c>
      <c r="P216">
        <v>68223492.850999996</v>
      </c>
      <c r="Q216">
        <v>85878286.173999995</v>
      </c>
      <c r="R216">
        <v>92696894.142000005</v>
      </c>
      <c r="S216">
        <v>92845909.130999997</v>
      </c>
      <c r="T216">
        <v>98094035.327000007</v>
      </c>
      <c r="U216">
        <v>97318876.758000001</v>
      </c>
    </row>
    <row r="217" spans="1:21">
      <c r="A217" t="s">
        <v>237</v>
      </c>
      <c r="B217">
        <v>66506917.489</v>
      </c>
      <c r="C217">
        <v>69504460.253999993</v>
      </c>
      <c r="D217">
        <v>74472968.599999994</v>
      </c>
      <c r="E217">
        <v>78171410.303000003</v>
      </c>
      <c r="F217">
        <v>82369160.719999999</v>
      </c>
      <c r="G217">
        <v>96233327.826000005</v>
      </c>
      <c r="H217">
        <v>87194015.545000002</v>
      </c>
      <c r="I217">
        <v>89074251.606000006</v>
      </c>
      <c r="J217">
        <v>103938487.939</v>
      </c>
      <c r="K217">
        <v>127882299.301</v>
      </c>
      <c r="L217">
        <v>142267384.54100001</v>
      </c>
      <c r="M217">
        <v>164002763.50099999</v>
      </c>
      <c r="N217">
        <v>185945221.34799999</v>
      </c>
      <c r="O217">
        <v>200251647.43700001</v>
      </c>
      <c r="P217">
        <v>161948400.78600001</v>
      </c>
      <c r="Q217">
        <v>204786150.419</v>
      </c>
      <c r="R217">
        <v>232549751.542</v>
      </c>
      <c r="S217">
        <v>238134083.898</v>
      </c>
      <c r="T217">
        <v>249944441.914</v>
      </c>
      <c r="U217">
        <v>259792243.479</v>
      </c>
    </row>
    <row r="218" spans="1:21">
      <c r="A218" t="s">
        <v>238</v>
      </c>
      <c r="B218">
        <v>29805825.978999998</v>
      </c>
      <c r="C218">
        <v>33747788.732000001</v>
      </c>
      <c r="D218">
        <v>35652755.803999998</v>
      </c>
      <c r="E218">
        <v>36330794.148000002</v>
      </c>
      <c r="F218">
        <v>38040051.810999997</v>
      </c>
      <c r="G218">
        <v>43086790.523999996</v>
      </c>
      <c r="H218">
        <v>41613921.971000001</v>
      </c>
      <c r="I218">
        <v>39914698.777999997</v>
      </c>
      <c r="J218">
        <v>44829801.024999999</v>
      </c>
      <c r="K218">
        <v>54345630.254000001</v>
      </c>
      <c r="L218">
        <v>61376522.359999999</v>
      </c>
      <c r="M218">
        <v>77317127.226999998</v>
      </c>
      <c r="N218">
        <v>91933160.101999998</v>
      </c>
      <c r="O218">
        <v>101443966.251</v>
      </c>
      <c r="P218">
        <v>73683810.496000007</v>
      </c>
      <c r="Q218">
        <v>93789705.515000001</v>
      </c>
      <c r="R218">
        <v>112486604.06900001</v>
      </c>
      <c r="S218">
        <v>113925539.53399999</v>
      </c>
      <c r="T218">
        <v>121546975.117</v>
      </c>
      <c r="U218">
        <v>128665250.59299999</v>
      </c>
    </row>
    <row r="219" spans="1:21">
      <c r="A219" t="s">
        <v>239</v>
      </c>
      <c r="B219">
        <v>12278484.694</v>
      </c>
      <c r="C219">
        <v>13109900.296</v>
      </c>
      <c r="D219">
        <v>13288553.711999999</v>
      </c>
      <c r="E219">
        <v>13912888.221999999</v>
      </c>
      <c r="F219">
        <v>14069050.566</v>
      </c>
      <c r="G219">
        <v>14338738.242000001</v>
      </c>
      <c r="H219">
        <v>15938163.153999999</v>
      </c>
      <c r="I219">
        <v>17478452.416000001</v>
      </c>
      <c r="J219">
        <v>20202922.149</v>
      </c>
      <c r="K219">
        <v>23241818.982999999</v>
      </c>
      <c r="L219">
        <v>26136475.952</v>
      </c>
      <c r="M219">
        <v>29639293.059</v>
      </c>
      <c r="N219">
        <v>33356503.401000001</v>
      </c>
      <c r="O219">
        <v>36931030.196000002</v>
      </c>
      <c r="P219">
        <v>34439580.545999996</v>
      </c>
      <c r="Q219">
        <v>38082878.372000001</v>
      </c>
      <c r="R219">
        <v>42096507.456</v>
      </c>
      <c r="S219">
        <v>42878440.813000001</v>
      </c>
      <c r="T219">
        <v>42295698.166000001</v>
      </c>
      <c r="U219">
        <v>42815449.626999997</v>
      </c>
    </row>
    <row r="220" spans="1:21">
      <c r="A220" t="s">
        <v>240</v>
      </c>
      <c r="B220">
        <v>31476977.035999998</v>
      </c>
      <c r="C220">
        <v>33610596.019000001</v>
      </c>
      <c r="D220">
        <v>34833537.598999999</v>
      </c>
      <c r="E220">
        <v>34052494.296999998</v>
      </c>
      <c r="F220">
        <v>34901333.737999998</v>
      </c>
      <c r="G220">
        <v>36144085.634000003</v>
      </c>
      <c r="H220">
        <v>37572455.266999997</v>
      </c>
      <c r="I220">
        <v>41946502.335000001</v>
      </c>
      <c r="J220">
        <v>49082681.877999999</v>
      </c>
      <c r="K220">
        <v>58428703.042000003</v>
      </c>
      <c r="L220">
        <v>64072789.855999999</v>
      </c>
      <c r="M220">
        <v>71745847.857999995</v>
      </c>
      <c r="N220">
        <v>81702528.809</v>
      </c>
      <c r="O220">
        <v>86403108.075000003</v>
      </c>
      <c r="P220">
        <v>74415991.121999994</v>
      </c>
      <c r="Q220">
        <v>85412848.549999997</v>
      </c>
      <c r="R220">
        <v>95146267.104000002</v>
      </c>
      <c r="S220">
        <v>96245180.084999993</v>
      </c>
      <c r="T220">
        <v>102132152.123</v>
      </c>
      <c r="U220">
        <v>106719894.539</v>
      </c>
    </row>
    <row r="221" spans="1:21">
      <c r="A221" t="s">
        <v>241</v>
      </c>
      <c r="B221">
        <v>187578382.12200001</v>
      </c>
      <c r="C221">
        <v>192513565.56999999</v>
      </c>
      <c r="D221">
        <v>209903168.36199999</v>
      </c>
      <c r="E221">
        <v>202537301.52200001</v>
      </c>
      <c r="F221">
        <v>239191087.898</v>
      </c>
      <c r="G221">
        <v>307112893.991</v>
      </c>
      <c r="H221">
        <v>241643253.162</v>
      </c>
      <c r="I221">
        <v>256119437.94</v>
      </c>
      <c r="J221">
        <v>291876244.31599998</v>
      </c>
      <c r="K221">
        <v>348731636.12800002</v>
      </c>
      <c r="L221">
        <v>367379123.167</v>
      </c>
      <c r="M221">
        <v>425791446.18199998</v>
      </c>
      <c r="N221">
        <v>457861573.07999998</v>
      </c>
      <c r="O221">
        <v>451201392.96100003</v>
      </c>
      <c r="P221">
        <v>406708768.57200003</v>
      </c>
      <c r="Q221">
        <v>540083515.85599995</v>
      </c>
      <c r="R221">
        <v>557653687.76499999</v>
      </c>
      <c r="S221">
        <v>558817520.44700003</v>
      </c>
      <c r="T221">
        <v>619120683.23399997</v>
      </c>
      <c r="U221">
        <v>628313182.38900006</v>
      </c>
    </row>
    <row r="222" spans="1:21">
      <c r="A222" t="s">
        <v>242</v>
      </c>
      <c r="B222">
        <v>79770576.833000004</v>
      </c>
      <c r="C222">
        <v>78728103.147</v>
      </c>
      <c r="D222">
        <v>82707376.807999998</v>
      </c>
      <c r="E222">
        <v>81046319.430000007</v>
      </c>
      <c r="F222">
        <v>87820347.910999998</v>
      </c>
      <c r="G222">
        <v>103100767.383</v>
      </c>
      <c r="H222">
        <v>90299509.817000002</v>
      </c>
      <c r="I222">
        <v>94519975.880999997</v>
      </c>
      <c r="J222">
        <v>109233879.29799999</v>
      </c>
      <c r="K222">
        <v>135727545.91299999</v>
      </c>
      <c r="L222">
        <v>148362720.42500001</v>
      </c>
      <c r="M222">
        <v>167586430.097</v>
      </c>
      <c r="N222">
        <v>180754981.87200001</v>
      </c>
      <c r="O222">
        <v>195527319.338</v>
      </c>
      <c r="P222">
        <v>158730519.391</v>
      </c>
      <c r="Q222">
        <v>198221620.93799999</v>
      </c>
      <c r="R222">
        <v>225000271.85499999</v>
      </c>
      <c r="S222">
        <v>225408638.33000001</v>
      </c>
      <c r="T222">
        <v>238952575.64300001</v>
      </c>
      <c r="U222">
        <v>243858429.55500001</v>
      </c>
    </row>
    <row r="223" spans="1:21">
      <c r="A223" t="s">
        <v>243</v>
      </c>
      <c r="B223">
        <v>231934178.329</v>
      </c>
      <c r="C223">
        <v>249284112.845</v>
      </c>
      <c r="D223">
        <v>262832145.31200001</v>
      </c>
      <c r="E223">
        <v>281150096.55599999</v>
      </c>
      <c r="F223">
        <v>294762241.46600002</v>
      </c>
      <c r="G223">
        <v>304173697.588</v>
      </c>
      <c r="H223">
        <v>309669998.22299999</v>
      </c>
      <c r="I223">
        <v>343695062.06699997</v>
      </c>
      <c r="J223">
        <v>395103501.08399999</v>
      </c>
      <c r="K223">
        <v>456824455.91000003</v>
      </c>
      <c r="L223">
        <v>487520706.69300002</v>
      </c>
      <c r="M223">
        <v>537197434.38</v>
      </c>
      <c r="N223">
        <v>623505097.37100005</v>
      </c>
      <c r="O223">
        <v>635888111.03999996</v>
      </c>
      <c r="P223">
        <v>438740922.71100003</v>
      </c>
      <c r="Q223">
        <v>557146581.88499999</v>
      </c>
      <c r="R223">
        <v>640282664.97000003</v>
      </c>
      <c r="S223">
        <v>651776421.10800004</v>
      </c>
      <c r="T223">
        <v>678440000.89900005</v>
      </c>
      <c r="U223">
        <v>708999704.27199996</v>
      </c>
    </row>
    <row r="224" spans="1:21">
      <c r="A224" t="s">
        <v>244</v>
      </c>
      <c r="B224">
        <v>45383942.887999997</v>
      </c>
      <c r="C224">
        <v>49785751.707999997</v>
      </c>
      <c r="D224">
        <v>55487444.740999997</v>
      </c>
      <c r="E224">
        <v>54923206.343999997</v>
      </c>
      <c r="F224">
        <v>54041330.015000001</v>
      </c>
      <c r="G224">
        <v>57230578.016000003</v>
      </c>
      <c r="H224">
        <v>56586629.642999999</v>
      </c>
      <c r="I224">
        <v>60186379.957999997</v>
      </c>
      <c r="J224">
        <v>68355622.155000001</v>
      </c>
      <c r="K224">
        <v>80957929.877000004</v>
      </c>
      <c r="L224">
        <v>90481295.653999999</v>
      </c>
      <c r="M224">
        <v>103624699.711</v>
      </c>
      <c r="N224">
        <v>128063266.463</v>
      </c>
      <c r="O224">
        <v>135090074.301</v>
      </c>
      <c r="P224">
        <v>80090350.071999997</v>
      </c>
      <c r="Q224">
        <v>104991448.509</v>
      </c>
      <c r="R224">
        <v>129374104.86499999</v>
      </c>
      <c r="S224">
        <v>138929254.33500001</v>
      </c>
      <c r="T224">
        <v>137912895.06799999</v>
      </c>
      <c r="U224">
        <v>140192716.711</v>
      </c>
    </row>
    <row r="225" spans="1:21">
      <c r="A225" t="s">
        <v>245</v>
      </c>
      <c r="B225">
        <v>16367245.991</v>
      </c>
      <c r="C225">
        <v>16363714.686000001</v>
      </c>
      <c r="D225">
        <v>15997595.414999999</v>
      </c>
      <c r="E225">
        <v>18227858.059</v>
      </c>
      <c r="F225">
        <v>18081886.392000001</v>
      </c>
      <c r="G225">
        <v>16202765.327</v>
      </c>
      <c r="H225">
        <v>14769286.374</v>
      </c>
      <c r="I225">
        <v>16510287.651000001</v>
      </c>
      <c r="J225">
        <v>20760988.627999999</v>
      </c>
      <c r="K225">
        <v>28036617.017999999</v>
      </c>
      <c r="L225">
        <v>30525838.954</v>
      </c>
      <c r="M225">
        <v>34847019.905000001</v>
      </c>
      <c r="N225">
        <v>42414691.737999998</v>
      </c>
      <c r="O225">
        <v>50669094.663000003</v>
      </c>
      <c r="P225">
        <v>25750530.350000001</v>
      </c>
      <c r="Q225">
        <v>33111253</v>
      </c>
      <c r="R225">
        <v>47506967.781000003</v>
      </c>
      <c r="S225">
        <v>46913002.351999998</v>
      </c>
      <c r="T225">
        <v>47704234.824000001</v>
      </c>
      <c r="U225">
        <v>51779454.968999997</v>
      </c>
    </row>
    <row r="226" spans="1:21">
      <c r="A226" t="s">
        <v>246</v>
      </c>
      <c r="B226">
        <v>112858714.911</v>
      </c>
      <c r="C226">
        <v>118723265.711</v>
      </c>
      <c r="D226">
        <v>123983581.171</v>
      </c>
      <c r="E226">
        <v>127595234.91599999</v>
      </c>
      <c r="F226">
        <v>134461967.648</v>
      </c>
      <c r="G226">
        <v>142506885.62599999</v>
      </c>
      <c r="H226">
        <v>137672479.35299999</v>
      </c>
      <c r="I226">
        <v>152487552.50099999</v>
      </c>
      <c r="J226">
        <v>179545646.625</v>
      </c>
      <c r="K226">
        <v>214376576.27700001</v>
      </c>
      <c r="L226">
        <v>234799712.65700001</v>
      </c>
      <c r="M226">
        <v>259459730.669</v>
      </c>
      <c r="N226">
        <v>297415091.34600002</v>
      </c>
      <c r="O226">
        <v>311222469.93699998</v>
      </c>
      <c r="P226">
        <v>229687965.47999999</v>
      </c>
      <c r="Q226">
        <v>302148012.82300001</v>
      </c>
      <c r="R226">
        <v>356921243.92299998</v>
      </c>
      <c r="S226">
        <v>361475023.95999998</v>
      </c>
      <c r="T226">
        <v>378616800.449</v>
      </c>
      <c r="U226">
        <v>386294094.255</v>
      </c>
    </row>
    <row r="227" spans="1:21">
      <c r="A227" t="s">
        <v>247</v>
      </c>
      <c r="B227">
        <v>18387457.434</v>
      </c>
      <c r="C227">
        <v>18317478.247000001</v>
      </c>
      <c r="D227">
        <v>18581124.252</v>
      </c>
      <c r="E227">
        <v>18732309.27</v>
      </c>
      <c r="F227">
        <v>19430857.489999998</v>
      </c>
      <c r="G227">
        <v>21227138.686999999</v>
      </c>
      <c r="H227">
        <v>19880510.026999999</v>
      </c>
      <c r="I227">
        <v>21021715.348000001</v>
      </c>
      <c r="J227">
        <v>24904499.822999999</v>
      </c>
      <c r="K227">
        <v>29650325.530000001</v>
      </c>
      <c r="L227">
        <v>32494978.607999999</v>
      </c>
      <c r="M227">
        <v>35532632.980999999</v>
      </c>
      <c r="N227">
        <v>40565601.796999998</v>
      </c>
      <c r="O227">
        <v>46690561.487000003</v>
      </c>
      <c r="P227">
        <v>35296972.696999997</v>
      </c>
      <c r="Q227">
        <v>40091780.938000001</v>
      </c>
      <c r="R227">
        <v>46822830.392999999</v>
      </c>
      <c r="S227">
        <v>47929328.151000001</v>
      </c>
      <c r="T227">
        <v>49028619.197999999</v>
      </c>
      <c r="U227">
        <v>53037401.131999999</v>
      </c>
    </row>
    <row r="228" spans="1:21">
      <c r="A228" t="s">
        <v>248</v>
      </c>
      <c r="B228">
        <v>9702645.7469999995</v>
      </c>
      <c r="C228">
        <v>9446061.3680000007</v>
      </c>
      <c r="D228">
        <v>9449143.159</v>
      </c>
      <c r="E228">
        <v>10836052.005000001</v>
      </c>
      <c r="F228">
        <v>10318999.239</v>
      </c>
      <c r="G228">
        <v>11068391.332</v>
      </c>
      <c r="H228">
        <v>10443646.535</v>
      </c>
      <c r="I228">
        <v>11163144.039000001</v>
      </c>
      <c r="J228">
        <v>14865910.617000001</v>
      </c>
      <c r="K228">
        <v>20033858.280999999</v>
      </c>
      <c r="L228">
        <v>23283301.761</v>
      </c>
      <c r="M228">
        <v>26878998.103999998</v>
      </c>
      <c r="N228">
        <v>35148289.609999999</v>
      </c>
      <c r="O228">
        <v>37508845.082999997</v>
      </c>
      <c r="P228">
        <v>17486401.592</v>
      </c>
      <c r="Q228">
        <v>25749973.519000001</v>
      </c>
      <c r="R228">
        <v>36587031.741999999</v>
      </c>
      <c r="S228">
        <v>36554526.659000002</v>
      </c>
      <c r="T228">
        <v>34032640.335000001</v>
      </c>
      <c r="U228">
        <v>37971947.872000001</v>
      </c>
    </row>
    <row r="229" spans="1:21">
      <c r="A229" t="s">
        <v>249</v>
      </c>
      <c r="B229">
        <v>7089468.1009999998</v>
      </c>
      <c r="C229">
        <v>7182703.3039999995</v>
      </c>
      <c r="D229">
        <v>7709453.8250000002</v>
      </c>
      <c r="E229">
        <v>9690955.6040000003</v>
      </c>
      <c r="F229">
        <v>8949878.6239999998</v>
      </c>
      <c r="G229">
        <v>8342084.7149999999</v>
      </c>
      <c r="H229">
        <v>8797260.4759999998</v>
      </c>
      <c r="I229">
        <v>9268877.5869999994</v>
      </c>
      <c r="J229">
        <v>12497145.379000001</v>
      </c>
      <c r="K229">
        <v>15949704.507999999</v>
      </c>
      <c r="L229">
        <v>16385685.998</v>
      </c>
      <c r="M229">
        <v>18444688.342</v>
      </c>
      <c r="N229">
        <v>21617823.041000001</v>
      </c>
      <c r="O229">
        <v>26347457.228999998</v>
      </c>
      <c r="P229">
        <v>21878143.699999999</v>
      </c>
      <c r="Q229">
        <v>24512164.385000002</v>
      </c>
      <c r="R229">
        <v>29173949.140000001</v>
      </c>
      <c r="S229">
        <v>33481586.545000002</v>
      </c>
      <c r="T229">
        <v>29805207.567000002</v>
      </c>
      <c r="U229">
        <v>31438669.311000001</v>
      </c>
    </row>
    <row r="230" spans="1:21">
      <c r="A230" t="s">
        <v>250</v>
      </c>
      <c r="B230">
        <v>67992073.104000002</v>
      </c>
      <c r="C230">
        <v>77702692.891000003</v>
      </c>
      <c r="D230">
        <v>91817905.700000003</v>
      </c>
      <c r="E230">
        <v>112387203.038</v>
      </c>
      <c r="F230">
        <v>110625345.898</v>
      </c>
      <c r="G230">
        <v>100506880.406</v>
      </c>
      <c r="H230">
        <v>108252477.609</v>
      </c>
      <c r="I230">
        <v>109516567.37</v>
      </c>
      <c r="J230">
        <v>108243079.487</v>
      </c>
      <c r="K230">
        <v>120697711.23800001</v>
      </c>
      <c r="L230">
        <v>128435833.26100001</v>
      </c>
      <c r="M230">
        <v>161296934.083</v>
      </c>
      <c r="N230">
        <v>182706596.45500001</v>
      </c>
      <c r="O230">
        <v>196510982.759</v>
      </c>
      <c r="P230">
        <v>125972668.08400001</v>
      </c>
      <c r="Q230">
        <v>134929000.729</v>
      </c>
      <c r="R230">
        <v>153448861.204</v>
      </c>
      <c r="S230">
        <v>171399442.752</v>
      </c>
      <c r="T230">
        <v>185156844.34200001</v>
      </c>
      <c r="U230">
        <v>206668871.56400001</v>
      </c>
    </row>
    <row r="231" spans="1:21">
      <c r="A231" t="s">
        <v>251</v>
      </c>
      <c r="B231">
        <v>37273482.452</v>
      </c>
      <c r="C231">
        <v>38167105.417999998</v>
      </c>
      <c r="D231">
        <v>37689426.960000001</v>
      </c>
      <c r="E231">
        <v>42634250.375</v>
      </c>
      <c r="F231">
        <v>40865170.897</v>
      </c>
      <c r="G231">
        <v>40497689.637999997</v>
      </c>
      <c r="H231">
        <v>44094739.402000003</v>
      </c>
      <c r="I231">
        <v>46830267.802000001</v>
      </c>
      <c r="J231">
        <v>53925334.089000002</v>
      </c>
      <c r="K231">
        <v>64689987.164999999</v>
      </c>
      <c r="L231">
        <v>71258695.767000005</v>
      </c>
      <c r="M231">
        <v>88381490.086999997</v>
      </c>
      <c r="N231">
        <v>106861361.108</v>
      </c>
      <c r="O231">
        <v>143223658.67399999</v>
      </c>
      <c r="P231">
        <v>143567634.84400001</v>
      </c>
      <c r="Q231">
        <v>170466074.875</v>
      </c>
      <c r="R231">
        <v>185145866.46900001</v>
      </c>
      <c r="S231">
        <v>153547824.73899999</v>
      </c>
      <c r="T231">
        <v>143435125.17699999</v>
      </c>
      <c r="U231">
        <v>134038077.264</v>
      </c>
    </row>
    <row r="232" spans="1:21">
      <c r="A232" t="s">
        <v>252</v>
      </c>
      <c r="B232">
        <v>2677732.2000000002</v>
      </c>
      <c r="C232">
        <v>3051611.875</v>
      </c>
      <c r="D232">
        <v>3057944.0419999999</v>
      </c>
      <c r="E232">
        <v>3013311.835</v>
      </c>
      <c r="F232">
        <v>3104224.6710000001</v>
      </c>
      <c r="G232">
        <v>2824833.3650000002</v>
      </c>
      <c r="H232">
        <v>2907731.0920000002</v>
      </c>
      <c r="I232">
        <v>3123815.68</v>
      </c>
      <c r="J232">
        <v>3823091.7489999998</v>
      </c>
      <c r="K232">
        <v>4889209.0980000002</v>
      </c>
      <c r="L232">
        <v>5530725.8830000004</v>
      </c>
      <c r="M232">
        <v>6455891.1710000001</v>
      </c>
      <c r="N232">
        <v>8133752.7290000003</v>
      </c>
      <c r="O232">
        <v>9734066.9419999998</v>
      </c>
      <c r="P232">
        <v>6672238.7170000002</v>
      </c>
      <c r="Q232">
        <v>7338707.4029999999</v>
      </c>
      <c r="R232">
        <v>8805819.6329999994</v>
      </c>
      <c r="S232">
        <v>9196133.8479999993</v>
      </c>
      <c r="T232">
        <v>10464133.321</v>
      </c>
      <c r="U232">
        <v>9396281.7100000009</v>
      </c>
    </row>
    <row r="233" spans="1:21">
      <c r="A233" t="s">
        <v>253</v>
      </c>
      <c r="B233">
        <v>5442443.8490000004</v>
      </c>
      <c r="C233">
        <v>5910799.2860000003</v>
      </c>
      <c r="D233">
        <v>5858845.5049999999</v>
      </c>
      <c r="E233">
        <v>5988738.5580000002</v>
      </c>
      <c r="F233">
        <v>6188922.9460000014</v>
      </c>
      <c r="G233">
        <v>6005736.142</v>
      </c>
      <c r="H233">
        <v>5880536.591</v>
      </c>
      <c r="I233">
        <v>6626836.4730000002</v>
      </c>
      <c r="J233">
        <v>8518371.6060000006</v>
      </c>
      <c r="K233">
        <v>10289658.048</v>
      </c>
      <c r="L233">
        <v>11454962.737</v>
      </c>
      <c r="M233">
        <v>13753549.859999999</v>
      </c>
      <c r="N233">
        <v>15224074.744000001</v>
      </c>
      <c r="O233">
        <v>16556177.458000001</v>
      </c>
      <c r="P233">
        <v>13257652.017000001</v>
      </c>
      <c r="Q233">
        <v>13789272.166999999</v>
      </c>
      <c r="R233">
        <v>15409215.022</v>
      </c>
      <c r="S233">
        <v>14957430.691</v>
      </c>
      <c r="T233">
        <v>16734241.147</v>
      </c>
      <c r="U233">
        <v>17923665.644000001</v>
      </c>
    </row>
    <row r="234" spans="1:21">
      <c r="A234" t="s">
        <v>254</v>
      </c>
      <c r="B234">
        <v>9832633.0789999999</v>
      </c>
      <c r="C234">
        <v>10559474.046</v>
      </c>
      <c r="D234">
        <v>10955999.721999999</v>
      </c>
      <c r="E234">
        <v>11406229.711999999</v>
      </c>
      <c r="F234">
        <v>11967130.931</v>
      </c>
      <c r="G234">
        <v>12418441.085999999</v>
      </c>
      <c r="H234">
        <v>12548909.611</v>
      </c>
      <c r="I234">
        <v>13372241.131999999</v>
      </c>
      <c r="J234">
        <v>15221075.512</v>
      </c>
      <c r="K234">
        <v>17170622.456999999</v>
      </c>
      <c r="L234">
        <v>19130773.998</v>
      </c>
      <c r="M234">
        <v>21190600.905000001</v>
      </c>
      <c r="N234">
        <v>24914909.009</v>
      </c>
      <c r="O234">
        <v>28610103.884</v>
      </c>
      <c r="P234">
        <v>23624176.116</v>
      </c>
      <c r="Q234">
        <v>27777104.103999998</v>
      </c>
      <c r="R234">
        <v>34139547.704999998</v>
      </c>
      <c r="S234">
        <v>41738460.144000001</v>
      </c>
      <c r="T234">
        <v>48820346.662</v>
      </c>
      <c r="U234">
        <v>57007966.626000002</v>
      </c>
    </row>
    <row r="235" spans="1:21">
      <c r="A235" t="s">
        <v>255</v>
      </c>
      <c r="B235">
        <v>44912921.814000003</v>
      </c>
      <c r="C235">
        <v>49281609.656000003</v>
      </c>
      <c r="D235">
        <v>51004313.075999998</v>
      </c>
      <c r="E235">
        <v>53593099.023999996</v>
      </c>
      <c r="F235">
        <v>57436045.406000003</v>
      </c>
      <c r="G235">
        <v>61416690.596000001</v>
      </c>
      <c r="H235">
        <v>60927523.251999997</v>
      </c>
      <c r="I235">
        <v>65325353.850000001</v>
      </c>
      <c r="J235">
        <v>76045440.071999997</v>
      </c>
      <c r="K235">
        <v>89838465.790000007</v>
      </c>
      <c r="L235">
        <v>97384863.572999999</v>
      </c>
      <c r="M235">
        <v>108125122.63699999</v>
      </c>
      <c r="N235">
        <v>126743659.23199999</v>
      </c>
      <c r="O235">
        <v>136519130.88100001</v>
      </c>
      <c r="P235">
        <v>112481771.92399999</v>
      </c>
      <c r="Q235">
        <v>128779594.498</v>
      </c>
      <c r="R235">
        <v>146151127.56200001</v>
      </c>
      <c r="S235">
        <v>156696311.41600001</v>
      </c>
      <c r="T235">
        <v>166313123.64300001</v>
      </c>
      <c r="U235">
        <v>173918252.54300001</v>
      </c>
    </row>
    <row r="236" spans="1:21">
      <c r="A236" t="s">
        <v>256</v>
      </c>
      <c r="B236">
        <v>14945197.731000001</v>
      </c>
      <c r="C236">
        <v>15387308.922</v>
      </c>
      <c r="D236">
        <v>15661325.937000001</v>
      </c>
      <c r="E236">
        <v>14793067.139</v>
      </c>
      <c r="F236">
        <v>15417790.710000001</v>
      </c>
      <c r="G236">
        <v>16462607.300000001</v>
      </c>
      <c r="H236">
        <v>16341996.624</v>
      </c>
      <c r="I236">
        <v>16060758.346999999</v>
      </c>
      <c r="J236">
        <v>17840406.614</v>
      </c>
      <c r="K236">
        <v>21259660.598000001</v>
      </c>
      <c r="L236">
        <v>23724321.824000001</v>
      </c>
      <c r="M236">
        <v>27027004.611000001</v>
      </c>
      <c r="N236">
        <v>32209943.793000001</v>
      </c>
      <c r="O236">
        <v>37700520.222999997</v>
      </c>
      <c r="P236">
        <v>33114042.890000001</v>
      </c>
      <c r="Q236">
        <v>40761402.406000003</v>
      </c>
      <c r="R236">
        <v>53154191.763999999</v>
      </c>
      <c r="S236">
        <v>56047640.560000002</v>
      </c>
      <c r="T236">
        <v>61057939.861000001</v>
      </c>
      <c r="U236">
        <v>62130225.648000002</v>
      </c>
    </row>
    <row r="237" spans="1:21">
      <c r="A237" t="s">
        <v>257</v>
      </c>
      <c r="B237">
        <v>37769932.848999999</v>
      </c>
      <c r="C237">
        <v>39704656.086000003</v>
      </c>
      <c r="D237">
        <v>41499824.237000003</v>
      </c>
      <c r="E237">
        <v>42060901.638999999</v>
      </c>
      <c r="F237">
        <v>41952766.119000003</v>
      </c>
      <c r="G237">
        <v>43386845.93</v>
      </c>
      <c r="H237">
        <v>41128378.182999998</v>
      </c>
      <c r="I237">
        <v>40946142.684</v>
      </c>
      <c r="J237">
        <v>45488633.968000002</v>
      </c>
      <c r="K237">
        <v>49742937.560000002</v>
      </c>
      <c r="L237">
        <v>53454528.435999997</v>
      </c>
      <c r="M237">
        <v>57091698.398999996</v>
      </c>
      <c r="N237">
        <v>61521837.123999998</v>
      </c>
      <c r="O237">
        <v>65350120.546999998</v>
      </c>
      <c r="P237">
        <v>55854843.012000002</v>
      </c>
      <c r="Q237">
        <v>59631114.023999996</v>
      </c>
      <c r="R237">
        <v>72362680.870000005</v>
      </c>
      <c r="S237">
        <v>69620018.719999999</v>
      </c>
      <c r="T237">
        <v>74956337.866999999</v>
      </c>
      <c r="U237">
        <v>81579268.738000005</v>
      </c>
    </row>
    <row r="238" spans="1:21">
      <c r="A238" t="s">
        <v>258</v>
      </c>
      <c r="B238">
        <v>37693286.807999998</v>
      </c>
      <c r="C238">
        <v>39094782.923</v>
      </c>
      <c r="D238">
        <v>40977703.292999998</v>
      </c>
      <c r="E238">
        <v>42274688.318999998</v>
      </c>
      <c r="F238">
        <v>41914217.026000001</v>
      </c>
      <c r="G238">
        <v>44387738.259999998</v>
      </c>
      <c r="H238">
        <v>44686054.262999997</v>
      </c>
      <c r="I238">
        <v>48199778.471000001</v>
      </c>
      <c r="J238">
        <v>53892925.045999996</v>
      </c>
      <c r="K238">
        <v>60465639.450999998</v>
      </c>
      <c r="L238">
        <v>65542043.623000003</v>
      </c>
      <c r="M238">
        <v>70582754.540999994</v>
      </c>
      <c r="N238">
        <v>76118652.113000005</v>
      </c>
      <c r="O238">
        <v>79454221.432999998</v>
      </c>
      <c r="P238">
        <v>68631639.784999996</v>
      </c>
      <c r="Q238">
        <v>72795805.039000005</v>
      </c>
      <c r="R238">
        <v>83176657.371999994</v>
      </c>
      <c r="S238">
        <v>79441658.066</v>
      </c>
      <c r="T238">
        <v>87603894.050999999</v>
      </c>
      <c r="U238">
        <v>99312003.364999995</v>
      </c>
    </row>
    <row r="239" spans="1:21">
      <c r="A239" t="s">
        <v>259</v>
      </c>
      <c r="B239">
        <v>8205317.9639999997</v>
      </c>
      <c r="C239">
        <v>9011028.9470000006</v>
      </c>
      <c r="D239">
        <v>11485081.489</v>
      </c>
      <c r="E239">
        <v>11259755.635</v>
      </c>
      <c r="F239">
        <v>10885602.168</v>
      </c>
      <c r="G239">
        <v>11103895.030999999</v>
      </c>
      <c r="H239">
        <v>10729946.171</v>
      </c>
      <c r="I239">
        <v>11472629.215</v>
      </c>
      <c r="J239">
        <v>13103092.772</v>
      </c>
      <c r="K239">
        <v>14267715.207</v>
      </c>
      <c r="L239">
        <v>15129768.068</v>
      </c>
      <c r="M239">
        <v>18218119.886999998</v>
      </c>
      <c r="N239">
        <v>23884562.131000001</v>
      </c>
      <c r="O239">
        <v>24365367.730999999</v>
      </c>
      <c r="P239">
        <v>21128107.704</v>
      </c>
      <c r="Q239">
        <v>24350932.407000002</v>
      </c>
      <c r="R239">
        <v>29645755.486000001</v>
      </c>
      <c r="S239">
        <v>30373865.035</v>
      </c>
      <c r="T239">
        <v>34216552.298</v>
      </c>
      <c r="U239">
        <v>32418761.568999998</v>
      </c>
    </row>
    <row r="240" spans="1:21">
      <c r="A240" t="s">
        <v>260</v>
      </c>
      <c r="B240">
        <v>13753173.188999999</v>
      </c>
      <c r="C240">
        <v>14598407.106000001</v>
      </c>
      <c r="D240">
        <v>19012748.348999999</v>
      </c>
      <c r="E240">
        <v>18326935.199999999</v>
      </c>
      <c r="F240">
        <v>18369437.291000001</v>
      </c>
      <c r="G240">
        <v>18058928.802999999</v>
      </c>
      <c r="H240">
        <v>17408385.881999999</v>
      </c>
      <c r="I240">
        <v>19506488.548999999</v>
      </c>
      <c r="J240">
        <v>23474871.936999999</v>
      </c>
      <c r="K240">
        <v>26192427.852000002</v>
      </c>
      <c r="L240">
        <v>26079613.982999999</v>
      </c>
      <c r="M240">
        <v>31976712.833000001</v>
      </c>
      <c r="N240">
        <v>41256730.335000001</v>
      </c>
      <c r="O240">
        <v>41347459.938000001</v>
      </c>
      <c r="P240">
        <v>38242191.167999998</v>
      </c>
      <c r="Q240">
        <v>45129086.476000004</v>
      </c>
      <c r="R240">
        <v>53040149.607000001</v>
      </c>
      <c r="S240">
        <v>58056853.943000004</v>
      </c>
      <c r="T240">
        <v>65035920.504000001</v>
      </c>
      <c r="U240">
        <v>62924786.082000002</v>
      </c>
    </row>
    <row r="241" spans="1:21">
      <c r="A241" t="s">
        <v>261</v>
      </c>
      <c r="B241">
        <v>46118032.251999997</v>
      </c>
      <c r="C241">
        <v>49878053.071999997</v>
      </c>
      <c r="D241">
        <v>55159241.186999999</v>
      </c>
      <c r="E241">
        <v>56780436.957000002</v>
      </c>
      <c r="F241">
        <v>60330774.809</v>
      </c>
      <c r="G241">
        <v>65637264.365999997</v>
      </c>
      <c r="H241">
        <v>66010565.938000001</v>
      </c>
      <c r="I241">
        <v>68921580.922999993</v>
      </c>
      <c r="J241">
        <v>77918135.833000004</v>
      </c>
      <c r="K241">
        <v>88557056.305000007</v>
      </c>
      <c r="L241">
        <v>95978595.682999998</v>
      </c>
      <c r="M241">
        <v>111354384.51199999</v>
      </c>
      <c r="N241">
        <v>123372422.75300001</v>
      </c>
      <c r="O241">
        <v>129014852.999</v>
      </c>
      <c r="P241">
        <v>112514415.05599999</v>
      </c>
      <c r="Q241">
        <v>123850201.243</v>
      </c>
      <c r="R241">
        <v>142721739.02900001</v>
      </c>
      <c r="S241">
        <v>137526923.67899999</v>
      </c>
      <c r="T241">
        <v>149892840.02599999</v>
      </c>
      <c r="U241">
        <v>159156254.116</v>
      </c>
    </row>
    <row r="242" spans="1:21">
      <c r="A242" t="s">
        <v>262</v>
      </c>
      <c r="B242">
        <v>10551257.208000001</v>
      </c>
      <c r="C242">
        <v>11524765.716</v>
      </c>
      <c r="D242">
        <v>12809944.948999999</v>
      </c>
      <c r="E242">
        <v>13229693.971999999</v>
      </c>
      <c r="F242">
        <v>12486063.947000001</v>
      </c>
      <c r="G242">
        <v>13048332.898</v>
      </c>
      <c r="H242">
        <v>12610980.039000001</v>
      </c>
      <c r="I242">
        <v>13030095.312999999</v>
      </c>
      <c r="J242">
        <v>14665575.119000001</v>
      </c>
      <c r="K242">
        <v>16486695.127</v>
      </c>
      <c r="L242">
        <v>17673059.682</v>
      </c>
      <c r="M242">
        <v>18829748.089000002</v>
      </c>
      <c r="N242">
        <v>20357336.359999999</v>
      </c>
      <c r="O242">
        <v>23789277.550999999</v>
      </c>
      <c r="P242">
        <v>21474962.732000001</v>
      </c>
      <c r="Q242">
        <v>24543549.173999999</v>
      </c>
      <c r="R242">
        <v>29221408.734999999</v>
      </c>
      <c r="S242">
        <v>28773994.131000001</v>
      </c>
      <c r="T242">
        <v>31356772.030999999</v>
      </c>
      <c r="U242">
        <v>32302476.011999998</v>
      </c>
    </row>
    <row r="243" spans="1:21">
      <c r="A243" t="s">
        <v>263</v>
      </c>
      <c r="B243">
        <v>12777943.168</v>
      </c>
      <c r="C243">
        <v>13095262.498</v>
      </c>
      <c r="D243">
        <v>13218117.804</v>
      </c>
      <c r="E243">
        <v>12577502.171</v>
      </c>
      <c r="F243">
        <v>12013563.515000001</v>
      </c>
      <c r="G243">
        <v>13797464.101</v>
      </c>
      <c r="H243">
        <v>14381910.726</v>
      </c>
      <c r="I243">
        <v>14571021.211999999</v>
      </c>
      <c r="J243">
        <v>17033676.344000001</v>
      </c>
      <c r="K243">
        <v>19030145.109999999</v>
      </c>
      <c r="L243">
        <v>21130598.796</v>
      </c>
      <c r="M243">
        <v>20676830.995000001</v>
      </c>
      <c r="N243">
        <v>21524356.693999998</v>
      </c>
      <c r="O243">
        <v>23326797.159000002</v>
      </c>
      <c r="P243">
        <v>20700689.785999998</v>
      </c>
      <c r="Q243">
        <v>24753188.588</v>
      </c>
      <c r="R243">
        <v>29734789.230999999</v>
      </c>
      <c r="S243">
        <v>30373706.809</v>
      </c>
      <c r="T243">
        <v>32291388.035</v>
      </c>
      <c r="U243">
        <v>33524756.048</v>
      </c>
    </row>
    <row r="244" spans="1:21">
      <c r="A244" t="s">
        <v>264</v>
      </c>
      <c r="B244">
        <v>47044765.104000002</v>
      </c>
      <c r="C244">
        <v>49712841.686999999</v>
      </c>
      <c r="D244">
        <v>49981820.052000001</v>
      </c>
      <c r="E244">
        <v>46505335.181000002</v>
      </c>
      <c r="F244">
        <v>46077997.957999997</v>
      </c>
      <c r="G244">
        <v>46863874.053999998</v>
      </c>
      <c r="H244">
        <v>47553157.527000003</v>
      </c>
      <c r="I244">
        <v>48924529.244000003</v>
      </c>
      <c r="J244">
        <v>54576743.005000003</v>
      </c>
      <c r="K244">
        <v>60414075.123000003</v>
      </c>
      <c r="L244">
        <v>66671065.825999998</v>
      </c>
      <c r="M244">
        <v>73582995.881999999</v>
      </c>
      <c r="N244">
        <v>82525836.171000004</v>
      </c>
      <c r="O244">
        <v>91633097.799999997</v>
      </c>
      <c r="P244">
        <v>81457005.892000005</v>
      </c>
      <c r="Q244">
        <v>95658875.394999996</v>
      </c>
      <c r="R244">
        <v>113895766.866</v>
      </c>
      <c r="S244">
        <v>116635426.93700001</v>
      </c>
      <c r="T244">
        <v>127972342.70900001</v>
      </c>
      <c r="U244">
        <v>140681472.699</v>
      </c>
    </row>
    <row r="245" spans="1:21">
      <c r="A245" t="s">
        <v>265</v>
      </c>
      <c r="B245">
        <v>5625013.0489999996</v>
      </c>
      <c r="C245">
        <v>6165745.9539999999</v>
      </c>
      <c r="D245">
        <v>8261051.676</v>
      </c>
      <c r="E245">
        <v>9148794.4810000006</v>
      </c>
      <c r="F245">
        <v>12624283.322000001</v>
      </c>
      <c r="G245">
        <v>14613383.127</v>
      </c>
      <c r="H245">
        <v>12348064.176999999</v>
      </c>
      <c r="I245">
        <v>12596747.423</v>
      </c>
      <c r="J245">
        <v>20263314.934</v>
      </c>
      <c r="K245">
        <v>32617144.162999999</v>
      </c>
      <c r="L245">
        <v>44799812.049000002</v>
      </c>
      <c r="M245">
        <v>57440546.814999998</v>
      </c>
      <c r="N245">
        <v>71936929.497999996</v>
      </c>
      <c r="O245">
        <v>81628818.291999996</v>
      </c>
      <c r="P245">
        <v>72455463.767000005</v>
      </c>
      <c r="Q245">
        <v>97503816.783000007</v>
      </c>
      <c r="R245">
        <v>102884465.017</v>
      </c>
      <c r="S245">
        <v>109169867.794</v>
      </c>
      <c r="T245">
        <v>105833373.487</v>
      </c>
      <c r="U245">
        <v>99600165.857999995</v>
      </c>
    </row>
    <row r="246" spans="1:21">
      <c r="A246" t="s">
        <v>266</v>
      </c>
      <c r="B246">
        <v>19166188.166000001</v>
      </c>
      <c r="C246">
        <v>21400540.309</v>
      </c>
      <c r="D246">
        <v>22923300.719000001</v>
      </c>
      <c r="E246">
        <v>24224085.491999999</v>
      </c>
      <c r="F246">
        <v>25957843.550000001</v>
      </c>
      <c r="G246">
        <v>26738850.179000001</v>
      </c>
      <c r="H246">
        <v>29900148.747000001</v>
      </c>
      <c r="I246">
        <v>32155899.359000001</v>
      </c>
      <c r="J246">
        <v>39447830.659999996</v>
      </c>
      <c r="K246">
        <v>46242171.980999999</v>
      </c>
      <c r="L246">
        <v>52830671.325999998</v>
      </c>
      <c r="M246">
        <v>56115087.517999999</v>
      </c>
      <c r="N246">
        <v>63787055.761</v>
      </c>
      <c r="O246">
        <v>74566302.316</v>
      </c>
      <c r="P246">
        <v>72393212.101999998</v>
      </c>
      <c r="Q246">
        <v>78696823.141000003</v>
      </c>
      <c r="R246">
        <v>88049819.611000001</v>
      </c>
      <c r="S246">
        <v>91594744.826000005</v>
      </c>
      <c r="T246">
        <v>98502719.627000004</v>
      </c>
      <c r="U246">
        <v>104507453.728</v>
      </c>
    </row>
    <row r="247" spans="1:21">
      <c r="A247" t="s">
        <v>267</v>
      </c>
      <c r="B247">
        <v>3580535.4210000001</v>
      </c>
      <c r="C247">
        <v>3653088.8730000001</v>
      </c>
      <c r="D247">
        <v>3856630.6860000002</v>
      </c>
      <c r="E247">
        <v>3859514.9649999999</v>
      </c>
      <c r="F247">
        <v>3953212.324</v>
      </c>
      <c r="G247">
        <v>4086717.818</v>
      </c>
      <c r="H247">
        <v>4258475.267</v>
      </c>
      <c r="I247">
        <v>4702902.66</v>
      </c>
      <c r="J247">
        <v>5425404.4579999996</v>
      </c>
      <c r="K247">
        <v>6216010.6100000003</v>
      </c>
      <c r="L247">
        <v>6721596.9939999999</v>
      </c>
      <c r="M247">
        <v>7222348.2489999998</v>
      </c>
      <c r="N247">
        <v>8675250.8640000001</v>
      </c>
      <c r="O247">
        <v>9632198.6889999993</v>
      </c>
      <c r="P247">
        <v>8270107.2570000002</v>
      </c>
      <c r="Q247">
        <v>10012926.654999999</v>
      </c>
      <c r="R247">
        <v>12157258.872</v>
      </c>
      <c r="S247">
        <v>12731705.779999999</v>
      </c>
      <c r="T247">
        <v>13249572.359999999</v>
      </c>
      <c r="U247">
        <v>14680027.666999999</v>
      </c>
    </row>
    <row r="248" spans="1:21">
      <c r="A248" t="s">
        <v>268</v>
      </c>
      <c r="B248">
        <v>52929713.199000001</v>
      </c>
      <c r="C248">
        <v>56177503.259000003</v>
      </c>
      <c r="D248">
        <v>60643915.192000002</v>
      </c>
      <c r="E248">
        <v>61307962.281000003</v>
      </c>
      <c r="F248">
        <v>64366715.604000002</v>
      </c>
      <c r="G248">
        <v>73088772.917999998</v>
      </c>
      <c r="H248">
        <v>72330435.75</v>
      </c>
      <c r="I248">
        <v>72854932.681999996</v>
      </c>
      <c r="J248">
        <v>83191720.468999997</v>
      </c>
      <c r="K248">
        <v>103763762.84299999</v>
      </c>
      <c r="L248">
        <v>111472652.587</v>
      </c>
      <c r="M248">
        <v>126292765.458</v>
      </c>
      <c r="N248">
        <v>140783420.86000001</v>
      </c>
      <c r="O248">
        <v>149914175.27200001</v>
      </c>
      <c r="P248">
        <v>124316664.81200001</v>
      </c>
      <c r="Q248">
        <v>153678071.51899999</v>
      </c>
      <c r="R248">
        <v>179809988.039</v>
      </c>
      <c r="S248">
        <v>185974981.22799999</v>
      </c>
      <c r="T248">
        <v>188467128.05399999</v>
      </c>
      <c r="U248">
        <v>195203696.095</v>
      </c>
    </row>
    <row r="249" spans="1:21">
      <c r="A249" t="s">
        <v>269</v>
      </c>
      <c r="B249">
        <v>12825486.528000001</v>
      </c>
      <c r="C249">
        <v>14111666.626</v>
      </c>
      <c r="D249">
        <v>14660460.944</v>
      </c>
      <c r="E249">
        <v>14157359.113</v>
      </c>
      <c r="F249">
        <v>15473387.684</v>
      </c>
      <c r="G249">
        <v>18806013.100000001</v>
      </c>
      <c r="H249">
        <v>16152588.346999999</v>
      </c>
      <c r="I249">
        <v>15379862.642000001</v>
      </c>
      <c r="J249">
        <v>15622688.414999999</v>
      </c>
      <c r="K249">
        <v>18659137.942000002</v>
      </c>
      <c r="L249">
        <v>17210984.169</v>
      </c>
      <c r="M249">
        <v>17797065.798999999</v>
      </c>
      <c r="N249">
        <v>9290731.7329999991</v>
      </c>
      <c r="O249">
        <v>8320676.6100000003</v>
      </c>
      <c r="P249">
        <v>6413598.3269999996</v>
      </c>
      <c r="Q249">
        <v>6328804.6569999997</v>
      </c>
      <c r="R249">
        <v>6771735.9649999999</v>
      </c>
      <c r="S249">
        <v>7818498.5959999999</v>
      </c>
      <c r="T249">
        <v>7455837.4369999999</v>
      </c>
      <c r="U249">
        <v>7205703.9189999998</v>
      </c>
    </row>
    <row r="250" spans="1:21">
      <c r="A250" t="s">
        <v>270</v>
      </c>
      <c r="B250">
        <v>18038112.759</v>
      </c>
      <c r="C250">
        <v>18519638.592</v>
      </c>
      <c r="D250">
        <v>19286939.899999999</v>
      </c>
      <c r="E250">
        <v>17287782.758000001</v>
      </c>
      <c r="F250">
        <v>17707231.092999998</v>
      </c>
      <c r="G250">
        <v>18621007.728999998</v>
      </c>
      <c r="H250">
        <v>16393527.052999999</v>
      </c>
      <c r="I250">
        <v>16989825.16</v>
      </c>
      <c r="J250">
        <v>18972835.447999999</v>
      </c>
      <c r="K250">
        <v>20368147.986000001</v>
      </c>
      <c r="L250">
        <v>19716677.289999999</v>
      </c>
      <c r="M250">
        <v>19679296.067000002</v>
      </c>
      <c r="N250">
        <v>19264390.285999998</v>
      </c>
      <c r="O250">
        <v>18920158.513</v>
      </c>
      <c r="P250">
        <v>16192575.448999999</v>
      </c>
      <c r="Q250">
        <v>17316254.517000001</v>
      </c>
      <c r="R250">
        <v>18449695.184</v>
      </c>
      <c r="S250">
        <v>17769686.199000001</v>
      </c>
      <c r="T250">
        <v>17173169.873</v>
      </c>
      <c r="U250">
        <v>16458141.528000001</v>
      </c>
    </row>
    <row r="251" spans="1:21">
      <c r="A251" t="s">
        <v>271</v>
      </c>
      <c r="B251">
        <v>309085.52</v>
      </c>
      <c r="C251">
        <v>383296.527</v>
      </c>
      <c r="D251">
        <v>383413.826</v>
      </c>
      <c r="E251">
        <v>390046.46799999999</v>
      </c>
      <c r="F251">
        <v>431004.99099999998</v>
      </c>
      <c r="G251">
        <v>374199.25300000003</v>
      </c>
      <c r="H251">
        <v>374691.61200000002</v>
      </c>
      <c r="I251">
        <v>474949.59299999999</v>
      </c>
      <c r="J251">
        <v>574639.44200000004</v>
      </c>
      <c r="K251">
        <v>673004.41299999994</v>
      </c>
      <c r="L251">
        <v>674427.19700000004</v>
      </c>
      <c r="M251">
        <v>739316.21600000001</v>
      </c>
      <c r="N251">
        <v>818470.30799999996</v>
      </c>
      <c r="O251">
        <v>795504.82299999997</v>
      </c>
      <c r="P251">
        <v>739601.07700000005</v>
      </c>
      <c r="Q251">
        <v>641281.26800000004</v>
      </c>
      <c r="R251">
        <v>496653.59299999999</v>
      </c>
      <c r="S251">
        <v>163088.821</v>
      </c>
      <c r="T251">
        <v>77567.229000000007</v>
      </c>
      <c r="U251">
        <v>40197.599999999999</v>
      </c>
    </row>
    <row r="252" spans="1:21">
      <c r="A252" t="s">
        <v>272</v>
      </c>
      <c r="B252">
        <v>10159054</v>
      </c>
      <c r="C252">
        <v>11411301.692</v>
      </c>
      <c r="D252">
        <v>12998461.499</v>
      </c>
      <c r="E252">
        <v>13422800.422</v>
      </c>
      <c r="F252">
        <v>14887683.001</v>
      </c>
      <c r="G252">
        <v>19371108.370999999</v>
      </c>
      <c r="H252">
        <v>19547756.232999999</v>
      </c>
      <c r="I252">
        <v>17767902.743999999</v>
      </c>
      <c r="J252">
        <v>21012116.098999999</v>
      </c>
      <c r="K252">
        <v>26730025.791999999</v>
      </c>
      <c r="L252">
        <v>30638527.151000001</v>
      </c>
      <c r="M252">
        <v>35201358.173</v>
      </c>
      <c r="N252">
        <v>40318024.825000003</v>
      </c>
      <c r="O252">
        <v>43317292.410999998</v>
      </c>
      <c r="P252">
        <v>39895914.453000002</v>
      </c>
      <c r="Q252">
        <v>50142729.707000002</v>
      </c>
      <c r="R252">
        <v>55245234.152999997</v>
      </c>
      <c r="S252">
        <v>57363223.200000003</v>
      </c>
      <c r="T252">
        <v>58446259.321999997</v>
      </c>
      <c r="U252">
        <v>59367229.136</v>
      </c>
    </row>
    <row r="253" spans="1:21">
      <c r="A253" t="s">
        <v>273</v>
      </c>
      <c r="B253">
        <v>22912379.107999999</v>
      </c>
      <c r="C253">
        <v>22149504.651000001</v>
      </c>
      <c r="D253">
        <v>21630194.633000001</v>
      </c>
      <c r="E253">
        <v>20493463.791999999</v>
      </c>
      <c r="F253">
        <v>19714659.318</v>
      </c>
      <c r="G253">
        <v>19898062.136999998</v>
      </c>
      <c r="H253">
        <v>18832202.206999999</v>
      </c>
      <c r="I253">
        <v>19480809.623</v>
      </c>
      <c r="J253">
        <v>21364700.543000001</v>
      </c>
      <c r="K253">
        <v>24293576.149999999</v>
      </c>
      <c r="L253">
        <v>25296539.561999999</v>
      </c>
      <c r="M253">
        <v>27318862.647</v>
      </c>
      <c r="N253">
        <v>31438362.217999998</v>
      </c>
      <c r="O253">
        <v>35895359.313000001</v>
      </c>
      <c r="P253">
        <v>29204389.620000001</v>
      </c>
      <c r="Q253">
        <v>36854011.447999999</v>
      </c>
      <c r="R253">
        <v>47995444.795000002</v>
      </c>
      <c r="S253">
        <v>52471917.535999998</v>
      </c>
      <c r="T253">
        <v>55045413.667000003</v>
      </c>
      <c r="U253">
        <v>57330132.362999998</v>
      </c>
    </row>
    <row r="254" spans="1:21">
      <c r="A254" t="s">
        <v>274</v>
      </c>
      <c r="B254">
        <v>7682699.2750000004</v>
      </c>
      <c r="C254">
        <v>8293052.352</v>
      </c>
      <c r="D254">
        <v>6896772.7699999996</v>
      </c>
      <c r="E254">
        <v>6854210.8229999999</v>
      </c>
      <c r="F254">
        <v>6210685.8940000003</v>
      </c>
      <c r="G254">
        <v>5325188.4720000001</v>
      </c>
      <c r="H254">
        <v>4898721.7130000014</v>
      </c>
      <c r="I254">
        <v>5956246.0590000004</v>
      </c>
      <c r="J254">
        <v>6385836.6320000002</v>
      </c>
      <c r="K254">
        <v>7628267.21</v>
      </c>
      <c r="L254">
        <v>7459284.926</v>
      </c>
      <c r="M254">
        <v>8440267.341</v>
      </c>
      <c r="N254">
        <v>9822807.0280000009</v>
      </c>
      <c r="O254">
        <v>10945814.454</v>
      </c>
      <c r="P254">
        <v>11556549.933</v>
      </c>
      <c r="Q254">
        <v>11753458.870999999</v>
      </c>
      <c r="R254">
        <v>11390557.528999999</v>
      </c>
      <c r="S254">
        <v>12051333.659</v>
      </c>
      <c r="T254">
        <v>13288641.364</v>
      </c>
      <c r="U254">
        <v>12809133.07</v>
      </c>
    </row>
    <row r="255" spans="1:21">
      <c r="A255" t="s">
        <v>275</v>
      </c>
      <c r="B255">
        <v>25197453.111000001</v>
      </c>
      <c r="C255">
        <v>26388616.651999999</v>
      </c>
      <c r="D255">
        <v>26067317.640000001</v>
      </c>
      <c r="E255">
        <v>27150017.199000001</v>
      </c>
      <c r="F255">
        <v>27055201.109999999</v>
      </c>
      <c r="G255">
        <v>26827312.539000001</v>
      </c>
      <c r="H255">
        <v>27398570.537999999</v>
      </c>
      <c r="I255">
        <v>28370303.995000001</v>
      </c>
      <c r="J255">
        <v>32401497.002999999</v>
      </c>
      <c r="K255">
        <v>36264092.656000003</v>
      </c>
      <c r="L255">
        <v>39246518.984999999</v>
      </c>
      <c r="M255">
        <v>41458347.531000003</v>
      </c>
      <c r="N255">
        <v>47471843.636</v>
      </c>
      <c r="O255">
        <v>51641182.213</v>
      </c>
      <c r="P255">
        <v>45340167.954000004</v>
      </c>
      <c r="Q255">
        <v>47333273.098999999</v>
      </c>
      <c r="R255">
        <v>53386275.331</v>
      </c>
      <c r="S255">
        <v>48103661.763999999</v>
      </c>
      <c r="T255">
        <v>50209767.725000001</v>
      </c>
      <c r="U255">
        <v>50862613.522</v>
      </c>
    </row>
    <row r="256" spans="1:21">
      <c r="A256" t="s">
        <v>276</v>
      </c>
      <c r="B256">
        <v>42175243.252999999</v>
      </c>
      <c r="C256">
        <v>44075035.887999997</v>
      </c>
      <c r="D256">
        <v>46318342.983999997</v>
      </c>
      <c r="E256">
        <v>47741282.783</v>
      </c>
      <c r="F256">
        <v>50282847.861000001</v>
      </c>
      <c r="G256">
        <v>53963932.803999998</v>
      </c>
      <c r="H256">
        <v>54228903.781999998</v>
      </c>
      <c r="I256">
        <v>57697864.491999999</v>
      </c>
      <c r="J256">
        <v>66310705.380000003</v>
      </c>
      <c r="K256">
        <v>77448905.438999996</v>
      </c>
      <c r="L256">
        <v>86158806.644999996</v>
      </c>
      <c r="M256">
        <v>95718878.902999997</v>
      </c>
      <c r="N256">
        <v>108345912.54700001</v>
      </c>
      <c r="O256">
        <v>117062554.082</v>
      </c>
      <c r="P256">
        <v>100256943.852</v>
      </c>
      <c r="Q256">
        <v>115403553.163</v>
      </c>
      <c r="R256">
        <v>134144183.293</v>
      </c>
      <c r="S256">
        <v>143037589.07600001</v>
      </c>
      <c r="T256">
        <v>153334505.42500001</v>
      </c>
      <c r="U256">
        <v>160205062.62799999</v>
      </c>
    </row>
    <row r="257" spans="1:21">
      <c r="A257" t="s">
        <v>277</v>
      </c>
      <c r="B257">
        <v>41041487.652000003</v>
      </c>
      <c r="C257">
        <v>43340173.265000001</v>
      </c>
      <c r="D257">
        <v>46016010.405000001</v>
      </c>
      <c r="E257">
        <v>44765649.386</v>
      </c>
      <c r="F257">
        <v>46313143.979000002</v>
      </c>
      <c r="G257">
        <v>48054826.023999996</v>
      </c>
      <c r="H257">
        <v>45013337.848999999</v>
      </c>
      <c r="I257">
        <v>49143147.410999998</v>
      </c>
      <c r="J257">
        <v>52347539.351999998</v>
      </c>
      <c r="K257">
        <v>57054459.545999996</v>
      </c>
      <c r="L257">
        <v>64736137.875</v>
      </c>
      <c r="M257">
        <v>71503039.290999994</v>
      </c>
      <c r="N257">
        <v>86777524.609999999</v>
      </c>
      <c r="O257">
        <v>100567551.34900001</v>
      </c>
      <c r="P257">
        <v>84728211.511000007</v>
      </c>
      <c r="Q257">
        <v>86871256.268999994</v>
      </c>
      <c r="R257">
        <v>95754531.015000001</v>
      </c>
      <c r="S257">
        <v>93384247.155000001</v>
      </c>
      <c r="T257">
        <v>92832150.416999996</v>
      </c>
      <c r="U257">
        <v>96884053.219999999</v>
      </c>
    </row>
    <row r="258" spans="1:21">
      <c r="A258" t="s">
        <v>278</v>
      </c>
      <c r="B258">
        <v>7033952.8679999998</v>
      </c>
      <c r="C258">
        <v>7173741.2549999999</v>
      </c>
      <c r="D258">
        <v>7633433.3799999999</v>
      </c>
      <c r="E258">
        <v>7710298.9620000003</v>
      </c>
      <c r="F258">
        <v>8157424.3300000001</v>
      </c>
      <c r="G258">
        <v>8334888.2970000003</v>
      </c>
      <c r="H258">
        <v>7554100.1869999999</v>
      </c>
      <c r="I258">
        <v>7975612.9840000002</v>
      </c>
      <c r="J258">
        <v>8956174.0830000006</v>
      </c>
      <c r="K258">
        <v>10000669.705</v>
      </c>
      <c r="L258">
        <v>10618797.107999999</v>
      </c>
      <c r="M258">
        <v>11762249.816</v>
      </c>
      <c r="N258">
        <v>12983137.706</v>
      </c>
      <c r="O258">
        <v>13655394.052999999</v>
      </c>
      <c r="P258">
        <v>11758950.921</v>
      </c>
      <c r="Q258">
        <v>14049945.728</v>
      </c>
      <c r="R258">
        <v>16426513.636</v>
      </c>
      <c r="S258">
        <v>16928600.328000002</v>
      </c>
      <c r="T258">
        <v>18085004.171</v>
      </c>
      <c r="U258">
        <v>18565140.752</v>
      </c>
    </row>
    <row r="259" spans="1:21">
      <c r="A259" t="s">
        <v>279</v>
      </c>
      <c r="B259">
        <v>6595203.3459999999</v>
      </c>
      <c r="C259">
        <v>6339534.4239999996</v>
      </c>
      <c r="D259">
        <v>7622086.7060000002</v>
      </c>
      <c r="E259">
        <v>8130957.6330000004</v>
      </c>
      <c r="F259">
        <v>8048108.2110000001</v>
      </c>
      <c r="G259">
        <v>10425888.331</v>
      </c>
      <c r="H259">
        <v>10474507.994999999</v>
      </c>
      <c r="I259">
        <v>9762185.3829999994</v>
      </c>
      <c r="J259">
        <v>10497682.651000001</v>
      </c>
      <c r="K259">
        <v>13039335.416999999</v>
      </c>
      <c r="L259">
        <v>14911862.357999999</v>
      </c>
      <c r="M259">
        <v>17333215.515999999</v>
      </c>
      <c r="N259">
        <v>21016162.686000001</v>
      </c>
      <c r="O259">
        <v>21507715.083999999</v>
      </c>
      <c r="P259">
        <v>15502955.880999999</v>
      </c>
      <c r="Q259">
        <v>17889770.581999999</v>
      </c>
      <c r="R259">
        <v>20520220.227000002</v>
      </c>
      <c r="S259">
        <v>23939204.094000001</v>
      </c>
      <c r="T259">
        <v>24976017.546999998</v>
      </c>
      <c r="U259">
        <v>27990926.113000002</v>
      </c>
    </row>
    <row r="260" spans="1:21">
      <c r="A260" t="s">
        <v>280</v>
      </c>
      <c r="B260">
        <v>19637401.688999999</v>
      </c>
      <c r="C260">
        <v>20006933.324000001</v>
      </c>
      <c r="D260">
        <v>21683281.155999999</v>
      </c>
      <c r="E260">
        <v>22727389.515000001</v>
      </c>
      <c r="F260">
        <v>21850297.284000002</v>
      </c>
      <c r="G260">
        <v>22856826.835999999</v>
      </c>
      <c r="H260">
        <v>23743519.379000001</v>
      </c>
      <c r="I260">
        <v>26138514.300999999</v>
      </c>
      <c r="J260">
        <v>28996451.603</v>
      </c>
      <c r="K260">
        <v>35898790.655000001</v>
      </c>
      <c r="L260">
        <v>40984698.811999999</v>
      </c>
      <c r="M260">
        <v>48798820.800999999</v>
      </c>
      <c r="N260">
        <v>58350105.876999997</v>
      </c>
      <c r="O260">
        <v>64309957.292000003</v>
      </c>
      <c r="P260">
        <v>66169508.453000002</v>
      </c>
      <c r="Q260">
        <v>77370310.709999993</v>
      </c>
      <c r="R260">
        <v>112955404.249</v>
      </c>
      <c r="S260">
        <v>147242063.94999999</v>
      </c>
      <c r="T260">
        <v>143154172.77900001</v>
      </c>
      <c r="U260">
        <v>167772005.24000001</v>
      </c>
    </row>
    <row r="261" spans="1:21">
      <c r="A261" t="s">
        <v>281</v>
      </c>
      <c r="B261">
        <v>29811525.91</v>
      </c>
      <c r="C261">
        <v>32509252.331</v>
      </c>
      <c r="D261">
        <v>32817205.423999999</v>
      </c>
      <c r="E261">
        <v>32502296.050000001</v>
      </c>
      <c r="F261">
        <v>34648116.031999998</v>
      </c>
      <c r="G261">
        <v>33970935.307999998</v>
      </c>
      <c r="H261">
        <v>33372722.954</v>
      </c>
      <c r="I261">
        <v>34055927.097999997</v>
      </c>
      <c r="J261">
        <v>38922882.843999997</v>
      </c>
      <c r="K261">
        <v>44678211.542999998</v>
      </c>
      <c r="L261">
        <v>51235687.039999999</v>
      </c>
      <c r="M261">
        <v>53639816.950999998</v>
      </c>
      <c r="N261">
        <v>62316282.976999998</v>
      </c>
      <c r="O261">
        <v>62614840.952</v>
      </c>
      <c r="P261">
        <v>54516188.873999998</v>
      </c>
      <c r="Q261">
        <v>57609249.189000003</v>
      </c>
      <c r="R261">
        <v>61052292.868000001</v>
      </c>
      <c r="S261">
        <v>56683778.233999997</v>
      </c>
      <c r="T261">
        <v>50805632.413999997</v>
      </c>
      <c r="U261">
        <v>52312772.832000002</v>
      </c>
    </row>
    <row r="262" spans="1:21">
      <c r="A262" t="s">
        <v>282</v>
      </c>
      <c r="B262">
        <v>19981645.237</v>
      </c>
      <c r="C262">
        <v>20814812.438000001</v>
      </c>
      <c r="D262">
        <v>21386083.991999999</v>
      </c>
      <c r="E262">
        <v>21351728.353</v>
      </c>
      <c r="F262">
        <v>23024907.171999998</v>
      </c>
      <c r="G262">
        <v>24072798.868000001</v>
      </c>
      <c r="H262">
        <v>24975539.784000002</v>
      </c>
      <c r="I262">
        <v>27099419.094000001</v>
      </c>
      <c r="J262">
        <v>33129698.394000001</v>
      </c>
      <c r="K262">
        <v>39938647.498999998</v>
      </c>
      <c r="L262">
        <v>44410219.835000001</v>
      </c>
      <c r="M262">
        <v>49697433.582000002</v>
      </c>
      <c r="N262">
        <v>56353390.939000003</v>
      </c>
      <c r="O262">
        <v>65663907.274999999</v>
      </c>
      <c r="P262">
        <v>63993439.200999998</v>
      </c>
      <c r="Q262">
        <v>72593092.446999997</v>
      </c>
      <c r="R262">
        <v>80326183.863999993</v>
      </c>
      <c r="S262">
        <v>82696837.078999996</v>
      </c>
      <c r="T262">
        <v>87834147.659999996</v>
      </c>
      <c r="U262">
        <v>92093603.172000006</v>
      </c>
    </row>
    <row r="263" spans="1:21">
      <c r="A263" t="s">
        <v>283</v>
      </c>
      <c r="B263">
        <v>22744886.191</v>
      </c>
      <c r="C263">
        <v>28515268.730999999</v>
      </c>
      <c r="D263">
        <v>28949354.761999998</v>
      </c>
      <c r="E263">
        <v>31906804.909000002</v>
      </c>
      <c r="F263">
        <v>23396623.988000002</v>
      </c>
      <c r="G263">
        <v>23019196.873</v>
      </c>
      <c r="H263">
        <v>22110886.969000001</v>
      </c>
      <c r="I263">
        <v>23607499.214000002</v>
      </c>
      <c r="J263">
        <v>34289484.077</v>
      </c>
      <c r="K263">
        <v>40545039.516999997</v>
      </c>
      <c r="L263">
        <v>38253663.259000003</v>
      </c>
      <c r="M263">
        <v>60719695.413000003</v>
      </c>
      <c r="N263">
        <v>73837477.650000006</v>
      </c>
      <c r="O263">
        <v>108905038.264</v>
      </c>
      <c r="P263">
        <v>123918222.822</v>
      </c>
      <c r="Q263">
        <v>154364966.48699999</v>
      </c>
      <c r="R263">
        <v>242784727.47799999</v>
      </c>
      <c r="S263">
        <v>402023987.17400002</v>
      </c>
      <c r="T263">
        <v>486482380.98900002</v>
      </c>
      <c r="U263">
        <v>317196173.16799998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FF00"/>
  </sheetPr>
  <dimension ref="A1:O72"/>
  <sheetViews>
    <sheetView workbookViewId="0">
      <selection activeCell="M32" sqref="M32"/>
    </sheetView>
  </sheetViews>
  <sheetFormatPr defaultRowHeight="12.75"/>
  <cols>
    <col min="1" max="1" width="15.7109375" customWidth="1"/>
    <col min="2" max="2" width="11" bestFit="1" customWidth="1"/>
    <col min="3" max="4" width="10" bestFit="1" customWidth="1"/>
    <col min="5" max="6" width="11" bestFit="1" customWidth="1"/>
    <col min="7" max="7" width="11" customWidth="1"/>
    <col min="8" max="8" width="10.42578125" bestFit="1" customWidth="1"/>
    <col min="9" max="9" width="11" bestFit="1" customWidth="1"/>
    <col min="10" max="10" width="10" bestFit="1" customWidth="1"/>
    <col min="11" max="13" width="11" bestFit="1" customWidth="1"/>
    <col min="14" max="14" width="10" bestFit="1" customWidth="1"/>
    <col min="15" max="15" width="10.42578125" bestFit="1" customWidth="1"/>
  </cols>
  <sheetData>
    <row r="1" spans="1:15" ht="20.25">
      <c r="A1" s="48" t="s">
        <v>486</v>
      </c>
    </row>
    <row r="2" spans="1:15">
      <c r="F2" s="1" t="s">
        <v>392</v>
      </c>
    </row>
    <row r="3" spans="1:15">
      <c r="A3" s="14" t="s">
        <v>487</v>
      </c>
      <c r="F3" s="1" t="s">
        <v>394</v>
      </c>
    </row>
    <row r="5" spans="1:15">
      <c r="A5" s="65" t="s">
        <v>286</v>
      </c>
      <c r="B5" s="49">
        <v>2000</v>
      </c>
      <c r="C5" s="62"/>
      <c r="D5" s="62"/>
      <c r="E5" s="62"/>
      <c r="F5" s="62"/>
      <c r="G5" s="62"/>
      <c r="H5" s="9"/>
      <c r="I5" s="49">
        <v>2010</v>
      </c>
      <c r="J5" s="62"/>
      <c r="K5" s="62"/>
      <c r="L5" s="62"/>
      <c r="M5" s="62"/>
      <c r="N5" s="23"/>
    </row>
    <row r="6" spans="1:15">
      <c r="A6" s="57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8"/>
    </row>
    <row r="7" spans="1:15">
      <c r="A7" s="33"/>
      <c r="B7" s="10" t="s">
        <v>21</v>
      </c>
      <c r="C7" s="10" t="s">
        <v>22</v>
      </c>
      <c r="D7" s="10" t="s">
        <v>23</v>
      </c>
      <c r="E7" s="10" t="s">
        <v>24</v>
      </c>
      <c r="F7" s="12" t="s">
        <v>25</v>
      </c>
      <c r="G7" s="10" t="s">
        <v>341</v>
      </c>
      <c r="H7" s="31"/>
      <c r="I7" s="10" t="s">
        <v>21</v>
      </c>
      <c r="J7" s="10" t="s">
        <v>22</v>
      </c>
      <c r="K7" s="10" t="s">
        <v>23</v>
      </c>
      <c r="L7" s="10" t="s">
        <v>24</v>
      </c>
      <c r="M7" s="12" t="s">
        <v>25</v>
      </c>
      <c r="N7" s="66" t="s">
        <v>341</v>
      </c>
      <c r="O7" s="17"/>
    </row>
    <row r="8" spans="1:15">
      <c r="A8" s="67" t="s">
        <v>329</v>
      </c>
      <c r="B8" s="31">
        <f>Estland!P7</f>
        <v>1286360.94</v>
      </c>
      <c r="C8" s="31">
        <f>Estland!P9</f>
        <v>225948.12700000004</v>
      </c>
      <c r="D8" s="31">
        <f>Estland!P11</f>
        <v>596380.36900000006</v>
      </c>
      <c r="E8" s="31">
        <f>Estland!P13</f>
        <v>1375952.3949999996</v>
      </c>
      <c r="F8" s="8">
        <f>Estland!P15</f>
        <v>339213.08600000007</v>
      </c>
      <c r="G8" s="31">
        <f>SUM(B8:F8)</f>
        <v>3823854.9169999999</v>
      </c>
      <c r="H8" s="31"/>
      <c r="I8" s="31">
        <f>Estland!Z7</f>
        <v>3914588.8260000008</v>
      </c>
      <c r="J8" s="31">
        <f>Estland!Z9</f>
        <v>680804.22899999982</v>
      </c>
      <c r="K8" s="31">
        <f>Estland!Z11</f>
        <v>1632819.423</v>
      </c>
      <c r="L8" s="31">
        <f>Estland!Z13</f>
        <v>3854127.3809999991</v>
      </c>
      <c r="M8" s="8">
        <f>Estland!Z15</f>
        <v>2122633.6509999996</v>
      </c>
      <c r="N8" s="8">
        <f>SUM(I8:M8)</f>
        <v>12204973.509999998</v>
      </c>
    </row>
    <row r="9" spans="1:15">
      <c r="A9" s="67" t="s">
        <v>330</v>
      </c>
      <c r="B9" s="31">
        <f>'Czech Republic'!AG7</f>
        <v>2967595.7459999998</v>
      </c>
      <c r="C9" s="31">
        <f>'Czech Republic'!AG9</f>
        <v>1140077.5159999998</v>
      </c>
      <c r="D9" s="31">
        <f>'Czech Republic'!AG11</f>
        <v>4254050.6579999989</v>
      </c>
      <c r="E9" s="31">
        <f>'Czech Republic'!AG13</f>
        <v>10302506.872000003</v>
      </c>
      <c r="F9" s="8">
        <f>'Czech Republic'!AG15</f>
        <v>10168927.376999998</v>
      </c>
      <c r="G9" s="31">
        <f>SUM(B9:F9)</f>
        <v>28833158.169</v>
      </c>
      <c r="H9" s="31"/>
      <c r="I9" s="31">
        <f>'Czech Republic'!AQ7</f>
        <v>14550883.166000001</v>
      </c>
      <c r="J9" s="31">
        <f>'Czech Republic'!AQ9</f>
        <v>3125608.7839999995</v>
      </c>
      <c r="K9" s="31">
        <f>'Czech Republic'!AQ11</f>
        <v>10536005.181</v>
      </c>
      <c r="L9" s="31">
        <f>'Czech Republic'!AQ13</f>
        <v>52445938.110000014</v>
      </c>
      <c r="M9" s="8">
        <f>'Czech Republic'!AQ15</f>
        <v>46527255.071999997</v>
      </c>
      <c r="N9" s="8">
        <f>SUM(I9:M9)</f>
        <v>127185690.31300001</v>
      </c>
    </row>
    <row r="10" spans="1:15">
      <c r="A10" s="67" t="s">
        <v>331</v>
      </c>
      <c r="B10" s="31">
        <f>Ungarn!P7</f>
        <v>3018888.1109999986</v>
      </c>
      <c r="C10" s="31">
        <f>Ungarn!P9</f>
        <v>871680.16</v>
      </c>
      <c r="D10" s="31">
        <f>Ungarn!P11</f>
        <v>2872498.0149999997</v>
      </c>
      <c r="E10" s="31">
        <f>Ungarn!P13</f>
        <v>14877933.520000001</v>
      </c>
      <c r="F10" s="8">
        <f>Ungarn!P15</f>
        <v>6073220.483</v>
      </c>
      <c r="G10" s="31">
        <f t="shared" ref="G10:G15" si="0">SUM(B10:F10)</f>
        <v>27714220.289000001</v>
      </c>
      <c r="H10" s="31"/>
      <c r="I10" s="31">
        <f>Ungarn!Z7</f>
        <v>11305805.867999999</v>
      </c>
      <c r="J10" s="31">
        <f>Ungarn!Z9</f>
        <v>2049127.4450000003</v>
      </c>
      <c r="K10" s="31">
        <f>Ungarn!Z11</f>
        <v>4344413.4809999997</v>
      </c>
      <c r="L10" s="31">
        <f>Ungarn!Z13</f>
        <v>50487268.84799999</v>
      </c>
      <c r="M10" s="8">
        <f>Ungarn!Z15</f>
        <v>22387039.946000006</v>
      </c>
      <c r="N10" s="8">
        <f t="shared" ref="N10:N19" si="1">SUM(I10:M10)</f>
        <v>90573655.588</v>
      </c>
    </row>
    <row r="11" spans="1:15">
      <c r="A11" s="67" t="s">
        <v>332</v>
      </c>
      <c r="B11" s="31">
        <f>Litauen!P7</f>
        <v>1503467.2840000005</v>
      </c>
      <c r="C11" s="31">
        <f>Litauen!P9</f>
        <v>145826.25099999999</v>
      </c>
      <c r="D11" s="31">
        <f>Litauen!P11</f>
        <v>948914.8629999999</v>
      </c>
      <c r="E11" s="31">
        <f>Litauen!P13</f>
        <v>845386.51899999985</v>
      </c>
      <c r="F11" s="8">
        <f>Litauen!P15</f>
        <v>357384.42200000014</v>
      </c>
      <c r="G11" s="31">
        <f t="shared" si="0"/>
        <v>3800979.3390000002</v>
      </c>
      <c r="H11" s="31"/>
      <c r="I11" s="31">
        <f>Litauen!Z7</f>
        <v>9216163.2579999957</v>
      </c>
      <c r="J11" s="31">
        <f>Litauen!Z9</f>
        <v>570767.60099999991</v>
      </c>
      <c r="K11" s="31">
        <f>Litauen!Z11</f>
        <v>2679874.0469999998</v>
      </c>
      <c r="L11" s="31">
        <f>Litauen!Z13</f>
        <v>5020862.754999998</v>
      </c>
      <c r="M11" s="8">
        <f>Litauen!Z15</f>
        <v>3002007.4439999997</v>
      </c>
      <c r="N11" s="8">
        <f t="shared" si="1"/>
        <v>20489675.104999993</v>
      </c>
    </row>
    <row r="12" spans="1:15">
      <c r="A12" s="67" t="s">
        <v>333</v>
      </c>
      <c r="B12" s="31">
        <f>Letland!P7</f>
        <v>777575.33100000024</v>
      </c>
      <c r="C12" s="31">
        <f>Letland!P9</f>
        <v>217611.94300000006</v>
      </c>
      <c r="D12" s="31">
        <f>Letland!P11</f>
        <v>400716.23200000002</v>
      </c>
      <c r="E12" s="31">
        <f>Letland!P13</f>
        <v>240098.97999999998</v>
      </c>
      <c r="F12" s="8">
        <f>Letland!P15</f>
        <v>227262.12399999995</v>
      </c>
      <c r="G12" s="31">
        <f t="shared" si="0"/>
        <v>1863264.6100000003</v>
      </c>
      <c r="H12" s="31"/>
      <c r="I12" s="31">
        <f>Letland!Z7</f>
        <v>3361916.4159999993</v>
      </c>
      <c r="J12" s="31">
        <f>Letland!Z9</f>
        <v>754081.40399999998</v>
      </c>
      <c r="K12" s="31">
        <f>Letland!Z11</f>
        <v>783565.22700000007</v>
      </c>
      <c r="L12" s="31">
        <f>Letland!Z13</f>
        <v>1686197.1010000005</v>
      </c>
      <c r="M12" s="8">
        <f>Letland!Z15</f>
        <v>1963444.9440000001</v>
      </c>
      <c r="N12" s="8">
        <f t="shared" si="1"/>
        <v>8549205.0920000002</v>
      </c>
    </row>
    <row r="13" spans="1:15">
      <c r="A13" s="67" t="s">
        <v>334</v>
      </c>
      <c r="B13" s="31">
        <f>Polen!P7</f>
        <v>4909605</v>
      </c>
      <c r="C13" s="31">
        <f>Polen!P9</f>
        <v>2499611</v>
      </c>
      <c r="D13" s="31">
        <f>Polen!P11</f>
        <v>6961006</v>
      </c>
      <c r="E13" s="31">
        <f>Polen!P13</f>
        <v>7979168</v>
      </c>
      <c r="F13" s="8">
        <f>Polen!P15</f>
        <v>8600034</v>
      </c>
      <c r="G13" s="31">
        <f t="shared" si="0"/>
        <v>30949424</v>
      </c>
      <c r="H13" s="31"/>
      <c r="I13" s="31">
        <f>Polen!Z7</f>
        <v>26857875.410999991</v>
      </c>
      <c r="J13" s="31">
        <f>Polen!Z9</f>
        <v>10301715.638</v>
      </c>
      <c r="K13" s="31">
        <f>Polen!Z11</f>
        <v>19465103.609000001</v>
      </c>
      <c r="L13" s="31">
        <f>Polen!Z13</f>
        <v>47540520.304000005</v>
      </c>
      <c r="M13" s="8">
        <f>Polen!Z15</f>
        <v>52793868.837999992</v>
      </c>
      <c r="N13" s="8">
        <f t="shared" si="1"/>
        <v>156959083.79999998</v>
      </c>
    </row>
    <row r="14" spans="1:15">
      <c r="A14" s="67" t="s">
        <v>335</v>
      </c>
      <c r="B14" s="31">
        <f>Slovakiet!P7</f>
        <v>1584370.7749999999</v>
      </c>
      <c r="C14" s="31">
        <f>Slovakiet!P9</f>
        <v>730559.978</v>
      </c>
      <c r="D14" s="31">
        <f>Slovakiet!P11</f>
        <v>1622233.0070000002</v>
      </c>
      <c r="E14" s="31">
        <f>Slovakiet!P13</f>
        <v>3116337.1949999998</v>
      </c>
      <c r="F14" s="8">
        <f>Slovakiet!P15</f>
        <v>4829601.6110000014</v>
      </c>
      <c r="G14" s="31">
        <f t="shared" si="0"/>
        <v>11883102.566000002</v>
      </c>
      <c r="H14" s="31"/>
      <c r="I14" s="31">
        <f>Slovakiet!Z7</f>
        <v>7331597.6330000013</v>
      </c>
      <c r="J14" s="31">
        <f>Slovakiet!Z9</f>
        <v>2340870.3339999998</v>
      </c>
      <c r="K14" s="31">
        <f>Slovakiet!Z11</f>
        <v>5518761.8600000003</v>
      </c>
      <c r="L14" s="31">
        <f>Slovakiet!Z13</f>
        <v>16753073.375999995</v>
      </c>
      <c r="M14" s="8">
        <f>Slovakiet!Z15</f>
        <v>31881471.463000007</v>
      </c>
      <c r="N14" s="8">
        <f t="shared" si="1"/>
        <v>63825774.666000001</v>
      </c>
    </row>
    <row r="15" spans="1:15">
      <c r="A15" s="68" t="s">
        <v>336</v>
      </c>
      <c r="B15" s="5">
        <f>Slovenien!P7</f>
        <v>547298.55899999978</v>
      </c>
      <c r="C15" s="5">
        <f>Slovenien!P9</f>
        <v>749907.00999999989</v>
      </c>
      <c r="D15" s="5">
        <f>Slovenien!P11</f>
        <v>1648832.4970000002</v>
      </c>
      <c r="E15" s="5">
        <f>Slovenien!P13</f>
        <v>3003019.9899999988</v>
      </c>
      <c r="F15" s="6">
        <f>Slovenien!P15</f>
        <v>2762468.3019999997</v>
      </c>
      <c r="G15" s="13">
        <f t="shared" si="0"/>
        <v>8711526.3579999972</v>
      </c>
      <c r="H15" s="5"/>
      <c r="I15" s="5">
        <f>Slovenien!Z7</f>
        <v>2905529.8220000006</v>
      </c>
      <c r="J15" s="5">
        <f>Slovenien!Z9</f>
        <v>1437061.7289999998</v>
      </c>
      <c r="K15" s="5">
        <f>Slovenien!Z11</f>
        <v>2305546.6070000003</v>
      </c>
      <c r="L15" s="5">
        <f>Slovenien!Z13</f>
        <v>9905096.8560000025</v>
      </c>
      <c r="M15" s="6">
        <f>Slovenien!Z15</f>
        <v>7833686.5209999997</v>
      </c>
      <c r="N15" s="25">
        <f t="shared" si="1"/>
        <v>24386921.535000004</v>
      </c>
    </row>
    <row r="16" spans="1:15">
      <c r="A16" s="67"/>
      <c r="B16" s="31"/>
      <c r="C16" s="31"/>
      <c r="D16" s="31"/>
      <c r="E16" s="31"/>
      <c r="F16" s="8"/>
      <c r="G16" s="31"/>
      <c r="H16" s="31"/>
      <c r="I16" s="31"/>
      <c r="J16" s="31"/>
      <c r="K16" s="31"/>
      <c r="L16" s="31"/>
      <c r="M16" s="8"/>
      <c r="N16" s="8"/>
    </row>
    <row r="17" spans="1:15">
      <c r="A17" s="68" t="s">
        <v>337</v>
      </c>
      <c r="B17" s="5">
        <f>SUM(B8:B15)</f>
        <v>16595161.745999999</v>
      </c>
      <c r="C17" s="5">
        <f>SUM(C8:C15)</f>
        <v>6581221.9849999994</v>
      </c>
      <c r="D17" s="5">
        <f t="shared" ref="D17:M17" si="2">SUM(D8:D15)</f>
        <v>19304631.640999999</v>
      </c>
      <c r="E17" s="5">
        <f t="shared" si="2"/>
        <v>41740403.471000008</v>
      </c>
      <c r="F17" s="6">
        <f t="shared" si="2"/>
        <v>33358111.405000001</v>
      </c>
      <c r="G17" s="13">
        <f>SUM(B17:F17)</f>
        <v>117579530.248</v>
      </c>
      <c r="H17" s="5"/>
      <c r="I17" s="5">
        <f t="shared" si="2"/>
        <v>79444360.399999991</v>
      </c>
      <c r="J17" s="5">
        <f t="shared" si="2"/>
        <v>21260037.163999997</v>
      </c>
      <c r="K17" s="5">
        <f t="shared" si="2"/>
        <v>47266089.435000002</v>
      </c>
      <c r="L17" s="5">
        <f t="shared" si="2"/>
        <v>187693084.73100001</v>
      </c>
      <c r="M17" s="6">
        <f t="shared" si="2"/>
        <v>168511407.87900001</v>
      </c>
      <c r="N17" s="25">
        <f t="shared" si="1"/>
        <v>504174979.60900003</v>
      </c>
    </row>
    <row r="18" spans="1:15">
      <c r="A18" s="33"/>
      <c r="B18" s="31"/>
      <c r="C18" s="31"/>
      <c r="D18" s="31"/>
      <c r="E18" s="31"/>
      <c r="F18" s="8"/>
      <c r="G18" s="31"/>
      <c r="H18" s="31"/>
      <c r="I18" s="31"/>
      <c r="J18" s="31"/>
      <c r="K18" s="31"/>
      <c r="L18" s="31"/>
      <c r="M18" s="8"/>
      <c r="N18" s="8"/>
    </row>
    <row r="19" spans="1:15">
      <c r="A19" s="69" t="s">
        <v>489</v>
      </c>
      <c r="B19" s="5">
        <f>'World Trade'!AD7</f>
        <v>1275677595.5639997</v>
      </c>
      <c r="C19" s="5">
        <f>'World Trade'!AD9</f>
        <v>280103129.57100004</v>
      </c>
      <c r="D19" s="5">
        <f>'World Trade'!AD11</f>
        <v>651673941.88300014</v>
      </c>
      <c r="E19" s="5">
        <f>'World Trade'!AD13</f>
        <v>2653791426.6559992</v>
      </c>
      <c r="F19" s="6">
        <f>'World Trade'!AD15</f>
        <v>1257381947.4290004</v>
      </c>
      <c r="G19" s="13">
        <f>SUM(B19:F19)</f>
        <v>6118628041.1029987</v>
      </c>
      <c r="H19" s="11" t="s">
        <v>488</v>
      </c>
      <c r="I19" s="5">
        <f>'World Trade'!AN7</f>
        <v>4074853244.2210002</v>
      </c>
      <c r="J19" s="5">
        <f>'World Trade'!AN9</f>
        <v>693261499.59099996</v>
      </c>
      <c r="K19" s="5">
        <f>'World Trade'!AN11</f>
        <v>1285637761.7019999</v>
      </c>
      <c r="L19" s="5">
        <f>'World Trade'!AN13</f>
        <v>5716825934.7449989</v>
      </c>
      <c r="M19" s="6">
        <f>'World Trade'!AN15</f>
        <v>2741176940.6980004</v>
      </c>
      <c r="N19" s="25">
        <f t="shared" si="1"/>
        <v>14511755380.956999</v>
      </c>
      <c r="O19" s="17" t="s">
        <v>488</v>
      </c>
    </row>
    <row r="21" spans="1:15" ht="13.5" thickBot="1">
      <c r="L21" s="31"/>
    </row>
    <row r="22" spans="1:15" ht="15.75">
      <c r="A22" s="135" t="s">
        <v>384</v>
      </c>
      <c r="B22" s="83"/>
      <c r="C22" s="83"/>
      <c r="D22" s="134" t="s">
        <v>491</v>
      </c>
      <c r="E22" s="83"/>
      <c r="F22" s="83"/>
      <c r="G22" s="83"/>
      <c r="H22" s="83"/>
      <c r="I22" s="83"/>
      <c r="J22" s="83"/>
      <c r="K22" s="85"/>
      <c r="L22" s="107" t="s">
        <v>387</v>
      </c>
      <c r="M22" s="31"/>
      <c r="N22" s="31"/>
      <c r="O22" s="31"/>
    </row>
    <row r="23" spans="1:15">
      <c r="A23" s="78"/>
      <c r="B23" s="31"/>
      <c r="C23" s="31"/>
      <c r="D23" s="31"/>
      <c r="E23" s="31"/>
      <c r="F23" s="31"/>
      <c r="G23" s="31"/>
      <c r="H23" s="31"/>
      <c r="I23" s="31"/>
      <c r="J23" s="31"/>
      <c r="K23" s="70"/>
      <c r="L23" s="108" t="s">
        <v>388</v>
      </c>
      <c r="M23" s="31"/>
      <c r="N23" s="31"/>
      <c r="O23" s="31"/>
    </row>
    <row r="24" spans="1:15">
      <c r="A24" s="80" t="s">
        <v>286</v>
      </c>
      <c r="B24" s="10">
        <v>2000</v>
      </c>
      <c r="C24" s="5"/>
      <c r="D24" s="5"/>
      <c r="E24" s="5"/>
      <c r="F24" s="5"/>
      <c r="G24" s="31"/>
      <c r="H24" s="10">
        <v>2010</v>
      </c>
      <c r="I24" s="5"/>
      <c r="J24" s="5"/>
      <c r="K24" s="5"/>
      <c r="L24" s="86"/>
      <c r="M24" s="31"/>
      <c r="N24" s="31"/>
      <c r="O24" s="31"/>
    </row>
    <row r="25" spans="1:15">
      <c r="A25" s="78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77"/>
      <c r="M25" s="31"/>
      <c r="N25" s="31"/>
      <c r="O25" s="31"/>
    </row>
    <row r="26" spans="1:15">
      <c r="A26" s="78"/>
      <c r="B26" s="10" t="s">
        <v>21</v>
      </c>
      <c r="C26" s="10" t="s">
        <v>22</v>
      </c>
      <c r="D26" s="10" t="s">
        <v>23</v>
      </c>
      <c r="E26" s="10" t="s">
        <v>24</v>
      </c>
      <c r="F26" s="10" t="s">
        <v>25</v>
      </c>
      <c r="G26" s="47"/>
      <c r="H26" s="10" t="s">
        <v>21</v>
      </c>
      <c r="I26" s="10" t="s">
        <v>22</v>
      </c>
      <c r="J26" s="10" t="s">
        <v>23</v>
      </c>
      <c r="K26" s="10" t="s">
        <v>24</v>
      </c>
      <c r="L26" s="79" t="s">
        <v>25</v>
      </c>
      <c r="M26" s="31"/>
      <c r="N26" s="31"/>
      <c r="O26" s="31"/>
    </row>
    <row r="27" spans="1:15">
      <c r="A27" s="80" t="s">
        <v>329</v>
      </c>
      <c r="B27" s="46">
        <f>(B8/$G$8)/(B19/$G$19)</f>
        <v>1.6135207795461761</v>
      </c>
      <c r="C27" s="46">
        <f>(C8/$G$8)/(C19/$G$19)</f>
        <v>1.2907538556005056</v>
      </c>
      <c r="D27" s="46">
        <f>(D8/$G$8)/(D19/$G$19)</f>
        <v>1.4643524916822257</v>
      </c>
      <c r="E27" s="37">
        <f>(E8/$G$8)/(E19/$G$19)</f>
        <v>0.82963920827662396</v>
      </c>
      <c r="F27" s="37">
        <f>(F8/$G$8)/(F19/$G$19)</f>
        <v>0.43167611926221799</v>
      </c>
      <c r="G27" s="31"/>
      <c r="H27" s="46">
        <f>(I8/$N$8)/(I19/$N$19)</f>
        <v>1.1422397978155137</v>
      </c>
      <c r="I27" s="46">
        <f>(J8/$N$8)/(J19/$N$19)</f>
        <v>1.1676381347101068</v>
      </c>
      <c r="J27" s="46">
        <f>(K8/$N$8)/(K19/$N$19)</f>
        <v>1.5100893535425997</v>
      </c>
      <c r="K27" s="37">
        <f>(L8/$N$8)/(L19/$N$19)</f>
        <v>0.80159352979349785</v>
      </c>
      <c r="L27" s="81">
        <f>(M8/$N$8)/(M19/$N$19)</f>
        <v>0.92070623268591734</v>
      </c>
      <c r="M27" s="31"/>
      <c r="N27" s="31"/>
      <c r="O27" s="31"/>
    </row>
    <row r="28" spans="1:15">
      <c r="A28" s="80" t="s">
        <v>330</v>
      </c>
      <c r="B28" s="37">
        <f>(B9/$G$9)/(B19/$G$19)</f>
        <v>0.49365739826302291</v>
      </c>
      <c r="C28" s="37">
        <f>(C9/$G$9)/(C19/$G$19)</f>
        <v>0.86373050463169254</v>
      </c>
      <c r="D28" s="46">
        <f>(D9/$G$9)/(D19/$G$19)</f>
        <v>1.3852690784268706</v>
      </c>
      <c r="E28" s="37">
        <f>(E9/$G$9)/(E19/$G$19)</f>
        <v>0.82383068598868547</v>
      </c>
      <c r="F28" s="46">
        <f>(F9/$G$9)/(F19/$G$19)</f>
        <v>1.7162073726392881</v>
      </c>
      <c r="G28" s="31"/>
      <c r="H28" s="37">
        <f>(I9/$N$9)/(I19/$N$19)</f>
        <v>0.40743569924198381</v>
      </c>
      <c r="I28" s="37">
        <f>(J9/$N$9)/(J19/$N$19)</f>
        <v>0.514421645223754</v>
      </c>
      <c r="J28" s="37">
        <f>(K9/$N$9)/(K19/$N$19)</f>
        <v>0.93505908255975811</v>
      </c>
      <c r="K28" s="46">
        <f>(L9/$N$9)/(L19/$N$19)</f>
        <v>1.0467394360850633</v>
      </c>
      <c r="L28" s="87">
        <f>(M9/$N$9)/(M19/$N$19)</f>
        <v>1.9366540988247833</v>
      </c>
      <c r="M28" s="31"/>
      <c r="N28" s="31"/>
      <c r="O28" s="72"/>
    </row>
    <row r="29" spans="1:15">
      <c r="A29" s="80" t="s">
        <v>331</v>
      </c>
      <c r="B29" s="37">
        <f>(B10/$G$10)/(B19/$G$19)</f>
        <v>0.5224653303657254</v>
      </c>
      <c r="C29" s="37">
        <f>(C10/$G$10)/(C19/$G$19)</f>
        <v>0.68705355026446424</v>
      </c>
      <c r="D29" s="37">
        <f>(D10/$G$10)/(D19/$G$19)</f>
        <v>0.97315220231902755</v>
      </c>
      <c r="E29" s="46">
        <f>(E10/$G$10)/(E19/$G$19)</f>
        <v>1.2377336982435532</v>
      </c>
      <c r="F29" s="46">
        <f>(F10/$G$10)/(F19/$G$19)</f>
        <v>1.0663584515483426</v>
      </c>
      <c r="G29" s="31"/>
      <c r="H29" s="37">
        <f>(I10/$N$10)/(I19/$N$19)</f>
        <v>0.44453668271284258</v>
      </c>
      <c r="I29" s="37">
        <f>(J10/$N$10)/(J19/$N$19)</f>
        <v>0.47357627861472867</v>
      </c>
      <c r="J29" s="37">
        <f>(K10/$N$10)/(K19/$N$19)</f>
        <v>0.54141537585597765</v>
      </c>
      <c r="K29" s="46">
        <f>(L10/$N$10)/(L19/$N$19)</f>
        <v>1.4149626018086912</v>
      </c>
      <c r="L29" s="87">
        <f>(M10/$N$10)/(M19/$N$19)</f>
        <v>1.3085118411043188</v>
      </c>
      <c r="M29" s="31"/>
      <c r="N29" s="31"/>
      <c r="O29" s="72"/>
    </row>
    <row r="30" spans="1:15">
      <c r="A30" s="80" t="s">
        <v>332</v>
      </c>
      <c r="B30" s="46">
        <f>(B11/$G$11)/(B19/$G$19)</f>
        <v>1.8971933676594908</v>
      </c>
      <c r="C30" s="37">
        <f>(C11/$G$11)/(C19/$G$19)</f>
        <v>0.83806227862888094</v>
      </c>
      <c r="D30" s="71">
        <f>(D11/$G$11)/(D19/$G$19)</f>
        <v>2.3439882885221039</v>
      </c>
      <c r="E30" s="37">
        <f>(E11/$G$11)/(E19/$G$19)</f>
        <v>0.51279888843705246</v>
      </c>
      <c r="F30" s="37">
        <f>(F11/$G$11)/(F19/$G$19)</f>
        <v>0.45753775950289949</v>
      </c>
      <c r="G30" s="31"/>
      <c r="H30" s="46">
        <f>(I11/$N$11)/(I19/$N$19)</f>
        <v>1.6018544944959807</v>
      </c>
      <c r="I30" s="37">
        <f>(J11/$N$11)/(J19/$N$19)</f>
        <v>0.58310545947808556</v>
      </c>
      <c r="J30" s="46">
        <f>(K11/$N$11)/(K19/$N$19)</f>
        <v>1.4763204641506704</v>
      </c>
      <c r="K30" s="37">
        <f>(L11/$N$11)/(L19/$N$19)</f>
        <v>0.62202559888250131</v>
      </c>
      <c r="L30" s="81">
        <f>(M11/$N$11)/(M19/$N$19)</f>
        <v>0.77563888255928826</v>
      </c>
      <c r="M30" s="31"/>
      <c r="N30" s="31"/>
      <c r="O30" s="72"/>
    </row>
    <row r="31" spans="1:15">
      <c r="A31" s="80" t="s">
        <v>333</v>
      </c>
      <c r="B31" s="71">
        <f>(B12/$G$12)/(B19/$G$19)</f>
        <v>2.0016173792994127</v>
      </c>
      <c r="C31" s="71">
        <f>(C12/$G$12)/(C19/$G$19)</f>
        <v>2.5511986882640576</v>
      </c>
      <c r="D31" s="71">
        <f>(D12/$G$12)/(D19/$G$19)</f>
        <v>2.0192314272307619</v>
      </c>
      <c r="E31" s="37">
        <f>(E12/$G$12)/(E19/$G$19)</f>
        <v>0.29710026953287716</v>
      </c>
      <c r="F31" s="37">
        <f>(F12/$G$12)/(F19/$G$19)</f>
        <v>0.59352546640575499</v>
      </c>
      <c r="G31" s="31"/>
      <c r="H31" s="46">
        <f>(I12/$N$12)/(I19/$N$19)</f>
        <v>1.4004549819065355</v>
      </c>
      <c r="I31" s="46">
        <f>(J12/$N$12)/(J19/$N$19)</f>
        <v>1.8463556599457498</v>
      </c>
      <c r="J31" s="46">
        <f>(K12/$N$12)/(K19/$N$19)</f>
        <v>1.0345482440816645</v>
      </c>
      <c r="K31" s="37">
        <f>(L12/$N$12)/(L19/$N$19)</f>
        <v>0.50066540383225422</v>
      </c>
      <c r="L31" s="87">
        <f>(M12/$N$12)/(M19/$N$19)</f>
        <v>1.215838444181943</v>
      </c>
      <c r="M31" s="31"/>
      <c r="N31" s="31"/>
      <c r="O31" s="31"/>
    </row>
    <row r="32" spans="1:15">
      <c r="A32" s="80" t="s">
        <v>334</v>
      </c>
      <c r="B32" s="37">
        <f>(B13/$G$13)/(B19/$G$19)</f>
        <v>0.76086412301762352</v>
      </c>
      <c r="C32" s="46">
        <f>(C13/$G$13)/(C19/$G$19)</f>
        <v>1.7642330269478805</v>
      </c>
      <c r="D32" s="71">
        <f>(D13/$G$13)/(D19/$G$19)</f>
        <v>2.1117530717360964</v>
      </c>
      <c r="E32" s="37">
        <f>(E13/$G$13)/(E19/$G$19)</f>
        <v>0.59441848210760129</v>
      </c>
      <c r="F32" s="46">
        <f>(F13/$G$13)/(F19/$G$19)</f>
        <v>1.35217975511099</v>
      </c>
      <c r="G32" s="31"/>
      <c r="H32" s="37">
        <f>(I13/$N$13)/(I19/$N$19)</f>
        <v>0.6093869880328846</v>
      </c>
      <c r="I32" s="46">
        <f>(J13/$N$13)/(J19/$N$19)</f>
        <v>1.3738710414507262</v>
      </c>
      <c r="J32" s="46">
        <f>(K13/$N$13)/(K19/$N$19)</f>
        <v>1.3998180645850142</v>
      </c>
      <c r="K32" s="37">
        <f>(L13/$N$13)/(L19/$N$19)</f>
        <v>0.76885148145347459</v>
      </c>
      <c r="L32" s="87">
        <f>(M13/$N$13)/(M19/$N$19)</f>
        <v>1.780655532443673</v>
      </c>
      <c r="M32" s="31"/>
      <c r="N32" s="31"/>
      <c r="O32" s="31"/>
    </row>
    <row r="33" spans="1:15">
      <c r="A33" s="80" t="s">
        <v>335</v>
      </c>
      <c r="B33" s="37">
        <f>(B14/$G$14)/(B19/$G$19)</f>
        <v>0.63949934173548417</v>
      </c>
      <c r="C33" s="46">
        <f>(C14/$G$14)/(C19/$G$19)</f>
        <v>1.3429570474424128</v>
      </c>
      <c r="D33" s="46">
        <f>(D14/$G$14)/(D19/$G$19)</f>
        <v>1.2817610943801905</v>
      </c>
      <c r="E33" s="37">
        <f>(E14/$G$14)/(E19/$G$19)</f>
        <v>0.60464694588891621</v>
      </c>
      <c r="F33" s="46">
        <f>(F14/$G$14)/(F19/$G$19)</f>
        <v>1.9777358865451169</v>
      </c>
      <c r="G33" s="31"/>
      <c r="H33" s="37">
        <f>(I14/$N$14)/(I19/$N$19)</f>
        <v>0.40908212618177892</v>
      </c>
      <c r="I33" s="37">
        <f>(J14/$N$14)/(J19/$N$19)</f>
        <v>0.76772225453173881</v>
      </c>
      <c r="J33" s="37">
        <f>(K14/$N$14)/(K19/$N$19)</f>
        <v>0.97599341753134772</v>
      </c>
      <c r="K33" s="37">
        <f>(L14/$N$14)/(L19/$N$19)</f>
        <v>0.66629012392837728</v>
      </c>
      <c r="L33" s="88">
        <f>(M14/$N$14)/(M19/$N$19)</f>
        <v>2.6443877845227384</v>
      </c>
      <c r="M33" s="31"/>
      <c r="N33" s="31"/>
      <c r="O33" s="31"/>
    </row>
    <row r="34" spans="1:15">
      <c r="A34" s="89" t="s">
        <v>336</v>
      </c>
      <c r="B34" s="16">
        <f>(B15/$G$15)/(B19/$G$19)</f>
        <v>0.30133055689825883</v>
      </c>
      <c r="C34" s="42">
        <f>(C15/$G$15)/(C19/$G$19)</f>
        <v>1.8803957020252891</v>
      </c>
      <c r="D34" s="42">
        <f>(D15/$G$15)/(D19/$G$19)</f>
        <v>1.7770759142830785</v>
      </c>
      <c r="E34" s="16">
        <f>(E15/$G$15)/(E19/$G$19)</f>
        <v>0.79478787701395359</v>
      </c>
      <c r="F34" s="42">
        <f>(F15/$G$15)/(F19/$G$19)</f>
        <v>1.5430851092551907</v>
      </c>
      <c r="G34" s="5"/>
      <c r="H34" s="16">
        <f>(I15/$N$15)/(I19/$N$19)</f>
        <v>0.42430322547619509</v>
      </c>
      <c r="I34" s="42">
        <f>(J15/$N$15)/(J19/$N$19)</f>
        <v>1.2335061227275335</v>
      </c>
      <c r="J34" s="42">
        <f>(K15/$N$15)/(K19/$N$19)</f>
        <v>1.0671322722869543</v>
      </c>
      <c r="K34" s="42">
        <f>(L15/$N$15)/(L19/$N$19)</f>
        <v>1.0310191351974463</v>
      </c>
      <c r="L34" s="90">
        <f>(M15/$N$15)/(M19/$N$19)</f>
        <v>1.7005604983711986</v>
      </c>
      <c r="M34" s="31"/>
      <c r="N34" s="31"/>
      <c r="O34" s="31"/>
    </row>
    <row r="35" spans="1:15">
      <c r="A35" s="78"/>
      <c r="B35" s="31"/>
      <c r="C35" s="31"/>
      <c r="D35" s="31"/>
      <c r="E35" s="31"/>
      <c r="F35" s="31"/>
      <c r="G35" s="31"/>
      <c r="H35" s="31"/>
      <c r="I35" s="31"/>
      <c r="J35" s="31"/>
      <c r="K35" s="31"/>
      <c r="L35" s="77"/>
      <c r="M35" s="31"/>
      <c r="N35" s="31"/>
      <c r="O35" s="31"/>
    </row>
    <row r="36" spans="1:15" ht="15.75">
      <c r="A36" s="78"/>
      <c r="B36" s="31"/>
      <c r="C36" s="31"/>
      <c r="D36" s="136" t="s">
        <v>490</v>
      </c>
      <c r="E36" s="31"/>
      <c r="F36" s="31"/>
      <c r="G36" s="31"/>
      <c r="H36" s="31"/>
      <c r="I36" s="31"/>
      <c r="J36" s="31"/>
      <c r="K36" s="31"/>
      <c r="L36" s="77"/>
      <c r="M36" s="31"/>
      <c r="N36" s="72"/>
      <c r="O36" s="73"/>
    </row>
    <row r="37" spans="1:15">
      <c r="A37" s="78"/>
      <c r="B37" s="31"/>
      <c r="C37" s="31"/>
      <c r="D37" s="31"/>
      <c r="E37" s="31"/>
      <c r="F37" s="31"/>
      <c r="G37" s="31"/>
      <c r="H37" s="31"/>
      <c r="I37" s="31"/>
      <c r="J37" s="31"/>
      <c r="K37" s="31"/>
      <c r="L37" s="77"/>
      <c r="M37" s="31"/>
      <c r="N37" s="31"/>
      <c r="O37" s="31"/>
    </row>
    <row r="38" spans="1:15">
      <c r="A38" s="89" t="s">
        <v>328</v>
      </c>
      <c r="B38" s="16">
        <f>(B17/$G$17)/(B19/$G$19)</f>
        <v>0.67695982139623168</v>
      </c>
      <c r="C38" s="42">
        <f>(C17/$G$17)/(C19/$G$19)</f>
        <v>1.2226746573209457</v>
      </c>
      <c r="D38" s="42">
        <f>(D17/$G$17)/(D19/$G$19)</f>
        <v>1.5415353759176089</v>
      </c>
      <c r="E38" s="16">
        <f>(E17/$G$17)/(E19/$G$19)</f>
        <v>0.81848775766179904</v>
      </c>
      <c r="F38" s="42">
        <f>(F17/$G$17)/(F19/$G$19)</f>
        <v>1.3805640683448706</v>
      </c>
      <c r="G38" s="5"/>
      <c r="H38" s="16">
        <f>(I17/$N$17)/(I19/$N$19)</f>
        <v>0.5611639458389257</v>
      </c>
      <c r="I38" s="16">
        <f>(J17/$N$17)/(J19/$N$19)</f>
        <v>0.88268469582850628</v>
      </c>
      <c r="J38" s="42">
        <f>(K17/$N$17)/(K19/$N$19)</f>
        <v>1.0582047630947049</v>
      </c>
      <c r="K38" s="16">
        <f>(L17/$N$17)/(L19/$N$19)</f>
        <v>0.94500033521529769</v>
      </c>
      <c r="L38" s="90">
        <f>(M17/$N$17)/(M19/$N$19)</f>
        <v>1.7694198576014719</v>
      </c>
      <c r="M38" s="31"/>
      <c r="N38" s="31"/>
      <c r="O38" s="31"/>
    </row>
    <row r="39" spans="1:15">
      <c r="A39" s="76"/>
      <c r="B39" s="37"/>
      <c r="C39" s="37"/>
      <c r="D39" s="37"/>
      <c r="E39" s="37"/>
      <c r="F39" s="37"/>
      <c r="G39" s="50"/>
      <c r="H39" s="37"/>
      <c r="I39" s="37"/>
      <c r="J39" s="37"/>
      <c r="K39" s="37"/>
      <c r="L39" s="81"/>
      <c r="M39" s="31"/>
      <c r="N39" s="31"/>
      <c r="O39" s="31"/>
    </row>
    <row r="40" spans="1:15">
      <c r="A40" s="78"/>
      <c r="B40" s="31"/>
      <c r="C40" s="31"/>
      <c r="D40" s="31"/>
      <c r="E40" s="31"/>
      <c r="F40" s="31"/>
      <c r="G40" s="31"/>
      <c r="H40" s="31"/>
      <c r="I40" s="31"/>
      <c r="J40" s="31"/>
      <c r="K40" s="31"/>
      <c r="L40" s="77"/>
      <c r="M40" s="31"/>
      <c r="N40" s="31"/>
      <c r="O40" s="31"/>
    </row>
    <row r="41" spans="1:15">
      <c r="A41" s="89" t="s">
        <v>425</v>
      </c>
      <c r="B41" s="4">
        <v>0.7</v>
      </c>
      <c r="C41" s="44">
        <v>1.01</v>
      </c>
      <c r="D41" s="4">
        <v>0.85</v>
      </c>
      <c r="E41" s="45">
        <v>1.06</v>
      </c>
      <c r="F41" s="45">
        <v>1.26</v>
      </c>
      <c r="G41" s="5"/>
      <c r="H41" s="5">
        <v>0.67</v>
      </c>
      <c r="I41" s="5">
        <v>0.91</v>
      </c>
      <c r="J41" s="5">
        <v>0.84</v>
      </c>
      <c r="K41" s="44">
        <v>1.1399999999999999</v>
      </c>
      <c r="L41" s="91">
        <v>1.3</v>
      </c>
      <c r="M41" s="31"/>
      <c r="N41" s="31"/>
      <c r="O41" s="31"/>
    </row>
    <row r="42" spans="1:15">
      <c r="A42" s="78"/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77"/>
      <c r="M42" s="31"/>
      <c r="N42" s="31"/>
      <c r="O42" s="31"/>
    </row>
    <row r="43" spans="1:15" ht="13.5" thickBot="1">
      <c r="A43" s="82" t="s">
        <v>360</v>
      </c>
      <c r="B43" s="92">
        <v>0.7</v>
      </c>
      <c r="C43" s="93">
        <v>1.02</v>
      </c>
      <c r="D43" s="92">
        <v>0.91</v>
      </c>
      <c r="E43" s="93">
        <v>1.04</v>
      </c>
      <c r="F43" s="93">
        <v>1.26</v>
      </c>
      <c r="G43" s="92"/>
      <c r="H43" s="92">
        <v>0.66</v>
      </c>
      <c r="I43" s="92">
        <v>0.91</v>
      </c>
      <c r="J43" s="92">
        <v>0.88</v>
      </c>
      <c r="K43" s="93">
        <v>1.1100000000000001</v>
      </c>
      <c r="L43" s="94">
        <v>1.35</v>
      </c>
      <c r="M43" s="31"/>
      <c r="N43" s="31"/>
      <c r="O43" s="31"/>
    </row>
    <row r="44" spans="1:15">
      <c r="A44" s="33"/>
      <c r="B44" s="31"/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</row>
    <row r="45" spans="1:15" ht="16.5" thickBot="1">
      <c r="A45" s="137"/>
      <c r="B45" s="9"/>
      <c r="C45" s="9"/>
      <c r="D45" s="141" t="s">
        <v>395</v>
      </c>
      <c r="E45" s="9"/>
      <c r="F45" s="9"/>
      <c r="G45" s="9"/>
      <c r="H45" s="9"/>
      <c r="I45" s="9"/>
      <c r="J45" s="9"/>
      <c r="K45" s="18"/>
      <c r="L45" s="31"/>
      <c r="M45" s="31"/>
      <c r="N45" s="31"/>
      <c r="O45" s="31"/>
    </row>
    <row r="46" spans="1:15">
      <c r="A46" s="138" t="s">
        <v>286</v>
      </c>
      <c r="B46" s="74">
        <v>2000</v>
      </c>
      <c r="C46" s="75"/>
      <c r="D46" s="75"/>
      <c r="E46" s="75"/>
      <c r="F46" s="75"/>
      <c r="G46" s="74">
        <v>2010</v>
      </c>
      <c r="H46" s="75"/>
      <c r="I46" s="75"/>
      <c r="J46" s="75"/>
      <c r="K46" s="139"/>
      <c r="N46" s="31"/>
      <c r="O46" s="31"/>
    </row>
    <row r="47" spans="1:15">
      <c r="A47" s="57" t="s">
        <v>493</v>
      </c>
      <c r="B47" s="31"/>
      <c r="C47" s="31"/>
      <c r="D47" s="31"/>
      <c r="E47" s="31"/>
      <c r="F47" s="18"/>
      <c r="G47" s="31"/>
      <c r="H47" s="31"/>
      <c r="I47" s="31"/>
      <c r="J47" s="31"/>
      <c r="K47" s="8"/>
      <c r="N47" s="31"/>
      <c r="O47" s="31"/>
    </row>
    <row r="48" spans="1:15">
      <c r="A48" s="33"/>
      <c r="B48" s="10" t="s">
        <v>21</v>
      </c>
      <c r="C48" s="10" t="s">
        <v>22</v>
      </c>
      <c r="D48" s="10" t="s">
        <v>23</v>
      </c>
      <c r="E48" s="10" t="s">
        <v>24</v>
      </c>
      <c r="F48" s="12" t="s">
        <v>25</v>
      </c>
      <c r="G48" s="10" t="s">
        <v>21</v>
      </c>
      <c r="H48" s="10" t="s">
        <v>22</v>
      </c>
      <c r="I48" s="10" t="s">
        <v>23</v>
      </c>
      <c r="J48" s="10" t="s">
        <v>24</v>
      </c>
      <c r="K48" s="12" t="s">
        <v>25</v>
      </c>
      <c r="N48" s="31"/>
      <c r="O48" s="31"/>
    </row>
    <row r="49" spans="1:15">
      <c r="A49" s="67"/>
      <c r="B49" s="37"/>
      <c r="C49" s="37"/>
      <c r="D49" s="37"/>
      <c r="E49" s="37"/>
      <c r="F49" s="38"/>
      <c r="G49" s="37"/>
      <c r="H49" s="37"/>
      <c r="I49" s="37"/>
      <c r="J49" s="37"/>
      <c r="K49" s="38"/>
      <c r="N49" s="31"/>
      <c r="O49" s="31"/>
    </row>
    <row r="50" spans="1:15">
      <c r="A50" s="68" t="s">
        <v>359</v>
      </c>
      <c r="B50" s="16">
        <v>0.96788011425120757</v>
      </c>
      <c r="C50" s="42">
        <v>1.211011378776413</v>
      </c>
      <c r="D50" s="42">
        <v>1.8030077509418299</v>
      </c>
      <c r="E50" s="16">
        <v>0.77481843333988365</v>
      </c>
      <c r="F50" s="140">
        <v>1.0965470045741486</v>
      </c>
      <c r="G50" s="16">
        <v>0.83920415480906074</v>
      </c>
      <c r="H50" s="16">
        <v>0.97055607297240565</v>
      </c>
      <c r="I50" s="42">
        <v>1.2542982894455756</v>
      </c>
      <c r="J50" s="16">
        <v>0.83050324592991764</v>
      </c>
      <c r="K50" s="140">
        <v>1.3598276412708137</v>
      </c>
      <c r="N50" s="31"/>
      <c r="O50" s="31"/>
    </row>
    <row r="51" spans="1:15">
      <c r="N51" s="31"/>
      <c r="O51" s="31"/>
    </row>
    <row r="52" spans="1:15">
      <c r="N52" s="31"/>
      <c r="O52" s="31"/>
    </row>
    <row r="56" spans="1:15" ht="15.75">
      <c r="A56" s="137"/>
      <c r="B56" s="9"/>
      <c r="C56" s="9"/>
      <c r="D56" s="141" t="s">
        <v>495</v>
      </c>
      <c r="E56" s="9"/>
      <c r="F56" s="9"/>
      <c r="G56" s="9"/>
      <c r="H56" s="9"/>
      <c r="I56" s="9"/>
      <c r="J56" s="9"/>
      <c r="K56" s="9"/>
      <c r="L56" s="18"/>
    </row>
    <row r="57" spans="1:15">
      <c r="A57" s="33"/>
      <c r="B57" s="31"/>
      <c r="C57" s="31"/>
      <c r="D57" s="31"/>
      <c r="E57" s="31"/>
      <c r="F57" s="31"/>
      <c r="G57" s="31"/>
      <c r="H57" s="31"/>
      <c r="I57" s="31"/>
      <c r="J57" s="31"/>
      <c r="K57" s="31"/>
      <c r="L57" s="8"/>
    </row>
    <row r="58" spans="1:15">
      <c r="A58" s="36" t="s">
        <v>384</v>
      </c>
      <c r="B58" s="9"/>
      <c r="C58" s="9"/>
      <c r="D58" s="9"/>
      <c r="E58" s="9"/>
      <c r="F58" s="9"/>
      <c r="G58" s="9"/>
      <c r="H58" s="9"/>
      <c r="I58" s="9"/>
      <c r="J58" s="9"/>
      <c r="K58" s="9"/>
      <c r="L58" s="18"/>
    </row>
    <row r="59" spans="1:15">
      <c r="A59" s="33"/>
      <c r="B59" s="5"/>
      <c r="C59" s="10" t="s">
        <v>375</v>
      </c>
      <c r="D59" s="32"/>
      <c r="E59" s="5"/>
      <c r="F59" s="5"/>
      <c r="G59" s="5"/>
      <c r="H59" s="5"/>
      <c r="I59" s="5"/>
      <c r="J59" s="5"/>
      <c r="K59" s="5"/>
      <c r="L59" s="6"/>
      <c r="M59" s="1"/>
    </row>
    <row r="60" spans="1:15">
      <c r="A60" s="34" t="s">
        <v>493</v>
      </c>
      <c r="B60" s="4" t="s">
        <v>374</v>
      </c>
      <c r="C60" s="5">
        <v>0</v>
      </c>
      <c r="D60" s="5">
        <v>1</v>
      </c>
      <c r="E60" s="5">
        <v>2</v>
      </c>
      <c r="F60" s="5">
        <v>3</v>
      </c>
      <c r="G60" s="5">
        <v>4</v>
      </c>
      <c r="H60" s="5">
        <v>5</v>
      </c>
      <c r="I60" s="5">
        <v>6</v>
      </c>
      <c r="J60" s="5">
        <v>7</v>
      </c>
      <c r="K60" s="5">
        <v>8</v>
      </c>
      <c r="L60" s="6">
        <v>9</v>
      </c>
      <c r="M60" s="1"/>
    </row>
    <row r="61" spans="1:15">
      <c r="A61" s="24"/>
      <c r="B61" s="31"/>
      <c r="C61" s="31"/>
      <c r="D61" s="31"/>
      <c r="E61" s="31"/>
      <c r="F61" s="31"/>
      <c r="G61" s="31"/>
      <c r="H61" s="31"/>
      <c r="I61" s="31"/>
      <c r="J61" s="31"/>
      <c r="K61" s="31"/>
      <c r="L61" s="8"/>
      <c r="M61" s="1"/>
    </row>
    <row r="62" spans="1:15">
      <c r="A62" s="24"/>
      <c r="B62" s="31"/>
      <c r="C62" s="31"/>
      <c r="D62" s="31"/>
      <c r="E62" s="31"/>
      <c r="F62" s="31"/>
      <c r="G62" s="31"/>
      <c r="H62" s="31"/>
      <c r="I62" s="31"/>
      <c r="J62" s="31"/>
      <c r="K62" s="31"/>
      <c r="L62" s="8"/>
    </row>
    <row r="63" spans="1:15">
      <c r="A63" s="34" t="s">
        <v>382</v>
      </c>
      <c r="B63" s="31"/>
      <c r="C63" s="37">
        <v>0.60669782075448464</v>
      </c>
      <c r="D63" s="37">
        <v>0.35384717804529758</v>
      </c>
      <c r="E63" s="46">
        <v>1.661322722963223</v>
      </c>
      <c r="F63" s="46">
        <v>1.1055116485263961</v>
      </c>
      <c r="G63" s="37">
        <v>0.32839372336265382</v>
      </c>
      <c r="H63" s="37">
        <v>0.52804470109235191</v>
      </c>
      <c r="I63" s="46">
        <v>1.3433104384451569</v>
      </c>
      <c r="J63" s="46">
        <v>1.0899698629167822</v>
      </c>
      <c r="K63" s="46">
        <v>1.4027269515579583</v>
      </c>
      <c r="L63" s="38">
        <v>7.552277566993526E-2</v>
      </c>
      <c r="M63" s="1" t="s">
        <v>492</v>
      </c>
    </row>
    <row r="64" spans="1:15">
      <c r="A64" s="24"/>
      <c r="B64" s="31"/>
      <c r="C64" s="31"/>
      <c r="D64" s="31"/>
      <c r="E64" s="31"/>
      <c r="F64" s="31"/>
      <c r="G64" s="31"/>
      <c r="H64" s="31"/>
      <c r="I64" s="31"/>
      <c r="J64" s="31"/>
      <c r="K64" s="31"/>
      <c r="L64" s="8"/>
      <c r="M64" s="1" t="s">
        <v>494</v>
      </c>
    </row>
    <row r="65" spans="1:12">
      <c r="A65" s="34" t="s">
        <v>4</v>
      </c>
      <c r="B65" s="31"/>
      <c r="C65" s="37">
        <v>0.98267214109968026</v>
      </c>
      <c r="D65" s="37">
        <v>0.64792035715198926</v>
      </c>
      <c r="E65" s="46">
        <v>1.212943606387457</v>
      </c>
      <c r="F65" s="37">
        <v>0.4190755266969915</v>
      </c>
      <c r="G65" s="37">
        <v>0.40685294461216198</v>
      </c>
      <c r="H65" s="37">
        <v>0.81927456412264599</v>
      </c>
      <c r="I65" s="46">
        <v>1.5350279981394188</v>
      </c>
      <c r="J65" s="46">
        <v>1.0358657666508944</v>
      </c>
      <c r="K65" s="46">
        <v>1.1760296154966692</v>
      </c>
      <c r="L65" s="38">
        <v>0.14033222975788157</v>
      </c>
    </row>
    <row r="66" spans="1:12">
      <c r="A66" s="24"/>
      <c r="B66" s="5"/>
      <c r="C66" s="10" t="s">
        <v>376</v>
      </c>
      <c r="D66" s="32"/>
      <c r="E66" s="5"/>
      <c r="F66" s="5"/>
      <c r="G66" s="5"/>
      <c r="H66" s="5"/>
      <c r="I66" s="5"/>
      <c r="J66" s="5"/>
      <c r="K66" s="5"/>
      <c r="L66" s="6"/>
    </row>
    <row r="67" spans="1:12">
      <c r="A67" s="24"/>
      <c r="B67" s="4" t="s">
        <v>374</v>
      </c>
      <c r="C67" s="5">
        <v>0</v>
      </c>
      <c r="D67" s="5">
        <v>1</v>
      </c>
      <c r="E67" s="5">
        <v>2</v>
      </c>
      <c r="F67" s="5">
        <v>3</v>
      </c>
      <c r="G67" s="5">
        <v>4</v>
      </c>
      <c r="H67" s="5">
        <v>5</v>
      </c>
      <c r="I67" s="5">
        <v>6</v>
      </c>
      <c r="J67" s="5">
        <v>7</v>
      </c>
      <c r="K67" s="5">
        <v>8</v>
      </c>
      <c r="L67" s="6">
        <v>9</v>
      </c>
    </row>
    <row r="68" spans="1:12">
      <c r="A68" s="34"/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8"/>
    </row>
    <row r="69" spans="1:12">
      <c r="A69" s="24"/>
      <c r="B69" s="31"/>
      <c r="C69" s="31"/>
      <c r="D69" s="31"/>
      <c r="E69" s="31"/>
      <c r="F69" s="31"/>
      <c r="G69" s="31"/>
      <c r="H69" s="31"/>
      <c r="I69" s="31"/>
      <c r="J69" s="31"/>
      <c r="K69" s="31"/>
      <c r="L69" s="8"/>
    </row>
    <row r="70" spans="1:12">
      <c r="A70" s="34" t="s">
        <v>382</v>
      </c>
      <c r="B70" s="31"/>
      <c r="C70" s="37">
        <v>0.72814501590536151</v>
      </c>
      <c r="D70" s="37">
        <v>0.62109847469567914</v>
      </c>
      <c r="E70" s="46">
        <v>1.1003562628823458</v>
      </c>
      <c r="F70" s="37">
        <v>0.79468936063209461</v>
      </c>
      <c r="G70" s="37">
        <v>0.49007056172821489</v>
      </c>
      <c r="H70" s="37">
        <v>0.41254926148677074</v>
      </c>
      <c r="I70" s="46">
        <v>1.132562306254816</v>
      </c>
      <c r="J70" s="46">
        <v>1.5035288174527437</v>
      </c>
      <c r="K70" s="46">
        <v>1.0115472378415475</v>
      </c>
      <c r="L70" s="38">
        <v>0.40187014596399823</v>
      </c>
    </row>
    <row r="71" spans="1:12">
      <c r="A71" s="24"/>
      <c r="B71" s="31"/>
      <c r="C71" s="31"/>
      <c r="D71" s="31"/>
      <c r="E71" s="31"/>
      <c r="F71" s="31"/>
      <c r="G71" s="31"/>
      <c r="H71" s="31"/>
      <c r="I71" s="31"/>
      <c r="J71" s="31"/>
      <c r="K71" s="31"/>
      <c r="L71" s="8"/>
    </row>
    <row r="72" spans="1:12">
      <c r="A72" s="35" t="s">
        <v>4</v>
      </c>
      <c r="B72" s="5"/>
      <c r="C72" s="42">
        <v>1.0976692022320869</v>
      </c>
      <c r="D72" s="42">
        <v>1.1151166308570861</v>
      </c>
      <c r="E72" s="16">
        <v>0.7323637791915838</v>
      </c>
      <c r="F72" s="16">
        <v>0.31417504194185603</v>
      </c>
      <c r="G72" s="16">
        <v>0.39314338862409531</v>
      </c>
      <c r="H72" s="16">
        <v>0.70700964507885855</v>
      </c>
      <c r="I72" s="42">
        <v>1.2758476981570153</v>
      </c>
      <c r="J72" s="42">
        <v>1.3889955606290805</v>
      </c>
      <c r="K72" s="16">
        <v>0.97732262673441539</v>
      </c>
      <c r="L72" s="41">
        <v>0.63856569587955647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37</vt:i4>
      </vt:variant>
    </vt:vector>
  </HeadingPairs>
  <TitlesOfParts>
    <vt:vector size="37" baseType="lpstr">
      <vt:lpstr>Appendix 1</vt:lpstr>
      <vt:lpstr>Formula</vt:lpstr>
      <vt:lpstr>Graphics</vt:lpstr>
      <vt:lpstr>Czech Republic</vt:lpstr>
      <vt:lpstr>Czech Statistical Office Data</vt:lpstr>
      <vt:lpstr>HIIT or VIIT</vt:lpstr>
      <vt:lpstr>CZ SITC exp World</vt:lpstr>
      <vt:lpstr>World Trade</vt:lpstr>
      <vt:lpstr>Appendix 2</vt:lpstr>
      <vt:lpstr>Appendix 3</vt:lpstr>
      <vt:lpstr>CEECs SITC 0-9</vt:lpstr>
      <vt:lpstr>EU15</vt:lpstr>
      <vt:lpstr>EU27-World</vt:lpstr>
      <vt:lpstr>Estland</vt:lpstr>
      <vt:lpstr>Ungarn</vt:lpstr>
      <vt:lpstr>Litauen</vt:lpstr>
      <vt:lpstr>Letland</vt:lpstr>
      <vt:lpstr>Polen</vt:lpstr>
      <vt:lpstr>Slovakiet</vt:lpstr>
      <vt:lpstr>Slovenien</vt:lpstr>
      <vt:lpstr>End of CEECs</vt:lpstr>
      <vt:lpstr>Danmark</vt:lpstr>
      <vt:lpstr>Sverige</vt:lpstr>
      <vt:lpstr>Finland</vt:lpstr>
      <vt:lpstr>Tyskland</vt:lpstr>
      <vt:lpstr>Luxemborg</vt:lpstr>
      <vt:lpstr>Holland</vt:lpstr>
      <vt:lpstr>Belgien</vt:lpstr>
      <vt:lpstr>Østrig</vt:lpstr>
      <vt:lpstr>Irland</vt:lpstr>
      <vt:lpstr>Storbritanien</vt:lpstr>
      <vt:lpstr>Portugal</vt:lpstr>
      <vt:lpstr>Spanien</vt:lpstr>
      <vt:lpstr>Frankrig</vt:lpstr>
      <vt:lpstr>Italien</vt:lpstr>
      <vt:lpstr>Grækenland</vt:lpstr>
      <vt:lpstr>End of EU15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Kaj Christensen</dc:creator>
  <cp:lastModifiedBy>Kaj Christensen</cp:lastModifiedBy>
  <dcterms:created xsi:type="dcterms:W3CDTF">2016-06-15T07:07:04Z</dcterms:created>
  <dcterms:modified xsi:type="dcterms:W3CDTF">2016-09-06T04:22:47Z</dcterms:modified>
</cp:coreProperties>
</file>